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okuma-daisuke\Desktop\デスクトップ\サービス継続支援事業\"/>
    </mc:Choice>
  </mc:AlternateContent>
  <bookViews>
    <workbookView xWindow="0" yWindow="0" windowWidth="19200" windowHeight="10800"/>
  </bookViews>
  <sheets>
    <sheet name="総括表" sheetId="20" r:id="rId1"/>
    <sheet name="精算額一覧 " sheetId="24" r:id="rId2"/>
    <sheet name="個票１" sheetId="19" r:id="rId3"/>
    <sheet name="（はじめにお読みください）本申請書の使い方" sheetId="25" r:id="rId4"/>
    <sheet name="計算用" sheetId="21" state="hidden" r:id="rId5"/>
  </sheets>
  <definedNames>
    <definedName name="_xlnm.Print_Area" localSheetId="2">個票１!$A$1:$AM$123</definedName>
  </definedNames>
  <calcPr calcId="152511"/>
</workbook>
</file>

<file path=xl/calcChain.xml><?xml version="1.0" encoding="utf-8"?>
<calcChain xmlns="http://schemas.openxmlformats.org/spreadsheetml/2006/main">
  <c r="J89" i="19" l="1"/>
  <c r="AI37" i="19" s="1"/>
  <c r="AA37" i="19" s="1"/>
  <c r="J73" i="19"/>
  <c r="AI13" i="19" s="1"/>
  <c r="F6" i="24"/>
  <c r="F13" i="24"/>
  <c r="C15" i="24"/>
  <c r="F20" i="24"/>
  <c r="C11" i="24"/>
  <c r="K10" i="24"/>
  <c r="F18" i="24"/>
  <c r="H20" i="24"/>
  <c r="C9" i="24"/>
  <c r="D8" i="24"/>
  <c r="H8" i="24"/>
  <c r="C7" i="24"/>
  <c r="H19" i="24"/>
  <c r="H9" i="24"/>
  <c r="F8" i="24"/>
  <c r="H15" i="24"/>
  <c r="D6" i="24"/>
  <c r="D20" i="24"/>
  <c r="K6" i="24"/>
  <c r="H17" i="24"/>
  <c r="C10" i="24"/>
  <c r="F11" i="24"/>
  <c r="K15" i="24"/>
  <c r="C18" i="24"/>
  <c r="H10" i="24"/>
  <c r="D14" i="24"/>
  <c r="D18" i="24"/>
  <c r="F10" i="24"/>
  <c r="H16" i="24"/>
  <c r="F14" i="24"/>
  <c r="D9" i="24"/>
  <c r="C8" i="24"/>
  <c r="H6" i="24"/>
  <c r="K11" i="24"/>
  <c r="D15" i="24"/>
  <c r="C6" i="24"/>
  <c r="F16" i="24"/>
  <c r="K9" i="24"/>
  <c r="C13" i="24"/>
  <c r="C19" i="24"/>
  <c r="H11" i="24"/>
  <c r="H7" i="24"/>
  <c r="H12" i="24"/>
  <c r="D7" i="24"/>
  <c r="F19" i="24"/>
  <c r="D13" i="24"/>
  <c r="D16" i="24"/>
  <c r="C20" i="24"/>
  <c r="D10" i="24"/>
  <c r="K7" i="24"/>
  <c r="D19" i="24"/>
  <c r="H14" i="24"/>
  <c r="F7" i="24"/>
  <c r="F17" i="24"/>
  <c r="C17" i="24"/>
  <c r="F15" i="24"/>
  <c r="K13" i="24"/>
  <c r="K8" i="24"/>
  <c r="H13" i="24"/>
  <c r="K17" i="24"/>
  <c r="K14" i="24"/>
  <c r="K12" i="24"/>
  <c r="C12" i="24"/>
  <c r="C16" i="24"/>
  <c r="D17" i="24"/>
  <c r="K19" i="24"/>
  <c r="K16" i="24"/>
  <c r="K18" i="24"/>
  <c r="D11" i="24"/>
  <c r="F12" i="24"/>
  <c r="C14" i="24"/>
  <c r="D12" i="24"/>
  <c r="H18" i="24"/>
  <c r="K20" i="24"/>
  <c r="F9" i="24"/>
  <c r="O19" i="24" l="1"/>
  <c r="O16" i="24"/>
  <c r="O17" i="24"/>
  <c r="O18" i="24"/>
  <c r="O12" i="24"/>
  <c r="O20" i="24"/>
  <c r="O8" i="24"/>
  <c r="O9" i="24"/>
  <c r="O15" i="24"/>
  <c r="O7" i="24"/>
  <c r="O11" i="24"/>
  <c r="O10" i="24"/>
  <c r="O14" i="24"/>
  <c r="O13" i="24"/>
  <c r="AD56" i="20"/>
  <c r="AD51" i="20"/>
  <c r="AD47" i="20"/>
  <c r="AD43" i="20"/>
  <c r="AD39" i="20"/>
  <c r="AD35" i="20"/>
  <c r="AD30" i="20"/>
  <c r="AD26" i="20"/>
  <c r="T52" i="20"/>
  <c r="T48" i="20"/>
  <c r="T44" i="20"/>
  <c r="T40" i="20"/>
  <c r="T36" i="20"/>
  <c r="T32" i="20"/>
  <c r="T27" i="20"/>
  <c r="T45" i="20"/>
  <c r="T28" i="20"/>
  <c r="AD54" i="20"/>
  <c r="AD50" i="20"/>
  <c r="AD46" i="20"/>
  <c r="AD42" i="20"/>
  <c r="AD38" i="20"/>
  <c r="AD34" i="20"/>
  <c r="AD29" i="20"/>
  <c r="T56" i="20"/>
  <c r="T51" i="20"/>
  <c r="T47" i="20"/>
  <c r="T43" i="20"/>
  <c r="T39" i="20"/>
  <c r="T35" i="20"/>
  <c r="T30" i="20"/>
  <c r="T26" i="20"/>
  <c r="AD36" i="20"/>
  <c r="T49" i="20"/>
  <c r="T37" i="20"/>
  <c r="AD53" i="20"/>
  <c r="AD49" i="20"/>
  <c r="AD45" i="20"/>
  <c r="AD41" i="20"/>
  <c r="AD37" i="20"/>
  <c r="AD33" i="20"/>
  <c r="AD28" i="20"/>
  <c r="T54" i="20"/>
  <c r="T50" i="20"/>
  <c r="T46" i="20"/>
  <c r="T42" i="20"/>
  <c r="T38" i="20"/>
  <c r="T34" i="20"/>
  <c r="T29" i="20"/>
  <c r="AD40" i="20"/>
  <c r="AD27" i="20"/>
  <c r="T41" i="20"/>
  <c r="AD52" i="20"/>
  <c r="AD48" i="20"/>
  <c r="AD44" i="20"/>
  <c r="AD32" i="20"/>
  <c r="T53" i="20"/>
  <c r="T33" i="20"/>
  <c r="X56" i="20"/>
  <c r="X51" i="20"/>
  <c r="X47" i="20"/>
  <c r="X43" i="20"/>
  <c r="X39" i="20"/>
  <c r="X35" i="20"/>
  <c r="X30" i="20"/>
  <c r="X26" i="20"/>
  <c r="AH52" i="20"/>
  <c r="AH48" i="20"/>
  <c r="AH44" i="20"/>
  <c r="AH40" i="20"/>
  <c r="AH36" i="20"/>
  <c r="AH32" i="20"/>
  <c r="AH27" i="20"/>
  <c r="AH51" i="20"/>
  <c r="AH47" i="20"/>
  <c r="AH43" i="20"/>
  <c r="AH35" i="20"/>
  <c r="X54" i="20"/>
  <c r="X50" i="20"/>
  <c r="X46" i="20"/>
  <c r="X42" i="20"/>
  <c r="X38" i="20"/>
  <c r="X34" i="20"/>
  <c r="X29" i="20"/>
  <c r="AH56" i="20"/>
  <c r="X53" i="20"/>
  <c r="X49" i="20"/>
  <c r="X45" i="20"/>
  <c r="X41" i="20"/>
  <c r="X37" i="20"/>
  <c r="X33" i="20"/>
  <c r="X28" i="20"/>
  <c r="AH54" i="20"/>
  <c r="AH50" i="20"/>
  <c r="AH46" i="20"/>
  <c r="AH42" i="20"/>
  <c r="AH38" i="20"/>
  <c r="AH34" i="20"/>
  <c r="AH29" i="20"/>
  <c r="X27" i="20"/>
  <c r="AH53" i="20"/>
  <c r="AH49" i="20"/>
  <c r="AH45" i="20"/>
  <c r="AH41" i="20"/>
  <c r="AH33" i="20"/>
  <c r="AH39" i="20"/>
  <c r="AH26" i="20"/>
  <c r="X52" i="20"/>
  <c r="X48" i="20"/>
  <c r="X44" i="20"/>
  <c r="X40" i="20"/>
  <c r="X36" i="20"/>
  <c r="X32" i="20"/>
  <c r="AH37" i="20"/>
  <c r="AH28" i="20"/>
  <c r="AH30" i="20"/>
  <c r="T23" i="20"/>
  <c r="X23" i="20"/>
  <c r="B39" i="21"/>
  <c r="J6" i="24"/>
  <c r="G20" i="24"/>
  <c r="G10" i="24"/>
  <c r="J11" i="24"/>
  <c r="G15" i="24"/>
  <c r="J7" i="24"/>
  <c r="G18" i="24"/>
  <c r="J10" i="24"/>
  <c r="J16" i="24"/>
  <c r="G9" i="24"/>
  <c r="G12" i="24"/>
  <c r="J15" i="24"/>
  <c r="J8" i="24"/>
  <c r="J12" i="24"/>
  <c r="G14" i="24"/>
  <c r="J13" i="24"/>
  <c r="J20" i="24"/>
  <c r="G17" i="24"/>
  <c r="J19" i="24"/>
  <c r="G11" i="24"/>
  <c r="J9" i="24"/>
  <c r="G7" i="24"/>
  <c r="G16" i="24"/>
  <c r="J17" i="24"/>
  <c r="J14" i="24"/>
  <c r="G8" i="24"/>
  <c r="G13" i="24"/>
  <c r="G19" i="24"/>
  <c r="J18" i="24"/>
  <c r="I8" i="24" l="1"/>
  <c r="I17" i="24"/>
  <c r="L17" i="24"/>
  <c r="L7" i="24"/>
  <c r="L12" i="24"/>
  <c r="L18" i="24"/>
  <c r="I12" i="24"/>
  <c r="L15" i="24"/>
  <c r="I19" i="24"/>
  <c r="I11" i="24"/>
  <c r="I7" i="24"/>
  <c r="I9" i="24"/>
  <c r="L19" i="24"/>
  <c r="L9" i="24"/>
  <c r="I18" i="24"/>
  <c r="L11" i="24"/>
  <c r="I16" i="24"/>
  <c r="L13" i="24"/>
  <c r="L10" i="24"/>
  <c r="L14" i="24"/>
  <c r="L20" i="24"/>
  <c r="I14" i="24"/>
  <c r="L16" i="24"/>
  <c r="I13" i="24"/>
  <c r="I20" i="24"/>
  <c r="M20" i="24" s="1"/>
  <c r="I10" i="24"/>
  <c r="I15" i="24"/>
  <c r="L8" i="24"/>
  <c r="L6" i="24"/>
  <c r="AD22" i="20" s="1"/>
  <c r="AD24" i="20"/>
  <c r="AH24" i="20"/>
  <c r="T31" i="20"/>
  <c r="X31" i="20"/>
  <c r="AD31" i="20"/>
  <c r="AH31" i="20"/>
  <c r="T55" i="20"/>
  <c r="X55" i="20"/>
  <c r="AD55" i="20"/>
  <c r="AH55" i="20"/>
  <c r="T25" i="20"/>
  <c r="X25" i="20"/>
  <c r="AD25" i="20"/>
  <c r="AH25" i="20"/>
  <c r="D23" i="21"/>
  <c r="D36" i="21"/>
  <c r="D35" i="21"/>
  <c r="D34" i="21"/>
  <c r="D33" i="21"/>
  <c r="D32" i="21"/>
  <c r="D31" i="21"/>
  <c r="D30" i="21"/>
  <c r="D29" i="21"/>
  <c r="D28" i="21"/>
  <c r="D27" i="21"/>
  <c r="D26" i="21"/>
  <c r="D25" i="21"/>
  <c r="D24" i="21"/>
  <c r="D11" i="21"/>
  <c r="D10" i="21"/>
  <c r="M8" i="24" l="1"/>
  <c r="M18" i="24"/>
  <c r="M15" i="24"/>
  <c r="M7" i="24"/>
  <c r="M12" i="24"/>
  <c r="M14" i="24"/>
  <c r="M11" i="24"/>
  <c r="M10" i="24"/>
  <c r="M17" i="24"/>
  <c r="M13" i="24"/>
  <c r="M9" i="24"/>
  <c r="M16" i="24"/>
  <c r="M19" i="24"/>
  <c r="AH22" i="20"/>
  <c r="L21" i="24"/>
  <c r="X24" i="20"/>
  <c r="T24" i="20"/>
  <c r="G39" i="21"/>
  <c r="H39" i="21" s="1"/>
  <c r="AP32" i="19" s="1"/>
  <c r="AA13" i="19" s="1"/>
  <c r="G6" i="24"/>
  <c r="I6" i="24" l="1"/>
  <c r="M6" i="24" s="1"/>
  <c r="O6" i="24" s="1"/>
  <c r="O21" i="24" s="1"/>
  <c r="T58" i="20" s="1"/>
  <c r="C12" i="21"/>
  <c r="C13" i="21"/>
  <c r="C14" i="21"/>
  <c r="C15" i="21"/>
  <c r="C16" i="21"/>
  <c r="C17" i="21"/>
  <c r="C18" i="21"/>
  <c r="C20" i="21"/>
  <c r="C21" i="21"/>
  <c r="T60" i="20" l="1"/>
  <c r="T62" i="20" s="1"/>
  <c r="M21" i="24"/>
  <c r="T22" i="20"/>
  <c r="T57" i="20" s="1"/>
  <c r="I21" i="24"/>
  <c r="X22" i="20"/>
  <c r="X57" i="20" s="1"/>
  <c r="B36" i="21"/>
  <c r="C36" i="21" s="1"/>
  <c r="B35" i="21"/>
  <c r="C35" i="21" s="1"/>
  <c r="B34" i="21"/>
  <c r="C34" i="21" s="1"/>
  <c r="B33" i="21"/>
  <c r="C33" i="21" s="1"/>
  <c r="B32" i="21"/>
  <c r="C32" i="21" s="1"/>
  <c r="B31" i="21"/>
  <c r="C31" i="21" s="1"/>
  <c r="B30" i="21"/>
  <c r="C30" i="21" s="1"/>
  <c r="B29" i="21"/>
  <c r="C29" i="21" s="1"/>
  <c r="B28" i="21"/>
  <c r="C28" i="21" s="1"/>
  <c r="B27" i="21"/>
  <c r="C27" i="21" s="1"/>
  <c r="B26" i="21"/>
  <c r="C26" i="21" s="1"/>
  <c r="B25" i="21"/>
  <c r="C25" i="21" s="1"/>
  <c r="B24" i="21"/>
  <c r="C24" i="21" s="1"/>
  <c r="B23" i="21"/>
  <c r="C23" i="21" s="1"/>
  <c r="B11" i="21"/>
  <c r="C11" i="21" s="1"/>
  <c r="B10" i="21"/>
  <c r="C10" i="21" s="1"/>
  <c r="C9" i="21"/>
  <c r="C8" i="21"/>
  <c r="C7" i="21"/>
  <c r="C6" i="21"/>
  <c r="C5" i="21"/>
  <c r="C4" i="21"/>
  <c r="C3" i="21"/>
  <c r="C2" i="21"/>
  <c r="AD23" i="20"/>
  <c r="AD57" i="20" s="1"/>
  <c r="AH23" i="20"/>
  <c r="AH57" i="20" s="1"/>
</calcChain>
</file>

<file path=xl/comments1.xml><?xml version="1.0" encoding="utf-8"?>
<comments xmlns="http://schemas.openxmlformats.org/spreadsheetml/2006/main">
  <authors>
    <author>厚生労働省ネットワークシステム</author>
  </authors>
  <commentList>
    <comment ref="AA13" authorId="0" shapeId="0">
      <text>
        <r>
          <rPr>
            <sz val="9"/>
            <color indexed="81"/>
            <rFont val="MS P ゴシック"/>
            <family val="3"/>
            <charset val="128"/>
          </rPr>
          <t>｢提供サービス｣を選択し、定員を入力(短期入所系と入所施設・居住系）することで、基準額が表示されます。</t>
        </r>
      </text>
    </comment>
    <comment ref="AA37" authorId="0" shapeId="0">
      <text>
        <r>
          <rPr>
            <sz val="9"/>
            <color indexed="81"/>
            <rFont val="MS P ゴシック"/>
            <family val="3"/>
            <charset val="128"/>
          </rPr>
          <t>｢提供サービス｣を選択し、定員を入力(短期入所系と入所施設・居住系）することで、基準額が表示されます。</t>
        </r>
      </text>
    </comment>
  </commentList>
</comments>
</file>

<file path=xl/sharedStrings.xml><?xml version="1.0" encoding="utf-8"?>
<sst xmlns="http://schemas.openxmlformats.org/spreadsheetml/2006/main" count="503" uniqueCount="259">
  <si>
    <t>フリガナ</t>
    <phoneticPr fontId="2"/>
  </si>
  <si>
    <t>新型コロナウイルス感染症に係る介護サービス事業所等に対するサービス継続支援事業</t>
    <rPh sb="0" eb="2">
      <t>シンガタ</t>
    </rPh>
    <rPh sb="9" eb="12">
      <t>カンセンショウ</t>
    </rPh>
    <rPh sb="13" eb="14">
      <t>カカ</t>
    </rPh>
    <rPh sb="15" eb="17">
      <t>カイゴ</t>
    </rPh>
    <rPh sb="21" eb="24">
      <t>ジギョウショ</t>
    </rPh>
    <rPh sb="24" eb="25">
      <t>トウ</t>
    </rPh>
    <rPh sb="26" eb="27">
      <t>タイ</t>
    </rPh>
    <rPh sb="33" eb="35">
      <t>ケイゾク</t>
    </rPh>
    <rPh sb="35" eb="37">
      <t>シエン</t>
    </rPh>
    <rPh sb="37" eb="39">
      <t>ジギョウ</t>
    </rPh>
    <phoneticPr fontId="2"/>
  </si>
  <si>
    <t>殿</t>
    <rPh sb="0" eb="1">
      <t>トノ</t>
    </rPh>
    <phoneticPr fontId="2"/>
  </si>
  <si>
    <t>日</t>
    <rPh sb="0" eb="1">
      <t>ニチ</t>
    </rPh>
    <phoneticPr fontId="2"/>
  </si>
  <si>
    <t>月</t>
    <rPh sb="0" eb="1">
      <t>ゲツ</t>
    </rPh>
    <phoneticPr fontId="2"/>
  </si>
  <si>
    <t>年</t>
    <rPh sb="0" eb="1">
      <t>ネン</t>
    </rPh>
    <phoneticPr fontId="2"/>
  </si>
  <si>
    <t>フリガナ</t>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</si>
  <si>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</si>
  <si>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</si>
  <si>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</si>
  <si>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</si>
  <si>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</si>
  <si>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</si>
  <si>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</si>
  <si>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</si>
  <si>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</si>
  <si>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申請に関する担当者</t>
    <rPh sb="0" eb="2">
      <t>シンセイ</t>
    </rPh>
    <rPh sb="3" eb="4">
      <t>カン</t>
    </rPh>
    <rPh sb="6" eb="9">
      <t>タントウシャ</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</si>
  <si>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</si>
  <si>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</si>
  <si>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</si>
  <si>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</si>
  <si>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</si>
  <si>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</si>
  <si>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</si>
  <si>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</si>
  <si>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</si>
  <si>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</si>
  <si>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</si>
  <si>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</si>
  <si>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</si>
  <si>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</si>
  <si>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</si>
  <si>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</si>
  <si>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</si>
  <si>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</si>
  <si>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</si>
  <si>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</si>
  <si>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</si>
  <si>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</si>
  <si>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　　　　　　　　　　　　　　　　　　　　　　　　助成対象
サービス種別</t>
    <rPh sb="24" eb="26">
      <t>ジョセイ</t>
    </rPh>
    <rPh sb="26" eb="28">
      <t>タイショウ</t>
    </rPh>
    <rPh sb="34" eb="36">
      <t>シュベツ</t>
    </rPh>
    <phoneticPr fontId="2"/>
  </si>
  <si>
    <t>事業所・施設の名称</t>
    <rPh sb="0" eb="3">
      <t>ジギョウショ</t>
    </rPh>
    <rPh sb="4" eb="6">
      <t>シセツ</t>
    </rPh>
    <rPh sb="7" eb="9">
      <t>メイショウ</t>
    </rPh>
    <phoneticPr fontId="2"/>
  </si>
  <si>
    <t>管理者の氏名</t>
    <rPh sb="0" eb="3">
      <t>カンリシャ</t>
    </rPh>
    <rPh sb="4" eb="6">
      <t>シメイ</t>
    </rPh>
    <phoneticPr fontId="2"/>
  </si>
  <si>
    <t>外部委託により実施</t>
    <rPh sb="0" eb="2">
      <t>ガイブ</t>
    </rPh>
    <rPh sb="2" eb="4">
      <t>イタク</t>
    </rPh>
    <rPh sb="7" eb="9">
      <t>ジッシ</t>
    </rPh>
    <phoneticPr fontId="2"/>
  </si>
  <si>
    <t>自施設や自法人の職員で実施</t>
    <rPh sb="0" eb="1">
      <t>ジ</t>
    </rPh>
    <rPh sb="1" eb="3">
      <t>シセツ</t>
    </rPh>
    <rPh sb="4" eb="5">
      <t>ジ</t>
    </rPh>
    <rPh sb="5" eb="7">
      <t>ホウジン</t>
    </rPh>
    <rPh sb="8" eb="10">
      <t>ショクイン</t>
    </rPh>
    <rPh sb="11" eb="13">
      <t>ジッシ</t>
    </rPh>
    <phoneticPr fontId="2"/>
  </si>
  <si>
    <t>派遣先事業所名（</t>
    <rPh sb="0" eb="3">
      <t>ハケンサキ</t>
    </rPh>
    <rPh sb="3" eb="6">
      <t>ジギョウショ</t>
    </rPh>
    <rPh sb="6" eb="7">
      <t>メイ</t>
    </rPh>
    <phoneticPr fontId="2"/>
  </si>
  <si>
    <t>事業所・施設の状況</t>
    <rPh sb="0" eb="3">
      <t>ジギョウショ</t>
    </rPh>
    <rPh sb="4" eb="6">
      <t>シセツ</t>
    </rPh>
    <rPh sb="7" eb="9">
      <t>ジョウキョウ</t>
    </rPh>
    <phoneticPr fontId="2"/>
  </si>
  <si>
    <t>事業区分</t>
    <rPh sb="0" eb="2">
      <t>ジギョウ</t>
    </rPh>
    <rPh sb="2" eb="4">
      <t>クブン</t>
    </rPh>
    <phoneticPr fontId="2"/>
  </si>
  <si>
    <t>助成対象の区分</t>
    <rPh sb="0" eb="2">
      <t>ジョセイ</t>
    </rPh>
    <rPh sb="2" eb="4">
      <t>タイショウ</t>
    </rPh>
    <rPh sb="5" eb="7">
      <t>クブン</t>
    </rPh>
    <phoneticPr fontId="2"/>
  </si>
  <si>
    <t>事業所・施設等の消毒・清掃の実施</t>
    <rPh sb="0" eb="3">
      <t>ジギョウショ</t>
    </rPh>
    <rPh sb="4" eb="6">
      <t>シセツ</t>
    </rPh>
    <rPh sb="6" eb="7">
      <t>トウ</t>
    </rPh>
    <rPh sb="8" eb="10">
      <t>ショウドク</t>
    </rPh>
    <rPh sb="11" eb="13">
      <t>セイソウ</t>
    </rPh>
    <rPh sb="14" eb="16">
      <t>ジッシ</t>
    </rPh>
    <phoneticPr fontId="2"/>
  </si>
  <si>
    <t>マスク、手袋、体温計等、衛生用品の購入</t>
    <rPh sb="4" eb="6">
      <t>テブクロ</t>
    </rPh>
    <rPh sb="7" eb="10">
      <t>タイオンケイ</t>
    </rPh>
    <rPh sb="10" eb="11">
      <t>トウ</t>
    </rPh>
    <rPh sb="12" eb="14">
      <t>エイセイ</t>
    </rPh>
    <rPh sb="14" eb="16">
      <t>ヨウヒン</t>
    </rPh>
    <rPh sb="17" eb="19">
      <t>コウニュウ</t>
    </rPh>
    <phoneticPr fontId="2"/>
  </si>
  <si>
    <t>事業継続に必要な人材確保の実施</t>
    <rPh sb="0" eb="2">
      <t>ジギョウ</t>
    </rPh>
    <rPh sb="2" eb="4">
      <t>ケイゾク</t>
    </rPh>
    <rPh sb="5" eb="7">
      <t>ヒツヨウ</t>
    </rPh>
    <rPh sb="8" eb="10">
      <t>ジンザイ</t>
    </rPh>
    <rPh sb="10" eb="12">
      <t>カクホ</t>
    </rPh>
    <rPh sb="13" eb="15">
      <t>ジッシ</t>
    </rPh>
    <phoneticPr fontId="2"/>
  </si>
  <si>
    <t>自法人職員による対応（時間外等）</t>
    <rPh sb="0" eb="1">
      <t>ジ</t>
    </rPh>
    <rPh sb="1" eb="3">
      <t>ホウジン</t>
    </rPh>
    <rPh sb="3" eb="5">
      <t>ショクイン</t>
    </rPh>
    <rPh sb="8" eb="10">
      <t>タイオウ</t>
    </rPh>
    <rPh sb="11" eb="14">
      <t>ジカンガイ</t>
    </rPh>
    <rPh sb="14" eb="15">
      <t>トウ</t>
    </rPh>
    <phoneticPr fontId="2"/>
  </si>
  <si>
    <t>人材派遣等の活用</t>
    <rPh sb="0" eb="2">
      <t>ジンザイ</t>
    </rPh>
    <rPh sb="2" eb="4">
      <t>ハケン</t>
    </rPh>
    <rPh sb="4" eb="5">
      <t>トウ</t>
    </rPh>
    <rPh sb="6" eb="8">
      <t>カツヨウ</t>
    </rPh>
    <phoneticPr fontId="2"/>
  </si>
  <si>
    <t>その他 )</t>
    <rPh sb="2" eb="3">
      <t>タ</t>
    </rPh>
    <phoneticPr fontId="2"/>
  </si>
  <si>
    <t>（</t>
    <phoneticPr fontId="2"/>
  </si>
  <si>
    <t>（</t>
    <phoneticPr fontId="2"/>
  </si>
  <si>
    <t>連携先事業所への協力依頼</t>
    <phoneticPr fontId="2"/>
  </si>
  <si>
    <t>（連携先への依頼内容</t>
    <rPh sb="1" eb="4">
      <t>レンケイサキ</t>
    </rPh>
    <rPh sb="6" eb="10">
      <t>イライナイヨウ</t>
    </rPh>
    <phoneticPr fontId="2"/>
  </si>
  <si>
    <t>送迎を少人数で実施するための車両等の確保</t>
    <rPh sb="0" eb="2">
      <t>ソウゲイ</t>
    </rPh>
    <rPh sb="3" eb="6">
      <t>ショウニンズウ</t>
    </rPh>
    <rPh sb="7" eb="9">
      <t>ジッシ</t>
    </rPh>
    <rPh sb="14" eb="16">
      <t>シャリョウ</t>
    </rPh>
    <rPh sb="16" eb="17">
      <t>トウ</t>
    </rPh>
    <rPh sb="18" eb="20">
      <t>カクホ</t>
    </rPh>
    <phoneticPr fontId="2"/>
  </si>
  <si>
    <t>）</t>
    <phoneticPr fontId="2"/>
  </si>
  <si>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2"/>
  </si>
  <si>
    <t>利用者の安否確認のための訪問</t>
    <phoneticPr fontId="2"/>
  </si>
  <si>
    <t>安否確認のためのタブレット等の活用</t>
  </si>
  <si>
    <t>代替場所におけるサービス提供</t>
    <phoneticPr fontId="2"/>
  </si>
  <si>
    <t>代替場所への利用者の送迎</t>
    <rPh sb="0" eb="2">
      <t>ダイタイ</t>
    </rPh>
    <rPh sb="2" eb="4">
      <t>バショ</t>
    </rPh>
    <rPh sb="6" eb="9">
      <t>リヨウシャ</t>
    </rPh>
    <rPh sb="10" eb="12">
      <t>ソウゲイ</t>
    </rPh>
    <phoneticPr fontId="2"/>
  </si>
  <si>
    <t>訪問実施に必要な人材確保の実施</t>
    <rPh sb="0" eb="2">
      <t>ホウモン</t>
    </rPh>
    <rPh sb="2" eb="4">
      <t>ジッシ</t>
    </rPh>
    <rPh sb="5" eb="7">
      <t>ヒツヨウ</t>
    </rPh>
    <rPh sb="8" eb="10">
      <t>ジンザイ</t>
    </rPh>
    <rPh sb="10" eb="12">
      <t>カクホ</t>
    </rPh>
    <rPh sb="13" eb="15">
      <t>ジッシ</t>
    </rPh>
    <phoneticPr fontId="2"/>
  </si>
  <si>
    <t>訪問介護員等による同行訪問</t>
  </si>
  <si>
    <t>訪問実施に必要な車両等の確保</t>
    <rPh sb="0" eb="2">
      <t>ホウモン</t>
    </rPh>
    <rPh sb="2" eb="4">
      <t>ジッシ</t>
    </rPh>
    <rPh sb="5" eb="7">
      <t>ヒツヨウ</t>
    </rPh>
    <rPh sb="8" eb="10">
      <t>シャリョウ</t>
    </rPh>
    <rPh sb="10" eb="11">
      <t>トウ</t>
    </rPh>
    <rPh sb="12" eb="14">
      <t>カクホ</t>
    </rPh>
    <phoneticPr fontId="2"/>
  </si>
  <si>
    <t>マスク等の衛生用品の購入</t>
    <rPh sb="3" eb="4">
      <t>トウ</t>
    </rPh>
    <rPh sb="5" eb="7">
      <t>エイセイ</t>
    </rPh>
    <rPh sb="7" eb="9">
      <t>ヨウヒン</t>
    </rPh>
    <rPh sb="10" eb="12">
      <t>コウニュウ</t>
    </rPh>
    <phoneticPr fontId="2"/>
  </si>
  <si>
    <t>追加で必要となる人材確保の実施</t>
    <rPh sb="0" eb="2">
      <t>ツイカ</t>
    </rPh>
    <rPh sb="3" eb="5">
      <t>ヒツヨウ</t>
    </rPh>
    <rPh sb="8" eb="10">
      <t>ジンザイ</t>
    </rPh>
    <rPh sb="10" eb="12">
      <t>カクホ</t>
    </rPh>
    <rPh sb="13" eb="15">
      <t>ジッシ</t>
    </rPh>
    <phoneticPr fontId="2"/>
  </si>
  <si>
    <t>利用者の引き継ぎに係る連絡調整</t>
    <rPh sb="0" eb="3">
      <t>リヨウシャ</t>
    </rPh>
    <rPh sb="4" eb="5">
      <t>ヒ</t>
    </rPh>
    <rPh sb="6" eb="7">
      <t>ツ</t>
    </rPh>
    <rPh sb="9" eb="10">
      <t>カカ</t>
    </rPh>
    <rPh sb="11" eb="13">
      <t>レンラク</t>
    </rPh>
    <rPh sb="13" eb="15">
      <t>チョウセイ</t>
    </rPh>
    <phoneticPr fontId="2"/>
  </si>
  <si>
    <t>（１）利用者受入に係る連絡調整、職員確保【共通】</t>
    <rPh sb="21" eb="23">
      <t>キョウツウ</t>
    </rPh>
    <phoneticPr fontId="2"/>
  </si>
  <si>
    <t>（２）職員の応援派遣【共通】</t>
    <rPh sb="3" eb="5">
      <t>ショクイン</t>
    </rPh>
    <rPh sb="6" eb="8">
      <t>オウエン</t>
    </rPh>
    <rPh sb="8" eb="10">
      <t>ハケン</t>
    </rPh>
    <rPh sb="11" eb="13">
      <t>キョウツウ</t>
    </rPh>
    <phoneticPr fontId="2"/>
  </si>
  <si>
    <t>職員の応援派遣の実施</t>
    <phoneticPr fontId="2"/>
  </si>
  <si>
    <t>（別紙）積算内訳</t>
    <rPh sb="1" eb="3">
      <t>ベッシ</t>
    </rPh>
    <rPh sb="4" eb="6">
      <t>セキサン</t>
    </rPh>
    <rPh sb="6" eb="8">
      <t>ウチワケ</t>
    </rPh>
    <phoneticPr fontId="2"/>
  </si>
  <si>
    <t>費目</t>
    <rPh sb="0" eb="2">
      <t>ヒモク</t>
    </rPh>
    <phoneticPr fontId="2"/>
  </si>
  <si>
    <t>用途・品目・数量等</t>
    <rPh sb="0" eb="2">
      <t>ヨウト</t>
    </rPh>
    <rPh sb="3" eb="5">
      <t>ヒンモク</t>
    </rPh>
    <rPh sb="6" eb="8">
      <t>スウリョウ</t>
    </rPh>
    <rPh sb="8" eb="9">
      <t>トウ</t>
    </rPh>
    <phoneticPr fontId="2"/>
  </si>
  <si>
    <t>（１）介護サービス事業所・介護施設等のサービス継続に必要な取組</t>
    <phoneticPr fontId="2"/>
  </si>
  <si>
    <t>（１）介護サービス事業所・介護施設等のサービス継続に必要な取組【共通】</t>
    <phoneticPr fontId="2"/>
  </si>
  <si>
    <t>（４）通所系サービス事業所による訪問サービスの実施【通所系】</t>
    <rPh sb="3" eb="5">
      <t>ツウショ</t>
    </rPh>
    <rPh sb="5" eb="6">
      <t>ケイ</t>
    </rPh>
    <rPh sb="10" eb="13">
      <t>ジギョウショ</t>
    </rPh>
    <rPh sb="16" eb="18">
      <t>ホウモン</t>
    </rPh>
    <rPh sb="23" eb="25">
      <t>ジッシ</t>
    </rPh>
    <rPh sb="26" eb="28">
      <t>ツウショ</t>
    </rPh>
    <rPh sb="28" eb="29">
      <t>ケイ</t>
    </rPh>
    <phoneticPr fontId="2"/>
  </si>
  <si>
    <t>２．介護サービス事業所等との連携支援事業</t>
  </si>
  <si>
    <t>２．介護サービス事業所等との連携支援事業</t>
    <phoneticPr fontId="2"/>
  </si>
  <si>
    <t>所要額</t>
    <rPh sb="0" eb="3">
      <t>ショヨウガク</t>
    </rPh>
    <phoneticPr fontId="2"/>
  </si>
  <si>
    <t>事業区分</t>
    <rPh sb="0" eb="2">
      <t>ジギョウ</t>
    </rPh>
    <rPh sb="2" eb="4">
      <t>クブン</t>
    </rPh>
    <phoneticPr fontId="2"/>
  </si>
  <si>
    <t>(1)</t>
    <phoneticPr fontId="2"/>
  </si>
  <si>
    <t>１．介護サービス事業所におけるサービス継続支援事業</t>
    <phoneticPr fontId="2"/>
  </si>
  <si>
    <t>(参考)事業ごとの対象経費と費目の例</t>
    <rPh sb="1" eb="3">
      <t>サンコウ</t>
    </rPh>
    <rPh sb="4" eb="6">
      <t>ジギョウ</t>
    </rPh>
    <rPh sb="9" eb="11">
      <t>タイショウ</t>
    </rPh>
    <rPh sb="11" eb="13">
      <t>ケイヒ</t>
    </rPh>
    <rPh sb="14" eb="16">
      <t>ヒモク</t>
    </rPh>
    <rPh sb="17" eb="18">
      <t>レイ</t>
    </rPh>
    <phoneticPr fontId="2"/>
  </si>
  <si>
    <t>ア　事業所・施設等の消毒・清掃の費用</t>
    <rPh sb="2" eb="5">
      <t>ジギョウショ</t>
    </rPh>
    <rPh sb="6" eb="8">
      <t>シセツ</t>
    </rPh>
    <rPh sb="8" eb="9">
      <t>トウ</t>
    </rPh>
    <rPh sb="10" eb="12">
      <t>ショウドク</t>
    </rPh>
    <rPh sb="13" eb="15">
      <t>セイソウ</t>
    </rPh>
    <rPh sb="16" eb="18">
      <t>ヒヨウ</t>
    </rPh>
    <phoneticPr fontId="2"/>
  </si>
  <si>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2"/>
  </si>
  <si>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2"/>
  </si>
  <si>
    <t>オ　送迎を少人数で実施する場合に追加で必要となる費用</t>
    <rPh sb="2" eb="4">
      <t>ソウゲイ</t>
    </rPh>
    <rPh sb="5" eb="8">
      <t>ショウニンズウ</t>
    </rPh>
    <rPh sb="9" eb="11">
      <t>ジッシ</t>
    </rPh>
    <rPh sb="13" eb="15">
      <t>バアイ</t>
    </rPh>
    <rPh sb="16" eb="18">
      <t>ツイカ</t>
    </rPh>
    <rPh sb="19" eb="21">
      <t>ヒツヨウ</t>
    </rPh>
    <rPh sb="24" eb="26">
      <t>ヒヨウ</t>
    </rPh>
    <phoneticPr fontId="2"/>
  </si>
  <si>
    <t>ク　代替の場所におけるサービス提供を行うための費用</t>
    <rPh sb="2" eb="4">
      <t>ダイタイ</t>
    </rPh>
    <rPh sb="5" eb="7">
      <t>バショ</t>
    </rPh>
    <rPh sb="15" eb="17">
      <t>テイキョウ</t>
    </rPh>
    <rPh sb="18" eb="19">
      <t>オコナ</t>
    </rPh>
    <rPh sb="23" eb="25">
      <t>ヒヨウ</t>
    </rPh>
    <phoneticPr fontId="2"/>
  </si>
  <si>
    <t>（２）職員の応援派遣</t>
    <rPh sb="3" eb="5">
      <t>ショクイン</t>
    </rPh>
    <rPh sb="6" eb="8">
      <t>オウエン</t>
    </rPh>
    <rPh sb="8" eb="10">
      <t>ハケン</t>
    </rPh>
    <phoneticPr fontId="2"/>
  </si>
  <si>
    <t>（１）利用者受入に係る連絡調整、職員確保</t>
    <phoneticPr fontId="2"/>
  </si>
  <si>
    <t>（３）通所系ｻｰﾋﾞｽ事業所及び短期入所系ｻｰﾋﾞｽ事業所による事業所外の代替の場所におけるｻｰﾋﾞｽ提供</t>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テイキョウ</t>
    </rPh>
    <phoneticPr fontId="2"/>
  </si>
  <si>
    <t>（４）通所系サービス事業所による訪問サービスの実施</t>
    <rPh sb="3" eb="5">
      <t>ツウショ</t>
    </rPh>
    <rPh sb="5" eb="6">
      <t>ケイ</t>
    </rPh>
    <rPh sb="10" eb="13">
      <t>ジギョウショ</t>
    </rPh>
    <rPh sb="16" eb="18">
      <t>ホウモン</t>
    </rPh>
    <rPh sb="23" eb="25">
      <t>ジッシ</t>
    </rPh>
    <phoneticPr fontId="2"/>
  </si>
  <si>
    <t>衛生用品、その他消耗品の購入【需用費】</t>
    <rPh sb="0" eb="2">
      <t>エイセイ</t>
    </rPh>
    <rPh sb="2" eb="4">
      <t>ヨウヒン</t>
    </rPh>
    <rPh sb="7" eb="8">
      <t>タ</t>
    </rPh>
    <rPh sb="8" eb="11">
      <t>ショウモウヒン</t>
    </rPh>
    <rPh sb="12" eb="14">
      <t>コウニュウ</t>
    </rPh>
    <rPh sb="15" eb="18">
      <t>ジュヨウヒ</t>
    </rPh>
    <phoneticPr fontId="2"/>
  </si>
  <si>
    <t>送迎車のリース【賃借料】､送迎車の燃料費【需用費】</t>
    <rPh sb="0" eb="3">
      <t>ソウゲイシャ</t>
    </rPh>
    <rPh sb="8" eb="11">
      <t>チンシャクリョウ</t>
    </rPh>
    <rPh sb="13" eb="16">
      <t>ソウゲイシャ</t>
    </rPh>
    <rPh sb="17" eb="20">
      <t>ネンリョウヒ</t>
    </rPh>
    <rPh sb="21" eb="24">
      <t>ジュヨウヒ</t>
    </rPh>
    <phoneticPr fontId="2"/>
  </si>
  <si>
    <t>訪問する職員への交通費【旅費】、訪問用の自転車の購入【備品購入費】</t>
    <rPh sb="0" eb="2">
      <t>ホウモン</t>
    </rPh>
    <rPh sb="4" eb="6">
      <t>ショクイン</t>
    </rPh>
    <rPh sb="8" eb="11">
      <t>コウツウヒ</t>
    </rPh>
    <rPh sb="12" eb="14">
      <t>リョヒ</t>
    </rPh>
    <rPh sb="16" eb="19">
      <t>ホウモンヨウ</t>
    </rPh>
    <rPh sb="20" eb="23">
      <t>ジテンシャ</t>
    </rPh>
    <rPh sb="24" eb="26">
      <t>コウニュウ</t>
    </rPh>
    <rPh sb="27" eb="29">
      <t>ビヒン</t>
    </rPh>
    <rPh sb="29" eb="32">
      <t>コウニュウヒ</t>
    </rPh>
    <phoneticPr fontId="2"/>
  </si>
  <si>
    <t>（上記ウに準ずる）</t>
    <rPh sb="1" eb="3">
      <t>ジョウキ</t>
    </rPh>
    <rPh sb="5" eb="6">
      <t>ジュン</t>
    </rPh>
    <phoneticPr fontId="2"/>
  </si>
  <si>
    <t>連携先事業所から派遣された訪問介護員への謝金【報償費】</t>
    <rPh sb="0" eb="2">
      <t>レンケイ</t>
    </rPh>
    <rPh sb="2" eb="3">
      <t>サキ</t>
    </rPh>
    <rPh sb="3" eb="6">
      <t>ジギョウショ</t>
    </rPh>
    <rPh sb="8" eb="10">
      <t>ハケン</t>
    </rPh>
    <rPh sb="13" eb="15">
      <t>ホウモン</t>
    </rPh>
    <rPh sb="15" eb="18">
      <t>カイゴイン</t>
    </rPh>
    <rPh sb="20" eb="22">
      <t>シャキン</t>
    </rPh>
    <rPh sb="23" eb="26">
      <t>ホウショウヒ</t>
    </rPh>
    <phoneticPr fontId="2"/>
  </si>
  <si>
    <t>（上記イに準ずる）</t>
    <rPh sb="1" eb="3">
      <t>ジョウキ</t>
    </rPh>
    <rPh sb="5" eb="6">
      <t>ジュン</t>
    </rPh>
    <phoneticPr fontId="2"/>
  </si>
  <si>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</si>
  <si>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</si>
  <si>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</si>
  <si>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</si>
  <si>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</si>
  <si>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</si>
  <si>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</si>
  <si>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</si>
  <si>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</si>
  <si>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</si>
  <si>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</si>
  <si>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</si>
  <si>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</si>
  <si>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</si>
  <si>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</si>
  <si>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</si>
  <si>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</si>
  <si>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</si>
  <si>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</si>
  <si>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(2)共通</t>
    <rPh sb="3" eb="5">
      <t>キョウツウ</t>
    </rPh>
    <phoneticPr fontId="2"/>
  </si>
  <si>
    <t>①</t>
    <phoneticPr fontId="2"/>
  </si>
  <si>
    <t>②</t>
    <phoneticPr fontId="2"/>
  </si>
  <si>
    <t>③</t>
    <phoneticPr fontId="2"/>
  </si>
  <si>
    <t>④</t>
    <phoneticPr fontId="2"/>
  </si>
  <si>
    <t>通所による訪問</t>
    <rPh sb="0" eb="2">
      <t>ツウショ</t>
    </rPh>
    <rPh sb="5" eb="7">
      <t>ホウモン</t>
    </rPh>
    <phoneticPr fontId="2"/>
  </si>
  <si>
    <t>千円</t>
    <rPh sb="0" eb="2">
      <t>センエン</t>
    </rPh>
    <phoneticPr fontId="2"/>
  </si>
  <si>
    <t>なし</t>
    <phoneticPr fontId="2"/>
  </si>
  <si>
    <t>あり</t>
    <phoneticPr fontId="2"/>
  </si>
  <si>
    <t>単価１</t>
    <rPh sb="0" eb="2">
      <t>タンカ</t>
    </rPh>
    <phoneticPr fontId="2"/>
  </si>
  <si>
    <t>単価2</t>
    <rPh sb="0" eb="2">
      <t>タンカ</t>
    </rPh>
    <phoneticPr fontId="2"/>
  </si>
  <si>
    <r>
      <t xml:space="preserve"> 介護サービス事業所等におけるサービス継続支援事業　</t>
    </r>
    <r>
      <rPr>
        <sz val="8"/>
        <rFont val="ＭＳ Ｐ明朝"/>
        <family val="1"/>
        <charset val="128"/>
      </rPr>
      <t>→ １を記載</t>
    </r>
    <rPh sb="10" eb="11">
      <t>トウ</t>
    </rPh>
    <rPh sb="30" eb="32">
      <t>キサイ</t>
    </rPh>
    <phoneticPr fontId="2"/>
  </si>
  <si>
    <r>
      <t>介護サービス事業所等との連携支援事業　</t>
    </r>
    <r>
      <rPr>
        <sz val="8"/>
        <rFont val="ＭＳ Ｐ明朝"/>
        <family val="1"/>
        <charset val="128"/>
      </rPr>
      <t>→ ２を記載</t>
    </r>
    <rPh sb="23" eb="25">
      <t>キサイ</t>
    </rPh>
    <phoneticPr fontId="2"/>
  </si>
  <si>
    <t>１．介護サービス事業所等におけるサービス継続支援事業</t>
    <rPh sb="11" eb="12">
      <t>トウ</t>
    </rPh>
    <phoneticPr fontId="2"/>
  </si>
  <si>
    <t>（２）通所系サービス事業所が人数制限して行うサービス実施に係る取組【通所系】</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rPh sb="34" eb="36">
      <t>ツウショ</t>
    </rPh>
    <rPh sb="36" eb="37">
      <t>ケイ</t>
    </rPh>
    <phoneticPr fontId="2"/>
  </si>
  <si>
    <r>
      <t>（５）その他【共通】　</t>
    </r>
    <r>
      <rPr>
        <sz val="8"/>
        <rFont val="ＭＳ Ｐ明朝"/>
        <family val="1"/>
        <charset val="128"/>
      </rPr>
      <t>※(1)～(4)の他、サービス継続支援に資する取組がある場合には記載すること。</t>
    </r>
    <rPh sb="5" eb="6">
      <t>タ</t>
    </rPh>
    <rPh sb="7" eb="9">
      <t>キョウツウ</t>
    </rPh>
    <rPh sb="26" eb="28">
      <t>ケイゾク</t>
    </rPh>
    <rPh sb="28" eb="30">
      <t>シエン</t>
    </rPh>
    <rPh sb="31" eb="32">
      <t>シ</t>
    </rPh>
    <phoneticPr fontId="2"/>
  </si>
  <si>
    <t>①　実施要綱の（１）の①又は②の介護サービス事業所・介護施設等の連携先の介護サービス事業所・施設等
②　感染症の拡大防止の観点から必要があり、自主的に休業した介護サービス事業所の連携先の介護サービス事業所・施設等</t>
    <rPh sb="32" eb="34">
      <t>レンケイ</t>
    </rPh>
    <rPh sb="34" eb="35">
      <t>サキ</t>
    </rPh>
    <rPh sb="36" eb="38">
      <t>カイゴ</t>
    </rPh>
    <rPh sb="42" eb="45">
      <t>ジギョウショ</t>
    </rPh>
    <rPh sb="46" eb="48">
      <t>シセツ</t>
    </rPh>
    <rPh sb="48" eb="49">
      <t>トウ</t>
    </rPh>
    <phoneticPr fontId="2"/>
  </si>
  <si>
    <r>
      <t>（３）その他【共通】　</t>
    </r>
    <r>
      <rPr>
        <sz val="8"/>
        <rFont val="ＭＳ Ｐ明朝"/>
        <family val="1"/>
        <charset val="128"/>
      </rPr>
      <t>※（１）及び（２）の他、連携支援に資する取組がある場合には記載すること。</t>
    </r>
    <rPh sb="5" eb="6">
      <t>タ</t>
    </rPh>
    <rPh sb="7" eb="9">
      <t>キョウツウ</t>
    </rPh>
    <rPh sb="15" eb="16">
      <t>オヨ</t>
    </rPh>
    <rPh sb="23" eb="25">
      <t>レンケイ</t>
    </rPh>
    <rPh sb="25" eb="27">
      <t>シエン</t>
    </rPh>
    <rPh sb="28" eb="29">
      <t>シ</t>
    </rPh>
    <phoneticPr fontId="2"/>
  </si>
  <si>
    <t>下記はあくまで記載例であり、対象となる取組や費用を制限するものではなく、実施要綱に基づき、実際に生じた費用について記入すること。</t>
    <rPh sb="19" eb="21">
      <t>トリクミ</t>
    </rPh>
    <rPh sb="22" eb="24">
      <t>ヒヨウ</t>
    </rPh>
    <rPh sb="36" eb="38">
      <t>ジッシ</t>
    </rPh>
    <rPh sb="38" eb="40">
      <t>ヨウコウ</t>
    </rPh>
    <rPh sb="41" eb="42">
      <t>モト</t>
    </rPh>
    <phoneticPr fontId="2"/>
  </si>
  <si>
    <t>(対象経費の例)</t>
    <rPh sb="1" eb="3">
      <t>タイショウ</t>
    </rPh>
    <rPh sb="3" eb="5">
      <t>ケイヒ</t>
    </rPh>
    <rPh sb="6" eb="7">
      <t>レイ</t>
    </rPh>
    <phoneticPr fontId="2"/>
  </si>
  <si>
    <t>（上記カに準ずる）</t>
    <rPh sb="1" eb="3">
      <t>ジョウキ</t>
    </rPh>
    <rPh sb="5" eb="6">
      <t>ジュン</t>
    </rPh>
    <phoneticPr fontId="2"/>
  </si>
  <si>
    <t>(対象経費の例)</t>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</si>
  <si>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</si>
  <si>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</si>
  <si>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</si>
  <si>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</si>
  <si>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</si>
  <si>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</si>
  <si>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</si>
  <si>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事業所･施設数</t>
    <rPh sb="0" eb="3">
      <t>ジギョウショ</t>
    </rPh>
    <rPh sb="4" eb="6">
      <t>シセツ</t>
    </rPh>
    <rPh sb="6" eb="7">
      <t>スウ</t>
    </rPh>
    <phoneticPr fontId="2"/>
  </si>
  <si>
    <t>介護保険事業所番号</t>
    <rPh sb="0" eb="2">
      <t>カイゴ</t>
    </rPh>
    <rPh sb="2" eb="4">
      <t>ホケン</t>
    </rPh>
    <rPh sb="4" eb="7">
      <t>ジギョウショ</t>
    </rPh>
    <rPh sb="7" eb="9">
      <t>バンゴウ</t>
    </rPh>
    <phoneticPr fontId="2"/>
  </si>
  <si>
    <t>提供サービス</t>
    <rPh sb="0" eb="2">
      <t>テイキョウ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</si>
  <si>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</si>
  <si>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</si>
  <si>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</si>
  <si>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事業所・施設の所在地</t>
    <rPh sb="0" eb="3">
      <t>ジギョウショ</t>
    </rPh>
    <rPh sb="4" eb="6">
      <t>シセツ</t>
    </rPh>
    <rPh sb="7" eb="10">
      <t>ショザイチ</t>
    </rPh>
    <phoneticPr fontId="2"/>
  </si>
  <si>
    <r>
      <t>（３）通所系ｻｰﾋﾞｽ事業所及び短期入所系ｻｰﾋﾞｽ事業所による事業所外の代替の場所におけるｻｰﾋﾞｽ実施に係る取組</t>
    </r>
    <r>
      <rPr>
        <sz val="6"/>
        <rFont val="ＭＳ Ｐ明朝"/>
        <family val="1"/>
        <charset val="128"/>
      </rPr>
      <t>【通所・短期入所系】</t>
    </r>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ジッシ</t>
    </rPh>
    <rPh sb="54" eb="55">
      <t>カカ</t>
    </rPh>
    <rPh sb="56" eb="58">
      <t>トリクミ</t>
    </rPh>
    <rPh sb="59" eb="61">
      <t>ツウショ</t>
    </rPh>
    <rPh sb="62" eb="64">
      <t>タンキ</t>
    </rPh>
    <rPh sb="64" eb="66">
      <t>ニュウショ</t>
    </rPh>
    <rPh sb="66" eb="67">
      <t>ケイ</t>
    </rPh>
    <phoneticPr fontId="2"/>
  </si>
  <si>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2"/>
  </si>
  <si>
    <t>キ　ＩＣＴを活用して、通所しない利用者の安否確認を行うための費用</t>
    <rPh sb="6" eb="8">
      <t>カツヨウ</t>
    </rPh>
    <rPh sb="11" eb="13">
      <t>ツウショ</t>
    </rPh>
    <rPh sb="16" eb="19">
      <t>リヨウシャ</t>
    </rPh>
    <rPh sb="20" eb="22">
      <t>アンピ</t>
    </rPh>
    <rPh sb="22" eb="24">
      <t>カクニン</t>
    </rPh>
    <rPh sb="25" eb="26">
      <t>オコナ</t>
    </rPh>
    <rPh sb="30" eb="32">
      <t>ヒヨウ</t>
    </rPh>
    <phoneticPr fontId="2"/>
  </si>
  <si>
    <t>ケ　職員の交通費、利用者の送迎に係る費用</t>
    <rPh sb="2" eb="4">
      <t>ショクイン</t>
    </rPh>
    <rPh sb="5" eb="8">
      <t>コウツウヒ</t>
    </rPh>
    <rPh sb="9" eb="12">
      <t>リヨウシャ</t>
    </rPh>
    <rPh sb="13" eb="15">
      <t>ソウゲイ</t>
    </rPh>
    <rPh sb="16" eb="17">
      <t>カカ</t>
    </rPh>
    <rPh sb="18" eb="20">
      <t>ヒヨウ</t>
    </rPh>
    <phoneticPr fontId="2"/>
  </si>
  <si>
    <t>代替場所への送迎のための臨時職員の賃金【賃金】、職員の交通費【旅費】</t>
    <phoneticPr fontId="2"/>
  </si>
  <si>
    <t>シ　通所しない利用者宅を訪問してサービス提供を行うための費用</t>
    <phoneticPr fontId="2"/>
  </si>
  <si>
    <t>セ　マスク、手袋、体温計等衛生用品の購入費用</t>
    <rPh sb="6" eb="8">
      <t>テブクロ</t>
    </rPh>
    <rPh sb="9" eb="13">
      <t>タイオンケイナド</t>
    </rPh>
    <rPh sb="13" eb="15">
      <t>エイセイ</t>
    </rPh>
    <rPh sb="15" eb="17">
      <t>ヨウヒン</t>
    </rPh>
    <rPh sb="18" eb="20">
      <t>コウニュウ</t>
    </rPh>
    <rPh sb="20" eb="22">
      <t>ヒヨウ</t>
    </rPh>
    <phoneticPr fontId="2"/>
  </si>
  <si>
    <t>ス　訪問サービスの実施に伴う損害賠償保険の加入費用</t>
    <rPh sb="2" eb="4">
      <t>ホウモン</t>
    </rPh>
    <rPh sb="9" eb="11">
      <t>ジッシ</t>
    </rPh>
    <rPh sb="12" eb="13">
      <t>トモナ</t>
    </rPh>
    <rPh sb="14" eb="16">
      <t>ソンガイ</t>
    </rPh>
    <rPh sb="16" eb="18">
      <t>バイショウ</t>
    </rPh>
    <rPh sb="18" eb="20">
      <t>ホケン</t>
    </rPh>
    <rPh sb="21" eb="23">
      <t>カニュウ</t>
    </rPh>
    <rPh sb="23" eb="25">
      <t>ヒヨウ</t>
    </rPh>
    <phoneticPr fontId="2"/>
  </si>
  <si>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2"/>
  </si>
  <si>
    <t>損害賠償保険への加入【役務費】</t>
    <rPh sb="2" eb="4">
      <t>バイショウ</t>
    </rPh>
    <phoneticPr fontId="2"/>
  </si>
  <si>
    <t>イ　利用者の引き継ぎ等で生じる費用</t>
    <rPh sb="2" eb="5">
      <t>リヨウシャ</t>
    </rPh>
    <rPh sb="6" eb="7">
      <t>ヒ</t>
    </rPh>
    <rPh sb="8" eb="9">
      <t>ツ</t>
    </rPh>
    <rPh sb="10" eb="11">
      <t>トウ</t>
    </rPh>
    <rPh sb="12" eb="13">
      <t>ショウ</t>
    </rPh>
    <rPh sb="15" eb="17">
      <t>ヒヨウ</t>
    </rPh>
    <phoneticPr fontId="2"/>
  </si>
  <si>
    <t>ウ　職員を応援派遣するために必要な費用</t>
    <rPh sb="2" eb="4">
      <t>ショクイン</t>
    </rPh>
    <rPh sb="5" eb="7">
      <t>オウエン</t>
    </rPh>
    <rPh sb="7" eb="9">
      <t>ハケン</t>
    </rPh>
    <rPh sb="14" eb="16">
      <t>ヒツヨウ</t>
    </rPh>
    <rPh sb="17" eb="19">
      <t>ヒヨウ</t>
    </rPh>
    <phoneticPr fontId="2"/>
  </si>
  <si>
    <t>（上記1（1）ウに準ずる）</t>
    <rPh sb="1" eb="3">
      <t>ジョウキ</t>
    </rPh>
    <rPh sb="9" eb="10">
      <t>ジュン</t>
    </rPh>
    <phoneticPr fontId="2"/>
  </si>
  <si>
    <t>（上記1（1）エに準ずる）</t>
    <rPh sb="1" eb="3">
      <t>ジョウキ</t>
    </rPh>
    <rPh sb="9" eb="10">
      <t>ジュン</t>
    </rPh>
    <phoneticPr fontId="2"/>
  </si>
  <si>
    <t>１．介護サービス事業所等におけるサービス継続支援事業</t>
    <rPh sb="11" eb="12">
      <t>トウ</t>
    </rPh>
    <phoneticPr fontId="2"/>
  </si>
  <si>
    <t>合計（②）</t>
    <rPh sb="0" eb="2">
      <t>ゴウケイ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</si>
  <si>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</si>
  <si>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</si>
  <si>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事業所・施設名</t>
    <rPh sb="0" eb="3">
      <t>ジギョウショ</t>
    </rPh>
    <rPh sb="4" eb="7">
      <t>シセツメイ</t>
    </rPh>
    <phoneticPr fontId="2"/>
  </si>
  <si>
    <t>基準単価</t>
    <rPh sb="0" eb="2">
      <t>キジュン</t>
    </rPh>
    <rPh sb="2" eb="4">
      <t>タンカ</t>
    </rPh>
    <phoneticPr fontId="2"/>
  </si>
  <si>
    <t>基準単価(a)</t>
    <rPh sb="0" eb="2">
      <t>キジュン</t>
    </rPh>
    <rPh sb="2" eb="4">
      <t>タンカ</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</si>
  <si>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</si>
  <si>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</si>
  <si>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</si>
  <si>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代替場所の賃料【賃借料】、代替場所で使用する消耗費の購入【需用費】</t>
    <rPh sb="0" eb="2">
      <t>ダイタイ</t>
    </rPh>
    <rPh sb="2" eb="4">
      <t>バショ</t>
    </rPh>
    <rPh sb="5" eb="7">
      <t>チンリョウ</t>
    </rPh>
    <rPh sb="8" eb="11">
      <t>チンシャクリョウ</t>
    </rPh>
    <rPh sb="13" eb="15">
      <t>ダイタイ</t>
    </rPh>
    <rPh sb="15" eb="17">
      <t>バショ</t>
    </rPh>
    <rPh sb="18" eb="20">
      <t>シヨウ</t>
    </rPh>
    <rPh sb="22" eb="25">
      <t>ショウモウヒ</t>
    </rPh>
    <rPh sb="26" eb="28">
      <t>コウニュウ</t>
    </rPh>
    <rPh sb="29" eb="32">
      <t>ジュヨウヒ</t>
    </rPh>
    <phoneticPr fontId="2"/>
  </si>
  <si>
    <t>分類</t>
    <rPh sb="0" eb="2">
      <t>ブンルイ</t>
    </rPh>
    <phoneticPr fontId="2"/>
  </si>
  <si>
    <r>
      <t>通所リハビリテーション事業所</t>
    </r>
    <r>
      <rPr>
        <sz val="9"/>
        <rFont val="ＭＳ 明朝"/>
        <family val="1"/>
        <charset val="128"/>
      </rPr>
      <t>（通常規模型）</t>
    </r>
    <phoneticPr fontId="2"/>
  </si>
  <si>
    <r>
      <t>通所リハビリテーション事業所</t>
    </r>
    <r>
      <rPr>
        <sz val="9"/>
        <rFont val="ＭＳ 明朝"/>
        <family val="1"/>
        <charset val="128"/>
      </rPr>
      <t>（大規模型（Ⅰ））</t>
    </r>
    <phoneticPr fontId="2"/>
  </si>
  <si>
    <r>
      <t>通所リハビリテーション事業所</t>
    </r>
    <r>
      <rPr>
        <sz val="9"/>
        <rFont val="ＭＳ 明朝"/>
        <family val="1"/>
        <charset val="128"/>
      </rPr>
      <t>（大規模型（Ⅱ））</t>
    </r>
    <phoneticPr fontId="2"/>
  </si>
  <si>
    <t>①　都道府県、保健所を設置する市又は特別区から休業要請を受けた通所系サービス事業所、短期入所系サービス事業所
②　利用者又は職員に感染者が発生した介護サービス事業所・介護施設等（職員に複数の濃厚接触者が発生し場合を含む）
③　濃厚接触者に対応した訪問系サービス事業所、短期入所系サービス事業所、介護施設等
④　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t>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</si>
  <si>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</si>
  <si>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(2)</t>
    <phoneticPr fontId="2"/>
  </si>
  <si>
    <t>(3)</t>
    <phoneticPr fontId="2"/>
  </si>
  <si>
    <t>(4)</t>
    <phoneticPr fontId="2"/>
  </si>
  <si>
    <t>(5)</t>
    <phoneticPr fontId="2"/>
  </si>
  <si>
    <t>取組内容</t>
    <rPh sb="0" eb="1">
      <t>ト</t>
    </rPh>
    <rPh sb="1" eb="2">
      <t>ク</t>
    </rPh>
    <rPh sb="2" eb="4">
      <t>ナイヨウ</t>
    </rPh>
    <phoneticPr fontId="2"/>
  </si>
  <si>
    <t>（２）通所系サービス事業所が人数制限して行うサービス実施に係る取組</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phoneticPr fontId="2"/>
  </si>
  <si>
    <t>ウ　事業継続に必要な人員確保のための費用</t>
    <rPh sb="2" eb="4">
      <t>ジギョウ</t>
    </rPh>
    <rPh sb="4" eb="6">
      <t>ケイゾク</t>
    </rPh>
    <rPh sb="7" eb="9">
      <t>ヒツヨウ</t>
    </rPh>
    <rPh sb="10" eb="12">
      <t>ジンイン</t>
    </rPh>
    <rPh sb="12" eb="14">
      <t>カクホ</t>
    </rPh>
    <rPh sb="18" eb="20">
      <t>ヒヨウ</t>
    </rPh>
    <phoneticPr fontId="2"/>
  </si>
  <si>
    <t>カ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2"/>
  </si>
  <si>
    <t>コ　訪問サービス実施に必要な人員確保のための費用　</t>
    <rPh sb="2" eb="4">
      <t>ホウモン</t>
    </rPh>
    <rPh sb="8" eb="10">
      <t>ジッシ</t>
    </rPh>
    <rPh sb="11" eb="13">
      <t>ヒツヨウ</t>
    </rPh>
    <rPh sb="14" eb="16">
      <t>ジンイン</t>
    </rPh>
    <rPh sb="16" eb="18">
      <t>カクホ</t>
    </rPh>
    <rPh sb="22" eb="24">
      <t>ヒヨウ</t>
    </rPh>
    <phoneticPr fontId="2"/>
  </si>
  <si>
    <t>サ　訪問介護事業所の訪問介護員等による同行指導に係る費用</t>
    <rPh sb="2" eb="4">
      <t>ホウモン</t>
    </rPh>
    <rPh sb="4" eb="6">
      <t>カイゴ</t>
    </rPh>
    <rPh sb="6" eb="9">
      <t>ジギョウショ</t>
    </rPh>
    <rPh sb="10" eb="12">
      <t>ホウモン</t>
    </rPh>
    <rPh sb="12" eb="15">
      <t>カイゴイン</t>
    </rPh>
    <rPh sb="15" eb="16">
      <t>トウ</t>
    </rPh>
    <rPh sb="19" eb="21">
      <t>ドウコウ</t>
    </rPh>
    <rPh sb="21" eb="23">
      <t>シドウ</t>
    </rPh>
    <rPh sb="24" eb="25">
      <t>カカ</t>
    </rPh>
    <rPh sb="26" eb="28">
      <t>ヒヨウ</t>
    </rPh>
    <phoneticPr fontId="2"/>
  </si>
  <si>
    <t>ア　追加で必要な人員確保のための費用</t>
    <rPh sb="2" eb="4">
      <t>ツイカ</t>
    </rPh>
    <rPh sb="5" eb="7">
      <t>ヒツヨウ</t>
    </rPh>
    <rPh sb="8" eb="10">
      <t>ジンイン</t>
    </rPh>
    <rPh sb="10" eb="12">
      <t>カクホ</t>
    </rPh>
    <rPh sb="16" eb="18">
      <t>ヒヨウ</t>
    </rPh>
    <phoneticPr fontId="2"/>
  </si>
  <si>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2"/>
  </si>
  <si>
    <t>No.</t>
    <phoneticPr fontId="2"/>
  </si>
  <si>
    <t>１．介護サービス事業所等におけるサービス継続支援事業</t>
    <phoneticPr fontId="2"/>
  </si>
  <si>
    <t>２．介護サービス事業所等との連携支援事業</t>
    <phoneticPr fontId="2"/>
  </si>
  <si>
    <t>２．介護サービス事業所等との連携支援事業</t>
    <phoneticPr fontId="2"/>
  </si>
  <si>
    <t>（注）</t>
    <rPh sb="1" eb="2">
      <t>チュウ</t>
    </rPh>
    <phoneticPr fontId="2"/>
  </si>
  <si>
    <t>基準単価(d)</t>
    <rPh sb="0" eb="2">
      <t>キジュン</t>
    </rPh>
    <rPh sb="2" eb="4">
      <t>タンカ</t>
    </rPh>
    <phoneticPr fontId="2"/>
  </si>
  <si>
    <t>合計</t>
    <rPh sb="0" eb="2">
      <t>ゴウケイ</t>
    </rPh>
    <phoneticPr fontId="2"/>
  </si>
  <si>
    <t>備考</t>
    <rPh sb="0" eb="2">
      <t>ビコウ</t>
    </rPh>
    <phoneticPr fontId="2"/>
  </si>
  <si>
    <t>　「基準単価(a)」及び「基準単価(d)」は、「新型コロナウイルス感染症に係る介護サービス事業所等に対するサービス継続支援事業実施要綱」の別添に記載された基準単価を記入すること。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カイゴ</t>
    </rPh>
    <rPh sb="45" eb="48">
      <t>ジギョウショ</t>
    </rPh>
    <rPh sb="48" eb="49">
      <t>トウ</t>
    </rPh>
    <rPh sb="50" eb="51">
      <t>タイ</t>
    </rPh>
    <rPh sb="57" eb="59">
      <t>ケイゾク</t>
    </rPh>
    <rPh sb="59" eb="61">
      <t>シエン</t>
    </rPh>
    <rPh sb="61" eb="63">
      <t>ジギョウ</t>
    </rPh>
    <rPh sb="63" eb="65">
      <t>ジッシ</t>
    </rPh>
    <rPh sb="65" eb="67">
      <t>ヨウコウ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</si>
  <si>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</si>
  <si>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居宅療養管理指導事業所</t>
    <rPh sb="8" eb="11">
      <t>ジギョウショ</t>
    </rPh>
    <phoneticPr fontId="2"/>
  </si>
  <si>
    <t>合計（①）</t>
    <rPh sb="0" eb="2">
      <t>ゴウケイ</t>
    </rPh>
    <phoneticPr fontId="2"/>
  </si>
  <si>
    <t>（単位:千円）</t>
    <rPh sb="1" eb="3">
      <t>タンイ</t>
    </rPh>
    <rPh sb="4" eb="6">
      <t>センエン</t>
    </rPh>
    <phoneticPr fontId="2"/>
  </si>
  <si>
    <t>1.介護サービス事業所等におけるサービス継続支援事業</t>
    <rPh sb="2" eb="4">
      <t>カイゴ</t>
    </rPh>
    <rPh sb="8" eb="11">
      <t>ジギョウショ</t>
    </rPh>
    <rPh sb="11" eb="12">
      <t>トウ</t>
    </rPh>
    <rPh sb="20" eb="22">
      <t>ケイゾク</t>
    </rPh>
    <rPh sb="22" eb="24">
      <t>シエン</t>
    </rPh>
    <rPh sb="24" eb="26">
      <t>ジギョウ</t>
    </rPh>
    <phoneticPr fontId="2"/>
  </si>
  <si>
    <t>2.介護サービス事業所等との連携支援事業</t>
    <rPh sb="2" eb="4">
      <t>カイゴ</t>
    </rPh>
    <rPh sb="8" eb="11">
      <t>ジギョウショ</t>
    </rPh>
    <rPh sb="11" eb="12">
      <t>トウ</t>
    </rPh>
    <rPh sb="14" eb="16">
      <t>レンケイ</t>
    </rPh>
    <rPh sb="16" eb="18">
      <t>シエン</t>
    </rPh>
    <rPh sb="18" eb="20">
      <t>ジギョウ</t>
    </rPh>
    <phoneticPr fontId="2"/>
  </si>
  <si>
    <t>　　令和</t>
    <rPh sb="2" eb="4">
      <t>レイワ</t>
    </rPh>
    <phoneticPr fontId="2"/>
  </si>
  <si>
    <t>引き継ぎ時の連携先事業所への交通費【旅費】、引継書類の印刷費【需用費】</t>
    <rPh sb="0" eb="1">
      <t>イン</t>
    </rPh>
    <rPh sb="2" eb="3">
      <t>ツ</t>
    </rPh>
    <rPh sb="4" eb="5">
      <t>ジ</t>
    </rPh>
    <rPh sb="6" eb="8">
      <t>レンケイ</t>
    </rPh>
    <rPh sb="8" eb="9">
      <t>サキ</t>
    </rPh>
    <rPh sb="9" eb="12">
      <t>ジギョウショ</t>
    </rPh>
    <rPh sb="14" eb="17">
      <t>コウツウヒ</t>
    </rPh>
    <rPh sb="18" eb="20">
      <t>リョヒ</t>
    </rPh>
    <rPh sb="31" eb="34">
      <t>ジュヨウヒ</t>
    </rPh>
    <phoneticPr fontId="2"/>
  </si>
  <si>
    <t>各事業所の作業</t>
    <rPh sb="0" eb="1">
      <t>カク</t>
    </rPh>
    <rPh sb="1" eb="4">
      <t>ジギョウショ</t>
    </rPh>
    <rPh sb="5" eb="7">
      <t>サギョウ</t>
    </rPh>
    <phoneticPr fontId="2"/>
  </si>
  <si>
    <t>都道府県等の作業</t>
    <rPh sb="0" eb="4">
      <t>トドウフケン</t>
    </rPh>
    <rPh sb="4" eb="5">
      <t>トウ</t>
    </rPh>
    <rPh sb="6" eb="8">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</si>
  <si>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</si>
  <si>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</si>
  <si>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</si>
  <si>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</si>
  <si>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</si>
  <si>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</si>
  <si>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個票及び様式２の内容が様式１（総括表）にも正しく反映されていることを確認するとともに、様式１の記入欄（水色セル）を記載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50">
      <t>キニュウラン</t>
    </rPh>
    <rPh sb="51" eb="53">
      <t>ミズイロ</t>
    </rPh>
    <rPh sb="57" eb="59">
      <t>キサイ</t>
    </rPh>
    <phoneticPr fontId="2"/>
  </si>
  <si>
    <t>完成したExcelファイルを都道府県等の担当者に送付</t>
    <rPh sb="0" eb="2">
      <t>カンセイ</t>
    </rPh>
    <rPh sb="14" eb="18">
      <t>トドウフケン</t>
    </rPh>
    <rPh sb="18" eb="19">
      <t>トウ</t>
    </rPh>
    <rPh sb="20" eb="23">
      <t>タントウシャ</t>
    </rPh>
    <rPh sb="24" eb="26">
      <t>ソウフ</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</si>
  <si>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</si>
  <si>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</si>
  <si>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都道府県等内で必要な作業を行い、事業者に助成金を交付</t>
    <rPh sb="0" eb="4">
      <t>トドウフケン</t>
    </rPh>
    <rPh sb="4" eb="5">
      <t>トウ</t>
    </rPh>
    <rPh sb="5" eb="6">
      <t>ナイ</t>
    </rPh>
    <rPh sb="7" eb="9">
      <t>ヒツヨウ</t>
    </rPh>
    <rPh sb="10" eb="12">
      <t>サギョウ</t>
    </rPh>
    <rPh sb="13" eb="14">
      <t>オコナ</t>
    </rPh>
    <rPh sb="16" eb="19">
      <t>ジギョウシャ</t>
    </rPh>
    <rPh sb="20" eb="23">
      <t>ジョセイキン</t>
    </rPh>
    <rPh sb="24" eb="26">
      <t>コウフ</t>
    </rPh>
    <phoneticPr fontId="2"/>
  </si>
  <si>
    <t xml:space="preserve">様式３（個票）の着色セルを入力（水色セル：必要情報の入力・該当する取組内容のチェック、緑色セル：クリックしてプルダウンから選択）し、事業者（法人本部）へ返送
</t>
    <rPh sb="0" eb="2">
      <t>ヨウシキ</t>
    </rPh>
    <rPh sb="4" eb="6">
      <t>コヒョウ</t>
    </rPh>
    <rPh sb="8" eb="10">
      <t>チャクショク</t>
    </rPh>
    <rPh sb="13" eb="15">
      <t>ニュウリョク</t>
    </rPh>
    <rPh sb="16" eb="18">
      <t>ミズイロ</t>
    </rPh>
    <rPh sb="21" eb="23">
      <t>ヒツヨウ</t>
    </rPh>
    <rPh sb="23" eb="25">
      <t>ジョウホウ</t>
    </rPh>
    <rPh sb="26" eb="28">
      <t>ニュウリョク</t>
    </rPh>
    <rPh sb="29" eb="31">
      <t>ガイトウ</t>
    </rPh>
    <rPh sb="33" eb="35">
      <t>トリクミ</t>
    </rPh>
    <rPh sb="35" eb="37">
      <t>ナイヨウ</t>
    </rPh>
    <rPh sb="43" eb="45">
      <t>ミドリイロ</t>
    </rPh>
    <rPh sb="61" eb="63">
      <t>センタク</t>
    </rPh>
    <rPh sb="66" eb="69">
      <t>ジギョウシャ</t>
    </rPh>
    <rPh sb="70" eb="72">
      <t>ホウジン</t>
    </rPh>
    <rPh sb="72" eb="74">
      <t>ホンブ</t>
    </rPh>
    <rPh sb="76" eb="78">
      <t>ヘンソウ</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</si>
  <si>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</si>
  <si>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様式２（申請額一覧）に全事業所分が正しく反映されているか確認（15事業所以上ある場合には6行目～15行目を行ごとコピーし、16行目に右クリック→「コピーしたセルの挿入」で挿入すること。）</t>
    <rPh sb="0" eb="2">
      <t>ヨウシキ</t>
    </rPh>
    <rPh sb="4" eb="7">
      <t>シンセイガク</t>
    </rPh>
    <rPh sb="7" eb="9">
      <t>イチラン</t>
    </rPh>
    <rPh sb="11" eb="15">
      <t>ゼンジギョウショ</t>
    </rPh>
    <rPh sb="15" eb="16">
      <t>ブン</t>
    </rPh>
    <rPh sb="17" eb="18">
      <t>タダ</t>
    </rPh>
    <rPh sb="20" eb="22">
      <t>ハンエイ</t>
    </rPh>
    <rPh sb="28" eb="30">
      <t>カクニン</t>
    </rPh>
    <rPh sb="53" eb="54">
      <t>ギョウ</t>
    </rPh>
    <rPh sb="66" eb="67">
      <t>ミギ</t>
    </rPh>
    <phoneticPr fontId="2"/>
  </si>
  <si>
    <t>実績額(円)</t>
    <rPh sb="0" eb="3">
      <t>ジッセキガク</t>
    </rPh>
    <rPh sb="4" eb="5">
      <t>エン</t>
    </rPh>
    <phoneticPr fontId="2"/>
  </si>
  <si>
    <t>実績額(b)</t>
    <rPh sb="0" eb="3">
      <t>ジッセキガク</t>
    </rPh>
    <phoneticPr fontId="2"/>
  </si>
  <si>
    <t>　標記について、精算額は以下のとおりです。</t>
    <rPh sb="1" eb="3">
      <t>ヒョウキ</t>
    </rPh>
    <rPh sb="8" eb="11">
      <t>セイサンガク</t>
    </rPh>
    <rPh sb="12" eb="14">
      <t>イカ</t>
    </rPh>
    <phoneticPr fontId="2"/>
  </si>
  <si>
    <t>実績額(e)</t>
    <rPh sb="0" eb="3">
      <t>ジッセキガク</t>
    </rPh>
    <phoneticPr fontId="2"/>
  </si>
  <si>
    <t>精算額</t>
    <rPh sb="0" eb="3">
      <t>セイサンガク</t>
    </rPh>
    <phoneticPr fontId="2"/>
  </si>
  <si>
    <t>交付決定額</t>
    <rPh sb="0" eb="2">
      <t>コウフ</t>
    </rPh>
    <rPh sb="2" eb="5">
      <t>ケッテイガク</t>
    </rPh>
    <phoneticPr fontId="2"/>
  </si>
  <si>
    <t>既受入済額</t>
    <rPh sb="0" eb="1">
      <t>キ</t>
    </rPh>
    <rPh sb="1" eb="3">
      <t>ウケイレ</t>
    </rPh>
    <rPh sb="3" eb="4">
      <t>ズミ</t>
    </rPh>
    <rPh sb="4" eb="5">
      <t>ガク</t>
    </rPh>
    <phoneticPr fontId="2"/>
  </si>
  <si>
    <t>差引過不足額</t>
    <rPh sb="0" eb="2">
      <t>サシヒキ</t>
    </rPh>
    <rPh sb="2" eb="5">
      <t>カフソク</t>
    </rPh>
    <rPh sb="5" eb="6">
      <t>ガク</t>
    </rPh>
    <phoneticPr fontId="2"/>
  </si>
  <si>
    <t>（様式４）総括表</t>
    <rPh sb="1" eb="3">
      <t>ヨウシキ</t>
    </rPh>
    <rPh sb="5" eb="8">
      <t>ソウカツヒョウ</t>
    </rPh>
    <phoneticPr fontId="2"/>
  </si>
  <si>
    <t>(様式６）事業所・施設別個表</t>
    <rPh sb="1" eb="3">
      <t>ヨウシキ</t>
    </rPh>
    <rPh sb="5" eb="8">
      <t>ジギョウショ</t>
    </rPh>
    <rPh sb="9" eb="11">
      <t>シセツ</t>
    </rPh>
    <rPh sb="11" eb="12">
      <t>ベツ</t>
    </rPh>
    <rPh sb="12" eb="14">
      <t>コヒョウ</t>
    </rPh>
    <phoneticPr fontId="2"/>
  </si>
  <si>
    <t>（様式５）事業所・施設別精算額一覧</t>
    <rPh sb="1" eb="3">
      <t>ヨウシキ</t>
    </rPh>
    <rPh sb="5" eb="8">
      <t>ジギョウショ</t>
    </rPh>
    <rPh sb="9" eb="11">
      <t>シセツ</t>
    </rPh>
    <rPh sb="11" eb="12">
      <t>ベツ</t>
    </rPh>
    <rPh sb="12" eb="15">
      <t>セイサンガク</t>
    </rPh>
    <rPh sb="15" eb="17">
      <t>イチラン</t>
    </rPh>
    <phoneticPr fontId="2"/>
  </si>
  <si>
    <t>補助金精算書</t>
    <rPh sb="0" eb="3">
      <t>ホジョキン</t>
    </rPh>
    <rPh sb="3" eb="6">
      <t>セイサンショ</t>
    </rPh>
    <phoneticPr fontId="2"/>
  </si>
  <si>
    <t>　「実績額(b)」及び「実績額(e)」は「（様式６）事業所・施設別個表」に記載した所要額（千円未満切り捨て）を記入すること。</t>
    <rPh sb="2" eb="5">
      <t>ジッセキガク</t>
    </rPh>
    <rPh sb="9" eb="10">
      <t>オヨ</t>
    </rPh>
    <rPh sb="12" eb="15">
      <t>ジッセキガク</t>
    </rPh>
    <rPh sb="22" eb="24">
      <t>ヨウシキ</t>
    </rPh>
    <rPh sb="37" eb="39">
      <t>キサイ</t>
    </rPh>
    <rPh sb="41" eb="44">
      <t>ショヨウガク</t>
    </rPh>
    <rPh sb="45" eb="46">
      <t>セン</t>
    </rPh>
    <rPh sb="46" eb="49">
      <t>エンミマン</t>
    </rPh>
    <rPh sb="49" eb="50">
      <t>キ</t>
    </rPh>
    <rPh sb="51" eb="52">
      <t>ス</t>
    </rPh>
    <rPh sb="55" eb="57">
      <t>キニュウ</t>
    </rPh>
    <phoneticPr fontId="2"/>
  </si>
  <si>
    <t>　「精算額(c)」は、「基準単価(a)」と「実績額(b)」を比較して低い方の額を、「精算額(f)」は、「基準単価(d)」と「実績額(e)」を比較して低い方の額をぞれぞれ記入すること。</t>
    <rPh sb="2" eb="5">
      <t>セイサンガク</t>
    </rPh>
    <rPh sb="12" eb="14">
      <t>キジュン</t>
    </rPh>
    <rPh sb="14" eb="16">
      <t>タンカ</t>
    </rPh>
    <rPh sb="22" eb="25">
      <t>ジッセキガク</t>
    </rPh>
    <rPh sb="30" eb="32">
      <t>ヒカク</t>
    </rPh>
    <rPh sb="34" eb="35">
      <t>ヒク</t>
    </rPh>
    <rPh sb="36" eb="37">
      <t>ホウ</t>
    </rPh>
    <rPh sb="38" eb="39">
      <t>ガク</t>
    </rPh>
    <rPh sb="42" eb="45">
      <t>セイサンガク</t>
    </rPh>
    <rPh sb="62" eb="65">
      <t>ジッセキガク</t>
    </rPh>
    <rPh sb="84" eb="86">
      <t>キニュウ</t>
    </rPh>
    <phoneticPr fontId="2"/>
  </si>
  <si>
    <t>　「精算額計(g)」は、「精算額(c)」と「精算額(f)」の合計額を記入すること。</t>
    <rPh sb="2" eb="5">
      <t>セイサンガク</t>
    </rPh>
    <rPh sb="5" eb="6">
      <t>ケイ</t>
    </rPh>
    <rPh sb="13" eb="16">
      <t>セイサンガク</t>
    </rPh>
    <rPh sb="22" eb="25">
      <t>セイサンガク</t>
    </rPh>
    <rPh sb="30" eb="33">
      <t>ゴウケイガク</t>
    </rPh>
    <rPh sb="34" eb="36">
      <t>キニュウ</t>
    </rPh>
    <phoneticPr fontId="2"/>
  </si>
  <si>
    <t>事業所・施設所在
市町村名</t>
    <rPh sb="0" eb="3">
      <t>ジギョウショ</t>
    </rPh>
    <rPh sb="4" eb="6">
      <t>シセツ</t>
    </rPh>
    <rPh sb="6" eb="8">
      <t>ショザイ</t>
    </rPh>
    <rPh sb="9" eb="13">
      <t>シチョウソンメイ</t>
    </rPh>
    <phoneticPr fontId="2"/>
  </si>
  <si>
    <t>黄色着色セルに必要事項を記入すること。</t>
    <rPh sb="0" eb="2">
      <t>キイロ</t>
    </rPh>
    <rPh sb="2" eb="4">
      <t>チャクショク</t>
    </rPh>
    <rPh sb="7" eb="9">
      <t>ヒツヨウ</t>
    </rPh>
    <rPh sb="9" eb="11">
      <t>ジコウ</t>
    </rPh>
    <rPh sb="12" eb="14">
      <t>キニュウ</t>
    </rPh>
    <phoneticPr fontId="2"/>
  </si>
  <si>
    <t>基準額(c)</t>
    <rPh sb="0" eb="2">
      <t>キジュン</t>
    </rPh>
    <rPh sb="2" eb="3">
      <t>ガク</t>
    </rPh>
    <phoneticPr fontId="2"/>
  </si>
  <si>
    <t>基準額(f)</t>
    <rPh sb="0" eb="2">
      <t>キジュン</t>
    </rPh>
    <rPh sb="2" eb="3">
      <t>ガク</t>
    </rPh>
    <phoneticPr fontId="2"/>
  </si>
  <si>
    <t>基準額計(ｇ)</t>
    <rPh sb="0" eb="2">
      <t>キジュン</t>
    </rPh>
    <rPh sb="2" eb="3">
      <t>ガク</t>
    </rPh>
    <rPh sb="3" eb="4">
      <t>ケイ</t>
    </rPh>
    <phoneticPr fontId="2"/>
  </si>
  <si>
    <t>その他収入(h)</t>
    <rPh sb="2" eb="3">
      <t>タ</t>
    </rPh>
    <rPh sb="3" eb="5">
      <t>シュウニュウ</t>
    </rPh>
    <phoneticPr fontId="2"/>
  </si>
  <si>
    <t>精算額(i)</t>
    <rPh sb="0" eb="3">
      <t>セイサンガク</t>
    </rPh>
    <phoneticPr fontId="2"/>
  </si>
  <si>
    <t>千円</t>
    <rPh sb="0" eb="2">
      <t>センエン</t>
    </rPh>
    <phoneticPr fontId="2"/>
  </si>
  <si>
    <t>確定額</t>
    <rPh sb="0" eb="3">
      <t>カクテイガク</t>
    </rPh>
    <phoneticPr fontId="2"/>
  </si>
  <si>
    <t>基準額計</t>
    <rPh sb="0" eb="3">
      <t>キジュンガク</t>
    </rPh>
    <rPh sb="3" eb="4">
      <t>ケイ</t>
    </rPh>
    <phoneticPr fontId="2"/>
  </si>
  <si>
    <t>基準額</t>
    <rPh sb="0" eb="2">
      <t>キジュン</t>
    </rPh>
    <rPh sb="2" eb="3">
      <t>ガク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</si>
</sst>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Red]\-#,##0\ "/>
    <numFmt numFmtId="178" formatCode="#,##0;\-#,##0;&quot;&quot;"/>
  </numFmts>
  <fonts count="2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b/>
      <sz val="14"/>
      <color theme="1"/>
      <name val="ＭＳ 明朝"/>
      <family val="1"/>
      <charset val="128"/>
    </font>
    <font>
      <sz val="12"/>
      <color theme="1"/>
      <name val="ＭＳ 明朝"/>
      <family val="1"/>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54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16"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24" xfId="0" applyFont="1" applyBorder="1">
      <alignment vertical="center"/>
    </xf>
    <xf numFmtId="0" fontId="4" fillId="0" borderId="25" xfId="0" applyFont="1" applyBorder="1">
      <alignment vertical="center"/>
    </xf>
    <xf numFmtId="0" fontId="5" fillId="0" borderId="16" xfId="0" applyFont="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5" fillId="0" borderId="3" xfId="0" applyFont="1" applyBorder="1" applyAlignment="1">
      <alignment vertical="center"/>
    </xf>
    <xf numFmtId="0" fontId="5" fillId="0" borderId="29" xfId="0" applyFont="1" applyBorder="1" applyAlignment="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shrinkToFit="1"/>
      <protection locked="0"/>
    </xf>
    <xf numFmtId="0" fontId="9" fillId="0" borderId="8" xfId="0" applyFont="1" applyFill="1" applyBorder="1" applyAlignment="1" applyProtection="1">
      <alignment vertical="center"/>
      <protection locked="0"/>
    </xf>
    <xf numFmtId="0" fontId="9" fillId="0" borderId="12" xfId="0" applyFont="1" applyFill="1" applyBorder="1" applyAlignment="1" applyProtection="1">
      <alignment vertical="center" shrinkToFit="1"/>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10" fillId="0" borderId="5" xfId="0" applyFont="1" applyFill="1" applyBorder="1" applyAlignment="1">
      <alignment vertical="center"/>
    </xf>
    <xf numFmtId="0" fontId="9" fillId="0" borderId="5" xfId="0" applyFont="1" applyFill="1" applyBorder="1" applyAlignment="1" applyProtection="1">
      <alignment vertical="center" shrinkToFit="1"/>
      <protection locked="0"/>
    </xf>
    <xf numFmtId="0" fontId="9" fillId="0" borderId="5" xfId="0" applyFont="1" applyFill="1" applyBorder="1" applyAlignment="1">
      <alignment vertical="center" textRotation="255"/>
    </xf>
    <xf numFmtId="0" fontId="9" fillId="0" borderId="5" xfId="0" applyFont="1" applyFill="1" applyBorder="1" applyAlignment="1" applyProtection="1">
      <alignment vertical="center"/>
      <protection locked="0"/>
    </xf>
    <xf numFmtId="0" fontId="10" fillId="0" borderId="8" xfId="0" applyFont="1" applyFill="1" applyBorder="1" applyAlignment="1">
      <alignment vertical="center"/>
    </xf>
    <xf numFmtId="0" fontId="8" fillId="2" borderId="0" xfId="0" applyFont="1" applyFill="1" applyAlignment="1">
      <alignment horizontal="center" vertical="center"/>
    </xf>
    <xf numFmtId="0" fontId="8" fillId="2" borderId="0" xfId="0" applyFont="1" applyFill="1">
      <alignment vertical="center"/>
    </xf>
    <xf numFmtId="0" fontId="6" fillId="0" borderId="2" xfId="0" applyFont="1" applyBorder="1">
      <alignment vertical="center"/>
    </xf>
    <xf numFmtId="0" fontId="4" fillId="0" borderId="0" xfId="0" applyFont="1" applyBorder="1" applyAlignment="1">
      <alignment horizontal="center" vertical="center"/>
    </xf>
    <xf numFmtId="0" fontId="12" fillId="0" borderId="0" xfId="0" applyFont="1" applyFill="1">
      <alignment vertical="center"/>
    </xf>
    <xf numFmtId="0" fontId="12" fillId="0" borderId="5" xfId="0" applyFont="1" applyFill="1" applyBorder="1" applyAlignment="1">
      <alignment horizontal="left" vertical="center"/>
    </xf>
    <xf numFmtId="0" fontId="9" fillId="0" borderId="5" xfId="0" applyFont="1" applyFill="1" applyBorder="1">
      <alignment vertical="center"/>
    </xf>
    <xf numFmtId="176" fontId="9" fillId="0" borderId="5" xfId="0" applyNumberFormat="1" applyFont="1" applyFill="1" applyBorder="1" applyAlignment="1">
      <alignment vertical="center"/>
    </xf>
    <xf numFmtId="0" fontId="9" fillId="0" borderId="8" xfId="0" applyFont="1" applyFill="1" applyBorder="1">
      <alignment vertical="center"/>
    </xf>
    <xf numFmtId="0" fontId="9" fillId="0" borderId="2" xfId="0" applyFont="1" applyFill="1" applyBorder="1">
      <alignment vertical="center"/>
    </xf>
    <xf numFmtId="176" fontId="9" fillId="0" borderId="2" xfId="0" applyNumberFormat="1" applyFont="1" applyFill="1" applyBorder="1" applyAlignment="1">
      <alignment vertical="center"/>
    </xf>
    <xf numFmtId="0" fontId="12" fillId="0" borderId="0" xfId="0" applyFont="1" applyFill="1" applyBorder="1" applyAlignment="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0" xfId="0" applyFont="1" applyFill="1" applyBorder="1" applyAlignment="1" applyProtection="1">
      <alignment vertical="center"/>
      <protection locked="0"/>
    </xf>
    <xf numFmtId="0" fontId="9" fillId="0" borderId="0" xfId="0" applyFont="1" applyFill="1" applyBorder="1" applyAlignment="1" applyProtection="1">
      <alignment vertical="center" shrinkToFit="1"/>
      <protection locked="0"/>
    </xf>
    <xf numFmtId="0" fontId="12" fillId="0" borderId="8" xfId="0" applyFont="1" applyFill="1" applyBorder="1">
      <alignment vertical="center"/>
    </xf>
    <xf numFmtId="0" fontId="12" fillId="0" borderId="8" xfId="0" applyFont="1" applyFill="1" applyBorder="1" applyAlignment="1">
      <alignment vertical="center"/>
    </xf>
    <xf numFmtId="0" fontId="9" fillId="0" borderId="8" xfId="0" applyFont="1" applyFill="1" applyBorder="1" applyAlignment="1">
      <alignment vertical="center"/>
    </xf>
    <xf numFmtId="0" fontId="10" fillId="0" borderId="2" xfId="0" applyFont="1" applyFill="1" applyBorder="1" applyAlignment="1">
      <alignment vertical="center"/>
    </xf>
    <xf numFmtId="0" fontId="9" fillId="0" borderId="2" xfId="0" applyFont="1" applyFill="1" applyBorder="1" applyAlignment="1">
      <alignment vertical="center" textRotation="255"/>
    </xf>
    <xf numFmtId="0" fontId="9" fillId="0" borderId="2" xfId="0" applyFont="1" applyFill="1" applyBorder="1" applyAlignment="1" applyProtection="1">
      <alignment vertical="center"/>
      <protection locked="0"/>
    </xf>
    <xf numFmtId="0" fontId="9" fillId="0" borderId="3" xfId="0" applyFont="1" applyFill="1" applyBorder="1" applyAlignment="1" applyProtection="1">
      <alignment vertical="center" shrinkToFit="1"/>
      <protection locked="0"/>
    </xf>
    <xf numFmtId="0" fontId="10" fillId="0" borderId="2" xfId="0" applyFont="1" applyFill="1" applyBorder="1" applyAlignment="1">
      <alignment horizontal="left" vertical="center"/>
    </xf>
    <xf numFmtId="0" fontId="12" fillId="0" borderId="2" xfId="0" applyFont="1" applyFill="1" applyBorder="1" applyAlignment="1">
      <alignment vertical="center"/>
    </xf>
    <xf numFmtId="0" fontId="12" fillId="0" borderId="3"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2" fillId="0" borderId="2"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vertical="center"/>
    </xf>
    <xf numFmtId="0" fontId="12" fillId="0" borderId="5" xfId="0" applyFont="1" applyFill="1" applyBorder="1" applyAlignment="1" applyProtection="1">
      <alignment vertical="center"/>
      <protection locked="0"/>
    </xf>
    <xf numFmtId="0" fontId="9" fillId="0" borderId="3" xfId="0" applyFont="1" applyFill="1" applyBorder="1">
      <alignment vertical="center"/>
    </xf>
    <xf numFmtId="0" fontId="12" fillId="0" borderId="5" xfId="0" applyFont="1" applyFill="1" applyBorder="1">
      <alignment vertical="center"/>
    </xf>
    <xf numFmtId="0" fontId="12" fillId="0" borderId="2" xfId="0" applyFont="1" applyFill="1" applyBorder="1">
      <alignment vertical="center"/>
    </xf>
    <xf numFmtId="176" fontId="9" fillId="0" borderId="8" xfId="0" applyNumberFormat="1" applyFont="1" applyFill="1" applyBorder="1" applyAlignment="1">
      <alignment vertical="center"/>
    </xf>
    <xf numFmtId="0" fontId="9" fillId="0" borderId="12" xfId="0" applyFont="1" applyFill="1" applyBorder="1">
      <alignment vertical="center"/>
    </xf>
    <xf numFmtId="0" fontId="9" fillId="0" borderId="8" xfId="0" applyFont="1" applyFill="1" applyBorder="1" applyAlignment="1">
      <alignment vertical="center" textRotation="255"/>
    </xf>
    <xf numFmtId="0" fontId="8" fillId="0" borderId="8" xfId="0" applyFont="1" applyFill="1" applyBorder="1">
      <alignment vertical="center"/>
    </xf>
    <xf numFmtId="0" fontId="10" fillId="0" borderId="0" xfId="0" applyFont="1" applyFill="1">
      <alignment vertical="center"/>
    </xf>
    <xf numFmtId="0" fontId="5" fillId="0" borderId="0" xfId="0" applyFont="1">
      <alignment vertical="center"/>
    </xf>
    <xf numFmtId="0" fontId="7" fillId="0" borderId="8" xfId="0" applyFont="1" applyFill="1" applyBorder="1" applyAlignment="1">
      <alignment horizontal="left" vertical="center"/>
    </xf>
    <xf numFmtId="0" fontId="8" fillId="0" borderId="5" xfId="0" applyFont="1" applyFill="1" applyBorder="1">
      <alignment vertical="center"/>
    </xf>
    <xf numFmtId="0" fontId="7" fillId="0" borderId="8" xfId="0" applyFont="1" applyFill="1" applyBorder="1">
      <alignment vertical="center"/>
    </xf>
    <xf numFmtId="0" fontId="13" fillId="0" borderId="0" xfId="0" applyFont="1" applyFill="1" applyBorder="1">
      <alignment vertical="center"/>
    </xf>
    <xf numFmtId="0" fontId="10" fillId="0" borderId="0" xfId="0" applyFont="1" applyFill="1" applyBorder="1">
      <alignment vertical="center"/>
    </xf>
    <xf numFmtId="0" fontId="8" fillId="0" borderId="37"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15" fillId="0" borderId="0" xfId="0" applyFont="1" applyFill="1" applyBorder="1" applyAlignment="1">
      <alignment vertical="top"/>
    </xf>
    <xf numFmtId="0" fontId="8" fillId="0" borderId="0" xfId="0" applyFont="1">
      <alignment vertical="center"/>
    </xf>
    <xf numFmtId="0" fontId="5" fillId="0" borderId="3" xfId="0" applyFont="1" applyBorder="1" applyAlignment="1">
      <alignment vertical="center"/>
    </xf>
    <xf numFmtId="0" fontId="5" fillId="0" borderId="14" xfId="0" applyFont="1" applyBorder="1" applyAlignment="1">
      <alignment vertical="center"/>
    </xf>
    <xf numFmtId="176" fontId="5" fillId="0" borderId="22" xfId="0" applyNumberFormat="1" applyFont="1" applyBorder="1" applyAlignment="1">
      <alignment vertical="center"/>
    </xf>
    <xf numFmtId="176" fontId="5" fillId="0" borderId="25" xfId="0" applyNumberFormat="1" applyFont="1" applyBorder="1" applyAlignment="1">
      <alignment vertical="center"/>
    </xf>
    <xf numFmtId="176" fontId="5" fillId="0" borderId="2" xfId="0" applyNumberFormat="1" applyFont="1" applyBorder="1" applyAlignment="1">
      <alignment vertical="center"/>
    </xf>
    <xf numFmtId="0" fontId="16" fillId="0" borderId="0" xfId="0" applyFont="1">
      <alignment vertical="center"/>
    </xf>
    <xf numFmtId="0" fontId="10" fillId="0" borderId="0" xfId="0" applyFont="1" applyFill="1" applyAlignment="1">
      <alignment vertical="center" shrinkToFit="1"/>
    </xf>
    <xf numFmtId="0" fontId="6" fillId="0" borderId="21" xfId="0" applyFont="1" applyBorder="1">
      <alignment vertical="center"/>
    </xf>
    <xf numFmtId="0" fontId="5" fillId="0" borderId="22" xfId="0" applyFont="1" applyBorder="1" applyAlignment="1">
      <alignment vertical="center"/>
    </xf>
    <xf numFmtId="0" fontId="5" fillId="0" borderId="12" xfId="0" applyFont="1" applyBorder="1" applyAlignment="1">
      <alignment vertical="center"/>
    </xf>
    <xf numFmtId="176" fontId="5" fillId="0" borderId="14" xfId="0" applyNumberFormat="1" applyFont="1" applyBorder="1" applyAlignment="1">
      <alignment vertical="center"/>
    </xf>
    <xf numFmtId="176" fontId="5" fillId="0" borderId="8" xfId="0" applyNumberFormat="1" applyFont="1" applyBorder="1" applyAlignment="1">
      <alignment vertical="center"/>
    </xf>
    <xf numFmtId="176" fontId="5" fillId="0" borderId="28" xfId="0" applyNumberFormat="1" applyFont="1" applyBorder="1" applyAlignment="1">
      <alignment vertical="center"/>
    </xf>
    <xf numFmtId="0" fontId="8" fillId="0" borderId="0" xfId="0" applyFont="1" applyAlignment="1">
      <alignment horizontal="right" vertical="center"/>
    </xf>
    <xf numFmtId="0" fontId="17" fillId="0" borderId="9" xfId="0" applyFont="1" applyFill="1" applyBorder="1">
      <alignment vertical="center"/>
    </xf>
    <xf numFmtId="0" fontId="17" fillId="0" borderId="19" xfId="0" applyFont="1" applyFill="1" applyBorder="1">
      <alignment vertical="center"/>
    </xf>
    <xf numFmtId="0" fontId="17" fillId="0" borderId="21" xfId="0" applyFont="1" applyFill="1" applyBorder="1">
      <alignment vertical="center"/>
    </xf>
    <xf numFmtId="0" fontId="17" fillId="0" borderId="11" xfId="0" applyFont="1" applyFill="1" applyBorder="1">
      <alignment vertical="center"/>
    </xf>
    <xf numFmtId="0" fontId="17" fillId="0" borderId="15" xfId="0" applyFont="1" applyFill="1" applyBorder="1">
      <alignment vertical="center"/>
    </xf>
    <xf numFmtId="0" fontId="17" fillId="0" borderId="0" xfId="0" applyFont="1" applyFill="1" applyBorder="1">
      <alignment vertical="center"/>
    </xf>
    <xf numFmtId="0" fontId="17" fillId="0" borderId="4" xfId="0" applyFont="1" applyFill="1" applyBorder="1">
      <alignment vertical="center"/>
    </xf>
    <xf numFmtId="0" fontId="17" fillId="0" borderId="5" xfId="0" applyFont="1" applyFill="1" applyBorder="1" applyAlignment="1">
      <alignment vertical="center" shrinkToFit="1"/>
    </xf>
    <xf numFmtId="0" fontId="17" fillId="0" borderId="6" xfId="0" applyFont="1" applyFill="1" applyBorder="1" applyAlignment="1">
      <alignment vertical="center" shrinkToFit="1"/>
    </xf>
    <xf numFmtId="0" fontId="4" fillId="0" borderId="0" xfId="0" applyFont="1" applyAlignment="1">
      <alignment vertical="center"/>
    </xf>
    <xf numFmtId="0" fontId="9" fillId="0" borderId="2" xfId="0" applyFont="1" applyFill="1" applyBorder="1" applyAlignment="1" applyProtection="1">
      <alignment vertical="center" shrinkToFit="1"/>
      <protection locked="0"/>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wrapText="1"/>
    </xf>
    <xf numFmtId="0" fontId="9" fillId="0" borderId="8" xfId="0" applyFont="1" applyFill="1" applyBorder="1" applyAlignment="1">
      <alignment horizontal="center" vertical="center"/>
    </xf>
    <xf numFmtId="0" fontId="4" fillId="0" borderId="13" xfId="0" applyFont="1" applyFill="1" applyBorder="1">
      <alignment vertical="center"/>
    </xf>
    <xf numFmtId="0" fontId="4" fillId="0" borderId="14" xfId="0" applyFont="1" applyFill="1" applyBorder="1" applyAlignment="1">
      <alignment horizontal="center" vertical="center"/>
    </xf>
    <xf numFmtId="0" fontId="4" fillId="0" borderId="14" xfId="0" applyFont="1" applyFill="1" applyBorder="1">
      <alignment vertical="center"/>
    </xf>
    <xf numFmtId="0" fontId="4" fillId="0" borderId="16" xfId="0" applyFont="1" applyFill="1" applyBorder="1">
      <alignment vertical="center"/>
    </xf>
    <xf numFmtId="0" fontId="4" fillId="0" borderId="11" xfId="0" applyFont="1" applyFill="1" applyBorder="1">
      <alignment vertical="center"/>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12" xfId="0" applyFont="1" applyFill="1" applyBorder="1">
      <alignment vertical="center"/>
    </xf>
    <xf numFmtId="0" fontId="4" fillId="0" borderId="9"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10"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1" xfId="0" applyFont="1" applyFill="1" applyBorder="1">
      <alignment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4" xfId="0" applyFont="1" applyFill="1" applyBorder="1" applyAlignment="1">
      <alignment horizontal="left" vertical="center"/>
    </xf>
    <xf numFmtId="0" fontId="15"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4" xfId="0" applyFont="1" applyFill="1" applyBorder="1" applyAlignment="1">
      <alignment vertical="center"/>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9" fillId="0" borderId="20" xfId="0" applyFont="1" applyFill="1" applyBorder="1">
      <alignment vertical="center"/>
    </xf>
    <xf numFmtId="0" fontId="12" fillId="0" borderId="9" xfId="0" applyFont="1" applyFill="1" applyBorder="1" applyAlignment="1">
      <alignment vertical="center"/>
    </xf>
    <xf numFmtId="0" fontId="9" fillId="0" borderId="0" xfId="0" applyFont="1" applyFill="1" applyBorder="1" applyAlignment="1">
      <alignment vertical="center" textRotation="255"/>
    </xf>
    <xf numFmtId="0" fontId="9" fillId="0" borderId="9" xfId="0" applyFont="1" applyFill="1" applyBorder="1" applyAlignment="1">
      <alignment vertical="center"/>
    </xf>
    <xf numFmtId="0" fontId="8" fillId="0" borderId="11" xfId="0" applyFont="1" applyFill="1" applyBorder="1">
      <alignment vertical="center"/>
    </xf>
    <xf numFmtId="0" fontId="7" fillId="0" borderId="5" xfId="0" applyFont="1" applyFill="1" applyBorder="1" applyAlignment="1">
      <alignment vertical="center"/>
    </xf>
    <xf numFmtId="0" fontId="9" fillId="0" borderId="5"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7" fillId="0" borderId="9" xfId="0" applyFont="1" applyFill="1" applyBorder="1" applyAlignment="1">
      <alignment vertical="center"/>
    </xf>
    <xf numFmtId="0" fontId="9" fillId="0" borderId="9" xfId="0" applyFont="1" applyFill="1" applyBorder="1">
      <alignment vertical="center"/>
    </xf>
    <xf numFmtId="0" fontId="9" fillId="0" borderId="6" xfId="0" applyFont="1" applyFill="1" applyBorder="1" applyAlignment="1" applyProtection="1">
      <alignment vertical="center" shrinkToFit="1"/>
      <protection locked="0"/>
    </xf>
    <xf numFmtId="0" fontId="9" fillId="0" borderId="11" xfId="0" applyFont="1" applyFill="1" applyBorder="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37"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7" fillId="0" borderId="4" xfId="0" applyFont="1" applyFill="1" applyBorder="1" applyAlignment="1">
      <alignment vertical="center"/>
    </xf>
    <xf numFmtId="0" fontId="17" fillId="0" borderId="5" xfId="0" applyFont="1" applyFill="1" applyBorder="1" applyAlignment="1">
      <alignment horizontal="center" vertical="center"/>
    </xf>
    <xf numFmtId="0" fontId="17" fillId="0" borderId="9" xfId="0" applyFont="1" applyFill="1" applyBorder="1" applyAlignment="1">
      <alignment vertical="center"/>
    </xf>
    <xf numFmtId="0" fontId="17" fillId="0" borderId="13" xfId="0" applyFont="1" applyFill="1" applyBorder="1" applyAlignment="1">
      <alignment vertical="center"/>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21" xfId="0" applyFont="1" applyFill="1" applyBorder="1" applyAlignment="1">
      <alignment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1" xfId="0" applyFont="1" applyFill="1" applyBorder="1" applyAlignment="1">
      <alignment vertical="center"/>
    </xf>
    <xf numFmtId="0" fontId="17" fillId="0" borderId="15" xfId="0" applyFont="1" applyFill="1" applyBorder="1" applyAlignment="1">
      <alignment vertical="center"/>
    </xf>
    <xf numFmtId="0" fontId="17" fillId="0" borderId="7"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shrinkToFit="1"/>
    </xf>
    <xf numFmtId="0" fontId="17" fillId="0" borderId="0" xfId="0" applyFont="1" applyFill="1" applyAlignment="1">
      <alignment horizontal="center" vertical="center"/>
    </xf>
    <xf numFmtId="0" fontId="17" fillId="0" borderId="5" xfId="0" applyFont="1" applyFill="1" applyBorder="1" applyAlignment="1">
      <alignment vertical="center"/>
    </xf>
    <xf numFmtId="0" fontId="17" fillId="0" borderId="2" xfId="0" applyFont="1" applyFill="1" applyBorder="1" applyAlignment="1">
      <alignment horizontal="center" vertical="center"/>
    </xf>
    <xf numFmtId="0" fontId="17" fillId="0" borderId="1" xfId="0" applyFont="1" applyFill="1" applyBorder="1" applyAlignment="1">
      <alignment vertical="center"/>
    </xf>
    <xf numFmtId="0" fontId="17" fillId="0" borderId="3" xfId="0" applyFont="1" applyFill="1" applyBorder="1" applyAlignment="1">
      <alignment horizontal="center" vertical="center"/>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11" xfId="0" applyFont="1" applyFill="1" applyBorder="1" applyAlignment="1">
      <alignment horizontal="center" vertical="center"/>
    </xf>
    <xf numFmtId="0" fontId="9" fillId="4" borderId="8" xfId="0" applyFont="1" applyFill="1" applyBorder="1" applyAlignment="1">
      <alignment horizontal="left" vertical="center"/>
    </xf>
    <xf numFmtId="0" fontId="9" fillId="4" borderId="5" xfId="0" applyFont="1" applyFill="1" applyBorder="1">
      <alignment vertical="center"/>
    </xf>
    <xf numFmtId="0" fontId="10" fillId="4" borderId="4" xfId="0" applyFont="1" applyFill="1" applyBorder="1" applyAlignment="1">
      <alignment vertical="center" wrapText="1"/>
    </xf>
    <xf numFmtId="0" fontId="10" fillId="4" borderId="9" xfId="0" applyFont="1" applyFill="1" applyBorder="1" applyAlignment="1">
      <alignment vertical="center" wrapText="1"/>
    </xf>
    <xf numFmtId="0" fontId="10" fillId="4" borderId="11" xfId="0" applyFont="1" applyFill="1" applyBorder="1" applyAlignment="1">
      <alignment vertical="center" wrapText="1"/>
    </xf>
    <xf numFmtId="0" fontId="9" fillId="4" borderId="5" xfId="0" applyFont="1" applyFill="1" applyBorder="1" applyAlignment="1" applyProtection="1">
      <alignment vertical="center" shrinkToFit="1"/>
      <protection locked="0"/>
    </xf>
    <xf numFmtId="0" fontId="9" fillId="4" borderId="5"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9" fillId="4" borderId="0" xfId="0" applyFont="1" applyFill="1" applyBorder="1" applyAlignment="1" applyProtection="1">
      <alignment vertical="center" shrinkToFit="1"/>
      <protection locked="0"/>
    </xf>
    <xf numFmtId="0" fontId="12" fillId="4" borderId="1" xfId="0" applyFont="1" applyFill="1" applyBorder="1" applyAlignment="1">
      <alignment vertical="center"/>
    </xf>
    <xf numFmtId="0" fontId="9" fillId="4" borderId="2" xfId="0" applyFont="1" applyFill="1" applyBorder="1" applyAlignment="1">
      <alignment vertical="center" textRotation="255"/>
    </xf>
    <xf numFmtId="0" fontId="9" fillId="4" borderId="1" xfId="0" applyFont="1" applyFill="1" applyBorder="1" applyAlignment="1">
      <alignment vertical="center"/>
    </xf>
    <xf numFmtId="0" fontId="9" fillId="4" borderId="11" xfId="0" applyFont="1" applyFill="1" applyBorder="1" applyAlignment="1">
      <alignment vertical="center"/>
    </xf>
    <xf numFmtId="0" fontId="9" fillId="4" borderId="8" xfId="0" applyFont="1" applyFill="1" applyBorder="1" applyAlignment="1">
      <alignment vertical="center" textRotation="255"/>
    </xf>
    <xf numFmtId="0" fontId="9" fillId="4" borderId="8" xfId="0" applyFont="1" applyFill="1" applyBorder="1" applyAlignment="1">
      <alignment vertical="center"/>
    </xf>
    <xf numFmtId="0" fontId="12" fillId="4" borderId="5" xfId="0" applyFont="1" applyFill="1" applyBorder="1" applyAlignment="1" applyProtection="1">
      <alignment vertical="center"/>
      <protection locked="0"/>
    </xf>
    <xf numFmtId="0" fontId="18" fillId="0" borderId="0" xfId="0" applyFont="1">
      <alignment vertical="center"/>
    </xf>
    <xf numFmtId="178" fontId="8" fillId="0" borderId="1" xfId="0" applyNumberFormat="1" applyFont="1" applyBorder="1" applyAlignment="1">
      <alignment horizontal="center" vertical="center" shrinkToFit="1"/>
    </xf>
    <xf numFmtId="178" fontId="8" fillId="0" borderId="36" xfId="0" applyNumberFormat="1" applyFont="1" applyBorder="1" applyAlignment="1">
      <alignment horizontal="center" vertical="center" shrinkToFit="1"/>
    </xf>
    <xf numFmtId="178" fontId="8" fillId="0" borderId="36" xfId="4" applyNumberFormat="1" applyFont="1" applyBorder="1" applyAlignment="1">
      <alignment horizontal="right" vertical="center" shrinkToFit="1"/>
    </xf>
    <xf numFmtId="178" fontId="8" fillId="0" borderId="79" xfId="4" applyNumberFormat="1" applyFont="1" applyBorder="1" applyAlignment="1">
      <alignment horizontal="right" vertical="center" shrinkToFit="1"/>
    </xf>
    <xf numFmtId="178" fontId="8" fillId="0" borderId="3" xfId="4" applyNumberFormat="1" applyFont="1" applyBorder="1" applyAlignment="1">
      <alignment horizontal="right" vertical="center" shrinkToFit="1"/>
    </xf>
    <xf numFmtId="178" fontId="8" fillId="0" borderId="39" xfId="4" applyNumberFormat="1" applyFont="1" applyBorder="1" applyAlignment="1">
      <alignment horizontal="right" vertical="center" shrinkToFit="1"/>
    </xf>
    <xf numFmtId="178" fontId="8" fillId="0" borderId="73"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60" xfId="4" applyNumberFormat="1" applyFont="1" applyBorder="1" applyAlignment="1">
      <alignment horizontal="right" vertical="center" shrinkToFit="1"/>
    </xf>
    <xf numFmtId="178" fontId="8" fillId="0" borderId="82" xfId="4" applyNumberFormat="1" applyFont="1" applyBorder="1" applyAlignment="1">
      <alignment horizontal="right" vertical="center" shrinkToFit="1"/>
    </xf>
    <xf numFmtId="178" fontId="8" fillId="0" borderId="74" xfId="4" applyNumberFormat="1" applyFont="1" applyBorder="1" applyAlignment="1">
      <alignment horizontal="right" vertical="center" shrinkToFit="1"/>
    </xf>
    <xf numFmtId="178" fontId="8" fillId="0" borderId="80" xfId="4" applyNumberFormat="1" applyFont="1" applyBorder="1" applyAlignment="1">
      <alignment horizontal="right" vertical="center" shrinkToFit="1"/>
    </xf>
    <xf numFmtId="178" fontId="8" fillId="4" borderId="39" xfId="4" applyNumberFormat="1" applyFont="1" applyFill="1" applyBorder="1" applyAlignment="1">
      <alignment horizontal="right" vertical="center" shrinkToFit="1"/>
    </xf>
    <xf numFmtId="178" fontId="8" fillId="4" borderId="75" xfId="4" applyNumberFormat="1" applyFont="1" applyFill="1" applyBorder="1" applyAlignment="1">
      <alignment horizontal="right"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178" fontId="8" fillId="0" borderId="76" xfId="4" applyNumberFormat="1" applyFont="1" applyBorder="1" applyAlignment="1">
      <alignment horizontal="right" vertical="center" shrinkToFit="1"/>
    </xf>
    <xf numFmtId="178" fontId="8" fillId="0" borderId="83" xfId="4" applyNumberFormat="1" applyFont="1" applyBorder="1" applyAlignment="1">
      <alignment horizontal="right" vertical="center" shrinkToFit="1"/>
    </xf>
    <xf numFmtId="178" fontId="8" fillId="0" borderId="77" xfId="4" applyNumberFormat="1" applyFont="1" applyBorder="1" applyAlignment="1">
      <alignment horizontal="right" vertical="center" shrinkToFit="1"/>
    </xf>
    <xf numFmtId="178" fontId="8" fillId="0" borderId="72" xfId="4" applyNumberFormat="1" applyFont="1" applyBorder="1" applyAlignment="1">
      <alignment horizontal="right" vertical="center" shrinkToFit="1"/>
    </xf>
    <xf numFmtId="178" fontId="8" fillId="0" borderId="78"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49" fontId="20" fillId="0" borderId="36" xfId="0" applyNumberFormat="1" applyFont="1" applyBorder="1" applyAlignment="1">
      <alignment horizontal="center" vertical="top"/>
    </xf>
    <xf numFmtId="0" fontId="20" fillId="0" borderId="36" xfId="0" applyFont="1" applyBorder="1" applyAlignment="1">
      <alignment horizontal="center" vertical="top"/>
    </xf>
    <xf numFmtId="49" fontId="20" fillId="0" borderId="36" xfId="0" applyNumberFormat="1" applyFont="1" applyBorder="1" applyAlignment="1">
      <alignment horizontal="left" vertical="top" wrapText="1"/>
    </xf>
    <xf numFmtId="0" fontId="20" fillId="0" borderId="36" xfId="0" applyFont="1" applyBorder="1" applyAlignment="1">
      <alignment horizontal="left" vertical="top" wrapText="1"/>
    </xf>
    <xf numFmtId="49" fontId="20" fillId="0" borderId="18" xfId="0" applyNumberFormat="1" applyFont="1" applyBorder="1" applyAlignment="1">
      <alignment vertical="top" wrapText="1"/>
    </xf>
    <xf numFmtId="0" fontId="20" fillId="0" borderId="18" xfId="0" applyFont="1" applyBorder="1" applyAlignment="1">
      <alignment horizontal="left" vertical="top" wrapText="1"/>
    </xf>
    <xf numFmtId="0" fontId="20" fillId="0" borderId="18" xfId="0" applyFont="1" applyBorder="1" applyAlignment="1">
      <alignment vertical="top" wrapText="1"/>
    </xf>
    <xf numFmtId="0" fontId="0" fillId="0" borderId="0" xfId="0" applyFill="1">
      <alignment vertical="center"/>
    </xf>
    <xf numFmtId="176" fontId="5" fillId="0" borderId="2" xfId="0" applyNumberFormat="1" applyFont="1" applyBorder="1" applyAlignment="1">
      <alignment vertical="center"/>
    </xf>
    <xf numFmtId="0" fontId="9" fillId="3" borderId="36" xfId="0" applyFont="1" applyFill="1" applyBorder="1" applyAlignment="1">
      <alignment horizontal="center" vertical="center" wrapText="1"/>
    </xf>
    <xf numFmtId="0" fontId="8" fillId="0" borderId="0" xfId="0" applyFont="1" applyAlignment="1">
      <alignment vertical="center" wrapText="1"/>
    </xf>
    <xf numFmtId="0" fontId="9" fillId="3" borderId="8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Alignment="1">
      <alignment horizontal="center" vertical="center"/>
    </xf>
    <xf numFmtId="178" fontId="8" fillId="6" borderId="1" xfId="0" applyNumberFormat="1" applyFont="1" applyFill="1" applyBorder="1" applyAlignment="1">
      <alignment horizontal="center" vertical="center" shrinkToFit="1"/>
    </xf>
    <xf numFmtId="178" fontId="8" fillId="6" borderId="73" xfId="0" applyNumberFormat="1" applyFont="1" applyFill="1" applyBorder="1" applyAlignment="1">
      <alignment horizontal="center" vertical="center" shrinkToFit="1"/>
    </xf>
    <xf numFmtId="0" fontId="21" fillId="0" borderId="0" xfId="0" applyFont="1">
      <alignment vertical="center"/>
    </xf>
    <xf numFmtId="0" fontId="4" fillId="6" borderId="0" xfId="0" applyFont="1" applyFill="1">
      <alignment vertical="center"/>
    </xf>
    <xf numFmtId="176" fontId="5" fillId="0" borderId="2" xfId="0" applyNumberFormat="1" applyFont="1" applyBorder="1" applyAlignment="1">
      <alignment vertical="center"/>
    </xf>
    <xf numFmtId="178" fontId="8" fillId="6" borderId="79" xfId="4" applyNumberFormat="1" applyFont="1" applyFill="1" applyBorder="1" applyAlignment="1">
      <alignment horizontal="right" vertical="center" shrinkToFit="1"/>
    </xf>
    <xf numFmtId="178" fontId="8" fillId="6" borderId="82" xfId="4" applyNumberFormat="1" applyFont="1" applyFill="1" applyBorder="1" applyAlignment="1">
      <alignment horizontal="righ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176" fontId="4" fillId="0" borderId="21" xfId="0" applyNumberFormat="1" applyFont="1" applyBorder="1" applyAlignment="1">
      <alignment vertical="center"/>
    </xf>
    <xf numFmtId="176" fontId="4" fillId="0" borderId="22" xfId="0" applyNumberFormat="1" applyFont="1" applyBorder="1" applyAlignment="1">
      <alignment vertical="center"/>
    </xf>
    <xf numFmtId="176" fontId="4" fillId="0" borderId="15" xfId="0" applyNumberFormat="1" applyFont="1" applyBorder="1" applyAlignment="1">
      <alignment vertical="center"/>
    </xf>
    <xf numFmtId="176" fontId="4" fillId="0" borderId="7" xfId="0" applyNumberFormat="1" applyFont="1" applyBorder="1" applyAlignment="1">
      <alignment vertical="center"/>
    </xf>
    <xf numFmtId="176" fontId="4" fillId="0" borderId="1" xfId="0" applyNumberFormat="1" applyFont="1" applyBorder="1" applyAlignment="1">
      <alignment vertical="center"/>
    </xf>
    <xf numFmtId="176" fontId="4" fillId="0" borderId="2" xfId="0" applyNumberFormat="1"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176" fontId="4" fillId="0" borderId="27" xfId="0" applyNumberFormat="1" applyFont="1" applyBorder="1" applyAlignment="1">
      <alignment vertical="center"/>
    </xf>
    <xf numFmtId="176" fontId="4" fillId="0" borderId="28" xfId="0" applyNumberFormat="1" applyFont="1" applyBorder="1" applyAlignment="1">
      <alignment vertical="center"/>
    </xf>
    <xf numFmtId="176" fontId="4" fillId="0" borderId="24" xfId="0" applyNumberFormat="1" applyFont="1" applyBorder="1" applyAlignment="1">
      <alignment vertical="center"/>
    </xf>
    <xf numFmtId="176" fontId="4" fillId="0" borderId="25" xfId="0" applyNumberFormat="1"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6" fontId="4" fillId="0" borderId="11" xfId="0" applyNumberFormat="1" applyFont="1" applyBorder="1" applyAlignment="1">
      <alignment vertical="center"/>
    </xf>
    <xf numFmtId="176" fontId="4" fillId="0" borderId="8" xfId="0" applyNumberFormat="1" applyFont="1" applyBorder="1" applyAlignment="1">
      <alignment vertical="center"/>
    </xf>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0" xfId="0" applyFont="1" applyAlignment="1">
      <alignment horizontal="center" vertical="center"/>
    </xf>
    <xf numFmtId="49" fontId="4" fillId="4" borderId="5" xfId="0" applyNumberFormat="1" applyFont="1" applyFill="1" applyBorder="1" applyAlignment="1">
      <alignment horizontal="center" vertical="center"/>
    </xf>
    <xf numFmtId="0" fontId="4" fillId="4" borderId="9" xfId="0" applyFont="1" applyFill="1" applyBorder="1" applyAlignment="1">
      <alignment vertical="center"/>
    </xf>
    <xf numFmtId="0" fontId="4" fillId="4" borderId="0"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8" xfId="0" applyFont="1" applyFill="1" applyBorder="1" applyAlignment="1">
      <alignment vertical="center"/>
    </xf>
    <xf numFmtId="0" fontId="4" fillId="4" borderId="12" xfId="0" applyFont="1" applyFill="1" applyBorder="1" applyAlignment="1">
      <alignment vertical="center"/>
    </xf>
    <xf numFmtId="0" fontId="4" fillId="4" borderId="15" xfId="0" applyFont="1" applyFill="1" applyBorder="1" applyAlignment="1">
      <alignment vertical="center"/>
    </xf>
    <xf numFmtId="0" fontId="4" fillId="4" borderId="7" xfId="0" applyFont="1" applyFill="1" applyBorder="1" applyAlignment="1">
      <alignment vertical="center"/>
    </xf>
    <xf numFmtId="0" fontId="4" fillId="4" borderId="17" xfId="0" applyFont="1" applyFill="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4" fillId="4" borderId="16" xfId="0" applyFont="1" applyFill="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12" xfId="0" applyFont="1" applyBorder="1" applyAlignment="1">
      <alignment vertical="center"/>
    </xf>
    <xf numFmtId="0" fontId="4" fillId="4" borderId="0" xfId="0" applyFont="1" applyFill="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7" xfId="0" applyFont="1" applyBorder="1" applyAlignment="1">
      <alignmen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4" fillId="4" borderId="0" xfId="0" applyFont="1" applyFill="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8"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178" fontId="8" fillId="0" borderId="11" xfId="0" applyNumberFormat="1" applyFont="1" applyBorder="1" applyAlignment="1">
      <alignment horizontal="center" vertical="center" shrinkToFit="1"/>
    </xf>
    <xf numFmtId="178" fontId="8" fillId="0" borderId="8" xfId="0" applyNumberFormat="1" applyFont="1" applyBorder="1" applyAlignment="1">
      <alignment horizontal="center" vertical="center" shrinkToFit="1"/>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8" fillId="3" borderId="36" xfId="0" applyFont="1" applyFill="1" applyBorder="1" applyAlignment="1">
      <alignment horizontal="center" vertical="center" shrinkToFit="1"/>
    </xf>
    <xf numFmtId="0" fontId="9" fillId="3" borderId="36"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6"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9" fillId="3" borderId="18" xfId="0" applyFont="1" applyFill="1" applyBorder="1" applyAlignment="1">
      <alignment horizontal="center" vertical="center" wrapText="1"/>
    </xf>
    <xf numFmtId="0" fontId="9" fillId="3" borderId="20" xfId="0" applyFont="1" applyFill="1" applyBorder="1" applyAlignment="1">
      <alignment horizontal="center" vertical="center"/>
    </xf>
    <xf numFmtId="0" fontId="9" fillId="3" borderId="85" xfId="0" applyFont="1" applyFill="1" applyBorder="1" applyAlignment="1">
      <alignment horizontal="center" vertical="center"/>
    </xf>
    <xf numFmtId="0" fontId="9" fillId="3" borderId="84"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49" fontId="12" fillId="0" borderId="61" xfId="0" applyNumberFormat="1" applyFont="1" applyFill="1" applyBorder="1" applyAlignment="1">
      <alignment vertical="center" wrapText="1"/>
    </xf>
    <xf numFmtId="49" fontId="12" fillId="0" borderId="62" xfId="0" applyNumberFormat="1" applyFont="1" applyFill="1" applyBorder="1" applyAlignment="1">
      <alignment vertical="center" wrapText="1"/>
    </xf>
    <xf numFmtId="49" fontId="12" fillId="0" borderId="63" xfId="0" applyNumberFormat="1" applyFont="1" applyFill="1" applyBorder="1" applyAlignment="1">
      <alignment vertical="center" wrapText="1"/>
    </xf>
    <xf numFmtId="38" fontId="8" fillId="0" borderId="11" xfId="4" applyFont="1" applyFill="1" applyBorder="1" applyAlignment="1">
      <alignment vertical="center" shrinkToFit="1"/>
    </xf>
    <xf numFmtId="38" fontId="8" fillId="0" borderId="8" xfId="4" applyFont="1" applyFill="1" applyBorder="1" applyAlignment="1">
      <alignmen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8"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49" fontId="4" fillId="4" borderId="5" xfId="0" applyNumberFormat="1" applyFont="1" applyFill="1" applyBorder="1" applyAlignment="1">
      <alignment horizontal="center" vertical="center" shrinkToFit="1"/>
    </xf>
    <xf numFmtId="0" fontId="8" fillId="0" borderId="36" xfId="0" applyFont="1" applyFill="1" applyBorder="1" applyAlignment="1">
      <alignment horizontal="center" vertical="center"/>
    </xf>
    <xf numFmtId="0" fontId="9" fillId="4" borderId="2" xfId="0" applyFont="1" applyFill="1" applyBorder="1" applyAlignment="1" applyProtection="1">
      <alignment vertical="center" shrinkToFit="1"/>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4" borderId="40" xfId="0" applyFont="1" applyFill="1" applyBorder="1" applyAlignment="1">
      <alignment vertical="center" shrinkToFit="1"/>
    </xf>
    <xf numFmtId="0" fontId="10" fillId="4" borderId="41" xfId="0" applyFont="1" applyFill="1" applyBorder="1" applyAlignment="1">
      <alignment vertical="center" shrinkToFit="1"/>
    </xf>
    <xf numFmtId="0" fontId="10" fillId="4" borderId="42" xfId="0" applyFont="1" applyFill="1" applyBorder="1" applyAlignment="1">
      <alignment vertical="center" shrinkToFit="1"/>
    </xf>
    <xf numFmtId="177" fontId="10" fillId="4" borderId="40" xfId="4" applyNumberFormat="1" applyFont="1" applyFill="1" applyBorder="1" applyAlignment="1">
      <alignment vertical="center" shrinkToFit="1"/>
    </xf>
    <xf numFmtId="177" fontId="10" fillId="4" borderId="41" xfId="4" applyNumberFormat="1" applyFont="1" applyFill="1" applyBorder="1" applyAlignment="1">
      <alignment vertical="center" shrinkToFit="1"/>
    </xf>
    <xf numFmtId="0" fontId="10" fillId="4" borderId="43" xfId="0" applyFont="1" applyFill="1" applyBorder="1" applyAlignment="1">
      <alignment vertical="center" shrinkToFit="1"/>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49" fontId="4" fillId="4" borderId="11" xfId="0" applyNumberFormat="1" applyFont="1" applyFill="1" applyBorder="1" applyAlignment="1">
      <alignment horizontal="center" vertical="center" shrinkToFit="1"/>
    </xf>
    <xf numFmtId="49" fontId="4" fillId="4" borderId="8" xfId="0" applyNumberFormat="1" applyFont="1" applyFill="1" applyBorder="1" applyAlignment="1">
      <alignment horizontal="center" vertical="center" shrinkToFit="1"/>
    </xf>
    <xf numFmtId="49" fontId="4" fillId="4" borderId="12" xfId="0" applyNumberFormat="1" applyFont="1" applyFill="1" applyBorder="1" applyAlignment="1">
      <alignment horizontal="center" vertical="center" shrinkToFit="1"/>
    </xf>
    <xf numFmtId="0" fontId="5" fillId="5" borderId="1" xfId="0" applyFont="1" applyFill="1" applyBorder="1" applyAlignment="1">
      <alignment vertical="center" shrinkToFit="1"/>
    </xf>
    <xf numFmtId="0" fontId="5" fillId="5" borderId="2" xfId="0" applyFont="1" applyFill="1" applyBorder="1" applyAlignment="1">
      <alignment vertical="center" shrinkToFit="1"/>
    </xf>
    <xf numFmtId="0" fontId="5" fillId="5" borderId="3" xfId="0" applyFont="1" applyFill="1" applyBorder="1" applyAlignment="1">
      <alignment vertical="center" shrinkToFit="1"/>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0" fillId="4" borderId="44" xfId="0" applyFont="1" applyFill="1" applyBorder="1" applyAlignment="1">
      <alignment vertical="center" shrinkToFit="1"/>
    </xf>
    <xf numFmtId="0" fontId="10" fillId="4" borderId="45" xfId="0" applyFont="1" applyFill="1" applyBorder="1" applyAlignment="1">
      <alignment vertical="center" shrinkToFit="1"/>
    </xf>
    <xf numFmtId="0" fontId="10" fillId="4" borderId="46" xfId="0" applyFont="1" applyFill="1" applyBorder="1" applyAlignment="1">
      <alignment vertical="center" shrinkToFit="1"/>
    </xf>
    <xf numFmtId="177" fontId="10" fillId="4" borderId="44" xfId="4" applyNumberFormat="1" applyFont="1" applyFill="1" applyBorder="1" applyAlignment="1">
      <alignment vertical="center" shrinkToFit="1"/>
    </xf>
    <xf numFmtId="177" fontId="10" fillId="4" borderId="45" xfId="4" applyNumberFormat="1" applyFont="1" applyFill="1" applyBorder="1" applyAlignment="1">
      <alignment vertical="center" shrinkToFit="1"/>
    </xf>
    <xf numFmtId="0" fontId="17" fillId="0" borderId="1" xfId="0" applyFont="1" applyFill="1" applyBorder="1" applyAlignment="1">
      <alignment vertical="center" shrinkToFit="1"/>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13" xfId="0" applyFont="1" applyFill="1" applyBorder="1" applyAlignment="1">
      <alignment vertical="center" shrinkToFit="1"/>
    </xf>
    <xf numFmtId="0" fontId="17" fillId="0" borderId="14" xfId="0" applyFont="1" applyFill="1" applyBorder="1" applyAlignment="1">
      <alignment vertical="center" shrinkToFit="1"/>
    </xf>
    <xf numFmtId="0" fontId="17" fillId="0" borderId="16" xfId="0" applyFont="1" applyFill="1" applyBorder="1" applyAlignment="1">
      <alignment vertical="center" shrinkToFit="1"/>
    </xf>
    <xf numFmtId="0" fontId="17" fillId="0" borderId="15" xfId="0" applyFont="1" applyFill="1" applyBorder="1" applyAlignment="1">
      <alignment vertical="center" shrinkToFit="1"/>
    </xf>
    <xf numFmtId="0" fontId="17" fillId="0" borderId="7" xfId="0" applyFont="1" applyFill="1" applyBorder="1" applyAlignment="1">
      <alignment vertical="center" shrinkToFit="1"/>
    </xf>
    <xf numFmtId="0" fontId="17" fillId="0" borderId="17" xfId="0" applyFont="1" applyFill="1" applyBorder="1" applyAlignment="1">
      <alignment vertical="center" shrinkToFit="1"/>
    </xf>
    <xf numFmtId="0" fontId="17" fillId="0" borderId="21" xfId="0" applyFont="1" applyFill="1" applyBorder="1" applyAlignment="1">
      <alignment vertical="center" shrinkToFit="1"/>
    </xf>
    <xf numFmtId="0" fontId="17" fillId="0" borderId="22" xfId="0" applyFont="1" applyFill="1" applyBorder="1" applyAlignment="1">
      <alignment vertical="center" shrinkToFit="1"/>
    </xf>
    <xf numFmtId="0" fontId="17" fillId="0" borderId="23" xfId="0" applyFont="1" applyFill="1" applyBorder="1" applyAlignment="1">
      <alignment vertical="center" shrinkToFit="1"/>
    </xf>
    <xf numFmtId="0" fontId="17" fillId="0" borderId="8"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21" xfId="0" applyFont="1" applyFill="1" applyBorder="1" applyAlignment="1">
      <alignment horizontal="left" vertical="center" shrinkToFit="1"/>
    </xf>
    <xf numFmtId="0" fontId="17" fillId="0" borderId="22" xfId="0" applyFont="1" applyFill="1" applyBorder="1" applyAlignment="1">
      <alignment horizontal="left" vertical="center" shrinkToFit="1"/>
    </xf>
    <xf numFmtId="0" fontId="17" fillId="0" borderId="23" xfId="0" applyFont="1" applyFill="1" applyBorder="1" applyAlignment="1">
      <alignment horizontal="left" vertical="center" shrinkToFi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176" fontId="5" fillId="0" borderId="1" xfId="0" applyNumberFormat="1" applyFont="1" applyFill="1" applyBorder="1" applyAlignment="1">
      <alignment vertical="center" shrinkToFit="1"/>
    </xf>
    <xf numFmtId="176" fontId="5" fillId="0" borderId="2" xfId="0" applyNumberFormat="1" applyFont="1" applyFill="1" applyBorder="1" applyAlignment="1">
      <alignment vertical="center" shrinkToFit="1"/>
    </xf>
    <xf numFmtId="0" fontId="9" fillId="4" borderId="1" xfId="0" applyFont="1" applyFill="1" applyBorder="1" applyAlignment="1">
      <alignment vertical="center"/>
    </xf>
    <xf numFmtId="0" fontId="9" fillId="4" borderId="2" xfId="0" applyFont="1" applyFill="1" applyBorder="1" applyAlignment="1">
      <alignment vertical="center"/>
    </xf>
    <xf numFmtId="0" fontId="9" fillId="4" borderId="3" xfId="0" applyFont="1" applyFill="1" applyBorder="1" applyAlignment="1">
      <alignment vertical="center"/>
    </xf>
    <xf numFmtId="178" fontId="5" fillId="0" borderId="1" xfId="0" applyNumberFormat="1" applyFont="1" applyFill="1" applyBorder="1" applyAlignment="1">
      <alignment horizontal="center" vertical="center" shrinkToFit="1"/>
    </xf>
    <xf numFmtId="178" fontId="5" fillId="0" borderId="2" xfId="0" applyNumberFormat="1" applyFont="1" applyFill="1" applyBorder="1" applyAlignment="1">
      <alignment horizontal="center" vertical="center" shrinkToFi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2" xfId="0" applyFont="1" applyFill="1" applyBorder="1" applyAlignment="1">
      <alignment horizontal="left" vertical="center" wrapText="1"/>
    </xf>
    <xf numFmtId="177" fontId="8" fillId="0" borderId="11" xfId="4" applyNumberFormat="1" applyFont="1" applyFill="1" applyBorder="1" applyAlignment="1">
      <alignment vertical="center" shrinkToFit="1"/>
    </xf>
    <xf numFmtId="177" fontId="8" fillId="0" borderId="8" xfId="4" applyNumberFormat="1" applyFont="1" applyFill="1" applyBorder="1" applyAlignment="1">
      <alignment vertical="center" shrinkToFit="1"/>
    </xf>
    <xf numFmtId="0" fontId="8" fillId="0" borderId="64" xfId="0" applyFont="1" applyFill="1" applyBorder="1" applyAlignment="1">
      <alignmen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4" fillId="4" borderId="1" xfId="0" applyFont="1" applyFill="1" applyBorder="1" applyAlignment="1">
      <alignment vertical="center" shrinkToFit="1"/>
    </xf>
    <xf numFmtId="0" fontId="4" fillId="4" borderId="2" xfId="0" applyFont="1" applyFill="1" applyBorder="1" applyAlignment="1">
      <alignment vertical="center" shrinkToFit="1"/>
    </xf>
    <xf numFmtId="0" fontId="4" fillId="4" borderId="3" xfId="0" applyFont="1" applyFill="1" applyBorder="1" applyAlignment="1">
      <alignment vertical="center" shrinkToFit="1"/>
    </xf>
    <xf numFmtId="0" fontId="10" fillId="4" borderId="47" xfId="0" applyFont="1" applyFill="1" applyBorder="1" applyAlignment="1">
      <alignment vertical="center" shrinkToFit="1"/>
    </xf>
    <xf numFmtId="0" fontId="10" fillId="4" borderId="0" xfId="0" applyFont="1" applyFill="1" applyBorder="1" applyAlignment="1">
      <alignment vertical="center" wrapText="1"/>
    </xf>
    <xf numFmtId="0" fontId="9" fillId="4" borderId="8" xfId="0" applyFont="1" applyFill="1" applyBorder="1" applyAlignment="1">
      <alignment horizontal="center" vertical="center" shrinkToFi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1" xfId="0" applyFont="1" applyFill="1" applyBorder="1" applyAlignment="1">
      <alignment vertical="center"/>
    </xf>
    <xf numFmtId="0" fontId="4" fillId="0" borderId="8" xfId="0" applyFont="1" applyFill="1" applyBorder="1" applyAlignment="1">
      <alignment vertical="center"/>
    </xf>
    <xf numFmtId="0" fontId="4" fillId="0" borderId="12" xfId="0" applyFont="1" applyFill="1" applyBorder="1" applyAlignment="1">
      <alignment vertical="center"/>
    </xf>
    <xf numFmtId="0" fontId="4" fillId="4" borderId="11"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10" fillId="4" borderId="52" xfId="0" applyFont="1" applyFill="1" applyBorder="1" applyAlignment="1">
      <alignment vertical="center" shrinkToFit="1"/>
    </xf>
    <xf numFmtId="0" fontId="10" fillId="4" borderId="53" xfId="0" applyFont="1" applyFill="1" applyBorder="1" applyAlignment="1">
      <alignment vertical="center" shrinkToFit="1"/>
    </xf>
    <xf numFmtId="0" fontId="10" fillId="4" borderId="54" xfId="0" applyFont="1" applyFill="1" applyBorder="1" applyAlignment="1">
      <alignment vertical="center" shrinkToFit="1"/>
    </xf>
    <xf numFmtId="177" fontId="10" fillId="4" borderId="52" xfId="4" applyNumberFormat="1" applyFont="1" applyFill="1" applyBorder="1" applyAlignment="1">
      <alignment vertical="center" shrinkToFit="1"/>
    </xf>
    <xf numFmtId="177" fontId="10" fillId="4" borderId="53" xfId="4" applyNumberFormat="1" applyFont="1" applyFill="1" applyBorder="1" applyAlignment="1">
      <alignment vertical="center" shrinkToFit="1"/>
    </xf>
    <xf numFmtId="0" fontId="10" fillId="4" borderId="55" xfId="0" applyFont="1" applyFill="1" applyBorder="1" applyAlignment="1">
      <alignment vertical="center" shrinkToFi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10" fillId="4" borderId="48" xfId="0" applyFont="1" applyFill="1" applyBorder="1" applyAlignment="1">
      <alignment vertical="center" shrinkToFit="1"/>
    </xf>
    <xf numFmtId="0" fontId="10" fillId="4" borderId="49" xfId="0" applyFont="1" applyFill="1" applyBorder="1" applyAlignment="1">
      <alignment vertical="center" shrinkToFit="1"/>
    </xf>
    <xf numFmtId="0" fontId="10" fillId="4" borderId="50" xfId="0" applyFont="1" applyFill="1" applyBorder="1" applyAlignment="1">
      <alignment vertical="center" shrinkToFit="1"/>
    </xf>
    <xf numFmtId="177" fontId="10" fillId="4" borderId="48" xfId="4" applyNumberFormat="1" applyFont="1" applyFill="1" applyBorder="1" applyAlignment="1">
      <alignment vertical="center" shrinkToFit="1"/>
    </xf>
    <xf numFmtId="177" fontId="10" fillId="4" borderId="49" xfId="4" applyNumberFormat="1" applyFont="1" applyFill="1" applyBorder="1" applyAlignment="1">
      <alignment vertical="center" shrinkToFit="1"/>
    </xf>
    <xf numFmtId="0" fontId="10" fillId="4" borderId="51" xfId="0" applyFont="1" applyFill="1" applyBorder="1" applyAlignment="1">
      <alignment vertical="center" shrinkToFit="1"/>
    </xf>
    <xf numFmtId="0" fontId="10" fillId="4" borderId="56" xfId="0" applyFont="1" applyFill="1" applyBorder="1" applyAlignment="1">
      <alignment vertical="center" shrinkToFit="1"/>
    </xf>
    <xf numFmtId="0" fontId="10" fillId="4" borderId="57" xfId="0" applyFont="1" applyFill="1" applyBorder="1" applyAlignment="1">
      <alignment vertical="center" shrinkToFit="1"/>
    </xf>
    <xf numFmtId="0" fontId="10" fillId="4" borderId="58" xfId="0" applyFont="1" applyFill="1" applyBorder="1" applyAlignment="1">
      <alignment vertical="center" shrinkToFit="1"/>
    </xf>
    <xf numFmtId="177" fontId="10" fillId="4" borderId="56" xfId="4" applyNumberFormat="1" applyFont="1" applyFill="1" applyBorder="1" applyAlignment="1">
      <alignment vertical="center" shrinkToFit="1"/>
    </xf>
    <xf numFmtId="177" fontId="10" fillId="4" borderId="57" xfId="4" applyNumberFormat="1" applyFont="1" applyFill="1" applyBorder="1" applyAlignment="1">
      <alignment vertical="center" shrinkToFit="1"/>
    </xf>
    <xf numFmtId="0" fontId="10" fillId="4" borderId="59" xfId="0" applyFont="1" applyFill="1" applyBorder="1" applyAlignment="1">
      <alignment vertical="center" shrinkToFit="1"/>
    </xf>
    <xf numFmtId="49" fontId="12" fillId="0" borderId="65" xfId="0" applyNumberFormat="1" applyFont="1" applyFill="1" applyBorder="1" applyAlignment="1">
      <alignment horizontal="center" vertical="center" wrapText="1"/>
    </xf>
    <xf numFmtId="49" fontId="12" fillId="0" borderId="66" xfId="0" applyNumberFormat="1" applyFont="1" applyFill="1" applyBorder="1" applyAlignment="1">
      <alignment horizontal="center" vertical="center" wrapText="1"/>
    </xf>
    <xf numFmtId="49" fontId="12" fillId="0" borderId="67" xfId="0" applyNumberFormat="1" applyFont="1" applyFill="1" applyBorder="1" applyAlignment="1">
      <alignment horizontal="center" vertical="center" wrapText="1"/>
    </xf>
    <xf numFmtId="0" fontId="10" fillId="4" borderId="68" xfId="0" applyFont="1" applyFill="1" applyBorder="1" applyAlignment="1">
      <alignment vertical="center" shrinkToFit="1"/>
    </xf>
    <xf numFmtId="0" fontId="10" fillId="4" borderId="69" xfId="0" applyFont="1" applyFill="1" applyBorder="1" applyAlignment="1">
      <alignment vertical="center" shrinkToFit="1"/>
    </xf>
    <xf numFmtId="0" fontId="10" fillId="4" borderId="70" xfId="0" applyFont="1" applyFill="1" applyBorder="1" applyAlignment="1">
      <alignment vertical="center" shrinkToFit="1"/>
    </xf>
    <xf numFmtId="177" fontId="10" fillId="4" borderId="68" xfId="4" applyNumberFormat="1" applyFont="1" applyFill="1" applyBorder="1" applyAlignment="1">
      <alignment vertical="center" shrinkToFit="1"/>
    </xf>
    <xf numFmtId="177" fontId="10" fillId="4" borderId="69" xfId="4" applyNumberFormat="1" applyFont="1" applyFill="1" applyBorder="1" applyAlignment="1">
      <alignment vertical="center" shrinkToFit="1"/>
    </xf>
    <xf numFmtId="0" fontId="10" fillId="4" borderId="71" xfId="0" applyFont="1" applyFill="1" applyBorder="1" applyAlignment="1">
      <alignment vertical="center" shrinkToFit="1"/>
    </xf>
    <xf numFmtId="0" fontId="4" fillId="4" borderId="13"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16" xfId="0" applyFont="1" applyFill="1" applyBorder="1" applyAlignment="1">
      <alignment horizontal="center" vertical="center" shrinkToFit="1"/>
    </xf>
  </cellXfs>
  <cellStyles count="5">
    <cellStyle name="パーセント 2" xfId="2"/>
    <cellStyle name="桁区切り" xfId="4" builtinId="6"/>
    <cellStyle name="桁区切り 2" xfId="1"/>
    <cellStyle name="標準" xfId="0" builtinId="0"/>
    <cellStyle name="標準 2" xfId="3"/>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計算用!$C$39"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計算用!$D$39" lockText="1" noThreeD="1"/>
</file>

<file path=xl/ctrlProps/ctrlProp23.xml><?xml version="1.0" encoding="utf-8"?>
<formControlPr xmlns="http://schemas.microsoft.com/office/spreadsheetml/2009/9/main" objectType="CheckBox" fmlaLink="計算用!$E$39" lockText="1" noThreeD="1"/>
</file>

<file path=xl/ctrlProps/ctrlProp24.xml><?xml version="1.0" encoding="utf-8"?>
<formControlPr xmlns="http://schemas.microsoft.com/office/spreadsheetml/2009/9/main" objectType="CheckBox" fmlaLink="計算用!$F$39"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47625</xdr:colOff>
          <xdr:row>10</xdr:row>
          <xdr:rowOff>28575</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47625</xdr:colOff>
          <xdr:row>11</xdr:row>
          <xdr:rowOff>19050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2" name="左大かっこ 1"/>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20</xdr:row>
          <xdr:rowOff>228600</xdr:rowOff>
        </xdr:from>
        <xdr:to>
          <xdr:col>2</xdr:col>
          <xdr:colOff>38100</xdr:colOff>
          <xdr:row>22</xdr:row>
          <xdr:rowOff>9525</xdr:rowOff>
        </xdr:to>
        <xdr:sp macro="" textlink="">
          <xdr:nvSpPr>
            <xdr:cNvPr id="24640" name="Check Box 64" hidden="1">
              <a:extLst>
                <a:ext uri="{63B3BB69-23CF-44E3-9099-C40C66FF867C}">
                  <a14:compatExt spid="_x0000_s24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20</xdr:row>
          <xdr:rowOff>228600</xdr:rowOff>
        </xdr:from>
        <xdr:to>
          <xdr:col>15</xdr:col>
          <xdr:colOff>38100</xdr:colOff>
          <xdr:row>22</xdr:row>
          <xdr:rowOff>9525</xdr:rowOff>
        </xdr:to>
        <xdr:sp macro="" textlink="">
          <xdr:nvSpPr>
            <xdr:cNvPr id="24641" name="Check Box 65" hidden="1">
              <a:extLst>
                <a:ext uri="{63B3BB69-23CF-44E3-9099-C40C66FF867C}">
                  <a14:compatExt spid="_x0000_s24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20</xdr:row>
          <xdr:rowOff>228600</xdr:rowOff>
        </xdr:from>
        <xdr:to>
          <xdr:col>26</xdr:col>
          <xdr:colOff>38100</xdr:colOff>
          <xdr:row>22</xdr:row>
          <xdr:rowOff>9525</xdr:rowOff>
        </xdr:to>
        <xdr:sp macro="" textlink="">
          <xdr:nvSpPr>
            <xdr:cNvPr id="24642" name="Check Box 66" hidden="1">
              <a:extLst>
                <a:ext uri="{63B3BB69-23CF-44E3-9099-C40C66FF867C}">
                  <a14:compatExt spid="_x0000_s24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20</xdr:row>
          <xdr:rowOff>228600</xdr:rowOff>
        </xdr:from>
        <xdr:to>
          <xdr:col>34</xdr:col>
          <xdr:colOff>38100</xdr:colOff>
          <xdr:row>22</xdr:row>
          <xdr:rowOff>9525</xdr:rowOff>
        </xdr:to>
        <xdr:sp macro="" textlink="">
          <xdr:nvSpPr>
            <xdr:cNvPr id="24643" name="Check Box 67" hidden="1">
              <a:extLst>
                <a:ext uri="{63B3BB69-23CF-44E3-9099-C40C66FF867C}">
                  <a14:compatExt spid="_x0000_s24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38100</xdr:colOff>
          <xdr:row>23</xdr:row>
          <xdr:rowOff>9525</xdr:rowOff>
        </xdr:to>
        <xdr:sp macro="" textlink="">
          <xdr:nvSpPr>
            <xdr:cNvPr id="24644" name="Check Box 68" hidden="1">
              <a:extLst>
                <a:ext uri="{63B3BB69-23CF-44E3-9099-C40C66FF867C}">
                  <a14:compatExt spid="_x0000_s24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23</xdr:row>
          <xdr:rowOff>0</xdr:rowOff>
        </xdr:from>
        <xdr:to>
          <xdr:col>2</xdr:col>
          <xdr:colOff>38100</xdr:colOff>
          <xdr:row>24</xdr:row>
          <xdr:rowOff>9525</xdr:rowOff>
        </xdr:to>
        <xdr:sp macro="" textlink="">
          <xdr:nvSpPr>
            <xdr:cNvPr id="24645" name="Check Box 69" hidden="1">
              <a:extLst>
                <a:ext uri="{63B3BB69-23CF-44E3-9099-C40C66FF867C}">
                  <a14:compatExt spid="_x0000_s24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xdr:row>
          <xdr:rowOff>228600</xdr:rowOff>
        </xdr:from>
        <xdr:to>
          <xdr:col>15</xdr:col>
          <xdr:colOff>47625</xdr:colOff>
          <xdr:row>24</xdr:row>
          <xdr:rowOff>9525</xdr:rowOff>
        </xdr:to>
        <xdr:sp macro="" textlink="">
          <xdr:nvSpPr>
            <xdr:cNvPr id="24646" name="Check Box 70" hidden="1">
              <a:extLst>
                <a:ext uri="{63B3BB69-23CF-44E3-9099-C40C66FF867C}">
                  <a14:compatExt spid="_x0000_s24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22</xdr:row>
          <xdr:rowOff>228600</xdr:rowOff>
        </xdr:from>
        <xdr:to>
          <xdr:col>27</xdr:col>
          <xdr:colOff>38100</xdr:colOff>
          <xdr:row>24</xdr:row>
          <xdr:rowOff>9525</xdr:rowOff>
        </xdr:to>
        <xdr:sp macro="" textlink="">
          <xdr:nvSpPr>
            <xdr:cNvPr id="24649" name="Check Box 73" hidden="1">
              <a:extLst>
                <a:ext uri="{63B3BB69-23CF-44E3-9099-C40C66FF867C}">
                  <a14:compatExt spid="_x0000_s24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23</xdr:row>
          <xdr:rowOff>0</xdr:rowOff>
        </xdr:from>
        <xdr:to>
          <xdr:col>35</xdr:col>
          <xdr:colOff>28575</xdr:colOff>
          <xdr:row>24</xdr:row>
          <xdr:rowOff>19050</xdr:rowOff>
        </xdr:to>
        <xdr:sp macro="" textlink="">
          <xdr:nvSpPr>
            <xdr:cNvPr id="24650" name="Check Box 74" hidden="1">
              <a:extLst>
                <a:ext uri="{63B3BB69-23CF-44E3-9099-C40C66FF867C}">
                  <a14:compatExt spid="_x0000_s24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24</xdr:row>
          <xdr:rowOff>0</xdr:rowOff>
        </xdr:from>
        <xdr:to>
          <xdr:col>2</xdr:col>
          <xdr:colOff>38100</xdr:colOff>
          <xdr:row>25</xdr:row>
          <xdr:rowOff>9525</xdr:rowOff>
        </xdr:to>
        <xdr:sp macro="" textlink="">
          <xdr:nvSpPr>
            <xdr:cNvPr id="24651" name="Check Box 75" hidden="1">
              <a:extLst>
                <a:ext uri="{63B3BB69-23CF-44E3-9099-C40C66FF867C}">
                  <a14:compatExt spid="_x0000_s24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25</xdr:row>
          <xdr:rowOff>0</xdr:rowOff>
        </xdr:from>
        <xdr:to>
          <xdr:col>2</xdr:col>
          <xdr:colOff>38100</xdr:colOff>
          <xdr:row>26</xdr:row>
          <xdr:rowOff>9525</xdr:rowOff>
        </xdr:to>
        <xdr:sp macro="" textlink="">
          <xdr:nvSpPr>
            <xdr:cNvPr id="24652" name="Check Box 76" hidden="1">
              <a:extLst>
                <a:ext uri="{63B3BB69-23CF-44E3-9099-C40C66FF867C}">
                  <a14:compatExt spid="_x0000_s24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47625</xdr:colOff>
          <xdr:row>28</xdr:row>
          <xdr:rowOff>9525</xdr:rowOff>
        </xdr:to>
        <xdr:sp macro="" textlink="">
          <xdr:nvSpPr>
            <xdr:cNvPr id="24653" name="Check Box 77" hidden="1">
              <a:extLst>
                <a:ext uri="{63B3BB69-23CF-44E3-9099-C40C66FF867C}">
                  <a14:compatExt spid="_x0000_s24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0</xdr:rowOff>
        </xdr:from>
        <xdr:to>
          <xdr:col>15</xdr:col>
          <xdr:colOff>38100</xdr:colOff>
          <xdr:row>28</xdr:row>
          <xdr:rowOff>9525</xdr:rowOff>
        </xdr:to>
        <xdr:sp macro="" textlink="">
          <xdr:nvSpPr>
            <xdr:cNvPr id="24654" name="Check Box 78" hidden="1">
              <a:extLst>
                <a:ext uri="{63B3BB69-23CF-44E3-9099-C40C66FF867C}">
                  <a14:compatExt spid="_x0000_s24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228600</xdr:rowOff>
        </xdr:from>
        <xdr:to>
          <xdr:col>2</xdr:col>
          <xdr:colOff>47625</xdr:colOff>
          <xdr:row>30</xdr:row>
          <xdr:rowOff>0</xdr:rowOff>
        </xdr:to>
        <xdr:sp macro="" textlink="">
          <xdr:nvSpPr>
            <xdr:cNvPr id="24655" name="Check Box 79" hidden="1">
              <a:extLst>
                <a:ext uri="{63B3BB69-23CF-44E3-9099-C40C66FF867C}">
                  <a14:compatExt spid="_x0000_s24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0</xdr:rowOff>
        </xdr:from>
        <xdr:to>
          <xdr:col>15</xdr:col>
          <xdr:colOff>38100</xdr:colOff>
          <xdr:row>30</xdr:row>
          <xdr:rowOff>9525</xdr:rowOff>
        </xdr:to>
        <xdr:sp macro="" textlink="">
          <xdr:nvSpPr>
            <xdr:cNvPr id="24656" name="Check Box 80" hidden="1">
              <a:extLst>
                <a:ext uri="{63B3BB69-23CF-44E3-9099-C40C66FF867C}">
                  <a14:compatExt spid="_x0000_s24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0</xdr:rowOff>
        </xdr:from>
        <xdr:to>
          <xdr:col>2</xdr:col>
          <xdr:colOff>38100</xdr:colOff>
          <xdr:row>32</xdr:row>
          <xdr:rowOff>9525</xdr:rowOff>
        </xdr:to>
        <xdr:sp macro="" textlink="">
          <xdr:nvSpPr>
            <xdr:cNvPr id="24658" name="Check Box 82" hidden="1">
              <a:extLst>
                <a:ext uri="{63B3BB69-23CF-44E3-9099-C40C66FF867C}">
                  <a14:compatExt spid="_x0000_s24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228600</xdr:rowOff>
        </xdr:from>
        <xdr:to>
          <xdr:col>15</xdr:col>
          <xdr:colOff>47625</xdr:colOff>
          <xdr:row>32</xdr:row>
          <xdr:rowOff>28575</xdr:rowOff>
        </xdr:to>
        <xdr:sp macro="" textlink="">
          <xdr:nvSpPr>
            <xdr:cNvPr id="24659" name="Check Box 83" hidden="1">
              <a:extLst>
                <a:ext uri="{63B3BB69-23CF-44E3-9099-C40C66FF867C}">
                  <a14:compatExt spid="_x0000_s24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30</xdr:row>
          <xdr:rowOff>228600</xdr:rowOff>
        </xdr:from>
        <xdr:to>
          <xdr:col>27</xdr:col>
          <xdr:colOff>38100</xdr:colOff>
          <xdr:row>32</xdr:row>
          <xdr:rowOff>28575</xdr:rowOff>
        </xdr:to>
        <xdr:sp macro="" textlink="">
          <xdr:nvSpPr>
            <xdr:cNvPr id="24660" name="Check Box 84" hidden="1">
              <a:extLst>
                <a:ext uri="{63B3BB69-23CF-44E3-9099-C40C66FF867C}">
                  <a14:compatExt spid="_x0000_s24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31</xdr:row>
          <xdr:rowOff>0</xdr:rowOff>
        </xdr:from>
        <xdr:to>
          <xdr:col>35</xdr:col>
          <xdr:colOff>47625</xdr:colOff>
          <xdr:row>32</xdr:row>
          <xdr:rowOff>19050</xdr:rowOff>
        </xdr:to>
        <xdr:sp macro="" textlink="">
          <xdr:nvSpPr>
            <xdr:cNvPr id="24661" name="Check Box 85" hidden="1">
              <a:extLst>
                <a:ext uri="{63B3BB69-23CF-44E3-9099-C40C66FF867C}">
                  <a14:compatExt spid="_x0000_s24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219075</xdr:rowOff>
        </xdr:from>
        <xdr:to>
          <xdr:col>2</xdr:col>
          <xdr:colOff>47625</xdr:colOff>
          <xdr:row>32</xdr:row>
          <xdr:rowOff>228600</xdr:rowOff>
        </xdr:to>
        <xdr:sp macro="" textlink="">
          <xdr:nvSpPr>
            <xdr:cNvPr id="24662" name="Check Box 86" hidden="1">
              <a:extLst>
                <a:ext uri="{63B3BB69-23CF-44E3-9099-C40C66FF867C}">
                  <a14:compatExt spid="_x0000_s24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0</xdr:rowOff>
        </xdr:from>
        <xdr:to>
          <xdr:col>15</xdr:col>
          <xdr:colOff>47625</xdr:colOff>
          <xdr:row>33</xdr:row>
          <xdr:rowOff>28575</xdr:rowOff>
        </xdr:to>
        <xdr:sp macro="" textlink="">
          <xdr:nvSpPr>
            <xdr:cNvPr id="24663" name="Check Box 87" hidden="1">
              <a:extLst>
                <a:ext uri="{63B3BB69-23CF-44E3-9099-C40C66FF867C}">
                  <a14:compatExt spid="_x0000_s24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32</xdr:row>
          <xdr:rowOff>0</xdr:rowOff>
        </xdr:from>
        <xdr:to>
          <xdr:col>28</xdr:col>
          <xdr:colOff>47625</xdr:colOff>
          <xdr:row>33</xdr:row>
          <xdr:rowOff>28575</xdr:rowOff>
        </xdr:to>
        <xdr:sp macro="" textlink="">
          <xdr:nvSpPr>
            <xdr:cNvPr id="24665" name="Check Box 89" hidden="1">
              <a:extLst>
                <a:ext uri="{63B3BB69-23CF-44E3-9099-C40C66FF867C}">
                  <a14:compatExt spid="_x0000_s24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47625</xdr:colOff>
          <xdr:row>43</xdr:row>
          <xdr:rowOff>9525</xdr:rowOff>
        </xdr:to>
        <xdr:sp macro="" textlink="">
          <xdr:nvSpPr>
            <xdr:cNvPr id="24672" name="Check Box 96" hidden="1">
              <a:extLst>
                <a:ext uri="{63B3BB69-23CF-44E3-9099-C40C66FF867C}">
                  <a14:compatExt spid="_x0000_s24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47625</xdr:colOff>
          <xdr:row>43</xdr:row>
          <xdr:rowOff>9525</xdr:rowOff>
        </xdr:to>
        <xdr:sp macro="" textlink="">
          <xdr:nvSpPr>
            <xdr:cNvPr id="24673" name="Check Box 97" hidden="1">
              <a:extLst>
                <a:ext uri="{63B3BB69-23CF-44E3-9099-C40C66FF867C}">
                  <a14:compatExt spid="_x0000_s24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38100</xdr:colOff>
          <xdr:row>43</xdr:row>
          <xdr:rowOff>9525</xdr:rowOff>
        </xdr:to>
        <xdr:sp macro="" textlink="">
          <xdr:nvSpPr>
            <xdr:cNvPr id="24674" name="Check Box 98" hidden="1">
              <a:extLst>
                <a:ext uri="{63B3BB69-23CF-44E3-9099-C40C66FF867C}">
                  <a14:compatExt spid="_x0000_s24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57150</xdr:colOff>
          <xdr:row>43</xdr:row>
          <xdr:rowOff>19050</xdr:rowOff>
        </xdr:to>
        <xdr:sp macro="" textlink="">
          <xdr:nvSpPr>
            <xdr:cNvPr id="24675" name="Check Box 99" hidden="1">
              <a:extLst>
                <a:ext uri="{63B3BB69-23CF-44E3-9099-C40C66FF867C}">
                  <a14:compatExt spid="_x0000_s24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0</xdr:rowOff>
        </xdr:from>
        <xdr:to>
          <xdr:col>2</xdr:col>
          <xdr:colOff>47625</xdr:colOff>
          <xdr:row>44</xdr:row>
          <xdr:rowOff>9525</xdr:rowOff>
        </xdr:to>
        <xdr:sp macro="" textlink="">
          <xdr:nvSpPr>
            <xdr:cNvPr id="24676" name="Check Box 100" hidden="1">
              <a:extLst>
                <a:ext uri="{63B3BB69-23CF-44E3-9099-C40C66FF867C}">
                  <a14:compatExt spid="_x0000_s24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47625</xdr:colOff>
          <xdr:row>46</xdr:row>
          <xdr:rowOff>9525</xdr:rowOff>
        </xdr:to>
        <xdr:sp macro="" textlink="">
          <xdr:nvSpPr>
            <xdr:cNvPr id="24677" name="Check Box 101" hidden="1">
              <a:extLst>
                <a:ext uri="{63B3BB69-23CF-44E3-9099-C40C66FF867C}">
                  <a14:compatExt spid="_x0000_s24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
  <sheetViews>
    <sheetView tabSelected="1" view="pageBreakPreview" zoomScale="130" zoomScaleNormal="120" zoomScaleSheetLayoutView="130" workbookViewId="0">
      <selection activeCell="AE8" sqref="AE8"/>
    </sheetView>
  </sheetViews>
  <sheetFormatPr defaultColWidth="2.25" defaultRowHeight="12"/>
  <cols>
    <col min="1" max="1" width="2.625" style="1" customWidth="1"/>
    <col min="2" max="16384" width="2.25" style="1"/>
  </cols>
  <sheetData>
    <row r="1" spans="1:39" ht="13.5" customHeight="1">
      <c r="A1" s="94" t="s">
        <v>241</v>
      </c>
      <c r="B1" s="3"/>
      <c r="C1" s="4"/>
      <c r="D1" s="4"/>
      <c r="AK1" s="273"/>
      <c r="AL1" s="273"/>
      <c r="AM1" s="273"/>
    </row>
    <row r="2" spans="1:39" ht="18" customHeight="1">
      <c r="A2" s="94"/>
      <c r="B2" s="3"/>
      <c r="C2" s="51"/>
      <c r="D2" s="51"/>
    </row>
    <row r="3" spans="1:39" ht="18" customHeight="1">
      <c r="A3" s="313" t="s">
        <v>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row>
    <row r="4" spans="1:39" ht="18" customHeight="1">
      <c r="A4" s="313" t="s">
        <v>244</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row>
    <row r="5" spans="1:39"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c r="B6" s="3"/>
      <c r="C6" s="4"/>
      <c r="D6" s="4"/>
      <c r="AB6" s="131"/>
      <c r="AC6" s="5" t="s">
        <v>215</v>
      </c>
      <c r="AD6" s="336"/>
      <c r="AE6" s="336"/>
      <c r="AF6" s="2" t="s">
        <v>5</v>
      </c>
      <c r="AG6" s="336"/>
      <c r="AH6" s="336"/>
      <c r="AI6" s="2" t="s">
        <v>4</v>
      </c>
      <c r="AJ6" s="336"/>
      <c r="AK6" s="336"/>
      <c r="AL6" s="2" t="s">
        <v>3</v>
      </c>
      <c r="AM6" s="2"/>
    </row>
    <row r="7" spans="1:39" ht="18" customHeight="1">
      <c r="A7" s="373"/>
      <c r="B7" s="373"/>
      <c r="C7" s="373"/>
      <c r="D7" s="373"/>
      <c r="E7" s="373"/>
      <c r="F7" s="373"/>
      <c r="G7" s="373"/>
      <c r="I7" s="1" t="s">
        <v>2</v>
      </c>
    </row>
    <row r="8" spans="1:39" ht="18" customHeight="1">
      <c r="B8" s="3"/>
      <c r="C8" s="4"/>
      <c r="D8" s="4"/>
    </row>
    <row r="9" spans="1:39">
      <c r="A9" s="1" t="s">
        <v>235</v>
      </c>
      <c r="B9" s="3"/>
      <c r="C9" s="4"/>
      <c r="D9" s="4"/>
    </row>
    <row r="10" spans="1:39" ht="11.25" customHeight="1">
      <c r="B10" s="3"/>
      <c r="C10" s="4"/>
      <c r="D10" s="4"/>
    </row>
    <row r="11" spans="1:39" ht="13.5" customHeight="1">
      <c r="A11" s="310" t="s">
        <v>143</v>
      </c>
      <c r="B11" s="16" t="s">
        <v>6</v>
      </c>
      <c r="C11" s="17"/>
      <c r="D11" s="17"/>
      <c r="E11" s="18"/>
      <c r="F11" s="18"/>
      <c r="G11" s="18"/>
      <c r="H11" s="18"/>
      <c r="I11" s="18"/>
      <c r="J11" s="18"/>
      <c r="K11" s="19"/>
      <c r="L11" s="324"/>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6"/>
    </row>
    <row r="12" spans="1:39" ht="21" customHeight="1">
      <c r="A12" s="311"/>
      <c r="B12" s="15" t="s">
        <v>7</v>
      </c>
      <c r="C12" s="10"/>
      <c r="D12" s="10"/>
      <c r="E12" s="11"/>
      <c r="F12" s="11"/>
      <c r="G12" s="11"/>
      <c r="H12" s="11"/>
      <c r="I12" s="11"/>
      <c r="J12" s="11"/>
      <c r="K12" s="12"/>
      <c r="L12" s="321"/>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3"/>
    </row>
    <row r="13" spans="1:39">
      <c r="A13" s="311"/>
      <c r="B13" s="327" t="s">
        <v>144</v>
      </c>
      <c r="C13" s="328"/>
      <c r="D13" s="328"/>
      <c r="E13" s="328"/>
      <c r="F13" s="328"/>
      <c r="G13" s="328"/>
      <c r="H13" s="328"/>
      <c r="I13" s="328"/>
      <c r="J13" s="328"/>
      <c r="K13" s="329"/>
      <c r="L13" s="13" t="s">
        <v>8</v>
      </c>
      <c r="M13" s="13"/>
      <c r="N13" s="13"/>
      <c r="O13" s="13"/>
      <c r="P13" s="13"/>
      <c r="Q13" s="314"/>
      <c r="R13" s="314"/>
      <c r="S13" s="13" t="s">
        <v>9</v>
      </c>
      <c r="T13" s="314"/>
      <c r="U13" s="314"/>
      <c r="V13" s="314"/>
      <c r="W13" s="13" t="s">
        <v>10</v>
      </c>
      <c r="X13" s="13"/>
      <c r="Y13" s="13"/>
      <c r="Z13" s="13"/>
      <c r="AA13" s="13"/>
      <c r="AB13" s="13"/>
      <c r="AC13" s="13"/>
      <c r="AD13" s="13"/>
      <c r="AE13" s="13"/>
      <c r="AF13" s="13"/>
      <c r="AG13" s="13"/>
      <c r="AH13" s="13"/>
      <c r="AI13" s="13"/>
      <c r="AJ13" s="13"/>
      <c r="AK13" s="13"/>
      <c r="AL13" s="13"/>
      <c r="AM13" s="14"/>
    </row>
    <row r="14" spans="1:39" ht="13.5" customHeight="1">
      <c r="A14" s="311"/>
      <c r="B14" s="330"/>
      <c r="C14" s="331"/>
      <c r="D14" s="331"/>
      <c r="E14" s="331"/>
      <c r="F14" s="331"/>
      <c r="G14" s="331"/>
      <c r="H14" s="331"/>
      <c r="I14" s="331"/>
      <c r="J14" s="331"/>
      <c r="K14" s="332"/>
      <c r="L14" s="315"/>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7"/>
    </row>
    <row r="15" spans="1:39" ht="13.5" customHeight="1">
      <c r="A15" s="311"/>
      <c r="B15" s="333"/>
      <c r="C15" s="334"/>
      <c r="D15" s="334"/>
      <c r="E15" s="334"/>
      <c r="F15" s="334"/>
      <c r="G15" s="334"/>
      <c r="H15" s="334"/>
      <c r="I15" s="334"/>
      <c r="J15" s="334"/>
      <c r="K15" s="335"/>
      <c r="L15" s="318"/>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20"/>
    </row>
    <row r="16" spans="1:39" ht="18" customHeight="1">
      <c r="A16" s="311"/>
      <c r="B16" s="6" t="s">
        <v>11</v>
      </c>
      <c r="C16" s="7"/>
      <c r="D16" s="7"/>
      <c r="E16" s="8"/>
      <c r="F16" s="8"/>
      <c r="G16" s="8"/>
      <c r="H16" s="8"/>
      <c r="I16" s="8"/>
      <c r="J16" s="8"/>
      <c r="K16" s="8"/>
      <c r="L16" s="6" t="s">
        <v>12</v>
      </c>
      <c r="M16" s="8"/>
      <c r="N16" s="8"/>
      <c r="O16" s="8"/>
      <c r="P16" s="8"/>
      <c r="Q16" s="8"/>
      <c r="R16" s="9"/>
      <c r="S16" s="307"/>
      <c r="T16" s="308"/>
      <c r="U16" s="308"/>
      <c r="V16" s="308"/>
      <c r="W16" s="308"/>
      <c r="X16" s="308"/>
      <c r="Y16" s="309"/>
      <c r="Z16" s="6" t="s">
        <v>145</v>
      </c>
      <c r="AA16" s="8"/>
      <c r="AB16" s="8"/>
      <c r="AC16" s="8"/>
      <c r="AD16" s="8"/>
      <c r="AE16" s="8"/>
      <c r="AF16" s="9"/>
      <c r="AG16" s="307"/>
      <c r="AH16" s="308"/>
      <c r="AI16" s="308"/>
      <c r="AJ16" s="308"/>
      <c r="AK16" s="308"/>
      <c r="AL16" s="308"/>
      <c r="AM16" s="309"/>
    </row>
    <row r="17" spans="1:39" ht="18" customHeight="1">
      <c r="A17" s="311"/>
      <c r="B17" s="6" t="s">
        <v>13</v>
      </c>
      <c r="C17" s="7"/>
      <c r="D17" s="7"/>
      <c r="E17" s="8"/>
      <c r="F17" s="8"/>
      <c r="G17" s="8"/>
      <c r="H17" s="8"/>
      <c r="I17" s="8"/>
      <c r="J17" s="8"/>
      <c r="K17" s="8"/>
      <c r="L17" s="6" t="s">
        <v>14</v>
      </c>
      <c r="M17" s="8"/>
      <c r="N17" s="8"/>
      <c r="O17" s="8"/>
      <c r="P17" s="8"/>
      <c r="Q17" s="8"/>
      <c r="R17" s="9"/>
      <c r="S17" s="307"/>
      <c r="T17" s="308"/>
      <c r="U17" s="308"/>
      <c r="V17" s="308"/>
      <c r="W17" s="308"/>
      <c r="X17" s="308"/>
      <c r="Y17" s="309"/>
      <c r="Z17" s="6" t="s">
        <v>15</v>
      </c>
      <c r="AA17" s="8"/>
      <c r="AB17" s="8"/>
      <c r="AC17" s="8"/>
      <c r="AD17" s="8"/>
      <c r="AE17" s="8"/>
      <c r="AF17" s="9"/>
      <c r="AG17" s="307"/>
      <c r="AH17" s="308"/>
      <c r="AI17" s="308"/>
      <c r="AJ17" s="308"/>
      <c r="AK17" s="308"/>
      <c r="AL17" s="308"/>
      <c r="AM17" s="309"/>
    </row>
    <row r="18" spans="1:39" ht="18.75" customHeight="1">
      <c r="A18" s="312"/>
      <c r="B18" s="6" t="s">
        <v>16</v>
      </c>
      <c r="C18" s="7"/>
      <c r="D18" s="7"/>
      <c r="E18" s="8"/>
      <c r="F18" s="8"/>
      <c r="G18" s="8"/>
      <c r="H18" s="8"/>
      <c r="I18" s="8"/>
      <c r="J18" s="8"/>
      <c r="K18" s="8"/>
      <c r="L18" s="6" t="s">
        <v>14</v>
      </c>
      <c r="M18" s="8"/>
      <c r="N18" s="8"/>
      <c r="O18" s="8"/>
      <c r="P18" s="8"/>
      <c r="Q18" s="8"/>
      <c r="R18" s="9"/>
      <c r="S18" s="307"/>
      <c r="T18" s="308"/>
      <c r="U18" s="308"/>
      <c r="V18" s="308"/>
      <c r="W18" s="308"/>
      <c r="X18" s="308"/>
      <c r="Y18" s="309"/>
      <c r="Z18" s="6" t="s">
        <v>15</v>
      </c>
      <c r="AA18" s="8"/>
      <c r="AB18" s="8"/>
      <c r="AC18" s="8"/>
      <c r="AD18" s="8"/>
      <c r="AE18" s="8"/>
      <c r="AF18" s="9"/>
      <c r="AG18" s="307"/>
      <c r="AH18" s="308"/>
      <c r="AI18" s="308"/>
      <c r="AJ18" s="308"/>
      <c r="AK18" s="308"/>
      <c r="AL18" s="308"/>
      <c r="AM18" s="309"/>
    </row>
    <row r="19" spans="1:39" ht="18" customHeight="1">
      <c r="A19" s="6" t="s">
        <v>103</v>
      </c>
      <c r="B19" s="8"/>
      <c r="C19" s="8"/>
      <c r="D19" s="8"/>
      <c r="E19" s="8"/>
      <c r="F19" s="8"/>
      <c r="G19" s="50"/>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9"/>
    </row>
    <row r="20" spans="1:39" ht="22.5" customHeight="1">
      <c r="A20" s="367" t="s">
        <v>39</v>
      </c>
      <c r="B20" s="368"/>
      <c r="C20" s="368"/>
      <c r="D20" s="368"/>
      <c r="E20" s="368"/>
      <c r="F20" s="368"/>
      <c r="G20" s="368"/>
      <c r="H20" s="368"/>
      <c r="I20" s="368"/>
      <c r="J20" s="368"/>
      <c r="K20" s="368"/>
      <c r="L20" s="368"/>
      <c r="M20" s="368"/>
      <c r="N20" s="368"/>
      <c r="O20" s="368"/>
      <c r="P20" s="368"/>
      <c r="Q20" s="368"/>
      <c r="R20" s="368"/>
      <c r="S20" s="369"/>
      <c r="T20" s="337" t="s">
        <v>213</v>
      </c>
      <c r="U20" s="338"/>
      <c r="V20" s="338"/>
      <c r="W20" s="338"/>
      <c r="X20" s="338"/>
      <c r="Y20" s="338"/>
      <c r="Z20" s="338"/>
      <c r="AA20" s="338"/>
      <c r="AB20" s="338"/>
      <c r="AC20" s="339"/>
      <c r="AD20" s="337" t="s">
        <v>214</v>
      </c>
      <c r="AE20" s="338"/>
      <c r="AF20" s="338"/>
      <c r="AG20" s="338"/>
      <c r="AH20" s="338"/>
      <c r="AI20" s="338"/>
      <c r="AJ20" s="338"/>
      <c r="AK20" s="338"/>
      <c r="AL20" s="338"/>
      <c r="AM20" s="339"/>
    </row>
    <row r="21" spans="1:39" ht="12.75" customHeight="1">
      <c r="A21" s="370"/>
      <c r="B21" s="371"/>
      <c r="C21" s="371"/>
      <c r="D21" s="371"/>
      <c r="E21" s="371"/>
      <c r="F21" s="371"/>
      <c r="G21" s="371"/>
      <c r="H21" s="371"/>
      <c r="I21" s="371"/>
      <c r="J21" s="371"/>
      <c r="K21" s="371"/>
      <c r="L21" s="371"/>
      <c r="M21" s="371"/>
      <c r="N21" s="371"/>
      <c r="O21" s="371"/>
      <c r="P21" s="371"/>
      <c r="Q21" s="371"/>
      <c r="R21" s="371"/>
      <c r="S21" s="372"/>
      <c r="T21" s="346" t="s">
        <v>150</v>
      </c>
      <c r="U21" s="347"/>
      <c r="V21" s="347"/>
      <c r="W21" s="348"/>
      <c r="X21" s="351" t="s">
        <v>258</v>
      </c>
      <c r="Y21" s="351"/>
      <c r="Z21" s="351"/>
      <c r="AA21" s="351"/>
      <c r="AB21" s="351"/>
      <c r="AC21" s="352"/>
      <c r="AD21" s="346" t="s">
        <v>150</v>
      </c>
      <c r="AE21" s="347"/>
      <c r="AF21" s="347"/>
      <c r="AG21" s="348"/>
      <c r="AH21" s="349" t="s">
        <v>258</v>
      </c>
      <c r="AI21" s="349"/>
      <c r="AJ21" s="349"/>
      <c r="AK21" s="349"/>
      <c r="AL21" s="349"/>
      <c r="AM21" s="350"/>
    </row>
    <row r="22" spans="1:39" ht="12.75" customHeight="1">
      <c r="A22" s="311"/>
      <c r="B22" s="16" t="s">
        <v>105</v>
      </c>
      <c r="C22" s="18"/>
      <c r="D22" s="18"/>
      <c r="E22" s="18"/>
      <c r="F22" s="18"/>
      <c r="G22" s="18"/>
      <c r="H22" s="18"/>
      <c r="I22" s="18"/>
      <c r="J22" s="18"/>
      <c r="K22" s="18"/>
      <c r="L22" s="18"/>
      <c r="M22" s="18"/>
      <c r="N22" s="18"/>
      <c r="O22" s="18"/>
      <c r="P22" s="18"/>
      <c r="Q22" s="18"/>
      <c r="R22" s="18"/>
      <c r="S22" s="19"/>
      <c r="T22" s="342">
        <f ca="1">COUNTIFS('精算額一覧 '!$F$6:$F$20,B22,'精算額一覧 '!$I$6:$I$20,"&gt;0")</f>
        <v>0</v>
      </c>
      <c r="U22" s="343"/>
      <c r="V22" s="340" t="s">
        <v>17</v>
      </c>
      <c r="W22" s="341"/>
      <c r="X22" s="303">
        <f ca="1">SUMIF('精算額一覧 '!$F$6:$F$20,B22,'精算額一覧 '!$I$6:$I$20)</f>
        <v>0</v>
      </c>
      <c r="Y22" s="304"/>
      <c r="Z22" s="304"/>
      <c r="AA22" s="304"/>
      <c r="AB22" s="109" t="s">
        <v>179</v>
      </c>
      <c r="AC22" s="27"/>
      <c r="AD22" s="342">
        <f ca="1">COUNTIFS('精算額一覧 '!$F$6:$F$20,B22,'精算額一覧 '!$L$6:$L$20,"&gt;0")</f>
        <v>0</v>
      </c>
      <c r="AE22" s="343"/>
      <c r="AF22" s="340" t="s">
        <v>17</v>
      </c>
      <c r="AG22" s="341"/>
      <c r="AH22" s="303">
        <f ca="1">SUMIF('精算額一覧 '!$F$6:$F$20,B22,'精算額一覧 '!$L$6:$L$20)</f>
        <v>0</v>
      </c>
      <c r="AI22" s="304"/>
      <c r="AJ22" s="304"/>
      <c r="AK22" s="304"/>
      <c r="AL22" s="109" t="s">
        <v>179</v>
      </c>
      <c r="AM22" s="27"/>
    </row>
    <row r="23" spans="1:39" ht="12.75" customHeight="1">
      <c r="A23" s="311"/>
      <c r="B23" s="20" t="s">
        <v>106</v>
      </c>
      <c r="C23" s="21"/>
      <c r="D23" s="21"/>
      <c r="E23" s="21"/>
      <c r="F23" s="21"/>
      <c r="G23" s="21"/>
      <c r="H23" s="21"/>
      <c r="I23" s="21"/>
      <c r="J23" s="21"/>
      <c r="K23" s="21"/>
      <c r="L23" s="21"/>
      <c r="M23" s="21"/>
      <c r="N23" s="21"/>
      <c r="O23" s="21"/>
      <c r="P23" s="21"/>
      <c r="Q23" s="21"/>
      <c r="R23" s="21"/>
      <c r="S23" s="22"/>
      <c r="T23" s="295">
        <f ca="1">COUNTIFS('精算額一覧 '!$F$6:$F$20,B23,'精算額一覧 '!$I$6:$I$20,"&gt;0")</f>
        <v>0</v>
      </c>
      <c r="U23" s="296"/>
      <c r="V23" s="297" t="s">
        <v>17</v>
      </c>
      <c r="W23" s="298"/>
      <c r="X23" s="299">
        <f ca="1">SUMIF('精算額一覧 '!$F$6:$F$20,B23,'精算額一覧 '!$I$6:$I$20)</f>
        <v>0</v>
      </c>
      <c r="Y23" s="300"/>
      <c r="Z23" s="300"/>
      <c r="AA23" s="300"/>
      <c r="AB23" s="110" t="s">
        <v>179</v>
      </c>
      <c r="AC23" s="28"/>
      <c r="AD23" s="295">
        <f ca="1">COUNTIFS('精算額一覧 '!$F$6:$F$20,B23,'精算額一覧 '!$L$6:$L$20,"&gt;0")</f>
        <v>0</v>
      </c>
      <c r="AE23" s="296"/>
      <c r="AF23" s="297" t="s">
        <v>17</v>
      </c>
      <c r="AG23" s="298"/>
      <c r="AH23" s="289">
        <f ca="1">SUMIF('精算額一覧 '!$F$6:$F$20,B23,'精算額一覧 '!$L$6:$L$20)</f>
        <v>0</v>
      </c>
      <c r="AI23" s="290"/>
      <c r="AJ23" s="290"/>
      <c r="AK23" s="290"/>
      <c r="AL23" s="110" t="s">
        <v>179</v>
      </c>
      <c r="AM23" s="28"/>
    </row>
    <row r="24" spans="1:39" ht="12.75" customHeight="1">
      <c r="A24" s="311"/>
      <c r="B24" s="20" t="s">
        <v>107</v>
      </c>
      <c r="C24" s="21"/>
      <c r="D24" s="21"/>
      <c r="E24" s="21"/>
      <c r="F24" s="21"/>
      <c r="G24" s="21"/>
      <c r="H24" s="21"/>
      <c r="I24" s="21"/>
      <c r="J24" s="21"/>
      <c r="K24" s="21"/>
      <c r="L24" s="21"/>
      <c r="M24" s="21"/>
      <c r="N24" s="21"/>
      <c r="O24" s="21"/>
      <c r="P24" s="21"/>
      <c r="Q24" s="21"/>
      <c r="R24" s="21"/>
      <c r="S24" s="22"/>
      <c r="T24" s="295">
        <f ca="1">COUNTIFS('精算額一覧 '!$F$6:$F$20,B24,'精算額一覧 '!$I$6:$I$20,"&gt;0")</f>
        <v>0</v>
      </c>
      <c r="U24" s="296"/>
      <c r="V24" s="297" t="s">
        <v>17</v>
      </c>
      <c r="W24" s="298"/>
      <c r="X24" s="289">
        <f ca="1">SUMIF('精算額一覧 '!$F$6:$F$20,B24,'精算額一覧 '!$I$6:$I$20)</f>
        <v>0</v>
      </c>
      <c r="Y24" s="290"/>
      <c r="Z24" s="290"/>
      <c r="AA24" s="290"/>
      <c r="AB24" s="110" t="s">
        <v>179</v>
      </c>
      <c r="AC24" s="28"/>
      <c r="AD24" s="295">
        <f ca="1">COUNTIFS('精算額一覧 '!$F$6:$F$20,B24,'精算額一覧 '!$L$6:$L$20,"&gt;0")</f>
        <v>0</v>
      </c>
      <c r="AE24" s="296"/>
      <c r="AF24" s="297" t="s">
        <v>17</v>
      </c>
      <c r="AG24" s="298"/>
      <c r="AH24" s="289">
        <f ca="1">SUMIF('精算額一覧 '!$F$6:$F$20,B24,'精算額一覧 '!$L$6:$L$20)</f>
        <v>0</v>
      </c>
      <c r="AI24" s="290"/>
      <c r="AJ24" s="290"/>
      <c r="AK24" s="290"/>
      <c r="AL24" s="110" t="s">
        <v>179</v>
      </c>
      <c r="AM24" s="28"/>
    </row>
    <row r="25" spans="1:39" ht="12.75" customHeight="1">
      <c r="A25" s="311"/>
      <c r="B25" s="115" t="s">
        <v>149</v>
      </c>
      <c r="C25" s="21"/>
      <c r="D25" s="21"/>
      <c r="E25" s="21"/>
      <c r="F25" s="21"/>
      <c r="G25" s="21"/>
      <c r="H25" s="21"/>
      <c r="I25" s="21"/>
      <c r="J25" s="21"/>
      <c r="K25" s="21"/>
      <c r="L25" s="21"/>
      <c r="M25" s="21"/>
      <c r="N25" s="21"/>
      <c r="O25" s="21"/>
      <c r="P25" s="21"/>
      <c r="Q25" s="21"/>
      <c r="R25" s="21"/>
      <c r="S25" s="21"/>
      <c r="T25" s="295">
        <f ca="1">COUNTIFS('精算額一覧 '!$F$6:$F$20,B25,'精算額一覧 '!$I$6:$I$20,"&gt;0")</f>
        <v>0</v>
      </c>
      <c r="U25" s="296"/>
      <c r="V25" s="297" t="s">
        <v>17</v>
      </c>
      <c r="W25" s="298"/>
      <c r="X25" s="289">
        <f ca="1">SUMIF('精算額一覧 '!$F$6:$F$20,B25,'精算額一覧 '!$I$6:$I$20)</f>
        <v>0</v>
      </c>
      <c r="Y25" s="290"/>
      <c r="Z25" s="290"/>
      <c r="AA25" s="290"/>
      <c r="AB25" s="116" t="s">
        <v>179</v>
      </c>
      <c r="AC25" s="28"/>
      <c r="AD25" s="295">
        <f ca="1">COUNTIFS('精算額一覧 '!$F$6:$F$20,B25,'精算額一覧 '!$L$6:$L$20,"&gt;0")</f>
        <v>0</v>
      </c>
      <c r="AE25" s="296"/>
      <c r="AF25" s="297" t="s">
        <v>17</v>
      </c>
      <c r="AG25" s="298"/>
      <c r="AH25" s="289">
        <f ca="1">SUMIF('精算額一覧 '!$F$6:$F$20,B25,'精算額一覧 '!$L$6:$L$20)</f>
        <v>0</v>
      </c>
      <c r="AI25" s="290"/>
      <c r="AJ25" s="290"/>
      <c r="AK25" s="290"/>
      <c r="AL25" s="116" t="s">
        <v>179</v>
      </c>
      <c r="AM25" s="28"/>
    </row>
    <row r="26" spans="1:39" ht="12.75" customHeight="1">
      <c r="A26" s="311"/>
      <c r="B26" s="20" t="s">
        <v>18</v>
      </c>
      <c r="C26" s="21"/>
      <c r="D26" s="21"/>
      <c r="E26" s="21"/>
      <c r="F26" s="21"/>
      <c r="G26" s="21"/>
      <c r="H26" s="21"/>
      <c r="I26" s="21"/>
      <c r="J26" s="21"/>
      <c r="K26" s="21"/>
      <c r="L26" s="21"/>
      <c r="M26" s="21"/>
      <c r="N26" s="21"/>
      <c r="O26" s="21"/>
      <c r="P26" s="21"/>
      <c r="Q26" s="21"/>
      <c r="R26" s="21"/>
      <c r="S26" s="21"/>
      <c r="T26" s="295">
        <f ca="1">COUNTIFS('精算額一覧 '!$F$6:$F$20,B26,'精算額一覧 '!$I$6:$I$20,"&gt;0")</f>
        <v>0</v>
      </c>
      <c r="U26" s="296"/>
      <c r="V26" s="297" t="s">
        <v>17</v>
      </c>
      <c r="W26" s="298"/>
      <c r="X26" s="289">
        <f ca="1">SUMIF('精算額一覧 '!$F$6:$F$20,B26,'精算額一覧 '!$I$6:$I$20)</f>
        <v>0</v>
      </c>
      <c r="Y26" s="290"/>
      <c r="Z26" s="290"/>
      <c r="AA26" s="290"/>
      <c r="AB26" s="116" t="s">
        <v>179</v>
      </c>
      <c r="AC26" s="28"/>
      <c r="AD26" s="295">
        <f ca="1">COUNTIFS('精算額一覧 '!$F$6:$F$20,B26,'精算額一覧 '!$L$6:$L$20,"&gt;0")</f>
        <v>0</v>
      </c>
      <c r="AE26" s="296"/>
      <c r="AF26" s="297" t="s">
        <v>17</v>
      </c>
      <c r="AG26" s="298"/>
      <c r="AH26" s="289">
        <f ca="1">SUMIF('精算額一覧 '!$F$6:$F$20,B26,'精算額一覧 '!$L$6:$L$20)</f>
        <v>0</v>
      </c>
      <c r="AI26" s="290"/>
      <c r="AJ26" s="290"/>
      <c r="AK26" s="290"/>
      <c r="AL26" s="116" t="s">
        <v>179</v>
      </c>
      <c r="AM26" s="28"/>
    </row>
    <row r="27" spans="1:39" ht="12.75" customHeight="1">
      <c r="A27" s="311"/>
      <c r="B27" s="20" t="s">
        <v>183</v>
      </c>
      <c r="C27" s="21"/>
      <c r="D27" s="21"/>
      <c r="E27" s="21"/>
      <c r="F27" s="21"/>
      <c r="G27" s="21"/>
      <c r="H27" s="21"/>
      <c r="I27" s="21"/>
      <c r="J27" s="21"/>
      <c r="K27" s="21"/>
      <c r="L27" s="21"/>
      <c r="M27" s="21"/>
      <c r="N27" s="21"/>
      <c r="O27" s="21"/>
      <c r="P27" s="21"/>
      <c r="Q27" s="21"/>
      <c r="R27" s="21"/>
      <c r="S27" s="21"/>
      <c r="T27" s="295">
        <f ca="1">COUNTIFS('精算額一覧 '!$F$6:$F$20,B27,'精算額一覧 '!$I$6:$I$20,"&gt;0")</f>
        <v>0</v>
      </c>
      <c r="U27" s="296"/>
      <c r="V27" s="297" t="s">
        <v>17</v>
      </c>
      <c r="W27" s="298"/>
      <c r="X27" s="289">
        <f ca="1">SUMIF('精算額一覧 '!$F$6:$F$20,B27,'精算額一覧 '!$I$6:$I$20)</f>
        <v>0</v>
      </c>
      <c r="Y27" s="290"/>
      <c r="Z27" s="290"/>
      <c r="AA27" s="290"/>
      <c r="AB27" s="110" t="s">
        <v>179</v>
      </c>
      <c r="AC27" s="28"/>
      <c r="AD27" s="295">
        <f ca="1">COUNTIFS('精算額一覧 '!$F$6:$F$20,B27,'精算額一覧 '!$L$6:$L$20,"&gt;0")</f>
        <v>0</v>
      </c>
      <c r="AE27" s="296"/>
      <c r="AF27" s="297" t="s">
        <v>17</v>
      </c>
      <c r="AG27" s="298"/>
      <c r="AH27" s="289">
        <f ca="1">SUMIF('精算額一覧 '!$F$6:$F$20,B27,'精算額一覧 '!$L$6:$L$20)</f>
        <v>0</v>
      </c>
      <c r="AI27" s="290"/>
      <c r="AJ27" s="290"/>
      <c r="AK27" s="290"/>
      <c r="AL27" s="110" t="s">
        <v>179</v>
      </c>
      <c r="AM27" s="28"/>
    </row>
    <row r="28" spans="1:39" ht="12.75" customHeight="1">
      <c r="A28" s="311"/>
      <c r="B28" s="20" t="s">
        <v>184</v>
      </c>
      <c r="C28" s="21"/>
      <c r="D28" s="21"/>
      <c r="E28" s="21"/>
      <c r="F28" s="21"/>
      <c r="G28" s="21"/>
      <c r="H28" s="21"/>
      <c r="I28" s="21"/>
      <c r="J28" s="21"/>
      <c r="K28" s="21"/>
      <c r="L28" s="21"/>
      <c r="M28" s="21"/>
      <c r="N28" s="21"/>
      <c r="O28" s="21"/>
      <c r="P28" s="21"/>
      <c r="Q28" s="21"/>
      <c r="R28" s="21"/>
      <c r="S28" s="21"/>
      <c r="T28" s="295">
        <f ca="1">COUNTIFS('精算額一覧 '!$F$6:$F$20,B28,'精算額一覧 '!$I$6:$I$20,"&gt;0")</f>
        <v>0</v>
      </c>
      <c r="U28" s="296"/>
      <c r="V28" s="297" t="s">
        <v>17</v>
      </c>
      <c r="W28" s="298"/>
      <c r="X28" s="289">
        <f ca="1">SUMIF('精算額一覧 '!$F$6:$F$20,B28,'精算額一覧 '!$I$6:$I$20)</f>
        <v>0</v>
      </c>
      <c r="Y28" s="290"/>
      <c r="Z28" s="290"/>
      <c r="AA28" s="290"/>
      <c r="AB28" s="110" t="s">
        <v>179</v>
      </c>
      <c r="AC28" s="28"/>
      <c r="AD28" s="295">
        <f ca="1">COUNTIFS('精算額一覧 '!$F$6:$F$20,B28,'精算額一覧 '!$L$6:$L$20,"&gt;0")</f>
        <v>0</v>
      </c>
      <c r="AE28" s="296"/>
      <c r="AF28" s="297" t="s">
        <v>17</v>
      </c>
      <c r="AG28" s="298"/>
      <c r="AH28" s="289">
        <f ca="1">SUMIF('精算額一覧 '!$F$6:$F$20,B28,'精算額一覧 '!$L$6:$L$20)</f>
        <v>0</v>
      </c>
      <c r="AI28" s="290"/>
      <c r="AJ28" s="290"/>
      <c r="AK28" s="290"/>
      <c r="AL28" s="110" t="s">
        <v>179</v>
      </c>
      <c r="AM28" s="28"/>
    </row>
    <row r="29" spans="1:39" ht="12.75" customHeight="1">
      <c r="A29" s="312"/>
      <c r="B29" s="23" t="s">
        <v>185</v>
      </c>
      <c r="C29" s="24"/>
      <c r="D29" s="24"/>
      <c r="E29" s="24"/>
      <c r="F29" s="24"/>
      <c r="G29" s="24"/>
      <c r="H29" s="24"/>
      <c r="I29" s="24"/>
      <c r="J29" s="24"/>
      <c r="K29" s="24"/>
      <c r="L29" s="24"/>
      <c r="M29" s="24"/>
      <c r="N29" s="24"/>
      <c r="O29" s="24"/>
      <c r="P29" s="24"/>
      <c r="Q29" s="24"/>
      <c r="R29" s="24"/>
      <c r="S29" s="24"/>
      <c r="T29" s="344">
        <f ca="1">COUNTIFS('精算額一覧 '!$F$6:$F$20,B29,'精算額一覧 '!$I$6:$I$20,"&gt;0")</f>
        <v>0</v>
      </c>
      <c r="U29" s="345"/>
      <c r="V29" s="353" t="s">
        <v>17</v>
      </c>
      <c r="W29" s="354"/>
      <c r="X29" s="301">
        <f ca="1">SUMIF('精算額一覧 '!$F$6:$F$20,B29,'精算額一覧 '!$I$6:$I$20)</f>
        <v>0</v>
      </c>
      <c r="Y29" s="302"/>
      <c r="Z29" s="302"/>
      <c r="AA29" s="302"/>
      <c r="AB29" s="111" t="s">
        <v>179</v>
      </c>
      <c r="AC29" s="29"/>
      <c r="AD29" s="355">
        <f ca="1">COUNTIFS('精算額一覧 '!$F$6:$F$20,B29,'精算額一覧 '!$L$6:$L$20,"&gt;0")</f>
        <v>0</v>
      </c>
      <c r="AE29" s="356"/>
      <c r="AF29" s="357" t="s">
        <v>17</v>
      </c>
      <c r="AG29" s="358"/>
      <c r="AH29" s="301">
        <f ca="1">SUMIF('精算額一覧 '!$F$6:$F$20,B29,'精算額一覧 '!$L$6:$L$20)</f>
        <v>0</v>
      </c>
      <c r="AI29" s="302"/>
      <c r="AJ29" s="302"/>
      <c r="AK29" s="302"/>
      <c r="AL29" s="111" t="s">
        <v>179</v>
      </c>
      <c r="AM29" s="29"/>
    </row>
    <row r="30" spans="1:39" ht="12.75" customHeight="1">
      <c r="A30" s="378" t="s">
        <v>146</v>
      </c>
      <c r="B30" s="16" t="s">
        <v>38</v>
      </c>
      <c r="C30" s="18"/>
      <c r="D30" s="18"/>
      <c r="E30" s="18"/>
      <c r="F30" s="18"/>
      <c r="G30" s="18"/>
      <c r="H30" s="18"/>
      <c r="I30" s="18"/>
      <c r="J30" s="18"/>
      <c r="K30" s="18"/>
      <c r="L30" s="18"/>
      <c r="M30" s="18"/>
      <c r="N30" s="18"/>
      <c r="O30" s="18"/>
      <c r="P30" s="18"/>
      <c r="Q30" s="18"/>
      <c r="R30" s="18"/>
      <c r="S30" s="18"/>
      <c r="T30" s="342">
        <f ca="1">COUNTIFS('精算額一覧 '!$F$6:$F$20,B30,'精算額一覧 '!$I$6:$I$20,"&gt;0")</f>
        <v>0</v>
      </c>
      <c r="U30" s="343"/>
      <c r="V30" s="340" t="s">
        <v>17</v>
      </c>
      <c r="W30" s="341"/>
      <c r="X30" s="303">
        <f ca="1">SUMIF('精算額一覧 '!$F$6:$F$20,B30,'精算額一覧 '!$I$6:$I$20)</f>
        <v>0</v>
      </c>
      <c r="Y30" s="304"/>
      <c r="Z30" s="304"/>
      <c r="AA30" s="304"/>
      <c r="AB30" s="118" t="s">
        <v>179</v>
      </c>
      <c r="AC30" s="27"/>
      <c r="AD30" s="342">
        <f ca="1">COUNTIFS('精算額一覧 '!$F$6:$F$20,B30,'精算額一覧 '!$L$6:$L$20,"&gt;0")</f>
        <v>0</v>
      </c>
      <c r="AE30" s="343"/>
      <c r="AF30" s="340" t="s">
        <v>17</v>
      </c>
      <c r="AG30" s="341"/>
      <c r="AH30" s="303">
        <f ca="1">SUMIF('精算額一覧 '!$F$6:$F$20,B30,'精算額一覧 '!$L$6:$L$20)</f>
        <v>0</v>
      </c>
      <c r="AI30" s="304"/>
      <c r="AJ30" s="304"/>
      <c r="AK30" s="304"/>
      <c r="AL30" s="118" t="s">
        <v>179</v>
      </c>
      <c r="AM30" s="27"/>
    </row>
    <row r="31" spans="1:39" ht="12.75" customHeight="1">
      <c r="A31" s="379"/>
      <c r="B31" s="11" t="s">
        <v>37</v>
      </c>
      <c r="C31" s="11"/>
      <c r="D31" s="11"/>
      <c r="E31" s="11"/>
      <c r="F31" s="11"/>
      <c r="G31" s="11"/>
      <c r="H31" s="11"/>
      <c r="I31" s="11"/>
      <c r="J31" s="11"/>
      <c r="K31" s="11"/>
      <c r="L31" s="11"/>
      <c r="M31" s="11"/>
      <c r="N31" s="11"/>
      <c r="O31" s="11"/>
      <c r="P31" s="11"/>
      <c r="Q31" s="11"/>
      <c r="R31" s="11"/>
      <c r="S31" s="11"/>
      <c r="T31" s="330">
        <f ca="1">COUNTIFS('精算額一覧 '!$F$6:$F$20,B31,'精算額一覧 '!$I$6:$I$20,"&gt;0")</f>
        <v>0</v>
      </c>
      <c r="U31" s="331"/>
      <c r="V31" s="363" t="s">
        <v>17</v>
      </c>
      <c r="W31" s="364"/>
      <c r="X31" s="305">
        <f ca="1">SUMIF('精算額一覧 '!$F$6:$F$20,B31,'精算額一覧 '!$I$6:$I$20)</f>
        <v>0</v>
      </c>
      <c r="Y31" s="306"/>
      <c r="Z31" s="306"/>
      <c r="AA31" s="306"/>
      <c r="AB31" s="119" t="s">
        <v>179</v>
      </c>
      <c r="AC31" s="117"/>
      <c r="AD31" s="333">
        <f ca="1">COUNTIFS('精算額一覧 '!$F$6:$F$20,B31,'精算額一覧 '!$L$6:$L$20,"&gt;0")</f>
        <v>0</v>
      </c>
      <c r="AE31" s="334"/>
      <c r="AF31" s="365" t="s">
        <v>17</v>
      </c>
      <c r="AG31" s="366"/>
      <c r="AH31" s="305">
        <f ca="1">SUMIF('精算額一覧 '!$F$6:$F$20,B31,'精算額一覧 '!$L$6:$L$20)</f>
        <v>0</v>
      </c>
      <c r="AI31" s="306"/>
      <c r="AJ31" s="306"/>
      <c r="AK31" s="306"/>
      <c r="AL31" s="119" t="s">
        <v>179</v>
      </c>
      <c r="AM31" s="117"/>
    </row>
    <row r="32" spans="1:39" ht="12.75" customHeight="1">
      <c r="A32" s="310" t="s">
        <v>35</v>
      </c>
      <c r="B32" s="18" t="s">
        <v>19</v>
      </c>
      <c r="C32" s="18"/>
      <c r="D32" s="18"/>
      <c r="E32" s="18"/>
      <c r="F32" s="18"/>
      <c r="G32" s="18"/>
      <c r="H32" s="18"/>
      <c r="I32" s="18"/>
      <c r="J32" s="18"/>
      <c r="K32" s="18"/>
      <c r="L32" s="18"/>
      <c r="M32" s="18"/>
      <c r="N32" s="18"/>
      <c r="O32" s="18"/>
      <c r="P32" s="18"/>
      <c r="Q32" s="18"/>
      <c r="R32" s="18"/>
      <c r="S32" s="18"/>
      <c r="T32" s="342">
        <f ca="1">COUNTIFS('精算額一覧 '!$F$6:$F$20,B32,'精算額一覧 '!$I$6:$I$20,"&gt;0")</f>
        <v>0</v>
      </c>
      <c r="U32" s="343"/>
      <c r="V32" s="340" t="s">
        <v>17</v>
      </c>
      <c r="W32" s="341"/>
      <c r="X32" s="299">
        <f ca="1">SUMIF('精算額一覧 '!$F$6:$F$20,B32,'精算額一覧 '!$I$6:$I$20)</f>
        <v>0</v>
      </c>
      <c r="Y32" s="300"/>
      <c r="Z32" s="300"/>
      <c r="AA32" s="300"/>
      <c r="AB32" s="120" t="s">
        <v>179</v>
      </c>
      <c r="AC32" s="31"/>
      <c r="AD32" s="359">
        <f ca="1">COUNTIFS('精算額一覧 '!$F$6:$F$20,B32,'精算額一覧 '!$L$6:$L$20,"&gt;0")</f>
        <v>0</v>
      </c>
      <c r="AE32" s="360"/>
      <c r="AF32" s="361" t="s">
        <v>17</v>
      </c>
      <c r="AG32" s="362"/>
      <c r="AH32" s="299">
        <f ca="1">SUMIF('精算額一覧 '!$F$6:$F$20,B32,'精算額一覧 '!$L$6:$L$20)</f>
        <v>0</v>
      </c>
      <c r="AI32" s="300"/>
      <c r="AJ32" s="300"/>
      <c r="AK32" s="300"/>
      <c r="AL32" s="120" t="s">
        <v>179</v>
      </c>
      <c r="AM32" s="31"/>
    </row>
    <row r="33" spans="1:39" ht="12.75" customHeight="1">
      <c r="A33" s="311"/>
      <c r="B33" s="21" t="s">
        <v>20</v>
      </c>
      <c r="C33" s="21"/>
      <c r="D33" s="21"/>
      <c r="E33" s="21"/>
      <c r="F33" s="21"/>
      <c r="G33" s="21"/>
      <c r="H33" s="21"/>
      <c r="I33" s="21"/>
      <c r="J33" s="21"/>
      <c r="K33" s="21"/>
      <c r="L33" s="21"/>
      <c r="M33" s="21"/>
      <c r="N33" s="21"/>
      <c r="O33" s="21"/>
      <c r="P33" s="21"/>
      <c r="Q33" s="21"/>
      <c r="R33" s="21"/>
      <c r="S33" s="21"/>
      <c r="T33" s="295">
        <f ca="1">COUNTIFS('精算額一覧 '!$F$6:$F$20,B33,'精算額一覧 '!$I$6:$I$20,"&gt;0")</f>
        <v>0</v>
      </c>
      <c r="U33" s="296"/>
      <c r="V33" s="297" t="s">
        <v>17</v>
      </c>
      <c r="W33" s="298"/>
      <c r="X33" s="289">
        <f ca="1">SUMIF('精算額一覧 '!$F$6:$F$20,B33,'精算額一覧 '!$I$6:$I$20)</f>
        <v>0</v>
      </c>
      <c r="Y33" s="290"/>
      <c r="Z33" s="290"/>
      <c r="AA33" s="290"/>
      <c r="AB33" s="110" t="s">
        <v>179</v>
      </c>
      <c r="AC33" s="28"/>
      <c r="AD33" s="295">
        <f ca="1">COUNTIFS('精算額一覧 '!$F$6:$F$20,B33,'精算額一覧 '!$L$6:$L$20,"&gt;0")</f>
        <v>0</v>
      </c>
      <c r="AE33" s="296"/>
      <c r="AF33" s="297" t="s">
        <v>17</v>
      </c>
      <c r="AG33" s="298"/>
      <c r="AH33" s="289">
        <f ca="1">SUMIF('精算額一覧 '!$F$6:$F$20,B33,'精算額一覧 '!$L$6:$L$20)</f>
        <v>0</v>
      </c>
      <c r="AI33" s="290"/>
      <c r="AJ33" s="290"/>
      <c r="AK33" s="290"/>
      <c r="AL33" s="110" t="s">
        <v>179</v>
      </c>
      <c r="AM33" s="28"/>
    </row>
    <row r="34" spans="1:39" ht="12.75" customHeight="1">
      <c r="A34" s="311"/>
      <c r="B34" s="21" t="s">
        <v>21</v>
      </c>
      <c r="C34" s="21"/>
      <c r="D34" s="21"/>
      <c r="E34" s="21"/>
      <c r="F34" s="21"/>
      <c r="G34" s="21"/>
      <c r="H34" s="21"/>
      <c r="I34" s="21"/>
      <c r="J34" s="21"/>
      <c r="K34" s="21"/>
      <c r="L34" s="21"/>
      <c r="M34" s="21"/>
      <c r="N34" s="21"/>
      <c r="O34" s="21"/>
      <c r="P34" s="21"/>
      <c r="Q34" s="21"/>
      <c r="R34" s="21"/>
      <c r="S34" s="21"/>
      <c r="T34" s="295">
        <f ca="1">COUNTIFS('精算額一覧 '!$F$6:$F$20,B34,'精算額一覧 '!$I$6:$I$20,"&gt;0")</f>
        <v>0</v>
      </c>
      <c r="U34" s="296"/>
      <c r="V34" s="297" t="s">
        <v>17</v>
      </c>
      <c r="W34" s="298"/>
      <c r="X34" s="289">
        <f ca="1">SUMIF('精算額一覧 '!$F$6:$F$20,B34,'精算額一覧 '!$I$6:$I$20)</f>
        <v>0</v>
      </c>
      <c r="Y34" s="290"/>
      <c r="Z34" s="290"/>
      <c r="AA34" s="290"/>
      <c r="AB34" s="110" t="s">
        <v>179</v>
      </c>
      <c r="AC34" s="28"/>
      <c r="AD34" s="295">
        <f ca="1">COUNTIFS('精算額一覧 '!$F$6:$F$20,B34,'精算額一覧 '!$L$6:$L$20,"&gt;0")</f>
        <v>0</v>
      </c>
      <c r="AE34" s="296"/>
      <c r="AF34" s="297" t="s">
        <v>17</v>
      </c>
      <c r="AG34" s="298"/>
      <c r="AH34" s="289">
        <f ca="1">SUMIF('精算額一覧 '!$F$6:$F$20,B34,'精算額一覧 '!$L$6:$L$20)</f>
        <v>0</v>
      </c>
      <c r="AI34" s="290"/>
      <c r="AJ34" s="290"/>
      <c r="AK34" s="290"/>
      <c r="AL34" s="110" t="s">
        <v>179</v>
      </c>
      <c r="AM34" s="28"/>
    </row>
    <row r="35" spans="1:39" ht="12.75" customHeight="1">
      <c r="A35" s="311"/>
      <c r="B35" s="21" t="s">
        <v>22</v>
      </c>
      <c r="C35" s="21"/>
      <c r="D35" s="21"/>
      <c r="E35" s="21"/>
      <c r="F35" s="21"/>
      <c r="G35" s="21"/>
      <c r="H35" s="21"/>
      <c r="I35" s="21"/>
      <c r="J35" s="21"/>
      <c r="K35" s="21"/>
      <c r="L35" s="21"/>
      <c r="M35" s="21"/>
      <c r="N35" s="21"/>
      <c r="O35" s="21"/>
      <c r="P35" s="21"/>
      <c r="Q35" s="21"/>
      <c r="R35" s="21"/>
      <c r="S35" s="21"/>
      <c r="T35" s="295">
        <f ca="1">COUNTIFS('精算額一覧 '!$F$6:$F$20,B35,'精算額一覧 '!$I$6:$I$20,"&gt;0")</f>
        <v>0</v>
      </c>
      <c r="U35" s="296"/>
      <c r="V35" s="297" t="s">
        <v>17</v>
      </c>
      <c r="W35" s="298"/>
      <c r="X35" s="289">
        <f ca="1">SUMIF('精算額一覧 '!$F$6:$F$20,B35,'精算額一覧 '!$I$6:$I$20)</f>
        <v>0</v>
      </c>
      <c r="Y35" s="290"/>
      <c r="Z35" s="290"/>
      <c r="AA35" s="290"/>
      <c r="AB35" s="110" t="s">
        <v>179</v>
      </c>
      <c r="AC35" s="28"/>
      <c r="AD35" s="295">
        <f ca="1">COUNTIFS('精算額一覧 '!$F$6:$F$20,B35,'精算額一覧 '!$L$6:$L$20,"&gt;0")</f>
        <v>0</v>
      </c>
      <c r="AE35" s="296"/>
      <c r="AF35" s="297" t="s">
        <v>17</v>
      </c>
      <c r="AG35" s="298"/>
      <c r="AH35" s="289">
        <f ca="1">SUMIF('精算額一覧 '!$F$6:$F$20,B35,'精算額一覧 '!$L$6:$L$20)</f>
        <v>0</v>
      </c>
      <c r="AI35" s="290"/>
      <c r="AJ35" s="290"/>
      <c r="AK35" s="290"/>
      <c r="AL35" s="110" t="s">
        <v>179</v>
      </c>
      <c r="AM35" s="28"/>
    </row>
    <row r="36" spans="1:39" ht="12.75" customHeight="1">
      <c r="A36" s="311"/>
      <c r="B36" s="21" t="s">
        <v>23</v>
      </c>
      <c r="C36" s="21"/>
      <c r="D36" s="21"/>
      <c r="E36" s="21"/>
      <c r="F36" s="21"/>
      <c r="G36" s="21"/>
      <c r="H36" s="21"/>
      <c r="I36" s="21"/>
      <c r="J36" s="21"/>
      <c r="K36" s="21"/>
      <c r="L36" s="21"/>
      <c r="M36" s="21"/>
      <c r="N36" s="21"/>
      <c r="O36" s="21"/>
      <c r="P36" s="21"/>
      <c r="Q36" s="21"/>
      <c r="R36" s="21"/>
      <c r="S36" s="21"/>
      <c r="T36" s="295">
        <f ca="1">COUNTIFS('精算額一覧 '!$F$6:$F$20,B36,'精算額一覧 '!$I$6:$I$20,"&gt;0")</f>
        <v>0</v>
      </c>
      <c r="U36" s="296"/>
      <c r="V36" s="297" t="s">
        <v>17</v>
      </c>
      <c r="W36" s="298"/>
      <c r="X36" s="289">
        <f ca="1">SUMIF('精算額一覧 '!$F$6:$F$20,B36,'精算額一覧 '!$I$6:$I$20)</f>
        <v>0</v>
      </c>
      <c r="Y36" s="290"/>
      <c r="Z36" s="290"/>
      <c r="AA36" s="290"/>
      <c r="AB36" s="110" t="s">
        <v>179</v>
      </c>
      <c r="AC36" s="28"/>
      <c r="AD36" s="295">
        <f ca="1">COUNTIFS('精算額一覧 '!$F$6:$F$20,B36,'精算額一覧 '!$L$6:$L$20,"&gt;0")</f>
        <v>0</v>
      </c>
      <c r="AE36" s="296"/>
      <c r="AF36" s="297" t="s">
        <v>17</v>
      </c>
      <c r="AG36" s="298"/>
      <c r="AH36" s="289">
        <f ca="1">SUMIF('精算額一覧 '!$F$6:$F$20,B36,'精算額一覧 '!$L$6:$L$20)</f>
        <v>0</v>
      </c>
      <c r="AI36" s="290"/>
      <c r="AJ36" s="290"/>
      <c r="AK36" s="290"/>
      <c r="AL36" s="110" t="s">
        <v>179</v>
      </c>
      <c r="AM36" s="28"/>
    </row>
    <row r="37" spans="1:39" ht="12.75" customHeight="1">
      <c r="A37" s="311"/>
      <c r="B37" s="21" t="s">
        <v>24</v>
      </c>
      <c r="C37" s="21"/>
      <c r="D37" s="21"/>
      <c r="E37" s="21"/>
      <c r="F37" s="21"/>
      <c r="G37" s="21"/>
      <c r="H37" s="21"/>
      <c r="I37" s="21"/>
      <c r="J37" s="21"/>
      <c r="K37" s="21"/>
      <c r="L37" s="21"/>
      <c r="M37" s="21"/>
      <c r="N37" s="21"/>
      <c r="O37" s="21"/>
      <c r="P37" s="21"/>
      <c r="Q37" s="21"/>
      <c r="R37" s="21"/>
      <c r="S37" s="21"/>
      <c r="T37" s="295">
        <f ca="1">COUNTIFS('精算額一覧 '!$F$6:$F$20,B37,'精算額一覧 '!$I$6:$I$20,"&gt;0")</f>
        <v>0</v>
      </c>
      <c r="U37" s="296"/>
      <c r="V37" s="297" t="s">
        <v>17</v>
      </c>
      <c r="W37" s="298"/>
      <c r="X37" s="289">
        <f ca="1">SUMIF('精算額一覧 '!$F$6:$F$20,B37,'精算額一覧 '!$I$6:$I$20)</f>
        <v>0</v>
      </c>
      <c r="Y37" s="290"/>
      <c r="Z37" s="290"/>
      <c r="AA37" s="290"/>
      <c r="AB37" s="110" t="s">
        <v>179</v>
      </c>
      <c r="AC37" s="28"/>
      <c r="AD37" s="295">
        <f ca="1">COUNTIFS('精算額一覧 '!$F$6:$F$20,B37,'精算額一覧 '!$L$6:$L$20,"&gt;0")</f>
        <v>0</v>
      </c>
      <c r="AE37" s="296"/>
      <c r="AF37" s="297" t="s">
        <v>17</v>
      </c>
      <c r="AG37" s="298"/>
      <c r="AH37" s="289">
        <f ca="1">SUMIF('精算額一覧 '!$F$6:$F$20,B37,'精算額一覧 '!$L$6:$L$20)</f>
        <v>0</v>
      </c>
      <c r="AI37" s="290"/>
      <c r="AJ37" s="290"/>
      <c r="AK37" s="290"/>
      <c r="AL37" s="110" t="s">
        <v>179</v>
      </c>
      <c r="AM37" s="28"/>
    </row>
    <row r="38" spans="1:39" ht="12.75" customHeight="1">
      <c r="A38" s="311"/>
      <c r="B38" s="21" t="s">
        <v>25</v>
      </c>
      <c r="C38" s="21"/>
      <c r="D38" s="21"/>
      <c r="E38" s="21"/>
      <c r="F38" s="21"/>
      <c r="G38" s="21"/>
      <c r="H38" s="21"/>
      <c r="I38" s="21"/>
      <c r="J38" s="21"/>
      <c r="K38" s="21"/>
      <c r="L38" s="21"/>
      <c r="M38" s="21"/>
      <c r="N38" s="21"/>
      <c r="O38" s="21"/>
      <c r="P38" s="21"/>
      <c r="Q38" s="21"/>
      <c r="R38" s="21"/>
      <c r="S38" s="21"/>
      <c r="T38" s="295">
        <f ca="1">COUNTIFS('精算額一覧 '!$F$6:$F$20,B38,'精算額一覧 '!$I$6:$I$20,"&gt;0")</f>
        <v>0</v>
      </c>
      <c r="U38" s="296"/>
      <c r="V38" s="297" t="s">
        <v>17</v>
      </c>
      <c r="W38" s="298"/>
      <c r="X38" s="289">
        <f ca="1">SUMIF('精算額一覧 '!$F$6:$F$20,B38,'精算額一覧 '!$I$6:$I$20)</f>
        <v>0</v>
      </c>
      <c r="Y38" s="290"/>
      <c r="Z38" s="290"/>
      <c r="AA38" s="290"/>
      <c r="AB38" s="110" t="s">
        <v>179</v>
      </c>
      <c r="AC38" s="28"/>
      <c r="AD38" s="295">
        <f ca="1">COUNTIFS('精算額一覧 '!$F$6:$F$20,B38,'精算額一覧 '!$L$6:$L$20,"&gt;0")</f>
        <v>0</v>
      </c>
      <c r="AE38" s="296"/>
      <c r="AF38" s="297" t="s">
        <v>17</v>
      </c>
      <c r="AG38" s="298"/>
      <c r="AH38" s="289">
        <f ca="1">SUMIF('精算額一覧 '!$F$6:$F$20,B38,'精算額一覧 '!$L$6:$L$20)</f>
        <v>0</v>
      </c>
      <c r="AI38" s="290"/>
      <c r="AJ38" s="290"/>
      <c r="AK38" s="290"/>
      <c r="AL38" s="110" t="s">
        <v>179</v>
      </c>
      <c r="AM38" s="28"/>
    </row>
    <row r="39" spans="1:39" ht="12.75" customHeight="1">
      <c r="A39" s="311"/>
      <c r="B39" s="21" t="s">
        <v>26</v>
      </c>
      <c r="C39" s="21"/>
      <c r="D39" s="21"/>
      <c r="E39" s="21"/>
      <c r="F39" s="21"/>
      <c r="G39" s="21"/>
      <c r="H39" s="21"/>
      <c r="I39" s="21"/>
      <c r="J39" s="21"/>
      <c r="K39" s="21"/>
      <c r="L39" s="21"/>
      <c r="M39" s="21"/>
      <c r="N39" s="21"/>
      <c r="O39" s="21"/>
      <c r="P39" s="21"/>
      <c r="Q39" s="21"/>
      <c r="R39" s="21"/>
      <c r="S39" s="21"/>
      <c r="T39" s="295">
        <f ca="1">COUNTIFS('精算額一覧 '!$F$6:$F$20,B39,'精算額一覧 '!$I$6:$I$20,"&gt;0")</f>
        <v>0</v>
      </c>
      <c r="U39" s="296"/>
      <c r="V39" s="297" t="s">
        <v>17</v>
      </c>
      <c r="W39" s="298"/>
      <c r="X39" s="289">
        <f ca="1">SUMIF('精算額一覧 '!$F$6:$F$20,B39,'精算額一覧 '!$I$6:$I$20)</f>
        <v>0</v>
      </c>
      <c r="Y39" s="290"/>
      <c r="Z39" s="290"/>
      <c r="AA39" s="290"/>
      <c r="AB39" s="110" t="s">
        <v>179</v>
      </c>
      <c r="AC39" s="28"/>
      <c r="AD39" s="295">
        <f ca="1">COUNTIFS('精算額一覧 '!$F$6:$F$20,B39,'精算額一覧 '!$L$6:$L$20,"&gt;0")</f>
        <v>0</v>
      </c>
      <c r="AE39" s="296"/>
      <c r="AF39" s="297" t="s">
        <v>17</v>
      </c>
      <c r="AG39" s="298"/>
      <c r="AH39" s="289">
        <f ca="1">SUMIF('精算額一覧 '!$F$6:$F$20,B39,'精算額一覧 '!$L$6:$L$20)</f>
        <v>0</v>
      </c>
      <c r="AI39" s="290"/>
      <c r="AJ39" s="290"/>
      <c r="AK39" s="290"/>
      <c r="AL39" s="110" t="s">
        <v>179</v>
      </c>
      <c r="AM39" s="28"/>
    </row>
    <row r="40" spans="1:39" ht="12.75" customHeight="1">
      <c r="A40" s="312"/>
      <c r="B40" s="24" t="s">
        <v>148</v>
      </c>
      <c r="C40" s="24"/>
      <c r="D40" s="24"/>
      <c r="E40" s="24"/>
      <c r="F40" s="24"/>
      <c r="G40" s="24"/>
      <c r="H40" s="24"/>
      <c r="I40" s="24"/>
      <c r="J40" s="24"/>
      <c r="K40" s="24"/>
      <c r="L40" s="24"/>
      <c r="M40" s="24"/>
      <c r="N40" s="24"/>
      <c r="O40" s="24"/>
      <c r="P40" s="24"/>
      <c r="Q40" s="24"/>
      <c r="R40" s="24"/>
      <c r="S40" s="24"/>
      <c r="T40" s="344">
        <f ca="1">COUNTIFS('精算額一覧 '!$F$6:$F$20,B40,'精算額一覧 '!$I$6:$I$20,"&gt;0")</f>
        <v>0</v>
      </c>
      <c r="U40" s="345"/>
      <c r="V40" s="353" t="s">
        <v>17</v>
      </c>
      <c r="W40" s="354"/>
      <c r="X40" s="301">
        <f ca="1">SUMIF('精算額一覧 '!$F$6:$F$20,B40,'精算額一覧 '!$I$6:$I$20)</f>
        <v>0</v>
      </c>
      <c r="Y40" s="302"/>
      <c r="Z40" s="302"/>
      <c r="AA40" s="302"/>
      <c r="AB40" s="111" t="s">
        <v>179</v>
      </c>
      <c r="AC40" s="29"/>
      <c r="AD40" s="355">
        <f ca="1">COUNTIFS('精算額一覧 '!$F$6:$F$20,B40,'精算額一覧 '!$L$6:$L$20,"&gt;0")</f>
        <v>0</v>
      </c>
      <c r="AE40" s="356"/>
      <c r="AF40" s="357" t="s">
        <v>17</v>
      </c>
      <c r="AG40" s="358"/>
      <c r="AH40" s="301">
        <f ca="1">SUMIF('精算額一覧 '!$F$6:$F$20,B40,'精算額一覧 '!$L$6:$L$20)</f>
        <v>0</v>
      </c>
      <c r="AI40" s="302"/>
      <c r="AJ40" s="302"/>
      <c r="AK40" s="302"/>
      <c r="AL40" s="111" t="s">
        <v>179</v>
      </c>
      <c r="AM40" s="29"/>
    </row>
    <row r="41" spans="1:39" ht="12.75" customHeight="1">
      <c r="A41" s="378" t="s">
        <v>147</v>
      </c>
      <c r="B41" s="18" t="s">
        <v>27</v>
      </c>
      <c r="C41" s="18"/>
      <c r="D41" s="18"/>
      <c r="E41" s="18"/>
      <c r="F41" s="18"/>
      <c r="G41" s="18"/>
      <c r="H41" s="18"/>
      <c r="I41" s="18"/>
      <c r="J41" s="18"/>
      <c r="K41" s="18"/>
      <c r="L41" s="18"/>
      <c r="M41" s="18"/>
      <c r="N41" s="18"/>
      <c r="O41" s="18"/>
      <c r="P41" s="18"/>
      <c r="Q41" s="18"/>
      <c r="R41" s="18"/>
      <c r="S41" s="18"/>
      <c r="T41" s="342">
        <f ca="1">COUNTIFS('精算額一覧 '!$F$6:$F$20,B41,'精算額一覧 '!$I$6:$I$20,"&gt;0")</f>
        <v>0</v>
      </c>
      <c r="U41" s="343"/>
      <c r="V41" s="340" t="s">
        <v>17</v>
      </c>
      <c r="W41" s="341"/>
      <c r="X41" s="303">
        <f ca="1">SUMIF('精算額一覧 '!$F$6:$F$20,B41,'精算額一覧 '!$I$6:$I$20)</f>
        <v>0</v>
      </c>
      <c r="Y41" s="304"/>
      <c r="Z41" s="304"/>
      <c r="AA41" s="304"/>
      <c r="AB41" s="118" t="s">
        <v>179</v>
      </c>
      <c r="AC41" s="27"/>
      <c r="AD41" s="342">
        <f ca="1">COUNTIFS('精算額一覧 '!$F$6:$F$20,B41,'精算額一覧 '!$L$6:$L$20,"&gt;0")</f>
        <v>0</v>
      </c>
      <c r="AE41" s="343"/>
      <c r="AF41" s="340" t="s">
        <v>17</v>
      </c>
      <c r="AG41" s="341"/>
      <c r="AH41" s="303">
        <f ca="1">SUMIF('精算額一覧 '!$F$6:$F$20,B41,'精算額一覧 '!$L$6:$L$20)</f>
        <v>0</v>
      </c>
      <c r="AI41" s="304"/>
      <c r="AJ41" s="304"/>
      <c r="AK41" s="304"/>
      <c r="AL41" s="118" t="s">
        <v>179</v>
      </c>
      <c r="AM41" s="27"/>
    </row>
    <row r="42" spans="1:39" ht="12.75" customHeight="1">
      <c r="A42" s="379"/>
      <c r="B42" s="11" t="s">
        <v>28</v>
      </c>
      <c r="C42" s="11"/>
      <c r="D42" s="11"/>
      <c r="E42" s="11"/>
      <c r="F42" s="11"/>
      <c r="G42" s="11"/>
      <c r="H42" s="11"/>
      <c r="I42" s="11"/>
      <c r="J42" s="11"/>
      <c r="K42" s="11"/>
      <c r="L42" s="11"/>
      <c r="M42" s="11"/>
      <c r="N42" s="11"/>
      <c r="O42" s="11"/>
      <c r="P42" s="11"/>
      <c r="Q42" s="11"/>
      <c r="R42" s="11"/>
      <c r="S42" s="11"/>
      <c r="T42" s="333">
        <f ca="1">COUNTIFS('精算額一覧 '!$F$6:$F$20,B42,'精算額一覧 '!$I$6:$I$20,"&gt;0")</f>
        <v>0</v>
      </c>
      <c r="U42" s="334"/>
      <c r="V42" s="365" t="s">
        <v>17</v>
      </c>
      <c r="W42" s="366"/>
      <c r="X42" s="305">
        <f ca="1">SUMIF('精算額一覧 '!$F$6:$F$20,B42,'精算額一覧 '!$I$6:$I$20)</f>
        <v>0</v>
      </c>
      <c r="Y42" s="306"/>
      <c r="Z42" s="306"/>
      <c r="AA42" s="306"/>
      <c r="AB42" s="119" t="s">
        <v>179</v>
      </c>
      <c r="AC42" s="117"/>
      <c r="AD42" s="333">
        <f ca="1">COUNTIFS('精算額一覧 '!$F$6:$F$20,B42,'精算額一覧 '!$L$6:$L$20,"&gt;0")</f>
        <v>0</v>
      </c>
      <c r="AE42" s="334"/>
      <c r="AF42" s="365" t="s">
        <v>17</v>
      </c>
      <c r="AG42" s="366"/>
      <c r="AH42" s="305">
        <f ca="1">SUMIF('精算額一覧 '!$F$6:$F$20,B42,'精算額一覧 '!$L$6:$L$20)</f>
        <v>0</v>
      </c>
      <c r="AI42" s="306"/>
      <c r="AJ42" s="306"/>
      <c r="AK42" s="306"/>
      <c r="AL42" s="119" t="s">
        <v>179</v>
      </c>
      <c r="AM42" s="117"/>
    </row>
    <row r="43" spans="1:39" ht="12.75" customHeight="1">
      <c r="A43" s="310" t="s">
        <v>36</v>
      </c>
      <c r="B43" s="16" t="s">
        <v>29</v>
      </c>
      <c r="C43" s="18"/>
      <c r="D43" s="18"/>
      <c r="E43" s="18"/>
      <c r="F43" s="18"/>
      <c r="G43" s="18"/>
      <c r="H43" s="18"/>
      <c r="I43" s="18"/>
      <c r="J43" s="18"/>
      <c r="K43" s="18"/>
      <c r="L43" s="18"/>
      <c r="M43" s="18"/>
      <c r="N43" s="18"/>
      <c r="O43" s="18"/>
      <c r="P43" s="18"/>
      <c r="Q43" s="18"/>
      <c r="R43" s="18"/>
      <c r="S43" s="18"/>
      <c r="T43" s="359">
        <f ca="1">COUNTIFS('精算額一覧 '!$F$6:$F$20,B43,'精算額一覧 '!$I$6:$I$20,"&gt;0")</f>
        <v>0</v>
      </c>
      <c r="U43" s="360"/>
      <c r="V43" s="361" t="s">
        <v>17</v>
      </c>
      <c r="W43" s="362"/>
      <c r="X43" s="299">
        <f ca="1">SUMIF('精算額一覧 '!$F$6:$F$20,B43,'精算額一覧 '!$I$6:$I$20)</f>
        <v>0</v>
      </c>
      <c r="Y43" s="300"/>
      <c r="Z43" s="300"/>
      <c r="AA43" s="300"/>
      <c r="AB43" s="120" t="s">
        <v>179</v>
      </c>
      <c r="AC43" s="31"/>
      <c r="AD43" s="359">
        <f ca="1">COUNTIFS('精算額一覧 '!$F$6:$F$20,B43,'精算額一覧 '!$L$6:$L$20,"&gt;0")</f>
        <v>0</v>
      </c>
      <c r="AE43" s="360"/>
      <c r="AF43" s="361" t="s">
        <v>17</v>
      </c>
      <c r="AG43" s="362"/>
      <c r="AH43" s="299">
        <f ca="1">SUMIF('精算額一覧 '!$F$6:$F$20,B43,'精算額一覧 '!$L$6:$L$20)</f>
        <v>0</v>
      </c>
      <c r="AI43" s="300"/>
      <c r="AJ43" s="300"/>
      <c r="AK43" s="300"/>
      <c r="AL43" s="120" t="s">
        <v>179</v>
      </c>
      <c r="AM43" s="31"/>
    </row>
    <row r="44" spans="1:39" ht="12.75" customHeight="1">
      <c r="A44" s="311"/>
      <c r="B44" s="20" t="s">
        <v>30</v>
      </c>
      <c r="C44" s="21"/>
      <c r="D44" s="21"/>
      <c r="E44" s="21"/>
      <c r="F44" s="21"/>
      <c r="G44" s="21"/>
      <c r="H44" s="21"/>
      <c r="I44" s="21"/>
      <c r="J44" s="21"/>
      <c r="K44" s="21"/>
      <c r="L44" s="21"/>
      <c r="M44" s="21"/>
      <c r="N44" s="21"/>
      <c r="O44" s="21"/>
      <c r="P44" s="21"/>
      <c r="Q44" s="21"/>
      <c r="R44" s="21"/>
      <c r="S44" s="21"/>
      <c r="T44" s="295">
        <f ca="1">COUNTIFS('精算額一覧 '!$F$6:$F$20,B44,'精算額一覧 '!$I$6:$I$20,"&gt;0")</f>
        <v>0</v>
      </c>
      <c r="U44" s="296"/>
      <c r="V44" s="297" t="s">
        <v>17</v>
      </c>
      <c r="W44" s="298"/>
      <c r="X44" s="289">
        <f ca="1">SUMIF('精算額一覧 '!$F$6:$F$20,B44,'精算額一覧 '!$I$6:$I$20)</f>
        <v>0</v>
      </c>
      <c r="Y44" s="290"/>
      <c r="Z44" s="290"/>
      <c r="AA44" s="290"/>
      <c r="AB44" s="110" t="s">
        <v>179</v>
      </c>
      <c r="AC44" s="28"/>
      <c r="AD44" s="295">
        <f ca="1">COUNTIFS('精算額一覧 '!$F$6:$F$20,B44,'精算額一覧 '!$L$6:$L$20,"&gt;0")</f>
        <v>0</v>
      </c>
      <c r="AE44" s="296"/>
      <c r="AF44" s="297" t="s">
        <v>17</v>
      </c>
      <c r="AG44" s="298"/>
      <c r="AH44" s="289">
        <f ca="1">SUMIF('精算額一覧 '!$F$6:$F$20,B44,'精算額一覧 '!$L$6:$L$20)</f>
        <v>0</v>
      </c>
      <c r="AI44" s="290"/>
      <c r="AJ44" s="290"/>
      <c r="AK44" s="290"/>
      <c r="AL44" s="110" t="s">
        <v>179</v>
      </c>
      <c r="AM44" s="28"/>
    </row>
    <row r="45" spans="1:39" ht="12.75" customHeight="1">
      <c r="A45" s="311"/>
      <c r="B45" s="20" t="s">
        <v>31</v>
      </c>
      <c r="C45" s="21"/>
      <c r="D45" s="21"/>
      <c r="E45" s="21"/>
      <c r="F45" s="21"/>
      <c r="G45" s="21"/>
      <c r="H45" s="21"/>
      <c r="I45" s="21"/>
      <c r="J45" s="21"/>
      <c r="K45" s="21"/>
      <c r="L45" s="21"/>
      <c r="M45" s="21"/>
      <c r="N45" s="21"/>
      <c r="O45" s="21"/>
      <c r="P45" s="21"/>
      <c r="Q45" s="21"/>
      <c r="R45" s="21"/>
      <c r="S45" s="21"/>
      <c r="T45" s="295">
        <f ca="1">COUNTIFS('精算額一覧 '!$F$6:$F$20,B45,'精算額一覧 '!$I$6:$I$20,"&gt;0")</f>
        <v>0</v>
      </c>
      <c r="U45" s="296"/>
      <c r="V45" s="297" t="s">
        <v>17</v>
      </c>
      <c r="W45" s="298"/>
      <c r="X45" s="289">
        <f ca="1">SUMIF('精算額一覧 '!$F$6:$F$20,B45,'精算額一覧 '!$I$6:$I$20)</f>
        <v>0</v>
      </c>
      <c r="Y45" s="290"/>
      <c r="Z45" s="290"/>
      <c r="AA45" s="290"/>
      <c r="AB45" s="110" t="s">
        <v>179</v>
      </c>
      <c r="AC45" s="28"/>
      <c r="AD45" s="295">
        <f ca="1">COUNTIFS('精算額一覧 '!$F$6:$F$20,B45,'精算額一覧 '!$L$6:$L$20,"&gt;0")</f>
        <v>0</v>
      </c>
      <c r="AE45" s="296"/>
      <c r="AF45" s="297" t="s">
        <v>17</v>
      </c>
      <c r="AG45" s="298"/>
      <c r="AH45" s="289">
        <f ca="1">SUMIF('精算額一覧 '!$F$6:$F$20,B45,'精算額一覧 '!$L$6:$L$20)</f>
        <v>0</v>
      </c>
      <c r="AI45" s="290"/>
      <c r="AJ45" s="290"/>
      <c r="AK45" s="290"/>
      <c r="AL45" s="110" t="s">
        <v>179</v>
      </c>
      <c r="AM45" s="28"/>
    </row>
    <row r="46" spans="1:39" ht="12.75" customHeight="1">
      <c r="A46" s="311"/>
      <c r="B46" s="20" t="s">
        <v>32</v>
      </c>
      <c r="C46" s="21"/>
      <c r="D46" s="21"/>
      <c r="E46" s="21"/>
      <c r="F46" s="21"/>
      <c r="G46" s="21"/>
      <c r="H46" s="21"/>
      <c r="I46" s="21"/>
      <c r="J46" s="21"/>
      <c r="K46" s="21"/>
      <c r="L46" s="21"/>
      <c r="M46" s="21"/>
      <c r="N46" s="21"/>
      <c r="O46" s="21"/>
      <c r="P46" s="21"/>
      <c r="Q46" s="21"/>
      <c r="R46" s="21"/>
      <c r="S46" s="21"/>
      <c r="T46" s="295">
        <f ca="1">COUNTIFS('精算額一覧 '!$F$6:$F$20,B46,'精算額一覧 '!$I$6:$I$20,"&gt;0")</f>
        <v>0</v>
      </c>
      <c r="U46" s="296"/>
      <c r="V46" s="297" t="s">
        <v>17</v>
      </c>
      <c r="W46" s="298"/>
      <c r="X46" s="289">
        <f ca="1">SUMIF('精算額一覧 '!$F$6:$F$20,B46,'精算額一覧 '!$I$6:$I$20)</f>
        <v>0</v>
      </c>
      <c r="Y46" s="290"/>
      <c r="Z46" s="290"/>
      <c r="AA46" s="290"/>
      <c r="AB46" s="110" t="s">
        <v>179</v>
      </c>
      <c r="AC46" s="28"/>
      <c r="AD46" s="295">
        <f ca="1">COUNTIFS('精算額一覧 '!$F$6:$F$20,B46,'精算額一覧 '!$L$6:$L$20,"&gt;0")</f>
        <v>0</v>
      </c>
      <c r="AE46" s="296"/>
      <c r="AF46" s="297" t="s">
        <v>17</v>
      </c>
      <c r="AG46" s="298"/>
      <c r="AH46" s="289">
        <f ca="1">SUMIF('精算額一覧 '!$F$6:$F$20,B46,'精算額一覧 '!$L$6:$L$20)</f>
        <v>0</v>
      </c>
      <c r="AI46" s="290"/>
      <c r="AJ46" s="290"/>
      <c r="AK46" s="290"/>
      <c r="AL46" s="110" t="s">
        <v>179</v>
      </c>
      <c r="AM46" s="28"/>
    </row>
    <row r="47" spans="1:39" ht="12.75" customHeight="1">
      <c r="A47" s="311"/>
      <c r="B47" s="20" t="s">
        <v>33</v>
      </c>
      <c r="C47" s="21"/>
      <c r="D47" s="21"/>
      <c r="E47" s="21"/>
      <c r="F47" s="21"/>
      <c r="G47" s="21"/>
      <c r="H47" s="21"/>
      <c r="I47" s="21"/>
      <c r="J47" s="21"/>
      <c r="K47" s="21"/>
      <c r="L47" s="21"/>
      <c r="M47" s="21"/>
      <c r="N47" s="21"/>
      <c r="O47" s="21"/>
      <c r="P47" s="21"/>
      <c r="Q47" s="21"/>
      <c r="R47" s="21"/>
      <c r="S47" s="21"/>
      <c r="T47" s="295">
        <f ca="1">COUNTIFS('精算額一覧 '!$F$6:$F$20,B47,'精算額一覧 '!$I$6:$I$20,"&gt;0")</f>
        <v>0</v>
      </c>
      <c r="U47" s="296"/>
      <c r="V47" s="297" t="s">
        <v>17</v>
      </c>
      <c r="W47" s="298"/>
      <c r="X47" s="289">
        <f ca="1">SUMIF('精算額一覧 '!$F$6:$F$20,B47,'精算額一覧 '!$I$6:$I$20)</f>
        <v>0</v>
      </c>
      <c r="Y47" s="290"/>
      <c r="Z47" s="290"/>
      <c r="AA47" s="290"/>
      <c r="AB47" s="110" t="s">
        <v>179</v>
      </c>
      <c r="AC47" s="28"/>
      <c r="AD47" s="295">
        <f ca="1">COUNTIFS('精算額一覧 '!$F$6:$F$20,B47,'精算額一覧 '!$L$6:$L$20,"&gt;0")</f>
        <v>0</v>
      </c>
      <c r="AE47" s="296"/>
      <c r="AF47" s="297" t="s">
        <v>17</v>
      </c>
      <c r="AG47" s="298"/>
      <c r="AH47" s="289">
        <f ca="1">SUMIF('精算額一覧 '!$F$6:$F$20,B47,'精算額一覧 '!$L$6:$L$20)</f>
        <v>0</v>
      </c>
      <c r="AI47" s="290"/>
      <c r="AJ47" s="290"/>
      <c r="AK47" s="290"/>
      <c r="AL47" s="110" t="s">
        <v>179</v>
      </c>
      <c r="AM47" s="28"/>
    </row>
    <row r="48" spans="1:39" ht="12.75" customHeight="1">
      <c r="A48" s="311"/>
      <c r="B48" s="20" t="s">
        <v>34</v>
      </c>
      <c r="C48" s="21"/>
      <c r="D48" s="21"/>
      <c r="E48" s="21"/>
      <c r="F48" s="21"/>
      <c r="G48" s="21"/>
      <c r="H48" s="21"/>
      <c r="I48" s="21"/>
      <c r="J48" s="21"/>
      <c r="K48" s="21"/>
      <c r="L48" s="21"/>
      <c r="M48" s="21"/>
      <c r="N48" s="21"/>
      <c r="O48" s="21"/>
      <c r="P48" s="21"/>
      <c r="Q48" s="21"/>
      <c r="R48" s="21"/>
      <c r="S48" s="21"/>
      <c r="T48" s="295">
        <f ca="1">COUNTIFS('精算額一覧 '!$F$6:$F$20,B48,'精算額一覧 '!$I$6:$I$20,"&gt;0")</f>
        <v>0</v>
      </c>
      <c r="U48" s="296"/>
      <c r="V48" s="297" t="s">
        <v>17</v>
      </c>
      <c r="W48" s="298"/>
      <c r="X48" s="289">
        <f ca="1">SUMIF('精算額一覧 '!$F$6:$F$20,B48,'精算額一覧 '!$I$6:$I$20)</f>
        <v>0</v>
      </c>
      <c r="Y48" s="290"/>
      <c r="Z48" s="290"/>
      <c r="AA48" s="290"/>
      <c r="AB48" s="110" t="s">
        <v>179</v>
      </c>
      <c r="AC48" s="28"/>
      <c r="AD48" s="295">
        <f ca="1">COUNTIFS('精算額一覧 '!$F$6:$F$20,B48,'精算額一覧 '!$L$6:$L$20,"&gt;0")</f>
        <v>0</v>
      </c>
      <c r="AE48" s="296"/>
      <c r="AF48" s="297" t="s">
        <v>17</v>
      </c>
      <c r="AG48" s="298"/>
      <c r="AH48" s="289">
        <f ca="1">SUMIF('精算額一覧 '!$F$6:$F$20,B48,'精算額一覧 '!$L$6:$L$20)</f>
        <v>0</v>
      </c>
      <c r="AI48" s="290"/>
      <c r="AJ48" s="290"/>
      <c r="AK48" s="290"/>
      <c r="AL48" s="110" t="s">
        <v>179</v>
      </c>
      <c r="AM48" s="28"/>
    </row>
    <row r="49" spans="1:39" ht="12.75" customHeight="1">
      <c r="A49" s="311"/>
      <c r="B49" s="20" t="s">
        <v>113</v>
      </c>
      <c r="C49" s="21"/>
      <c r="D49" s="21"/>
      <c r="E49" s="21"/>
      <c r="F49" s="21"/>
      <c r="G49" s="21"/>
      <c r="H49" s="21"/>
      <c r="I49" s="21"/>
      <c r="J49" s="21"/>
      <c r="K49" s="21"/>
      <c r="L49" s="21"/>
      <c r="M49" s="21"/>
      <c r="N49" s="21"/>
      <c r="O49" s="21"/>
      <c r="P49" s="21"/>
      <c r="Q49" s="21"/>
      <c r="R49" s="21"/>
      <c r="S49" s="21"/>
      <c r="T49" s="295">
        <f ca="1">COUNTIFS('精算額一覧 '!$F$6:$F$20,B49,'精算額一覧 '!$I$6:$I$20,"&gt;0")</f>
        <v>0</v>
      </c>
      <c r="U49" s="296"/>
      <c r="V49" s="297" t="s">
        <v>17</v>
      </c>
      <c r="W49" s="298"/>
      <c r="X49" s="289">
        <f ca="1">SUMIF('精算額一覧 '!$F$6:$F$20,B49,'精算額一覧 '!$I$6:$I$20)</f>
        <v>0</v>
      </c>
      <c r="Y49" s="290"/>
      <c r="Z49" s="290"/>
      <c r="AA49" s="290"/>
      <c r="AB49" s="110" t="s">
        <v>179</v>
      </c>
      <c r="AC49" s="28"/>
      <c r="AD49" s="295">
        <f ca="1">COUNTIFS('精算額一覧 '!$F$6:$F$20,B49,'精算額一覧 '!$L$6:$L$20,"&gt;0")</f>
        <v>0</v>
      </c>
      <c r="AE49" s="296"/>
      <c r="AF49" s="297" t="s">
        <v>17</v>
      </c>
      <c r="AG49" s="298"/>
      <c r="AH49" s="289">
        <f ca="1">SUMIF('精算額一覧 '!$F$6:$F$20,B49,'精算額一覧 '!$L$6:$L$20)</f>
        <v>0</v>
      </c>
      <c r="AI49" s="290"/>
      <c r="AJ49" s="290"/>
      <c r="AK49" s="290"/>
      <c r="AL49" s="110" t="s">
        <v>179</v>
      </c>
      <c r="AM49" s="28"/>
    </row>
    <row r="50" spans="1:39" ht="12.75" customHeight="1">
      <c r="A50" s="311"/>
      <c r="B50" s="20" t="s">
        <v>114</v>
      </c>
      <c r="C50" s="21"/>
      <c r="D50" s="21"/>
      <c r="E50" s="21"/>
      <c r="F50" s="21"/>
      <c r="G50" s="21"/>
      <c r="H50" s="21"/>
      <c r="I50" s="21"/>
      <c r="J50" s="21"/>
      <c r="K50" s="21"/>
      <c r="L50" s="21"/>
      <c r="M50" s="21"/>
      <c r="N50" s="21"/>
      <c r="O50" s="21"/>
      <c r="P50" s="21"/>
      <c r="Q50" s="21"/>
      <c r="R50" s="21"/>
      <c r="S50" s="21"/>
      <c r="T50" s="295">
        <f ca="1">COUNTIFS('精算額一覧 '!$F$6:$F$20,B50,'精算額一覧 '!$I$6:$I$20,"&gt;0")</f>
        <v>0</v>
      </c>
      <c r="U50" s="296"/>
      <c r="V50" s="297" t="s">
        <v>17</v>
      </c>
      <c r="W50" s="298"/>
      <c r="X50" s="289">
        <f ca="1">SUMIF('精算額一覧 '!$F$6:$F$20,B50,'精算額一覧 '!$I$6:$I$20)</f>
        <v>0</v>
      </c>
      <c r="Y50" s="290"/>
      <c r="Z50" s="290"/>
      <c r="AA50" s="290"/>
      <c r="AB50" s="110" t="s">
        <v>179</v>
      </c>
      <c r="AC50" s="28"/>
      <c r="AD50" s="295">
        <f ca="1">COUNTIFS('精算額一覧 '!$F$6:$F$20,B50,'精算額一覧 '!$L$6:$L$20,"&gt;0")</f>
        <v>0</v>
      </c>
      <c r="AE50" s="296"/>
      <c r="AF50" s="297" t="s">
        <v>17</v>
      </c>
      <c r="AG50" s="298"/>
      <c r="AH50" s="289">
        <f ca="1">SUMIF('精算額一覧 '!$F$6:$F$20,B50,'精算額一覧 '!$L$6:$L$20)</f>
        <v>0</v>
      </c>
      <c r="AI50" s="290"/>
      <c r="AJ50" s="290"/>
      <c r="AK50" s="290"/>
      <c r="AL50" s="110" t="s">
        <v>179</v>
      </c>
      <c r="AM50" s="28"/>
    </row>
    <row r="51" spans="1:39" ht="12.75" customHeight="1">
      <c r="A51" s="311"/>
      <c r="B51" s="20" t="s">
        <v>115</v>
      </c>
      <c r="C51" s="21"/>
      <c r="D51" s="21"/>
      <c r="E51" s="21"/>
      <c r="F51" s="21"/>
      <c r="G51" s="21"/>
      <c r="H51" s="21"/>
      <c r="I51" s="21"/>
      <c r="J51" s="21"/>
      <c r="K51" s="21"/>
      <c r="L51" s="21"/>
      <c r="M51" s="21"/>
      <c r="N51" s="21"/>
      <c r="O51" s="21"/>
      <c r="P51" s="21"/>
      <c r="Q51" s="21"/>
      <c r="R51" s="21"/>
      <c r="S51" s="21"/>
      <c r="T51" s="295">
        <f ca="1">COUNTIFS('精算額一覧 '!$F$6:$F$20,B51,'精算額一覧 '!$I$6:$I$20,"&gt;0")</f>
        <v>0</v>
      </c>
      <c r="U51" s="296"/>
      <c r="V51" s="297" t="s">
        <v>17</v>
      </c>
      <c r="W51" s="298"/>
      <c r="X51" s="289">
        <f ca="1">SUMIF('精算額一覧 '!$F$6:$F$20,B51,'精算額一覧 '!$I$6:$I$20)</f>
        <v>0</v>
      </c>
      <c r="Y51" s="290"/>
      <c r="Z51" s="290"/>
      <c r="AA51" s="290"/>
      <c r="AB51" s="110" t="s">
        <v>179</v>
      </c>
      <c r="AC51" s="28"/>
      <c r="AD51" s="295">
        <f ca="1">COUNTIFS('精算額一覧 '!$F$6:$F$20,B51,'精算額一覧 '!$L$6:$L$20,"&gt;0")</f>
        <v>0</v>
      </c>
      <c r="AE51" s="296"/>
      <c r="AF51" s="297" t="s">
        <v>17</v>
      </c>
      <c r="AG51" s="298"/>
      <c r="AH51" s="289">
        <f ca="1">SUMIF('精算額一覧 '!$F$6:$F$20,B51,'精算額一覧 '!$L$6:$L$20)</f>
        <v>0</v>
      </c>
      <c r="AI51" s="290"/>
      <c r="AJ51" s="290"/>
      <c r="AK51" s="290"/>
      <c r="AL51" s="110" t="s">
        <v>179</v>
      </c>
      <c r="AM51" s="28"/>
    </row>
    <row r="52" spans="1:39" ht="12.75" customHeight="1">
      <c r="A52" s="311"/>
      <c r="B52" s="20" t="s">
        <v>116</v>
      </c>
      <c r="C52" s="21"/>
      <c r="D52" s="21"/>
      <c r="E52" s="21"/>
      <c r="F52" s="21"/>
      <c r="G52" s="21"/>
      <c r="H52" s="21"/>
      <c r="I52" s="21"/>
      <c r="J52" s="21"/>
      <c r="K52" s="21"/>
      <c r="L52" s="21"/>
      <c r="M52" s="21"/>
      <c r="N52" s="21"/>
      <c r="O52" s="21"/>
      <c r="P52" s="21"/>
      <c r="Q52" s="21"/>
      <c r="R52" s="21"/>
      <c r="S52" s="21"/>
      <c r="T52" s="295">
        <f ca="1">COUNTIFS('精算額一覧 '!$F$6:$F$20,B52,'精算額一覧 '!$I$6:$I$20,"&gt;0")</f>
        <v>0</v>
      </c>
      <c r="U52" s="296"/>
      <c r="V52" s="297" t="s">
        <v>17</v>
      </c>
      <c r="W52" s="298"/>
      <c r="X52" s="289">
        <f ca="1">SUMIF('精算額一覧 '!$F$6:$F$20,B52,'精算額一覧 '!$I$6:$I$20)</f>
        <v>0</v>
      </c>
      <c r="Y52" s="290"/>
      <c r="Z52" s="290"/>
      <c r="AA52" s="290"/>
      <c r="AB52" s="110" t="s">
        <v>179</v>
      </c>
      <c r="AC52" s="28"/>
      <c r="AD52" s="295">
        <f ca="1">COUNTIFS('精算額一覧 '!$F$6:$F$20,B52,'精算額一覧 '!$L$6:$L$20,"&gt;0")</f>
        <v>0</v>
      </c>
      <c r="AE52" s="296"/>
      <c r="AF52" s="297" t="s">
        <v>17</v>
      </c>
      <c r="AG52" s="298"/>
      <c r="AH52" s="289">
        <f ca="1">SUMIF('精算額一覧 '!$F$6:$F$20,B52,'精算額一覧 '!$L$6:$L$20)</f>
        <v>0</v>
      </c>
      <c r="AI52" s="290"/>
      <c r="AJ52" s="290"/>
      <c r="AK52" s="290"/>
      <c r="AL52" s="110" t="s">
        <v>179</v>
      </c>
      <c r="AM52" s="28"/>
    </row>
    <row r="53" spans="1:39" ht="12.75" customHeight="1">
      <c r="A53" s="311"/>
      <c r="B53" s="20" t="s">
        <v>117</v>
      </c>
      <c r="C53" s="21"/>
      <c r="D53" s="21"/>
      <c r="E53" s="21"/>
      <c r="F53" s="21"/>
      <c r="G53" s="21"/>
      <c r="H53" s="21"/>
      <c r="I53" s="21"/>
      <c r="J53" s="21"/>
      <c r="K53" s="21"/>
      <c r="L53" s="21"/>
      <c r="M53" s="21"/>
      <c r="N53" s="21"/>
      <c r="O53" s="21"/>
      <c r="P53" s="21"/>
      <c r="Q53" s="21"/>
      <c r="R53" s="21"/>
      <c r="S53" s="21"/>
      <c r="T53" s="295">
        <f ca="1">COUNTIFS('精算額一覧 '!$F$6:$F$20,B53,'精算額一覧 '!$I$6:$I$20,"&gt;0")</f>
        <v>0</v>
      </c>
      <c r="U53" s="296"/>
      <c r="V53" s="297" t="s">
        <v>17</v>
      </c>
      <c r="W53" s="298"/>
      <c r="X53" s="289">
        <f ca="1">SUMIF('精算額一覧 '!$F$6:$F$20,B53,'精算額一覧 '!$I$6:$I$20)</f>
        <v>0</v>
      </c>
      <c r="Y53" s="290"/>
      <c r="Z53" s="290"/>
      <c r="AA53" s="290"/>
      <c r="AB53" s="110" t="s">
        <v>179</v>
      </c>
      <c r="AC53" s="28"/>
      <c r="AD53" s="295">
        <f ca="1">COUNTIFS('精算額一覧 '!$F$6:$F$20,B53,'精算額一覧 '!$L$6:$L$20,"&gt;0")</f>
        <v>0</v>
      </c>
      <c r="AE53" s="296"/>
      <c r="AF53" s="297" t="s">
        <v>17</v>
      </c>
      <c r="AG53" s="298"/>
      <c r="AH53" s="289">
        <f ca="1">SUMIF('精算額一覧 '!$F$6:$F$20,B53,'精算額一覧 '!$L$6:$L$20)</f>
        <v>0</v>
      </c>
      <c r="AI53" s="290"/>
      <c r="AJ53" s="290"/>
      <c r="AK53" s="290"/>
      <c r="AL53" s="110" t="s">
        <v>179</v>
      </c>
      <c r="AM53" s="28"/>
    </row>
    <row r="54" spans="1:39" ht="12.75" customHeight="1">
      <c r="A54" s="311"/>
      <c r="B54" s="20" t="s">
        <v>118</v>
      </c>
      <c r="C54" s="26"/>
      <c r="D54" s="26"/>
      <c r="E54" s="26"/>
      <c r="F54" s="26"/>
      <c r="G54" s="26"/>
      <c r="H54" s="26"/>
      <c r="I54" s="26"/>
      <c r="J54" s="26"/>
      <c r="K54" s="26"/>
      <c r="L54" s="26"/>
      <c r="M54" s="26"/>
      <c r="N54" s="26"/>
      <c r="O54" s="26"/>
      <c r="P54" s="26"/>
      <c r="Q54" s="26"/>
      <c r="R54" s="26"/>
      <c r="S54" s="26"/>
      <c r="T54" s="295">
        <f ca="1">COUNTIFS('精算額一覧 '!$F$6:$F$20,B54,'精算額一覧 '!$I$6:$I$20,"&gt;0")</f>
        <v>0</v>
      </c>
      <c r="U54" s="296"/>
      <c r="V54" s="297" t="s">
        <v>17</v>
      </c>
      <c r="W54" s="298"/>
      <c r="X54" s="289">
        <f ca="1">SUMIF('精算額一覧 '!$F$6:$F$20,B54,'精算額一覧 '!$I$6:$I$20)</f>
        <v>0</v>
      </c>
      <c r="Y54" s="290"/>
      <c r="Z54" s="290"/>
      <c r="AA54" s="290"/>
      <c r="AB54" s="110" t="s">
        <v>179</v>
      </c>
      <c r="AC54" s="28"/>
      <c r="AD54" s="295">
        <f ca="1">COUNTIFS('精算額一覧 '!$F$6:$F$20,B54,'精算額一覧 '!$L$6:$L$20,"&gt;0")</f>
        <v>0</v>
      </c>
      <c r="AE54" s="296"/>
      <c r="AF54" s="297" t="s">
        <v>17</v>
      </c>
      <c r="AG54" s="298"/>
      <c r="AH54" s="289">
        <f ca="1">SUMIF('精算額一覧 '!$F$6:$F$20,B54,'精算額一覧 '!$L$6:$L$20)</f>
        <v>0</v>
      </c>
      <c r="AI54" s="290"/>
      <c r="AJ54" s="290"/>
      <c r="AK54" s="290"/>
      <c r="AL54" s="110" t="s">
        <v>179</v>
      </c>
      <c r="AM54" s="28"/>
    </row>
    <row r="55" spans="1:39" ht="12.75" customHeight="1">
      <c r="A55" s="311"/>
      <c r="B55" s="25" t="s">
        <v>119</v>
      </c>
      <c r="C55" s="26"/>
      <c r="D55" s="26"/>
      <c r="E55" s="26"/>
      <c r="F55" s="26"/>
      <c r="G55" s="26"/>
      <c r="H55" s="26"/>
      <c r="I55" s="26"/>
      <c r="J55" s="26"/>
      <c r="K55" s="26"/>
      <c r="L55" s="26"/>
      <c r="M55" s="26"/>
      <c r="N55" s="26"/>
      <c r="O55" s="26"/>
      <c r="P55" s="26"/>
      <c r="Q55" s="26"/>
      <c r="R55" s="26"/>
      <c r="S55" s="26"/>
      <c r="T55" s="295">
        <f ca="1">COUNTIFS('精算額一覧 '!$F$6:$F$20,B55,'精算額一覧 '!$I$6:$I$20,"&gt;0")</f>
        <v>0</v>
      </c>
      <c r="U55" s="296"/>
      <c r="V55" s="297" t="s">
        <v>17</v>
      </c>
      <c r="W55" s="298"/>
      <c r="X55" s="289">
        <f ca="1">SUMIF('精算額一覧 '!$F$6:$F$20,B55,'精算額一覧 '!$I$6:$I$20)</f>
        <v>0</v>
      </c>
      <c r="Y55" s="290"/>
      <c r="Z55" s="290"/>
      <c r="AA55" s="290"/>
      <c r="AB55" s="110" t="s">
        <v>179</v>
      </c>
      <c r="AC55" s="28"/>
      <c r="AD55" s="295">
        <f ca="1">COUNTIFS('精算額一覧 '!$F$6:$F$20,B55,'精算額一覧 '!$L$6:$L$20,"&gt;0")</f>
        <v>0</v>
      </c>
      <c r="AE55" s="296"/>
      <c r="AF55" s="297" t="s">
        <v>17</v>
      </c>
      <c r="AG55" s="298"/>
      <c r="AH55" s="289">
        <f ca="1">SUMIF('精算額一覧 '!$F$6:$F$20,B55,'精算額一覧 '!$L$6:$L$20)</f>
        <v>0</v>
      </c>
      <c r="AI55" s="290"/>
      <c r="AJ55" s="290"/>
      <c r="AK55" s="290"/>
      <c r="AL55" s="110" t="s">
        <v>179</v>
      </c>
      <c r="AM55" s="28"/>
    </row>
    <row r="56" spans="1:39" ht="12.75" customHeight="1">
      <c r="A56" s="311"/>
      <c r="B56" s="25" t="s">
        <v>120</v>
      </c>
      <c r="C56" s="26"/>
      <c r="D56" s="26"/>
      <c r="E56" s="26"/>
      <c r="F56" s="26"/>
      <c r="G56" s="26"/>
      <c r="H56" s="26"/>
      <c r="I56" s="26"/>
      <c r="J56" s="26"/>
      <c r="K56" s="26"/>
      <c r="L56" s="26"/>
      <c r="M56" s="26"/>
      <c r="N56" s="26"/>
      <c r="O56" s="26"/>
      <c r="P56" s="26"/>
      <c r="Q56" s="26"/>
      <c r="R56" s="26"/>
      <c r="S56" s="26"/>
      <c r="T56" s="355">
        <f ca="1">COUNTIFS('精算額一覧 '!$F$6:$F$20,B56,'精算額一覧 '!$I$6:$I$20,"&gt;0")</f>
        <v>0</v>
      </c>
      <c r="U56" s="356"/>
      <c r="V56" s="357" t="s">
        <v>17</v>
      </c>
      <c r="W56" s="358"/>
      <c r="X56" s="291">
        <f ca="1">SUMIF('精算額一覧 '!$F$6:$F$20,B56,'精算額一覧 '!$I$6:$I$20)</f>
        <v>0</v>
      </c>
      <c r="Y56" s="292"/>
      <c r="Z56" s="292"/>
      <c r="AA56" s="292"/>
      <c r="AB56" s="111" t="s">
        <v>179</v>
      </c>
      <c r="AC56" s="29"/>
      <c r="AD56" s="355">
        <f ca="1">COUNTIFS('精算額一覧 '!$F$6:$F$20,B56,'精算額一覧 '!$L$6:$L$20,"&gt;0")</f>
        <v>0</v>
      </c>
      <c r="AE56" s="356"/>
      <c r="AF56" s="357" t="s">
        <v>17</v>
      </c>
      <c r="AG56" s="358"/>
      <c r="AH56" s="291">
        <f ca="1">SUMIF('精算額一覧 '!$F$6:$F$20,B56,'精算額一覧 '!$L$6:$L$20)</f>
        <v>0</v>
      </c>
      <c r="AI56" s="292"/>
      <c r="AJ56" s="292"/>
      <c r="AK56" s="292"/>
      <c r="AL56" s="111" t="s">
        <v>179</v>
      </c>
      <c r="AM56" s="29"/>
    </row>
    <row r="57" spans="1:39" ht="15.75" customHeight="1">
      <c r="A57" s="282" t="s">
        <v>257</v>
      </c>
      <c r="B57" s="283"/>
      <c r="C57" s="283"/>
      <c r="D57" s="283"/>
      <c r="E57" s="283"/>
      <c r="F57" s="283"/>
      <c r="G57" s="283"/>
      <c r="H57" s="283"/>
      <c r="I57" s="283"/>
      <c r="J57" s="283"/>
      <c r="K57" s="283"/>
      <c r="L57" s="283"/>
      <c r="M57" s="283"/>
      <c r="N57" s="283"/>
      <c r="O57" s="283"/>
      <c r="P57" s="283"/>
      <c r="Q57" s="283"/>
      <c r="R57" s="283"/>
      <c r="S57" s="284"/>
      <c r="T57" s="374">
        <f ca="1">SUM(T22:U56)</f>
        <v>0</v>
      </c>
      <c r="U57" s="375"/>
      <c r="V57" s="376" t="s">
        <v>17</v>
      </c>
      <c r="W57" s="377"/>
      <c r="X57" s="293">
        <f ca="1">SUM(X22:AA56)</f>
        <v>0</v>
      </c>
      <c r="Y57" s="294"/>
      <c r="Z57" s="294"/>
      <c r="AA57" s="294"/>
      <c r="AB57" s="112" t="s">
        <v>179</v>
      </c>
      <c r="AC57" s="108"/>
      <c r="AD57" s="374">
        <f ca="1">SUM(AD22:AE56)</f>
        <v>0</v>
      </c>
      <c r="AE57" s="375"/>
      <c r="AF57" s="376" t="s">
        <v>17</v>
      </c>
      <c r="AG57" s="377"/>
      <c r="AH57" s="293">
        <f ca="1">SUM(AH22:AK56)</f>
        <v>0</v>
      </c>
      <c r="AI57" s="294"/>
      <c r="AJ57" s="294"/>
      <c r="AK57" s="294"/>
      <c r="AL57" s="112" t="s">
        <v>179</v>
      </c>
      <c r="AM57" s="108"/>
    </row>
    <row r="58" spans="1:39" ht="15.75" customHeight="1">
      <c r="A58" s="282" t="s">
        <v>237</v>
      </c>
      <c r="B58" s="283"/>
      <c r="C58" s="283"/>
      <c r="D58" s="283"/>
      <c r="E58" s="283"/>
      <c r="F58" s="283"/>
      <c r="G58" s="283"/>
      <c r="H58" s="283"/>
      <c r="I58" s="283"/>
      <c r="J58" s="283"/>
      <c r="K58" s="283"/>
      <c r="L58" s="283"/>
      <c r="M58" s="283"/>
      <c r="N58" s="283"/>
      <c r="O58" s="283"/>
      <c r="P58" s="283"/>
      <c r="Q58" s="283"/>
      <c r="R58" s="283"/>
      <c r="S58" s="284"/>
      <c r="T58" s="287">
        <f ca="1">'精算額一覧 '!O21</f>
        <v>0</v>
      </c>
      <c r="U58" s="288"/>
      <c r="V58" s="288"/>
      <c r="W58" s="288"/>
      <c r="X58" s="288"/>
      <c r="Y58" s="288"/>
      <c r="Z58" s="288"/>
      <c r="AA58" s="288"/>
      <c r="AB58" s="288"/>
      <c r="AC58" s="288"/>
      <c r="AD58" s="288"/>
      <c r="AE58" s="288"/>
      <c r="AF58" s="288"/>
      <c r="AG58" s="288"/>
      <c r="AH58" s="288"/>
      <c r="AI58" s="288"/>
      <c r="AJ58" s="288"/>
      <c r="AK58" s="288"/>
      <c r="AL58" s="112" t="s">
        <v>179</v>
      </c>
      <c r="AM58" s="30"/>
    </row>
    <row r="59" spans="1:39" ht="15.75" customHeight="1">
      <c r="A59" s="282" t="s">
        <v>238</v>
      </c>
      <c r="B59" s="283"/>
      <c r="C59" s="283"/>
      <c r="D59" s="283"/>
      <c r="E59" s="283"/>
      <c r="F59" s="283"/>
      <c r="G59" s="283"/>
      <c r="H59" s="283"/>
      <c r="I59" s="283"/>
      <c r="J59" s="283"/>
      <c r="K59" s="283"/>
      <c r="L59" s="283"/>
      <c r="M59" s="283"/>
      <c r="N59" s="283"/>
      <c r="O59" s="283"/>
      <c r="P59" s="283"/>
      <c r="Q59" s="283"/>
      <c r="R59" s="283"/>
      <c r="S59" s="284"/>
      <c r="T59" s="287"/>
      <c r="U59" s="288"/>
      <c r="V59" s="288"/>
      <c r="W59" s="288"/>
      <c r="X59" s="288"/>
      <c r="Y59" s="288"/>
      <c r="Z59" s="288"/>
      <c r="AA59" s="288"/>
      <c r="AB59" s="288"/>
      <c r="AC59" s="288"/>
      <c r="AD59" s="288"/>
      <c r="AE59" s="288"/>
      <c r="AF59" s="288"/>
      <c r="AG59" s="288"/>
      <c r="AH59" s="288"/>
      <c r="AI59" s="288"/>
      <c r="AJ59" s="288"/>
      <c r="AK59" s="288"/>
      <c r="AL59" s="267" t="s">
        <v>179</v>
      </c>
      <c r="AM59" s="108"/>
    </row>
    <row r="60" spans="1:39" ht="15.75" customHeight="1">
      <c r="A60" s="282" t="s">
        <v>256</v>
      </c>
      <c r="B60" s="283"/>
      <c r="C60" s="283"/>
      <c r="D60" s="283"/>
      <c r="E60" s="283"/>
      <c r="F60" s="283"/>
      <c r="G60" s="283"/>
      <c r="H60" s="283"/>
      <c r="I60" s="283"/>
      <c r="J60" s="283"/>
      <c r="K60" s="283"/>
      <c r="L60" s="283"/>
      <c r="M60" s="283"/>
      <c r="N60" s="283"/>
      <c r="O60" s="283"/>
      <c r="P60" s="283"/>
      <c r="Q60" s="283"/>
      <c r="R60" s="283"/>
      <c r="S60" s="284"/>
      <c r="T60" s="285">
        <f ca="1">+MIN(T58,T59)</f>
        <v>0</v>
      </c>
      <c r="U60" s="286"/>
      <c r="V60" s="286"/>
      <c r="W60" s="286"/>
      <c r="X60" s="286"/>
      <c r="Y60" s="286"/>
      <c r="Z60" s="286"/>
      <c r="AA60" s="286"/>
      <c r="AB60" s="286"/>
      <c r="AC60" s="286"/>
      <c r="AD60" s="286"/>
      <c r="AE60" s="286"/>
      <c r="AF60" s="286"/>
      <c r="AG60" s="286"/>
      <c r="AH60" s="286"/>
      <c r="AI60" s="286"/>
      <c r="AJ60" s="286"/>
      <c r="AK60" s="286"/>
      <c r="AL60" s="279" t="s">
        <v>255</v>
      </c>
      <c r="AM60" s="108"/>
    </row>
    <row r="61" spans="1:39" ht="15.75" customHeight="1">
      <c r="A61" s="282" t="s">
        <v>239</v>
      </c>
      <c r="B61" s="283"/>
      <c r="C61" s="283"/>
      <c r="D61" s="283"/>
      <c r="E61" s="283"/>
      <c r="F61" s="283"/>
      <c r="G61" s="283"/>
      <c r="H61" s="283"/>
      <c r="I61" s="283"/>
      <c r="J61" s="283"/>
      <c r="K61" s="283"/>
      <c r="L61" s="283"/>
      <c r="M61" s="283"/>
      <c r="N61" s="283"/>
      <c r="O61" s="283"/>
      <c r="P61" s="283"/>
      <c r="Q61" s="283"/>
      <c r="R61" s="283"/>
      <c r="S61" s="284"/>
      <c r="T61" s="287"/>
      <c r="U61" s="288"/>
      <c r="V61" s="288"/>
      <c r="W61" s="288"/>
      <c r="X61" s="288"/>
      <c r="Y61" s="288"/>
      <c r="Z61" s="288"/>
      <c r="AA61" s="288"/>
      <c r="AB61" s="288"/>
      <c r="AC61" s="288"/>
      <c r="AD61" s="288"/>
      <c r="AE61" s="288"/>
      <c r="AF61" s="288"/>
      <c r="AG61" s="288"/>
      <c r="AH61" s="288"/>
      <c r="AI61" s="288"/>
      <c r="AJ61" s="288"/>
      <c r="AK61" s="288"/>
      <c r="AL61" s="267" t="s">
        <v>179</v>
      </c>
      <c r="AM61" s="108"/>
    </row>
    <row r="62" spans="1:39" ht="15.75" customHeight="1">
      <c r="A62" s="282" t="s">
        <v>240</v>
      </c>
      <c r="B62" s="283"/>
      <c r="C62" s="283"/>
      <c r="D62" s="283"/>
      <c r="E62" s="283"/>
      <c r="F62" s="283"/>
      <c r="G62" s="283"/>
      <c r="H62" s="283"/>
      <c r="I62" s="283"/>
      <c r="J62" s="283"/>
      <c r="K62" s="283"/>
      <c r="L62" s="283"/>
      <c r="M62" s="283"/>
      <c r="N62" s="283"/>
      <c r="O62" s="283"/>
      <c r="P62" s="283"/>
      <c r="Q62" s="283"/>
      <c r="R62" s="283"/>
      <c r="S62" s="284"/>
      <c r="T62" s="287">
        <f ca="1">+T60-T61</f>
        <v>0</v>
      </c>
      <c r="U62" s="288"/>
      <c r="V62" s="288"/>
      <c r="W62" s="288"/>
      <c r="X62" s="288"/>
      <c r="Y62" s="288"/>
      <c r="Z62" s="288"/>
      <c r="AA62" s="288"/>
      <c r="AB62" s="288"/>
      <c r="AC62" s="288"/>
      <c r="AD62" s="288"/>
      <c r="AE62" s="288"/>
      <c r="AF62" s="288"/>
      <c r="AG62" s="288"/>
      <c r="AH62" s="288"/>
      <c r="AI62" s="288"/>
      <c r="AJ62" s="288"/>
      <c r="AK62" s="288"/>
      <c r="AL62" s="267" t="s">
        <v>179</v>
      </c>
      <c r="AM62" s="108"/>
    </row>
  </sheetData>
  <mergeCells count="259">
    <mergeCell ref="X56:AA56"/>
    <mergeCell ref="AD45:AE45"/>
    <mergeCell ref="AF45:AG45"/>
    <mergeCell ref="T44:U44"/>
    <mergeCell ref="V44:W44"/>
    <mergeCell ref="AD44:AE44"/>
    <mergeCell ref="AF44:AG44"/>
    <mergeCell ref="T43:U43"/>
    <mergeCell ref="V43:W43"/>
    <mergeCell ref="AD43:AE43"/>
    <mergeCell ref="AF43:AG43"/>
    <mergeCell ref="X43:AA43"/>
    <mergeCell ref="X45:AA45"/>
    <mergeCell ref="X46:AA46"/>
    <mergeCell ref="X47:AA47"/>
    <mergeCell ref="X48:AA48"/>
    <mergeCell ref="X49:AA49"/>
    <mergeCell ref="X50:AA50"/>
    <mergeCell ref="X51:AA51"/>
    <mergeCell ref="X52:AA52"/>
    <mergeCell ref="X53:AA53"/>
    <mergeCell ref="X54:AA54"/>
    <mergeCell ref="AF55:AG55"/>
    <mergeCell ref="X55:AA55"/>
    <mergeCell ref="A41:A42"/>
    <mergeCell ref="T50:U50"/>
    <mergeCell ref="V50:W50"/>
    <mergeCell ref="AD50:AE50"/>
    <mergeCell ref="AF50:AG50"/>
    <mergeCell ref="T52:U52"/>
    <mergeCell ref="V52:W52"/>
    <mergeCell ref="AD52:AE52"/>
    <mergeCell ref="AF52:AG52"/>
    <mergeCell ref="T51:U51"/>
    <mergeCell ref="V51:W51"/>
    <mergeCell ref="AD51:AE51"/>
    <mergeCell ref="AF51:AG51"/>
    <mergeCell ref="T49:U49"/>
    <mergeCell ref="V49:W49"/>
    <mergeCell ref="AD49:AE49"/>
    <mergeCell ref="AF47:AG47"/>
    <mergeCell ref="T46:U46"/>
    <mergeCell ref="V46:W46"/>
    <mergeCell ref="AD46:AE46"/>
    <mergeCell ref="AF46:AG46"/>
    <mergeCell ref="T45:U45"/>
    <mergeCell ref="V45:W45"/>
    <mergeCell ref="X44:AA44"/>
    <mergeCell ref="A20:S21"/>
    <mergeCell ref="A58:S58"/>
    <mergeCell ref="A7:G7"/>
    <mergeCell ref="T57:U57"/>
    <mergeCell ref="V57:W57"/>
    <mergeCell ref="AD57:AE57"/>
    <mergeCell ref="AF57:AG57"/>
    <mergeCell ref="T56:U56"/>
    <mergeCell ref="V56:W56"/>
    <mergeCell ref="AD56:AE56"/>
    <mergeCell ref="AF56:AG56"/>
    <mergeCell ref="T53:U53"/>
    <mergeCell ref="V53:W53"/>
    <mergeCell ref="AD53:AE53"/>
    <mergeCell ref="AF53:AG53"/>
    <mergeCell ref="AF49:AG49"/>
    <mergeCell ref="T48:U48"/>
    <mergeCell ref="V48:W48"/>
    <mergeCell ref="AD48:AE48"/>
    <mergeCell ref="AF48:AG48"/>
    <mergeCell ref="T47:U47"/>
    <mergeCell ref="V47:W47"/>
    <mergeCell ref="AD47:AE47"/>
    <mergeCell ref="A30:A31"/>
    <mergeCell ref="T42:U42"/>
    <mergeCell ref="V42:W42"/>
    <mergeCell ref="AD42:AE42"/>
    <mergeCell ref="AF42:AG42"/>
    <mergeCell ref="T41:U41"/>
    <mergeCell ref="V41:W41"/>
    <mergeCell ref="AD41:AE41"/>
    <mergeCell ref="AF41:AG41"/>
    <mergeCell ref="T40:U40"/>
    <mergeCell ref="V40:W40"/>
    <mergeCell ref="AD40:AE40"/>
    <mergeCell ref="AF40:AG40"/>
    <mergeCell ref="X40:AA40"/>
    <mergeCell ref="X41:AA41"/>
    <mergeCell ref="X42:AA42"/>
    <mergeCell ref="T39:U39"/>
    <mergeCell ref="V39:W39"/>
    <mergeCell ref="AD39:AE39"/>
    <mergeCell ref="AF39:AG39"/>
    <mergeCell ref="X39:AA39"/>
    <mergeCell ref="T38:U38"/>
    <mergeCell ref="V38:W38"/>
    <mergeCell ref="AD38:AE38"/>
    <mergeCell ref="AF38:AG38"/>
    <mergeCell ref="T37:U37"/>
    <mergeCell ref="V37:W37"/>
    <mergeCell ref="AD37:AE37"/>
    <mergeCell ref="AF37:AG37"/>
    <mergeCell ref="X37:AA37"/>
    <mergeCell ref="X38:AA38"/>
    <mergeCell ref="T36:U36"/>
    <mergeCell ref="V36:W36"/>
    <mergeCell ref="AD36:AE36"/>
    <mergeCell ref="AF36:AG36"/>
    <mergeCell ref="X36:AA36"/>
    <mergeCell ref="T35:U35"/>
    <mergeCell ref="V35:W35"/>
    <mergeCell ref="AD35:AE35"/>
    <mergeCell ref="AF35:AG35"/>
    <mergeCell ref="T34:U34"/>
    <mergeCell ref="V34:W34"/>
    <mergeCell ref="AD34:AE34"/>
    <mergeCell ref="AF34:AG34"/>
    <mergeCell ref="X34:AA34"/>
    <mergeCell ref="X35:AA35"/>
    <mergeCell ref="T33:U33"/>
    <mergeCell ref="V33:W33"/>
    <mergeCell ref="AD33:AE33"/>
    <mergeCell ref="AF33:AG33"/>
    <mergeCell ref="T32:U32"/>
    <mergeCell ref="V32:W32"/>
    <mergeCell ref="AD32:AE32"/>
    <mergeCell ref="AF32:AG32"/>
    <mergeCell ref="V31:W31"/>
    <mergeCell ref="AD31:AE31"/>
    <mergeCell ref="AF31:AG31"/>
    <mergeCell ref="V27:W27"/>
    <mergeCell ref="AD27:AE27"/>
    <mergeCell ref="AF27:AG27"/>
    <mergeCell ref="V26:W26"/>
    <mergeCell ref="AD26:AE26"/>
    <mergeCell ref="AF26:AG26"/>
    <mergeCell ref="V30:W30"/>
    <mergeCell ref="AD30:AE30"/>
    <mergeCell ref="AF30:AG30"/>
    <mergeCell ref="V29:W29"/>
    <mergeCell ref="AD29:AE29"/>
    <mergeCell ref="AF29:AG29"/>
    <mergeCell ref="V28:W28"/>
    <mergeCell ref="AD28:AE28"/>
    <mergeCell ref="AF28:AG28"/>
    <mergeCell ref="V24:W24"/>
    <mergeCell ref="AD24:AE24"/>
    <mergeCell ref="AF24:AG24"/>
    <mergeCell ref="T23:U23"/>
    <mergeCell ref="AH21:AM21"/>
    <mergeCell ref="X21:AC21"/>
    <mergeCell ref="T21:W21"/>
    <mergeCell ref="X22:AA22"/>
    <mergeCell ref="X23:AA23"/>
    <mergeCell ref="X24:AA24"/>
    <mergeCell ref="AH22:AK22"/>
    <mergeCell ref="AH23:AK23"/>
    <mergeCell ref="AH24:AK24"/>
    <mergeCell ref="T20:AC20"/>
    <mergeCell ref="AD20:AM20"/>
    <mergeCell ref="A22:A29"/>
    <mergeCell ref="A32:A40"/>
    <mergeCell ref="A43:A56"/>
    <mergeCell ref="AF23:AG23"/>
    <mergeCell ref="AD23:AE23"/>
    <mergeCell ref="AF22:AG22"/>
    <mergeCell ref="AD22:AE22"/>
    <mergeCell ref="T22:U22"/>
    <mergeCell ref="V22:W22"/>
    <mergeCell ref="T25:U25"/>
    <mergeCell ref="T26:U26"/>
    <mergeCell ref="T27:U27"/>
    <mergeCell ref="T28:U28"/>
    <mergeCell ref="T29:U29"/>
    <mergeCell ref="T30:U30"/>
    <mergeCell ref="T31:U31"/>
    <mergeCell ref="AD21:AG21"/>
    <mergeCell ref="V23:W23"/>
    <mergeCell ref="V25:W25"/>
    <mergeCell ref="AD25:AE25"/>
    <mergeCell ref="AF25:AG25"/>
    <mergeCell ref="T24:U24"/>
    <mergeCell ref="S18:Y18"/>
    <mergeCell ref="AG18:AM18"/>
    <mergeCell ref="A11:A18"/>
    <mergeCell ref="S16:Y16"/>
    <mergeCell ref="AG16:AM16"/>
    <mergeCell ref="S17:Y17"/>
    <mergeCell ref="AG17:AM17"/>
    <mergeCell ref="A3:AM3"/>
    <mergeCell ref="A4:AM4"/>
    <mergeCell ref="Q13:R13"/>
    <mergeCell ref="T13:V13"/>
    <mergeCell ref="L14:AM14"/>
    <mergeCell ref="L15:AM15"/>
    <mergeCell ref="L12:AM12"/>
    <mergeCell ref="L11:AM11"/>
    <mergeCell ref="B13:K15"/>
    <mergeCell ref="AJ6:AK6"/>
    <mergeCell ref="AG6:AH6"/>
    <mergeCell ref="AD6:AE6"/>
    <mergeCell ref="X25:AA25"/>
    <mergeCell ref="X26:AA26"/>
    <mergeCell ref="X27:AA27"/>
    <mergeCell ref="X28:AA28"/>
    <mergeCell ref="X29:AA29"/>
    <mergeCell ref="X30:AA30"/>
    <mergeCell ref="X31:AA31"/>
    <mergeCell ref="X32:AA32"/>
    <mergeCell ref="X33:AA33"/>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38:AK38"/>
    <mergeCell ref="AH39:AK39"/>
    <mergeCell ref="AH40:AK40"/>
    <mergeCell ref="AH41:AK41"/>
    <mergeCell ref="AH42:AK42"/>
    <mergeCell ref="AH43:AK43"/>
    <mergeCell ref="AH44:AK44"/>
    <mergeCell ref="AH45:AK45"/>
    <mergeCell ref="AH46:AK46"/>
    <mergeCell ref="AH47:AK47"/>
    <mergeCell ref="AH48:AK48"/>
    <mergeCell ref="AH49:AK49"/>
    <mergeCell ref="AH50:AK50"/>
    <mergeCell ref="AH51:AK51"/>
    <mergeCell ref="A60:S60"/>
    <mergeCell ref="T60:AK60"/>
    <mergeCell ref="A62:S62"/>
    <mergeCell ref="T62:AK62"/>
    <mergeCell ref="A61:S61"/>
    <mergeCell ref="T61:AK61"/>
    <mergeCell ref="A59:S59"/>
    <mergeCell ref="T59:AK59"/>
    <mergeCell ref="AH52:AK52"/>
    <mergeCell ref="AH53:AK53"/>
    <mergeCell ref="AH54:AK54"/>
    <mergeCell ref="AH55:AK55"/>
    <mergeCell ref="AH56:AK56"/>
    <mergeCell ref="T58:AK58"/>
    <mergeCell ref="A57:S57"/>
    <mergeCell ref="X57:AA57"/>
    <mergeCell ref="AH57:AK57"/>
    <mergeCell ref="T54:U54"/>
    <mergeCell ref="V54:W54"/>
    <mergeCell ref="AD54:AE54"/>
    <mergeCell ref="AF54:AG54"/>
    <mergeCell ref="T55:U55"/>
    <mergeCell ref="V55:W55"/>
    <mergeCell ref="AD55:AE55"/>
  </mergeCells>
  <phoneticPr fontId="2"/>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view="pageBreakPreview" zoomScale="110" zoomScaleNormal="140" zoomScaleSheetLayoutView="110" workbookViewId="0">
      <selection activeCell="T63" sqref="T63"/>
    </sheetView>
  </sheetViews>
  <sheetFormatPr defaultColWidth="2.25" defaultRowHeight="13.5"/>
  <cols>
    <col min="1" max="1" width="2.25" style="107"/>
    <col min="2" max="2" width="3.125" style="107" customWidth="1"/>
    <col min="3" max="3" width="12.875" style="107" customWidth="1"/>
    <col min="4" max="4" width="16.875" style="107" customWidth="1"/>
    <col min="5" max="5" width="14.75" style="107" bestFit="1" customWidth="1"/>
    <col min="6" max="6" width="18.875" style="107" customWidth="1"/>
    <col min="7" max="12" width="11.25" style="107" customWidth="1"/>
    <col min="13" max="15" width="12.625" style="107" customWidth="1"/>
    <col min="16" max="16" width="18.75" style="107" customWidth="1"/>
    <col min="17" max="16384" width="2.25" style="107"/>
  </cols>
  <sheetData>
    <row r="1" spans="1:16">
      <c r="A1" s="107" t="s">
        <v>243</v>
      </c>
    </row>
    <row r="3" spans="1:16" ht="18" customHeight="1" thickBot="1">
      <c r="B3" s="82"/>
      <c r="P3" s="121" t="s">
        <v>212</v>
      </c>
    </row>
    <row r="4" spans="1:16" ht="18" customHeight="1" thickBot="1">
      <c r="B4" s="384" t="s">
        <v>200</v>
      </c>
      <c r="C4" s="385" t="s">
        <v>178</v>
      </c>
      <c r="D4" s="386" t="s">
        <v>175</v>
      </c>
      <c r="E4" s="390" t="s">
        <v>248</v>
      </c>
      <c r="F4" s="387" t="s">
        <v>180</v>
      </c>
      <c r="G4" s="388" t="s">
        <v>201</v>
      </c>
      <c r="H4" s="388"/>
      <c r="I4" s="389"/>
      <c r="J4" s="388" t="s">
        <v>203</v>
      </c>
      <c r="K4" s="388"/>
      <c r="L4" s="389"/>
      <c r="M4" s="382" t="s">
        <v>252</v>
      </c>
      <c r="N4" s="392" t="s">
        <v>253</v>
      </c>
      <c r="O4" s="392" t="s">
        <v>254</v>
      </c>
      <c r="P4" s="383" t="s">
        <v>207</v>
      </c>
    </row>
    <row r="5" spans="1:16" s="269" customFormat="1" ht="39" customHeight="1">
      <c r="B5" s="384"/>
      <c r="C5" s="385"/>
      <c r="D5" s="386"/>
      <c r="E5" s="391"/>
      <c r="F5" s="387"/>
      <c r="G5" s="268" t="s">
        <v>177</v>
      </c>
      <c r="H5" s="268" t="s">
        <v>234</v>
      </c>
      <c r="I5" s="270" t="s">
        <v>250</v>
      </c>
      <c r="J5" s="271" t="s">
        <v>205</v>
      </c>
      <c r="K5" s="268" t="s">
        <v>236</v>
      </c>
      <c r="L5" s="272" t="s">
        <v>251</v>
      </c>
      <c r="M5" s="383"/>
      <c r="N5" s="393"/>
      <c r="O5" s="393"/>
      <c r="P5" s="383"/>
    </row>
    <row r="6" spans="1:16" ht="22.5" customHeight="1">
      <c r="B6" s="233">
        <v>1</v>
      </c>
      <c r="C6" s="232">
        <f ca="1">IFERROR(INDIRECT("個票"&amp;$B6&amp;"！$AG$4"),"")</f>
        <v>0</v>
      </c>
      <c r="D6" s="232">
        <f ca="1">IFERROR(INDIRECT("個票"&amp;$B6&amp;"！$L$4"),"")</f>
        <v>0</v>
      </c>
      <c r="E6" s="275"/>
      <c r="F6" s="233">
        <f ca="1">IFERROR(INDIRECT("個票"&amp;$B6&amp;"！$L$5"),"")</f>
        <v>0</v>
      </c>
      <c r="G6" s="234">
        <f ca="1">IF(H6&lt;&gt;0,IFERROR(INDIRECT("個票"&amp;$B6&amp;"！$AA$13"),""),0)</f>
        <v>0</v>
      </c>
      <c r="H6" s="234">
        <f ca="1">IFERROR(INDIRECT("個票"&amp;$B6&amp;"！$AI$13"),"")</f>
        <v>0</v>
      </c>
      <c r="I6" s="235">
        <f ca="1">MIN(G6:H6)</f>
        <v>0</v>
      </c>
      <c r="J6" s="236">
        <f ca="1">IF(K6&lt;&gt;0,IFERROR(INDIRECT("個票"&amp;$B6&amp;"！$AA$37"),""),0)</f>
        <v>0</v>
      </c>
      <c r="K6" s="234">
        <f ca="1">IFERROR(INDIRECT("個票"&amp;$B6&amp;"！$AI$37"),"")</f>
        <v>0</v>
      </c>
      <c r="L6" s="237">
        <f ca="1">MIN(J6:K6)</f>
        <v>0</v>
      </c>
      <c r="M6" s="237">
        <f ca="1">+SUM(I6,L6)</f>
        <v>0</v>
      </c>
      <c r="N6" s="280"/>
      <c r="O6" s="235">
        <f ca="1">+IFERROR(MIN(M6,((H6+K6)-N6)),0)</f>
        <v>0</v>
      </c>
      <c r="P6" s="244"/>
    </row>
    <row r="7" spans="1:16" ht="22.5" customHeight="1">
      <c r="B7" s="233">
        <v>2</v>
      </c>
      <c r="C7" s="232" t="str">
        <f t="shared" ref="C7:C20" ca="1" si="0">IFERROR(INDIRECT("個票"&amp;$B7&amp;"！$AG$4"),"")</f>
        <v/>
      </c>
      <c r="D7" s="232" t="str">
        <f t="shared" ref="D7:D20" ca="1" si="1">IFERROR(INDIRECT("個票"&amp;$B7&amp;"！$L$4"),"")</f>
        <v/>
      </c>
      <c r="E7" s="275"/>
      <c r="F7" s="233" t="str">
        <f t="shared" ref="F7:F20" ca="1" si="2">IFERROR(INDIRECT("個票"&amp;$B7&amp;"！$L$5"),"")</f>
        <v/>
      </c>
      <c r="G7" s="234" t="str">
        <f t="shared" ref="G7:G20" ca="1" si="3">IF(H7&lt;&gt;0,IFERROR(INDIRECT("個票"&amp;$B7&amp;"！$AA$13"),""),0)</f>
        <v/>
      </c>
      <c r="H7" s="234" t="str">
        <f t="shared" ref="H7:H20" ca="1" si="4">IFERROR(INDIRECT("個票"&amp;$B7&amp;"！$AI$13"),"")</f>
        <v/>
      </c>
      <c r="I7" s="235">
        <f t="shared" ref="I7:I20" ca="1" si="5">MIN(G7:H7)</f>
        <v>0</v>
      </c>
      <c r="J7" s="236" t="str">
        <f t="shared" ref="J7:J20" ca="1" si="6">IF(K7&lt;&gt;0,IFERROR(INDIRECT("個票"&amp;$B7&amp;"！$AA$37"),""),0)</f>
        <v/>
      </c>
      <c r="K7" s="234" t="str">
        <f t="shared" ref="K7:K20" ca="1" si="7">IFERROR(INDIRECT("個票"&amp;$B7&amp;"！$AI$37"),"")</f>
        <v/>
      </c>
      <c r="L7" s="237">
        <f t="shared" ref="L7:L20" ca="1" si="8">MIN(J7:K7)</f>
        <v>0</v>
      </c>
      <c r="M7" s="237">
        <f t="shared" ref="M7:M20" ca="1" si="9">+SUM(I7,L7)</f>
        <v>0</v>
      </c>
      <c r="N7" s="280"/>
      <c r="O7" s="235">
        <f t="shared" ref="O7:O20" ca="1" si="10">+IFERROR(MIN(M7,((H7+K7)-N7)),0)</f>
        <v>0</v>
      </c>
      <c r="P7" s="244"/>
    </row>
    <row r="8" spans="1:16" ht="22.5" customHeight="1">
      <c r="B8" s="233">
        <v>3</v>
      </c>
      <c r="C8" s="232" t="str">
        <f t="shared" ca="1" si="0"/>
        <v/>
      </c>
      <c r="D8" s="232" t="str">
        <f t="shared" ca="1" si="1"/>
        <v/>
      </c>
      <c r="E8" s="275"/>
      <c r="F8" s="233" t="str">
        <f t="shared" ca="1" si="2"/>
        <v/>
      </c>
      <c r="G8" s="234" t="str">
        <f t="shared" ca="1" si="3"/>
        <v/>
      </c>
      <c r="H8" s="234" t="str">
        <f t="shared" ca="1" si="4"/>
        <v/>
      </c>
      <c r="I8" s="235">
        <f t="shared" ca="1" si="5"/>
        <v>0</v>
      </c>
      <c r="J8" s="236" t="str">
        <f t="shared" ca="1" si="6"/>
        <v/>
      </c>
      <c r="K8" s="234" t="str">
        <f t="shared" ca="1" si="7"/>
        <v/>
      </c>
      <c r="L8" s="237">
        <f t="shared" ca="1" si="8"/>
        <v>0</v>
      </c>
      <c r="M8" s="237">
        <f t="shared" ca="1" si="9"/>
        <v>0</v>
      </c>
      <c r="N8" s="280"/>
      <c r="O8" s="235">
        <f t="shared" ca="1" si="10"/>
        <v>0</v>
      </c>
      <c r="P8" s="244"/>
    </row>
    <row r="9" spans="1:16" ht="22.5" customHeight="1">
      <c r="B9" s="233">
        <v>4</v>
      </c>
      <c r="C9" s="232" t="str">
        <f t="shared" ca="1" si="0"/>
        <v/>
      </c>
      <c r="D9" s="232" t="str">
        <f t="shared" ca="1" si="1"/>
        <v/>
      </c>
      <c r="E9" s="275"/>
      <c r="F9" s="233" t="str">
        <f t="shared" ca="1" si="2"/>
        <v/>
      </c>
      <c r="G9" s="234" t="str">
        <f t="shared" ca="1" si="3"/>
        <v/>
      </c>
      <c r="H9" s="234" t="str">
        <f t="shared" ca="1" si="4"/>
        <v/>
      </c>
      <c r="I9" s="235">
        <f t="shared" ca="1" si="5"/>
        <v>0</v>
      </c>
      <c r="J9" s="236" t="str">
        <f t="shared" ca="1" si="6"/>
        <v/>
      </c>
      <c r="K9" s="234" t="str">
        <f t="shared" ca="1" si="7"/>
        <v/>
      </c>
      <c r="L9" s="237">
        <f t="shared" ca="1" si="8"/>
        <v>0</v>
      </c>
      <c r="M9" s="237">
        <f t="shared" ca="1" si="9"/>
        <v>0</v>
      </c>
      <c r="N9" s="280"/>
      <c r="O9" s="235">
        <f t="shared" ca="1" si="10"/>
        <v>0</v>
      </c>
      <c r="P9" s="244"/>
    </row>
    <row r="10" spans="1:16" ht="22.5" customHeight="1">
      <c r="B10" s="233">
        <v>5</v>
      </c>
      <c r="C10" s="232" t="str">
        <f t="shared" ca="1" si="0"/>
        <v/>
      </c>
      <c r="D10" s="232" t="str">
        <f t="shared" ca="1" si="1"/>
        <v/>
      </c>
      <c r="E10" s="275"/>
      <c r="F10" s="233" t="str">
        <f t="shared" ca="1" si="2"/>
        <v/>
      </c>
      <c r="G10" s="234" t="str">
        <f t="shared" ca="1" si="3"/>
        <v/>
      </c>
      <c r="H10" s="234" t="str">
        <f t="shared" ca="1" si="4"/>
        <v/>
      </c>
      <c r="I10" s="235">
        <f t="shared" ca="1" si="5"/>
        <v>0</v>
      </c>
      <c r="J10" s="236" t="str">
        <f t="shared" ca="1" si="6"/>
        <v/>
      </c>
      <c r="K10" s="234" t="str">
        <f t="shared" ca="1" si="7"/>
        <v/>
      </c>
      <c r="L10" s="237">
        <f t="shared" ca="1" si="8"/>
        <v>0</v>
      </c>
      <c r="M10" s="237">
        <f t="shared" ca="1" si="9"/>
        <v>0</v>
      </c>
      <c r="N10" s="280"/>
      <c r="O10" s="235">
        <f t="shared" ca="1" si="10"/>
        <v>0</v>
      </c>
      <c r="P10" s="244"/>
    </row>
    <row r="11" spans="1:16" ht="22.5" customHeight="1">
      <c r="B11" s="233">
        <v>6</v>
      </c>
      <c r="C11" s="232" t="str">
        <f t="shared" ca="1" si="0"/>
        <v/>
      </c>
      <c r="D11" s="232" t="str">
        <f t="shared" ca="1" si="1"/>
        <v/>
      </c>
      <c r="E11" s="275"/>
      <c r="F11" s="233" t="str">
        <f t="shared" ca="1" si="2"/>
        <v/>
      </c>
      <c r="G11" s="234" t="str">
        <f t="shared" ca="1" si="3"/>
        <v/>
      </c>
      <c r="H11" s="234" t="str">
        <f t="shared" ca="1" si="4"/>
        <v/>
      </c>
      <c r="I11" s="235">
        <f t="shared" ca="1" si="5"/>
        <v>0</v>
      </c>
      <c r="J11" s="236" t="str">
        <f t="shared" ca="1" si="6"/>
        <v/>
      </c>
      <c r="K11" s="234" t="str">
        <f t="shared" ca="1" si="7"/>
        <v/>
      </c>
      <c r="L11" s="237">
        <f t="shared" ca="1" si="8"/>
        <v>0</v>
      </c>
      <c r="M11" s="237">
        <f t="shared" ca="1" si="9"/>
        <v>0</v>
      </c>
      <c r="N11" s="280"/>
      <c r="O11" s="235">
        <f t="shared" ca="1" si="10"/>
        <v>0</v>
      </c>
      <c r="P11" s="244"/>
    </row>
    <row r="12" spans="1:16" ht="22.5" customHeight="1">
      <c r="B12" s="233">
        <v>7</v>
      </c>
      <c r="C12" s="232" t="str">
        <f t="shared" ca="1" si="0"/>
        <v/>
      </c>
      <c r="D12" s="232" t="str">
        <f t="shared" ca="1" si="1"/>
        <v/>
      </c>
      <c r="E12" s="275"/>
      <c r="F12" s="233" t="str">
        <f t="shared" ca="1" si="2"/>
        <v/>
      </c>
      <c r="G12" s="234" t="str">
        <f t="shared" ca="1" si="3"/>
        <v/>
      </c>
      <c r="H12" s="234" t="str">
        <f t="shared" ca="1" si="4"/>
        <v/>
      </c>
      <c r="I12" s="235">
        <f t="shared" ca="1" si="5"/>
        <v>0</v>
      </c>
      <c r="J12" s="236" t="str">
        <f t="shared" ca="1" si="6"/>
        <v/>
      </c>
      <c r="K12" s="234" t="str">
        <f t="shared" ca="1" si="7"/>
        <v/>
      </c>
      <c r="L12" s="237">
        <f t="shared" ca="1" si="8"/>
        <v>0</v>
      </c>
      <c r="M12" s="237">
        <f t="shared" ca="1" si="9"/>
        <v>0</v>
      </c>
      <c r="N12" s="280"/>
      <c r="O12" s="235">
        <f t="shared" ca="1" si="10"/>
        <v>0</v>
      </c>
      <c r="P12" s="244"/>
    </row>
    <row r="13" spans="1:16" ht="22.5" customHeight="1">
      <c r="B13" s="233">
        <v>8</v>
      </c>
      <c r="C13" s="232" t="str">
        <f t="shared" ca="1" si="0"/>
        <v/>
      </c>
      <c r="D13" s="232" t="str">
        <f t="shared" ca="1" si="1"/>
        <v/>
      </c>
      <c r="E13" s="275"/>
      <c r="F13" s="233" t="str">
        <f t="shared" ca="1" si="2"/>
        <v/>
      </c>
      <c r="G13" s="234" t="str">
        <f t="shared" ca="1" si="3"/>
        <v/>
      </c>
      <c r="H13" s="234" t="str">
        <f t="shared" ca="1" si="4"/>
        <v/>
      </c>
      <c r="I13" s="235">
        <f t="shared" ca="1" si="5"/>
        <v>0</v>
      </c>
      <c r="J13" s="236" t="str">
        <f t="shared" ca="1" si="6"/>
        <v/>
      </c>
      <c r="K13" s="234" t="str">
        <f t="shared" ca="1" si="7"/>
        <v/>
      </c>
      <c r="L13" s="237">
        <f t="shared" ca="1" si="8"/>
        <v>0</v>
      </c>
      <c r="M13" s="237">
        <f t="shared" ca="1" si="9"/>
        <v>0</v>
      </c>
      <c r="N13" s="280"/>
      <c r="O13" s="235">
        <f t="shared" ca="1" si="10"/>
        <v>0</v>
      </c>
      <c r="P13" s="244"/>
    </row>
    <row r="14" spans="1:16" ht="22.5" customHeight="1">
      <c r="B14" s="233">
        <v>9</v>
      </c>
      <c r="C14" s="232" t="str">
        <f t="shared" ca="1" si="0"/>
        <v/>
      </c>
      <c r="D14" s="232" t="str">
        <f t="shared" ca="1" si="1"/>
        <v/>
      </c>
      <c r="E14" s="275"/>
      <c r="F14" s="233" t="str">
        <f t="shared" ca="1" si="2"/>
        <v/>
      </c>
      <c r="G14" s="234" t="str">
        <f t="shared" ca="1" si="3"/>
        <v/>
      </c>
      <c r="H14" s="234" t="str">
        <f t="shared" ca="1" si="4"/>
        <v/>
      </c>
      <c r="I14" s="235">
        <f t="shared" ca="1" si="5"/>
        <v>0</v>
      </c>
      <c r="J14" s="236" t="str">
        <f t="shared" ca="1" si="6"/>
        <v/>
      </c>
      <c r="K14" s="234" t="str">
        <f t="shared" ca="1" si="7"/>
        <v/>
      </c>
      <c r="L14" s="237">
        <f t="shared" ca="1" si="8"/>
        <v>0</v>
      </c>
      <c r="M14" s="237">
        <f t="shared" ca="1" si="9"/>
        <v>0</v>
      </c>
      <c r="N14" s="280"/>
      <c r="O14" s="235">
        <f t="shared" ca="1" si="10"/>
        <v>0</v>
      </c>
      <c r="P14" s="244"/>
    </row>
    <row r="15" spans="1:16" ht="22.5" customHeight="1">
      <c r="B15" s="233">
        <v>10</v>
      </c>
      <c r="C15" s="232" t="str">
        <f t="shared" ca="1" si="0"/>
        <v/>
      </c>
      <c r="D15" s="232" t="str">
        <f t="shared" ca="1" si="1"/>
        <v/>
      </c>
      <c r="E15" s="275"/>
      <c r="F15" s="233" t="str">
        <f t="shared" ca="1" si="2"/>
        <v/>
      </c>
      <c r="G15" s="234" t="str">
        <f t="shared" ca="1" si="3"/>
        <v/>
      </c>
      <c r="H15" s="234" t="str">
        <f t="shared" ca="1" si="4"/>
        <v/>
      </c>
      <c r="I15" s="235">
        <f t="shared" ca="1" si="5"/>
        <v>0</v>
      </c>
      <c r="J15" s="236" t="str">
        <f t="shared" ca="1" si="6"/>
        <v/>
      </c>
      <c r="K15" s="234" t="str">
        <f t="shared" ca="1" si="7"/>
        <v/>
      </c>
      <c r="L15" s="237">
        <f t="shared" ca="1" si="8"/>
        <v>0</v>
      </c>
      <c r="M15" s="237">
        <f t="shared" ca="1" si="9"/>
        <v>0</v>
      </c>
      <c r="N15" s="280"/>
      <c r="O15" s="235">
        <f t="shared" ca="1" si="10"/>
        <v>0</v>
      </c>
      <c r="P15" s="244"/>
    </row>
    <row r="16" spans="1:16" ht="22.5" customHeight="1">
      <c r="B16" s="233">
        <v>11</v>
      </c>
      <c r="C16" s="232" t="str">
        <f t="shared" ca="1" si="0"/>
        <v/>
      </c>
      <c r="D16" s="232" t="str">
        <f t="shared" ca="1" si="1"/>
        <v/>
      </c>
      <c r="E16" s="275"/>
      <c r="F16" s="233" t="str">
        <f t="shared" ca="1" si="2"/>
        <v/>
      </c>
      <c r="G16" s="234" t="str">
        <f t="shared" ca="1" si="3"/>
        <v/>
      </c>
      <c r="H16" s="234" t="str">
        <f t="shared" ca="1" si="4"/>
        <v/>
      </c>
      <c r="I16" s="235">
        <f t="shared" ca="1" si="5"/>
        <v>0</v>
      </c>
      <c r="J16" s="236" t="str">
        <f t="shared" ca="1" si="6"/>
        <v/>
      </c>
      <c r="K16" s="234" t="str">
        <f t="shared" ca="1" si="7"/>
        <v/>
      </c>
      <c r="L16" s="237">
        <f t="shared" ca="1" si="8"/>
        <v>0</v>
      </c>
      <c r="M16" s="237">
        <f t="shared" ca="1" si="9"/>
        <v>0</v>
      </c>
      <c r="N16" s="280"/>
      <c r="O16" s="235">
        <f t="shared" ca="1" si="10"/>
        <v>0</v>
      </c>
      <c r="P16" s="244"/>
    </row>
    <row r="17" spans="1:16" ht="22.5" customHeight="1">
      <c r="B17" s="233">
        <v>12</v>
      </c>
      <c r="C17" s="232" t="str">
        <f t="shared" ca="1" si="0"/>
        <v/>
      </c>
      <c r="D17" s="232" t="str">
        <f t="shared" ca="1" si="1"/>
        <v/>
      </c>
      <c r="E17" s="275"/>
      <c r="F17" s="233" t="str">
        <f t="shared" ca="1" si="2"/>
        <v/>
      </c>
      <c r="G17" s="234" t="str">
        <f t="shared" ca="1" si="3"/>
        <v/>
      </c>
      <c r="H17" s="234" t="str">
        <f t="shared" ca="1" si="4"/>
        <v/>
      </c>
      <c r="I17" s="235">
        <f t="shared" ca="1" si="5"/>
        <v>0</v>
      </c>
      <c r="J17" s="236" t="str">
        <f t="shared" ca="1" si="6"/>
        <v/>
      </c>
      <c r="K17" s="234" t="str">
        <f t="shared" ca="1" si="7"/>
        <v/>
      </c>
      <c r="L17" s="237">
        <f t="shared" ca="1" si="8"/>
        <v>0</v>
      </c>
      <c r="M17" s="237">
        <f t="shared" ca="1" si="9"/>
        <v>0</v>
      </c>
      <c r="N17" s="280"/>
      <c r="O17" s="235">
        <f t="shared" ca="1" si="10"/>
        <v>0</v>
      </c>
      <c r="P17" s="244"/>
    </row>
    <row r="18" spans="1:16" ht="22.5" customHeight="1">
      <c r="B18" s="233">
        <v>13</v>
      </c>
      <c r="C18" s="232" t="str">
        <f t="shared" ca="1" si="0"/>
        <v/>
      </c>
      <c r="D18" s="232" t="str">
        <f t="shared" ca="1" si="1"/>
        <v/>
      </c>
      <c r="E18" s="275"/>
      <c r="F18" s="233" t="str">
        <f t="shared" ca="1" si="2"/>
        <v/>
      </c>
      <c r="G18" s="234" t="str">
        <f t="shared" ca="1" si="3"/>
        <v/>
      </c>
      <c r="H18" s="234" t="str">
        <f t="shared" ca="1" si="4"/>
        <v/>
      </c>
      <c r="I18" s="235">
        <f t="shared" ca="1" si="5"/>
        <v>0</v>
      </c>
      <c r="J18" s="236" t="str">
        <f t="shared" ca="1" si="6"/>
        <v/>
      </c>
      <c r="K18" s="234" t="str">
        <f t="shared" ca="1" si="7"/>
        <v/>
      </c>
      <c r="L18" s="237">
        <f t="shared" ca="1" si="8"/>
        <v>0</v>
      </c>
      <c r="M18" s="237">
        <f t="shared" ca="1" si="9"/>
        <v>0</v>
      </c>
      <c r="N18" s="280"/>
      <c r="O18" s="235">
        <f t="shared" ca="1" si="10"/>
        <v>0</v>
      </c>
      <c r="P18" s="244"/>
    </row>
    <row r="19" spans="1:16" ht="22.5" customHeight="1">
      <c r="B19" s="233">
        <v>14</v>
      </c>
      <c r="C19" s="232" t="str">
        <f t="shared" ca="1" si="0"/>
        <v/>
      </c>
      <c r="D19" s="232" t="str">
        <f t="shared" ca="1" si="1"/>
        <v/>
      </c>
      <c r="E19" s="275"/>
      <c r="F19" s="233" t="str">
        <f t="shared" ca="1" si="2"/>
        <v/>
      </c>
      <c r="G19" s="234" t="str">
        <f t="shared" ca="1" si="3"/>
        <v/>
      </c>
      <c r="H19" s="234" t="str">
        <f t="shared" ca="1" si="4"/>
        <v/>
      </c>
      <c r="I19" s="235">
        <f t="shared" ca="1" si="5"/>
        <v>0</v>
      </c>
      <c r="J19" s="236" t="str">
        <f t="shared" ca="1" si="6"/>
        <v/>
      </c>
      <c r="K19" s="234" t="str">
        <f t="shared" ca="1" si="7"/>
        <v/>
      </c>
      <c r="L19" s="237">
        <f t="shared" ca="1" si="8"/>
        <v>0</v>
      </c>
      <c r="M19" s="237">
        <f t="shared" ca="1" si="9"/>
        <v>0</v>
      </c>
      <c r="N19" s="280"/>
      <c r="O19" s="235">
        <f ca="1">+IFERROR(MIN(M19,((H19+K19)-N19)),0)</f>
        <v>0</v>
      </c>
      <c r="P19" s="244"/>
    </row>
    <row r="20" spans="1:16" ht="22.5" customHeight="1" thickBot="1">
      <c r="B20" s="239">
        <v>15</v>
      </c>
      <c r="C20" s="238" t="str">
        <f t="shared" ca="1" si="0"/>
        <v/>
      </c>
      <c r="D20" s="238" t="str">
        <f t="shared" ca="1" si="1"/>
        <v/>
      </c>
      <c r="E20" s="276"/>
      <c r="F20" s="239" t="str">
        <f t="shared" ca="1" si="2"/>
        <v/>
      </c>
      <c r="G20" s="240" t="str">
        <f t="shared" ca="1" si="3"/>
        <v/>
      </c>
      <c r="H20" s="240" t="str">
        <f t="shared" ca="1" si="4"/>
        <v/>
      </c>
      <c r="I20" s="241">
        <f t="shared" ca="1" si="5"/>
        <v>0</v>
      </c>
      <c r="J20" s="242" t="str">
        <f t="shared" ca="1" si="6"/>
        <v/>
      </c>
      <c r="K20" s="240" t="str">
        <f t="shared" ca="1" si="7"/>
        <v/>
      </c>
      <c r="L20" s="243">
        <f t="shared" ca="1" si="8"/>
        <v>0</v>
      </c>
      <c r="M20" s="241">
        <f t="shared" ca="1" si="9"/>
        <v>0</v>
      </c>
      <c r="N20" s="281"/>
      <c r="O20" s="241">
        <f t="shared" ca="1" si="10"/>
        <v>0</v>
      </c>
      <c r="P20" s="245"/>
    </row>
    <row r="21" spans="1:16" ht="22.5" customHeight="1" thickTop="1" thickBot="1">
      <c r="B21" s="380" t="s">
        <v>206</v>
      </c>
      <c r="C21" s="381"/>
      <c r="D21" s="381"/>
      <c r="E21" s="381"/>
      <c r="F21" s="381"/>
      <c r="G21" s="250"/>
      <c r="H21" s="250"/>
      <c r="I21" s="251">
        <f ca="1">SUM(I6:I20)</f>
        <v>0</v>
      </c>
      <c r="J21" s="252"/>
      <c r="K21" s="250"/>
      <c r="L21" s="253">
        <f ca="1">SUM(L6:L20)</f>
        <v>0</v>
      </c>
      <c r="M21" s="253">
        <f ca="1">+SUM(M6:M20)</f>
        <v>0</v>
      </c>
      <c r="N21" s="251"/>
      <c r="O21" s="251">
        <f ca="1">+SUM(O6:O20)</f>
        <v>0</v>
      </c>
      <c r="P21" s="254"/>
    </row>
    <row r="22" spans="1:16" ht="19.5" customHeight="1"/>
    <row r="23" spans="1:16" customFormat="1" ht="18" customHeight="1">
      <c r="A23" s="107" t="s">
        <v>204</v>
      </c>
      <c r="B23" s="107"/>
      <c r="C23" s="107"/>
      <c r="D23" s="107"/>
      <c r="E23" s="107"/>
    </row>
    <row r="24" spans="1:16" s="1" customFormat="1" ht="16.5" customHeight="1">
      <c r="B24" s="274">
        <v>1</v>
      </c>
      <c r="C24" s="278"/>
      <c r="D24" s="1" t="s">
        <v>249</v>
      </c>
    </row>
    <row r="25" spans="1:16" customFormat="1" ht="16.5" customHeight="1">
      <c r="A25" s="107"/>
      <c r="B25" s="246">
        <v>2</v>
      </c>
      <c r="C25" s="247" t="s">
        <v>209</v>
      </c>
      <c r="D25" s="107"/>
      <c r="E25" s="1"/>
    </row>
    <row r="26" spans="1:16" customFormat="1" ht="16.5" customHeight="1">
      <c r="A26" s="107"/>
      <c r="B26" s="246">
        <v>3</v>
      </c>
      <c r="C26" s="247" t="s">
        <v>208</v>
      </c>
      <c r="D26" s="107"/>
      <c r="E26" s="1"/>
    </row>
    <row r="27" spans="1:16" customFormat="1" ht="16.5" customHeight="1">
      <c r="A27" s="107"/>
      <c r="B27" s="246">
        <v>4</v>
      </c>
      <c r="C27" s="247" t="s">
        <v>245</v>
      </c>
      <c r="D27" s="107"/>
      <c r="E27" s="1"/>
    </row>
    <row r="28" spans="1:16" customFormat="1" ht="16.5" customHeight="1">
      <c r="A28" s="107"/>
      <c r="B28" s="248">
        <v>5</v>
      </c>
      <c r="C28" s="249" t="s">
        <v>246</v>
      </c>
      <c r="D28" s="107"/>
      <c r="E28" s="1"/>
    </row>
    <row r="29" spans="1:16" customFormat="1" ht="16.5" customHeight="1">
      <c r="A29" s="107"/>
      <c r="B29" s="248">
        <v>6</v>
      </c>
      <c r="C29" s="249" t="s">
        <v>247</v>
      </c>
      <c r="D29" s="107"/>
      <c r="E29" s="1"/>
    </row>
    <row r="30" spans="1:16" customFormat="1" ht="22.5" customHeight="1">
      <c r="E30" s="1"/>
    </row>
    <row r="31" spans="1:16" customFormat="1" ht="22.5" customHeight="1">
      <c r="E31" s="1"/>
    </row>
    <row r="32" spans="1:16" customFormat="1" ht="22.5" customHeight="1">
      <c r="E32" s="1"/>
    </row>
    <row r="33" spans="5:5" customFormat="1" ht="22.5" customHeight="1">
      <c r="E33" s="1"/>
    </row>
    <row r="34" spans="5:5" customFormat="1" ht="22.5" customHeight="1">
      <c r="E34" s="1"/>
    </row>
    <row r="35" spans="5:5" customFormat="1" ht="22.5" customHeight="1">
      <c r="E35" s="1"/>
    </row>
    <row r="36" spans="5:5" customFormat="1" ht="22.5" customHeight="1">
      <c r="E36" s="277"/>
    </row>
    <row r="37" spans="5:5" customFormat="1" ht="22.5" customHeight="1"/>
    <row r="38" spans="5:5" customFormat="1" ht="22.5" customHeight="1"/>
    <row r="39" spans="5:5" customFormat="1" ht="22.5" customHeight="1"/>
    <row r="40" spans="5:5" customFormat="1" ht="22.5" customHeight="1"/>
  </sheetData>
  <mergeCells count="12">
    <mergeCell ref="B21:F21"/>
    <mergeCell ref="M4:M5"/>
    <mergeCell ref="P4:P5"/>
    <mergeCell ref="B4:B5"/>
    <mergeCell ref="C4:C5"/>
    <mergeCell ref="D4:D5"/>
    <mergeCell ref="F4:F5"/>
    <mergeCell ref="G4:I4"/>
    <mergeCell ref="J4:L4"/>
    <mergeCell ref="E4:E5"/>
    <mergeCell ref="O4:O5"/>
    <mergeCell ref="N4:N5"/>
  </mergeCells>
  <phoneticPr fontId="2"/>
  <pageMargins left="0.19685039370078741" right="0.19685039370078741" top="0.39370078740157483" bottom="0.39370078740157483" header="0" footer="0"/>
  <pageSetup paperSize="9" scale="76" orientation="landscape"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14:formula1>
            <xm:f>計算用!$A$2:$A$36</xm:f>
          </x14:formula1>
          <xm:sqref>F6:F20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57"/>
  <sheetViews>
    <sheetView view="pageBreakPreview" topLeftCell="A64" zoomScale="145" zoomScaleNormal="120" zoomScaleSheetLayoutView="145" workbookViewId="0">
      <selection activeCell="T63" sqref="T63"/>
    </sheetView>
  </sheetViews>
  <sheetFormatPr defaultColWidth="2.25" defaultRowHeight="13.5"/>
  <cols>
    <col min="1" max="1" width="2.25" style="32" customWidth="1"/>
    <col min="2" max="40" width="2.25" style="32"/>
    <col min="41" max="41" width="2.25" style="32" customWidth="1"/>
    <col min="42" max="47" width="2.25" style="32" hidden="1" customWidth="1"/>
    <col min="48" max="16384" width="2.25" style="32"/>
  </cols>
  <sheetData>
    <row r="1" spans="1:47">
      <c r="A1" s="52" t="s">
        <v>242</v>
      </c>
    </row>
    <row r="3" spans="1:47" s="33" customFormat="1" ht="12" customHeight="1">
      <c r="A3" s="404" t="s">
        <v>45</v>
      </c>
      <c r="B3" s="140" t="s">
        <v>0</v>
      </c>
      <c r="C3" s="141"/>
      <c r="D3" s="141"/>
      <c r="E3" s="142"/>
      <c r="F3" s="142"/>
      <c r="G3" s="142"/>
      <c r="H3" s="142"/>
      <c r="I3" s="142"/>
      <c r="J3" s="142"/>
      <c r="K3" s="143"/>
      <c r="L3" s="542"/>
      <c r="M3" s="543"/>
      <c r="N3" s="543"/>
      <c r="O3" s="543"/>
      <c r="P3" s="543"/>
      <c r="Q3" s="543"/>
      <c r="R3" s="543"/>
      <c r="S3" s="543"/>
      <c r="T3" s="543"/>
      <c r="U3" s="543"/>
      <c r="V3" s="543"/>
      <c r="W3" s="543"/>
      <c r="X3" s="543"/>
      <c r="Y3" s="543"/>
      <c r="Z3" s="543"/>
      <c r="AA3" s="543"/>
      <c r="AB3" s="543"/>
      <c r="AC3" s="543"/>
      <c r="AD3" s="543"/>
      <c r="AE3" s="543"/>
      <c r="AF3" s="544"/>
      <c r="AG3" s="431" t="s">
        <v>151</v>
      </c>
      <c r="AH3" s="402"/>
      <c r="AI3" s="402"/>
      <c r="AJ3" s="402"/>
      <c r="AK3" s="402"/>
      <c r="AL3" s="402"/>
      <c r="AM3" s="403"/>
    </row>
    <row r="4" spans="1:47" s="33" customFormat="1" ht="20.25" customHeight="1">
      <c r="A4" s="405"/>
      <c r="B4" s="144" t="s">
        <v>40</v>
      </c>
      <c r="C4" s="145"/>
      <c r="D4" s="145"/>
      <c r="E4" s="146"/>
      <c r="F4" s="146"/>
      <c r="G4" s="146"/>
      <c r="H4" s="146"/>
      <c r="I4" s="146"/>
      <c r="J4" s="146"/>
      <c r="K4" s="147"/>
      <c r="L4" s="506"/>
      <c r="M4" s="507"/>
      <c r="N4" s="507"/>
      <c r="O4" s="507"/>
      <c r="P4" s="507"/>
      <c r="Q4" s="507"/>
      <c r="R4" s="507"/>
      <c r="S4" s="507"/>
      <c r="T4" s="507"/>
      <c r="U4" s="507"/>
      <c r="V4" s="507"/>
      <c r="W4" s="507"/>
      <c r="X4" s="507"/>
      <c r="Y4" s="507"/>
      <c r="Z4" s="507"/>
      <c r="AA4" s="507"/>
      <c r="AB4" s="507"/>
      <c r="AC4" s="507"/>
      <c r="AD4" s="507"/>
      <c r="AE4" s="507"/>
      <c r="AF4" s="508"/>
      <c r="AG4" s="432"/>
      <c r="AH4" s="433"/>
      <c r="AI4" s="433"/>
      <c r="AJ4" s="433"/>
      <c r="AK4" s="433"/>
      <c r="AL4" s="433"/>
      <c r="AM4" s="434"/>
      <c r="AP4" s="489"/>
      <c r="AQ4" s="489"/>
      <c r="AR4" s="489"/>
      <c r="AS4" s="489"/>
      <c r="AT4" s="489"/>
      <c r="AU4" s="489"/>
    </row>
    <row r="5" spans="1:47" s="33" customFormat="1" ht="20.25" customHeight="1">
      <c r="A5" s="405"/>
      <c r="B5" s="148" t="s">
        <v>152</v>
      </c>
      <c r="C5" s="149"/>
      <c r="D5" s="149"/>
      <c r="E5" s="150"/>
      <c r="F5" s="150"/>
      <c r="G5" s="150"/>
      <c r="H5" s="150"/>
      <c r="I5" s="150"/>
      <c r="J5" s="150"/>
      <c r="K5" s="151"/>
      <c r="L5" s="435"/>
      <c r="M5" s="436"/>
      <c r="N5" s="436"/>
      <c r="O5" s="436"/>
      <c r="P5" s="436"/>
      <c r="Q5" s="436"/>
      <c r="R5" s="436"/>
      <c r="S5" s="436"/>
      <c r="T5" s="436"/>
      <c r="U5" s="436"/>
      <c r="V5" s="436"/>
      <c r="W5" s="436"/>
      <c r="X5" s="436"/>
      <c r="Y5" s="436"/>
      <c r="Z5" s="436"/>
      <c r="AA5" s="436"/>
      <c r="AB5" s="437"/>
      <c r="AC5" s="438" t="s">
        <v>153</v>
      </c>
      <c r="AD5" s="439"/>
      <c r="AE5" s="439"/>
      <c r="AF5" s="440"/>
      <c r="AG5" s="499"/>
      <c r="AH5" s="499"/>
      <c r="AI5" s="499"/>
      <c r="AJ5" s="499"/>
      <c r="AK5" s="499"/>
      <c r="AL5" s="441" t="s">
        <v>154</v>
      </c>
      <c r="AM5" s="442"/>
      <c r="AP5" s="489"/>
      <c r="AQ5" s="489"/>
      <c r="AR5" s="489"/>
      <c r="AS5" s="489"/>
      <c r="AT5" s="489"/>
      <c r="AU5" s="489"/>
    </row>
    <row r="6" spans="1:47" s="33" customFormat="1" ht="13.5" customHeight="1">
      <c r="A6" s="405"/>
      <c r="B6" s="500" t="s">
        <v>156</v>
      </c>
      <c r="C6" s="501"/>
      <c r="D6" s="501"/>
      <c r="E6" s="501"/>
      <c r="F6" s="501"/>
      <c r="G6" s="501"/>
      <c r="H6" s="501"/>
      <c r="I6" s="501"/>
      <c r="J6" s="501"/>
      <c r="K6" s="502"/>
      <c r="L6" s="152" t="s">
        <v>8</v>
      </c>
      <c r="M6" s="152"/>
      <c r="N6" s="152"/>
      <c r="O6" s="152"/>
      <c r="P6" s="152"/>
      <c r="Q6" s="413"/>
      <c r="R6" s="413"/>
      <c r="S6" s="152" t="s">
        <v>9</v>
      </c>
      <c r="T6" s="413"/>
      <c r="U6" s="413"/>
      <c r="V6" s="413"/>
      <c r="W6" s="152" t="s">
        <v>10</v>
      </c>
      <c r="X6" s="152"/>
      <c r="Y6" s="152"/>
      <c r="Z6" s="152"/>
      <c r="AA6" s="152"/>
      <c r="AB6" s="152"/>
      <c r="AC6" s="106" t="s">
        <v>155</v>
      </c>
      <c r="AD6" s="152"/>
      <c r="AE6" s="152"/>
      <c r="AF6" s="152"/>
      <c r="AG6" s="152"/>
      <c r="AH6" s="152"/>
      <c r="AI6" s="152"/>
      <c r="AJ6" s="152"/>
      <c r="AK6" s="152"/>
      <c r="AL6" s="152"/>
      <c r="AM6" s="153"/>
      <c r="AP6" s="36"/>
      <c r="AQ6" s="105"/>
      <c r="AR6" s="105"/>
      <c r="AS6" s="105"/>
      <c r="AT6" s="105"/>
      <c r="AU6" s="490"/>
    </row>
    <row r="7" spans="1:47" s="33" customFormat="1" ht="20.25" customHeight="1">
      <c r="A7" s="405"/>
      <c r="B7" s="503"/>
      <c r="C7" s="504"/>
      <c r="D7" s="504"/>
      <c r="E7" s="504"/>
      <c r="F7" s="504"/>
      <c r="G7" s="504"/>
      <c r="H7" s="504"/>
      <c r="I7" s="504"/>
      <c r="J7" s="504"/>
      <c r="K7" s="505"/>
      <c r="L7" s="506"/>
      <c r="M7" s="507"/>
      <c r="N7" s="507"/>
      <c r="O7" s="507"/>
      <c r="P7" s="507"/>
      <c r="Q7" s="507"/>
      <c r="R7" s="507"/>
      <c r="S7" s="507"/>
      <c r="T7" s="507"/>
      <c r="U7" s="507"/>
      <c r="V7" s="507"/>
      <c r="W7" s="507"/>
      <c r="X7" s="507"/>
      <c r="Y7" s="507"/>
      <c r="Z7" s="507"/>
      <c r="AA7" s="507"/>
      <c r="AB7" s="507"/>
      <c r="AC7" s="507"/>
      <c r="AD7" s="507"/>
      <c r="AE7" s="507"/>
      <c r="AF7" s="507"/>
      <c r="AG7" s="507"/>
      <c r="AH7" s="507"/>
      <c r="AI7" s="507"/>
      <c r="AJ7" s="507"/>
      <c r="AK7" s="507"/>
      <c r="AL7" s="507"/>
      <c r="AM7" s="508"/>
      <c r="AP7" s="105"/>
      <c r="AQ7" s="105"/>
      <c r="AR7" s="105"/>
      <c r="AS7" s="105"/>
      <c r="AT7" s="105"/>
      <c r="AU7" s="490"/>
    </row>
    <row r="8" spans="1:47" s="33" customFormat="1" ht="20.25" customHeight="1">
      <c r="A8" s="405"/>
      <c r="B8" s="154" t="s">
        <v>11</v>
      </c>
      <c r="C8" s="155"/>
      <c r="D8" s="155"/>
      <c r="E8" s="156"/>
      <c r="F8" s="156"/>
      <c r="G8" s="156"/>
      <c r="H8" s="156"/>
      <c r="I8" s="156"/>
      <c r="J8" s="156"/>
      <c r="K8" s="156"/>
      <c r="L8" s="154" t="s">
        <v>12</v>
      </c>
      <c r="M8" s="156"/>
      <c r="N8" s="156"/>
      <c r="O8" s="156"/>
      <c r="P8" s="156"/>
      <c r="Q8" s="156"/>
      <c r="R8" s="157"/>
      <c r="S8" s="494"/>
      <c r="T8" s="495"/>
      <c r="U8" s="495"/>
      <c r="V8" s="495"/>
      <c r="W8" s="495"/>
      <c r="X8" s="495"/>
      <c r="Y8" s="496"/>
      <c r="Z8" s="154" t="s">
        <v>145</v>
      </c>
      <c r="AA8" s="156"/>
      <c r="AB8" s="156"/>
      <c r="AC8" s="156"/>
      <c r="AD8" s="156"/>
      <c r="AE8" s="156"/>
      <c r="AF8" s="157"/>
      <c r="AG8" s="494"/>
      <c r="AH8" s="495"/>
      <c r="AI8" s="495"/>
      <c r="AJ8" s="495"/>
      <c r="AK8" s="495"/>
      <c r="AL8" s="495"/>
      <c r="AM8" s="496"/>
    </row>
    <row r="9" spans="1:47" s="33" customFormat="1" ht="20.25" customHeight="1">
      <c r="A9" s="406"/>
      <c r="B9" s="154" t="s">
        <v>41</v>
      </c>
      <c r="C9" s="155"/>
      <c r="D9" s="155"/>
      <c r="E9" s="156"/>
      <c r="F9" s="156"/>
      <c r="G9" s="156"/>
      <c r="H9" s="156"/>
      <c r="I9" s="156"/>
      <c r="J9" s="156"/>
      <c r="K9" s="156"/>
      <c r="L9" s="494"/>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6"/>
    </row>
    <row r="10" spans="1:47" s="33" customFormat="1" ht="18" customHeight="1">
      <c r="A10" s="407" t="s">
        <v>46</v>
      </c>
      <c r="B10" s="408"/>
      <c r="C10" s="408"/>
      <c r="D10" s="408"/>
      <c r="E10" s="408"/>
      <c r="F10" s="408"/>
      <c r="G10" s="408"/>
      <c r="H10" s="409"/>
      <c r="I10" s="216"/>
      <c r="J10" s="74" t="s">
        <v>132</v>
      </c>
      <c r="K10" s="152"/>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9"/>
    </row>
    <row r="11" spans="1:47" s="33" customFormat="1" ht="18" customHeight="1">
      <c r="A11" s="410"/>
      <c r="B11" s="411"/>
      <c r="C11" s="411"/>
      <c r="D11" s="411"/>
      <c r="E11" s="411"/>
      <c r="F11" s="411"/>
      <c r="G11" s="411"/>
      <c r="H11" s="412"/>
      <c r="I11" s="215"/>
      <c r="J11" s="38" t="s">
        <v>133</v>
      </c>
      <c r="K11" s="146"/>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60"/>
    </row>
    <row r="12" spans="1:47" s="33" customFormat="1" ht="5.25" customHeight="1">
      <c r="A12" s="42"/>
      <c r="B12" s="42"/>
      <c r="C12" s="42"/>
      <c r="D12" s="42"/>
      <c r="E12" s="42"/>
      <c r="F12" s="42"/>
      <c r="G12" s="42"/>
      <c r="H12" s="42"/>
      <c r="I12" s="74"/>
      <c r="J12" s="46"/>
      <c r="K12" s="152"/>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row>
    <row r="13" spans="1:47" s="33" customFormat="1" ht="20.25" customHeight="1">
      <c r="A13" s="95" t="s">
        <v>134</v>
      </c>
      <c r="B13" s="56"/>
      <c r="C13" s="66"/>
      <c r="D13" s="66"/>
      <c r="E13" s="66"/>
      <c r="F13" s="66"/>
      <c r="G13" s="66"/>
      <c r="H13" s="66"/>
      <c r="I13" s="75"/>
      <c r="J13" s="38"/>
      <c r="K13" s="146"/>
      <c r="L13" s="145"/>
      <c r="M13" s="145"/>
      <c r="N13" s="145"/>
      <c r="O13" s="145"/>
      <c r="P13" s="145"/>
      <c r="Q13" s="145"/>
      <c r="R13" s="145"/>
      <c r="S13" s="145"/>
      <c r="T13" s="145"/>
      <c r="U13" s="145"/>
      <c r="V13" s="145"/>
      <c r="W13" s="431" t="s">
        <v>176</v>
      </c>
      <c r="X13" s="402"/>
      <c r="Y13" s="402"/>
      <c r="Z13" s="403"/>
      <c r="AA13" s="471" t="str">
        <f>IF(L5="","",VLOOKUP(L5,計算用!$A$2:$C$36,MATCH(AP32,計算用!$B$1:$C$1,0)+1,0))</f>
        <v/>
      </c>
      <c r="AB13" s="472"/>
      <c r="AC13" s="472"/>
      <c r="AD13" s="402" t="s">
        <v>127</v>
      </c>
      <c r="AE13" s="403"/>
      <c r="AF13" s="431" t="s">
        <v>82</v>
      </c>
      <c r="AG13" s="402"/>
      <c r="AH13" s="403"/>
      <c r="AI13" s="476">
        <f>ROUNDDOWN($J$73/1000,0)</f>
        <v>0</v>
      </c>
      <c r="AJ13" s="477"/>
      <c r="AK13" s="477"/>
      <c r="AL13" s="402" t="s">
        <v>127</v>
      </c>
      <c r="AM13" s="403"/>
    </row>
    <row r="14" spans="1:47" s="33" customFormat="1" ht="20.25" customHeight="1">
      <c r="A14" s="161" t="s">
        <v>47</v>
      </c>
      <c r="B14" s="135"/>
      <c r="C14" s="134"/>
      <c r="D14" s="134"/>
      <c r="E14" s="134"/>
      <c r="F14" s="134"/>
      <c r="G14" s="134"/>
      <c r="H14" s="428"/>
      <c r="I14" s="429"/>
      <c r="J14" s="430"/>
      <c r="K14" s="443" t="s">
        <v>187</v>
      </c>
      <c r="L14" s="444"/>
      <c r="M14" s="444"/>
      <c r="N14" s="444"/>
      <c r="O14" s="444"/>
      <c r="P14" s="444"/>
      <c r="Q14" s="444"/>
      <c r="R14" s="444"/>
      <c r="S14" s="444"/>
      <c r="T14" s="444"/>
      <c r="U14" s="444"/>
      <c r="V14" s="444"/>
      <c r="W14" s="444"/>
      <c r="X14" s="444"/>
      <c r="Y14" s="444"/>
      <c r="Z14" s="444"/>
      <c r="AA14" s="444"/>
      <c r="AB14" s="444"/>
      <c r="AC14" s="444"/>
      <c r="AD14" s="444"/>
      <c r="AE14" s="444"/>
      <c r="AF14" s="162" t="s">
        <v>173</v>
      </c>
      <c r="AG14" s="163"/>
      <c r="AH14" s="163"/>
      <c r="AI14" s="57"/>
      <c r="AJ14" s="57"/>
      <c r="AK14" s="155"/>
      <c r="AL14" s="134"/>
      <c r="AM14" s="86"/>
    </row>
    <row r="15" spans="1:47" s="33" customFormat="1" ht="14.25" customHeight="1">
      <c r="A15" s="164"/>
      <c r="B15" s="36"/>
      <c r="C15" s="480" t="s">
        <v>186</v>
      </c>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1"/>
      <c r="AT15" s="34"/>
    </row>
    <row r="16" spans="1:47" s="33" customFormat="1" ht="14.25" customHeight="1">
      <c r="A16" s="165"/>
      <c r="B16" s="138"/>
      <c r="C16" s="480"/>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1"/>
      <c r="AT16" s="34"/>
    </row>
    <row r="17" spans="1:47" s="33" customFormat="1" ht="14.25" customHeight="1">
      <c r="A17" s="165"/>
      <c r="B17" s="138"/>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1"/>
      <c r="AT17" s="34"/>
    </row>
    <row r="18" spans="1:47" s="33" customFormat="1" ht="14.25" customHeight="1">
      <c r="A18" s="165"/>
      <c r="B18" s="138"/>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1"/>
      <c r="AT18" s="34"/>
    </row>
    <row r="19" spans="1:47" s="33" customFormat="1" ht="14.25" customHeight="1">
      <c r="A19" s="166"/>
      <c r="B19" s="80"/>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3"/>
      <c r="AT19" s="34"/>
    </row>
    <row r="20" spans="1:47" s="33" customFormat="1" ht="19.5" customHeight="1">
      <c r="A20" s="133" t="s">
        <v>60</v>
      </c>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8"/>
      <c r="AT20" s="34"/>
    </row>
    <row r="21" spans="1:47" s="33" customFormat="1" ht="18.75" customHeight="1">
      <c r="A21" s="169" t="s">
        <v>78</v>
      </c>
      <c r="B21" s="5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8"/>
      <c r="AT21" s="34"/>
    </row>
    <row r="22" spans="1:47" s="33" customFormat="1" ht="18.75" customHeight="1">
      <c r="A22" s="170"/>
      <c r="B22" s="217"/>
      <c r="C22" s="84" t="s">
        <v>48</v>
      </c>
      <c r="D22" s="77"/>
      <c r="E22" s="77"/>
      <c r="F22" s="77"/>
      <c r="G22" s="77"/>
      <c r="H22" s="77"/>
      <c r="I22" s="77"/>
      <c r="J22" s="77"/>
      <c r="K22" s="77"/>
      <c r="L22" s="54"/>
      <c r="M22" s="54"/>
      <c r="N22" s="77" t="s">
        <v>54</v>
      </c>
      <c r="O22" s="220"/>
      <c r="P22" s="85" t="s">
        <v>43</v>
      </c>
      <c r="Q22" s="44"/>
      <c r="R22" s="44"/>
      <c r="S22" s="53"/>
      <c r="T22" s="54"/>
      <c r="U22" s="54"/>
      <c r="V22" s="54"/>
      <c r="W22" s="44"/>
      <c r="X22" s="46"/>
      <c r="Y22" s="46"/>
      <c r="Z22" s="221"/>
      <c r="AA22" s="85" t="s">
        <v>42</v>
      </c>
      <c r="AB22" s="46"/>
      <c r="AC22" s="41"/>
      <c r="AD22" s="41"/>
      <c r="AE22" s="41"/>
      <c r="AF22" s="41"/>
      <c r="AG22" s="46"/>
      <c r="AH22" s="221"/>
      <c r="AI22" s="85" t="s">
        <v>53</v>
      </c>
      <c r="AJ22" s="77"/>
      <c r="AK22" s="77"/>
      <c r="AL22" s="77"/>
      <c r="AM22" s="78"/>
      <c r="AT22" s="34"/>
    </row>
    <row r="23" spans="1:47" s="33" customFormat="1" ht="18.75" customHeight="1">
      <c r="A23" s="170"/>
      <c r="B23" s="218"/>
      <c r="C23" s="59" t="s">
        <v>49</v>
      </c>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79"/>
      <c r="AT23" s="34"/>
    </row>
    <row r="24" spans="1:47" s="33" customFormat="1" ht="18.75" customHeight="1">
      <c r="A24" s="170"/>
      <c r="B24" s="218"/>
      <c r="C24" s="59" t="s">
        <v>50</v>
      </c>
      <c r="D24" s="138"/>
      <c r="E24" s="138"/>
      <c r="F24" s="138"/>
      <c r="G24" s="138"/>
      <c r="H24" s="138"/>
      <c r="I24" s="138"/>
      <c r="J24" s="138"/>
      <c r="K24" s="138"/>
      <c r="L24" s="138"/>
      <c r="M24" s="138"/>
      <c r="N24" s="138" t="s">
        <v>55</v>
      </c>
      <c r="O24" s="223"/>
      <c r="P24" s="62" t="s">
        <v>51</v>
      </c>
      <c r="Q24" s="63"/>
      <c r="R24" s="63"/>
      <c r="S24" s="83"/>
      <c r="T24" s="36"/>
      <c r="U24" s="36"/>
      <c r="V24" s="36"/>
      <c r="W24" s="63"/>
      <c r="X24" s="35"/>
      <c r="Y24" s="35"/>
      <c r="Z24" s="35"/>
      <c r="AA24" s="222"/>
      <c r="AB24" s="62" t="s">
        <v>52</v>
      </c>
      <c r="AC24" s="137"/>
      <c r="AD24" s="137"/>
      <c r="AE24" s="137"/>
      <c r="AF24" s="137"/>
      <c r="AG24" s="35"/>
      <c r="AH24" s="35"/>
      <c r="AI24" s="222"/>
      <c r="AJ24" s="62" t="s">
        <v>53</v>
      </c>
      <c r="AK24" s="138"/>
      <c r="AL24" s="138"/>
      <c r="AM24" s="79"/>
      <c r="AT24" s="34"/>
    </row>
    <row r="25" spans="1:47" s="33" customFormat="1" ht="18.75" customHeight="1">
      <c r="A25" s="170"/>
      <c r="B25" s="218"/>
      <c r="C25" s="59" t="s">
        <v>56</v>
      </c>
      <c r="D25" s="138"/>
      <c r="E25" s="138"/>
      <c r="F25" s="138"/>
      <c r="G25" s="138"/>
      <c r="H25" s="138"/>
      <c r="I25" s="138"/>
      <c r="J25" s="138"/>
      <c r="K25" s="36"/>
      <c r="L25" s="138"/>
      <c r="M25" s="36"/>
      <c r="N25" s="40" t="s">
        <v>57</v>
      </c>
      <c r="O25" s="138"/>
      <c r="P25" s="138"/>
      <c r="Q25" s="138"/>
      <c r="R25" s="138"/>
      <c r="S25" s="138"/>
      <c r="T25" s="498"/>
      <c r="U25" s="498"/>
      <c r="V25" s="498"/>
      <c r="W25" s="498"/>
      <c r="X25" s="498"/>
      <c r="Y25" s="498"/>
      <c r="Z25" s="498"/>
      <c r="AA25" s="498"/>
      <c r="AB25" s="498"/>
      <c r="AC25" s="498"/>
      <c r="AD25" s="498"/>
      <c r="AE25" s="498"/>
      <c r="AF25" s="498"/>
      <c r="AG25" s="498"/>
      <c r="AH25" s="498"/>
      <c r="AI25" s="498"/>
      <c r="AJ25" s="498"/>
      <c r="AK25" s="498"/>
      <c r="AL25" s="498"/>
      <c r="AM25" s="79" t="s">
        <v>59</v>
      </c>
      <c r="AT25" s="34"/>
    </row>
    <row r="26" spans="1:47" s="33" customFormat="1" ht="18.75" customHeight="1">
      <c r="A26" s="171"/>
      <c r="B26" s="219"/>
      <c r="C26" s="65" t="s">
        <v>58</v>
      </c>
      <c r="D26" s="80"/>
      <c r="E26" s="80"/>
      <c r="F26" s="80"/>
      <c r="G26" s="80"/>
      <c r="H26" s="80"/>
      <c r="I26" s="80"/>
      <c r="J26" s="80"/>
      <c r="K26" s="47"/>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c r="AT26" s="34"/>
    </row>
    <row r="27" spans="1:47" s="33" customFormat="1" ht="18.75" customHeight="1">
      <c r="A27" s="169" t="s">
        <v>135</v>
      </c>
      <c r="B27" s="41"/>
      <c r="C27" s="42"/>
      <c r="D27" s="42"/>
      <c r="E27" s="43"/>
      <c r="F27" s="42"/>
      <c r="G27" s="42"/>
      <c r="H27" s="42"/>
      <c r="I27" s="42"/>
      <c r="J27" s="44"/>
      <c r="K27" s="44"/>
      <c r="L27" s="44"/>
      <c r="M27" s="44"/>
      <c r="N27" s="44"/>
      <c r="O27" s="74"/>
      <c r="P27" s="54"/>
      <c r="Q27" s="54"/>
      <c r="R27" s="54"/>
      <c r="S27" s="132"/>
      <c r="T27" s="69"/>
      <c r="U27" s="132"/>
      <c r="V27" s="132"/>
      <c r="W27" s="132"/>
      <c r="X27" s="132"/>
      <c r="Y27" s="134"/>
      <c r="Z27" s="134"/>
      <c r="AA27" s="134"/>
      <c r="AB27" s="134"/>
      <c r="AC27" s="132"/>
      <c r="AD27" s="132"/>
      <c r="AE27" s="132"/>
      <c r="AF27" s="132"/>
      <c r="AG27" s="132"/>
      <c r="AH27" s="132"/>
      <c r="AI27" s="58"/>
      <c r="AJ27" s="58"/>
      <c r="AK27" s="58"/>
      <c r="AL27" s="58"/>
      <c r="AM27" s="70"/>
    </row>
    <row r="28" spans="1:47" s="33" customFormat="1" ht="18.75" customHeight="1">
      <c r="A28" s="172"/>
      <c r="B28" s="224"/>
      <c r="C28" s="76" t="s">
        <v>61</v>
      </c>
      <c r="D28" s="135"/>
      <c r="E28" s="71"/>
      <c r="F28" s="135"/>
      <c r="G28" s="135"/>
      <c r="H28" s="135"/>
      <c r="I28" s="135"/>
      <c r="J28" s="132"/>
      <c r="K28" s="132"/>
      <c r="L28" s="132"/>
      <c r="M28" s="132"/>
      <c r="N28" s="132"/>
      <c r="O28" s="225"/>
      <c r="P28" s="88" t="s">
        <v>62</v>
      </c>
      <c r="Q28" s="57"/>
      <c r="R28" s="57"/>
      <c r="S28" s="37"/>
      <c r="T28" s="38"/>
      <c r="U28" s="38"/>
      <c r="V28" s="38"/>
      <c r="W28" s="38"/>
      <c r="X28" s="38"/>
      <c r="Y28" s="139"/>
      <c r="Z28" s="139"/>
      <c r="AA28" s="139"/>
      <c r="AB28" s="139"/>
      <c r="AC28" s="38"/>
      <c r="AD28" s="38"/>
      <c r="AE28" s="38"/>
      <c r="AF28" s="38"/>
      <c r="AG28" s="38"/>
      <c r="AH28" s="37"/>
      <c r="AI28" s="89"/>
      <c r="AJ28" s="89"/>
      <c r="AK28" s="89"/>
      <c r="AL28" s="89"/>
      <c r="AM28" s="90"/>
    </row>
    <row r="29" spans="1:47" s="33" customFormat="1" ht="18.75" customHeight="1">
      <c r="A29" s="173" t="s">
        <v>157</v>
      </c>
      <c r="B29" s="137"/>
      <c r="C29" s="105"/>
      <c r="D29" s="105"/>
      <c r="E29" s="40"/>
      <c r="F29" s="105"/>
      <c r="G29" s="105"/>
      <c r="H29" s="105"/>
      <c r="I29" s="105"/>
      <c r="J29" s="63"/>
      <c r="K29" s="63"/>
      <c r="L29" s="63"/>
      <c r="M29" s="63"/>
      <c r="N29" s="63"/>
      <c r="O29" s="174"/>
      <c r="P29" s="36"/>
      <c r="Q29" s="36"/>
      <c r="R29" s="36"/>
      <c r="S29" s="37"/>
      <c r="T29" s="38"/>
      <c r="U29" s="38"/>
      <c r="V29" s="38"/>
      <c r="W29" s="38"/>
      <c r="X29" s="38"/>
      <c r="Y29" s="66"/>
      <c r="Z29" s="66"/>
      <c r="AA29" s="66"/>
      <c r="AB29" s="66"/>
      <c r="AC29" s="38"/>
      <c r="AD29" s="38"/>
      <c r="AE29" s="38"/>
      <c r="AF29" s="38"/>
      <c r="AG29" s="38"/>
      <c r="AH29" s="37"/>
      <c r="AI29" s="89"/>
      <c r="AJ29" s="89"/>
      <c r="AK29" s="89"/>
      <c r="AL29" s="89"/>
      <c r="AM29" s="39"/>
      <c r="AR29" s="103"/>
      <c r="AS29" s="103"/>
      <c r="AT29" s="103"/>
      <c r="AU29" s="103"/>
    </row>
    <row r="30" spans="1:47" s="33" customFormat="1" ht="18.75" customHeight="1">
      <c r="A30" s="164"/>
      <c r="B30" s="226"/>
      <c r="C30" s="72" t="s">
        <v>63</v>
      </c>
      <c r="D30" s="134"/>
      <c r="E30" s="67"/>
      <c r="F30" s="134"/>
      <c r="G30" s="134"/>
      <c r="H30" s="134"/>
      <c r="I30" s="134"/>
      <c r="J30" s="132"/>
      <c r="K30" s="132"/>
      <c r="L30" s="132"/>
      <c r="M30" s="132"/>
      <c r="N30" s="132"/>
      <c r="O30" s="225"/>
      <c r="P30" s="88" t="s">
        <v>64</v>
      </c>
      <c r="Q30" s="57"/>
      <c r="R30" s="57"/>
      <c r="S30" s="69"/>
      <c r="T30" s="69"/>
      <c r="U30" s="69"/>
      <c r="V30" s="69"/>
      <c r="W30" s="69"/>
      <c r="X30" s="69"/>
      <c r="Y30" s="134"/>
      <c r="Z30" s="134"/>
      <c r="AA30" s="134"/>
      <c r="AB30" s="134"/>
      <c r="AC30" s="69"/>
      <c r="AD30" s="69"/>
      <c r="AE30" s="69"/>
      <c r="AF30" s="69"/>
      <c r="AG30" s="69"/>
      <c r="AH30" s="132"/>
      <c r="AI30" s="58"/>
      <c r="AJ30" s="58"/>
      <c r="AK30" s="58"/>
      <c r="AL30" s="58"/>
      <c r="AM30" s="70"/>
      <c r="AU30" s="103"/>
    </row>
    <row r="31" spans="1:47" s="33" customFormat="1" ht="18" customHeight="1">
      <c r="A31" s="169" t="s">
        <v>79</v>
      </c>
      <c r="B31" s="135"/>
      <c r="C31" s="134"/>
      <c r="D31" s="134"/>
      <c r="E31" s="67"/>
      <c r="F31" s="134"/>
      <c r="G31" s="134"/>
      <c r="H31" s="134"/>
      <c r="I31" s="134"/>
      <c r="J31" s="132"/>
      <c r="K31" s="132"/>
      <c r="L31" s="132"/>
      <c r="M31" s="132"/>
      <c r="N31" s="132"/>
      <c r="O31" s="68"/>
      <c r="P31" s="57"/>
      <c r="Q31" s="57"/>
      <c r="R31" s="57"/>
      <c r="S31" s="132"/>
      <c r="T31" s="69"/>
      <c r="U31" s="69"/>
      <c r="V31" s="69"/>
      <c r="W31" s="69"/>
      <c r="X31" s="69"/>
      <c r="Y31" s="69"/>
      <c r="Z31" s="69"/>
      <c r="AA31" s="69"/>
      <c r="AB31" s="69"/>
      <c r="AC31" s="69"/>
      <c r="AD31" s="69"/>
      <c r="AE31" s="69"/>
      <c r="AF31" s="69"/>
      <c r="AG31" s="69"/>
      <c r="AH31" s="132"/>
      <c r="AI31" s="58"/>
      <c r="AJ31" s="58"/>
      <c r="AK31" s="58"/>
      <c r="AL31" s="58"/>
      <c r="AM31" s="70"/>
      <c r="AP31" s="491" t="s">
        <v>126</v>
      </c>
      <c r="AQ31" s="492"/>
      <c r="AR31" s="492"/>
      <c r="AS31" s="492"/>
      <c r="AT31" s="492"/>
      <c r="AU31" s="493"/>
    </row>
    <row r="32" spans="1:47" s="33" customFormat="1" ht="18.75" customHeight="1">
      <c r="A32" s="175"/>
      <c r="B32" s="218"/>
      <c r="C32" s="59" t="s">
        <v>65</v>
      </c>
      <c r="D32" s="138"/>
      <c r="E32" s="138"/>
      <c r="F32" s="138"/>
      <c r="G32" s="138"/>
      <c r="H32" s="138"/>
      <c r="I32" s="138"/>
      <c r="J32" s="138"/>
      <c r="K32" s="138"/>
      <c r="L32" s="138"/>
      <c r="M32" s="138"/>
      <c r="N32" s="138" t="s">
        <v>55</v>
      </c>
      <c r="O32" s="223"/>
      <c r="P32" s="62" t="s">
        <v>51</v>
      </c>
      <c r="Q32" s="63"/>
      <c r="R32" s="63"/>
      <c r="S32" s="83"/>
      <c r="T32" s="36"/>
      <c r="U32" s="36"/>
      <c r="V32" s="36"/>
      <c r="W32" s="63"/>
      <c r="X32" s="35"/>
      <c r="Y32" s="35"/>
      <c r="Z32" s="35"/>
      <c r="AA32" s="222"/>
      <c r="AB32" s="62" t="s">
        <v>52</v>
      </c>
      <c r="AC32" s="137"/>
      <c r="AD32" s="137"/>
      <c r="AE32" s="137"/>
      <c r="AF32" s="137"/>
      <c r="AG32" s="35"/>
      <c r="AH32" s="35"/>
      <c r="AI32" s="222"/>
      <c r="AJ32" s="62" t="s">
        <v>53</v>
      </c>
      <c r="AK32" s="138"/>
      <c r="AL32" s="138"/>
      <c r="AM32" s="79"/>
      <c r="AP32" s="419" t="str">
        <f>IF(計算用!H39&gt;0,"あり","なし")</f>
        <v>なし</v>
      </c>
      <c r="AQ32" s="420"/>
      <c r="AR32" s="420"/>
      <c r="AS32" s="420"/>
      <c r="AT32" s="420"/>
      <c r="AU32" s="421"/>
    </row>
    <row r="33" spans="1:46" ht="18.75" customHeight="1">
      <c r="A33" s="176"/>
      <c r="B33" s="227"/>
      <c r="C33" s="65" t="s">
        <v>66</v>
      </c>
      <c r="D33" s="66"/>
      <c r="E33" s="47"/>
      <c r="F33" s="66"/>
      <c r="G33" s="66"/>
      <c r="H33" s="66"/>
      <c r="I33" s="66"/>
      <c r="J33" s="37"/>
      <c r="K33" s="37"/>
      <c r="L33" s="37"/>
      <c r="M33" s="37"/>
      <c r="N33" s="37"/>
      <c r="O33" s="228"/>
      <c r="P33" s="64" t="s">
        <v>67</v>
      </c>
      <c r="Q33" s="92"/>
      <c r="R33" s="92"/>
      <c r="S33" s="37"/>
      <c r="T33" s="38"/>
      <c r="U33" s="37"/>
      <c r="V33" s="37"/>
      <c r="W33" s="37"/>
      <c r="X33" s="37"/>
      <c r="Y33" s="66"/>
      <c r="Z33" s="66"/>
      <c r="AA33" s="66"/>
      <c r="AB33" s="229"/>
      <c r="AC33" s="65" t="s">
        <v>68</v>
      </c>
      <c r="AD33" s="37"/>
      <c r="AE33" s="37"/>
      <c r="AF33" s="37"/>
      <c r="AG33" s="37"/>
      <c r="AH33" s="37"/>
      <c r="AI33" s="89"/>
      <c r="AJ33" s="89"/>
      <c r="AK33" s="89"/>
      <c r="AL33" s="89"/>
      <c r="AM33" s="39"/>
    </row>
    <row r="34" spans="1:46" s="33" customFormat="1" ht="18" customHeight="1">
      <c r="A34" s="169" t="s">
        <v>136</v>
      </c>
      <c r="B34" s="135"/>
      <c r="C34" s="134"/>
      <c r="D34" s="134"/>
      <c r="E34" s="67"/>
      <c r="F34" s="134"/>
      <c r="G34" s="134"/>
      <c r="H34" s="134"/>
      <c r="I34" s="134"/>
      <c r="J34" s="132"/>
      <c r="K34" s="132"/>
      <c r="L34" s="132"/>
      <c r="M34" s="132"/>
      <c r="N34" s="132"/>
      <c r="O34" s="68"/>
      <c r="P34" s="57"/>
      <c r="Q34" s="57"/>
      <c r="R34" s="57"/>
      <c r="S34" s="132"/>
      <c r="T34" s="69"/>
      <c r="U34" s="69"/>
      <c r="V34" s="69"/>
      <c r="W34" s="69"/>
      <c r="X34" s="69"/>
      <c r="Y34" s="69"/>
      <c r="Z34" s="69"/>
      <c r="AA34" s="69"/>
      <c r="AB34" s="69"/>
      <c r="AC34" s="69"/>
      <c r="AD34" s="69"/>
      <c r="AE34" s="69"/>
      <c r="AF34" s="69"/>
      <c r="AG34" s="69"/>
      <c r="AH34" s="132"/>
      <c r="AI34" s="58"/>
      <c r="AJ34" s="58"/>
      <c r="AK34" s="58"/>
      <c r="AL34" s="58"/>
      <c r="AM34" s="70"/>
      <c r="AT34" s="34"/>
    </row>
    <row r="35" spans="1:46" ht="30" customHeight="1">
      <c r="A35" s="176"/>
      <c r="B35" s="473"/>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5"/>
    </row>
    <row r="36" spans="1:46" ht="4.5" customHeight="1">
      <c r="A36" s="96"/>
      <c r="B36" s="42"/>
      <c r="C36" s="84"/>
      <c r="D36" s="42"/>
      <c r="E36" s="43"/>
      <c r="F36" s="42"/>
      <c r="G36" s="42"/>
      <c r="H36" s="42"/>
      <c r="I36" s="42"/>
      <c r="J36" s="44"/>
      <c r="K36" s="44"/>
      <c r="L36" s="44"/>
      <c r="M36" s="44"/>
      <c r="N36" s="44"/>
      <c r="O36" s="45"/>
      <c r="P36" s="87"/>
      <c r="Q36" s="96"/>
      <c r="R36" s="96"/>
      <c r="S36" s="44"/>
      <c r="T36" s="46"/>
      <c r="U36" s="44"/>
      <c r="V36" s="44"/>
      <c r="W36" s="44"/>
      <c r="X36" s="44"/>
      <c r="Y36" s="42"/>
      <c r="Z36" s="42"/>
      <c r="AA36" s="42"/>
      <c r="AB36" s="42"/>
      <c r="AC36" s="84"/>
      <c r="AD36" s="44"/>
      <c r="AE36" s="44"/>
      <c r="AF36" s="44"/>
      <c r="AG36" s="44"/>
      <c r="AH36" s="44"/>
      <c r="AI36" s="55"/>
      <c r="AJ36" s="55"/>
      <c r="AK36" s="55"/>
      <c r="AL36" s="55"/>
      <c r="AM36" s="44"/>
    </row>
    <row r="37" spans="1:46" ht="18.75" customHeight="1">
      <c r="A37" s="97" t="s">
        <v>202</v>
      </c>
      <c r="B37" s="66"/>
      <c r="C37" s="65"/>
      <c r="D37" s="66"/>
      <c r="E37" s="47"/>
      <c r="F37" s="66"/>
      <c r="G37" s="66"/>
      <c r="H37" s="66"/>
      <c r="I37" s="66"/>
      <c r="J37" s="37"/>
      <c r="K37" s="37"/>
      <c r="L37" s="37"/>
      <c r="M37" s="37"/>
      <c r="N37" s="37"/>
      <c r="O37" s="91"/>
      <c r="P37" s="64"/>
      <c r="Q37" s="92"/>
      <c r="R37" s="92"/>
      <c r="S37" s="37"/>
      <c r="T37" s="38"/>
      <c r="U37" s="37"/>
      <c r="V37" s="37"/>
      <c r="W37" s="431" t="s">
        <v>176</v>
      </c>
      <c r="X37" s="402"/>
      <c r="Y37" s="402"/>
      <c r="Z37" s="403"/>
      <c r="AA37" s="471" t="str">
        <f>IF(AI37&lt;&gt;0,IFERROR((VLOOKUP(L5,計算用!A2:D36,4,FALSE)),""),"")</f>
        <v/>
      </c>
      <c r="AB37" s="472"/>
      <c r="AC37" s="472"/>
      <c r="AD37" s="402" t="s">
        <v>127</v>
      </c>
      <c r="AE37" s="403"/>
      <c r="AF37" s="431" t="s">
        <v>82</v>
      </c>
      <c r="AG37" s="402"/>
      <c r="AH37" s="403"/>
      <c r="AI37" s="476">
        <f>ROUNDDOWN($J$89/1000,0)</f>
        <v>0</v>
      </c>
      <c r="AJ37" s="477"/>
      <c r="AK37" s="477"/>
      <c r="AL37" s="402" t="s">
        <v>127</v>
      </c>
      <c r="AM37" s="403"/>
    </row>
    <row r="38" spans="1:46" ht="18.75" customHeight="1">
      <c r="A38" s="161" t="s">
        <v>47</v>
      </c>
      <c r="B38" s="135"/>
      <c r="C38" s="134"/>
      <c r="D38" s="134"/>
      <c r="E38" s="134"/>
      <c r="F38" s="134"/>
      <c r="G38" s="134"/>
      <c r="H38" s="428"/>
      <c r="I38" s="429"/>
      <c r="J38" s="430"/>
      <c r="K38" s="443" t="s">
        <v>187</v>
      </c>
      <c r="L38" s="444"/>
      <c r="M38" s="444"/>
      <c r="N38" s="444"/>
      <c r="O38" s="444"/>
      <c r="P38" s="444"/>
      <c r="Q38" s="444"/>
      <c r="R38" s="444"/>
      <c r="S38" s="444"/>
      <c r="T38" s="444"/>
      <c r="U38" s="444"/>
      <c r="V38" s="444"/>
      <c r="W38" s="444"/>
      <c r="X38" s="444"/>
      <c r="Y38" s="444"/>
      <c r="Z38" s="444"/>
      <c r="AA38" s="444"/>
      <c r="AB38" s="444"/>
      <c r="AC38" s="444"/>
      <c r="AD38" s="444"/>
      <c r="AE38" s="444"/>
      <c r="AF38" s="162" t="s">
        <v>174</v>
      </c>
      <c r="AG38" s="163"/>
      <c r="AH38" s="163"/>
      <c r="AI38" s="57"/>
      <c r="AJ38" s="57"/>
      <c r="AK38" s="155"/>
      <c r="AL38" s="134"/>
      <c r="AM38" s="86"/>
    </row>
    <row r="39" spans="1:46" ht="13.5" customHeight="1">
      <c r="A39" s="164"/>
      <c r="B39" s="36"/>
      <c r="C39" s="478" t="s">
        <v>137</v>
      </c>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9"/>
    </row>
    <row r="40" spans="1:46" ht="13.5" customHeight="1">
      <c r="A40" s="165"/>
      <c r="B40" s="138"/>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480"/>
      <c r="AK40" s="480"/>
      <c r="AL40" s="480"/>
      <c r="AM40" s="481"/>
    </row>
    <row r="41" spans="1:46" s="33" customFormat="1" ht="19.5" customHeight="1">
      <c r="A41" s="133" t="s">
        <v>60</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c r="AT41" s="34"/>
    </row>
    <row r="42" spans="1:46" s="33" customFormat="1" ht="18.75" customHeight="1">
      <c r="A42" s="169" t="s">
        <v>71</v>
      </c>
      <c r="B42" s="177"/>
      <c r="C42" s="177"/>
      <c r="D42" s="177"/>
      <c r="E42" s="177"/>
      <c r="F42" s="177"/>
      <c r="G42" s="177"/>
      <c r="H42" s="177"/>
      <c r="I42" s="177"/>
      <c r="J42" s="177"/>
      <c r="K42" s="177"/>
      <c r="L42" s="177"/>
      <c r="M42" s="177"/>
      <c r="N42" s="177"/>
      <c r="O42" s="177"/>
      <c r="P42" s="177"/>
      <c r="Q42" s="177"/>
      <c r="R42" s="177"/>
      <c r="S42" s="178"/>
      <c r="T42" s="178"/>
      <c r="U42" s="178"/>
      <c r="V42" s="178"/>
      <c r="W42" s="178"/>
      <c r="X42" s="178"/>
      <c r="Y42" s="178"/>
      <c r="Z42" s="178"/>
      <c r="AA42" s="178"/>
      <c r="AB42" s="178"/>
      <c r="AC42" s="178"/>
      <c r="AD42" s="178"/>
      <c r="AE42" s="178"/>
      <c r="AF42" s="178"/>
      <c r="AG42" s="178"/>
      <c r="AH42" s="178"/>
      <c r="AI42" s="178"/>
      <c r="AJ42" s="178"/>
      <c r="AK42" s="178"/>
      <c r="AL42" s="178"/>
      <c r="AM42" s="179"/>
      <c r="AT42" s="34"/>
    </row>
    <row r="43" spans="1:46" s="33" customFormat="1" ht="18.75" customHeight="1">
      <c r="A43" s="180"/>
      <c r="B43" s="217"/>
      <c r="C43" s="84" t="s">
        <v>69</v>
      </c>
      <c r="D43" s="77"/>
      <c r="E43" s="77"/>
      <c r="F43" s="77"/>
      <c r="G43" s="77"/>
      <c r="H43" s="77"/>
      <c r="I43" s="77"/>
      <c r="J43" s="77"/>
      <c r="K43" s="77"/>
      <c r="L43" s="77"/>
      <c r="M43" s="77"/>
      <c r="N43" s="77" t="s">
        <v>55</v>
      </c>
      <c r="O43" s="220"/>
      <c r="P43" s="85" t="s">
        <v>51</v>
      </c>
      <c r="Q43" s="44"/>
      <c r="R43" s="44"/>
      <c r="S43" s="53"/>
      <c r="T43" s="54"/>
      <c r="U43" s="54"/>
      <c r="V43" s="54"/>
      <c r="W43" s="44"/>
      <c r="X43" s="46"/>
      <c r="Y43" s="46"/>
      <c r="Z43" s="46"/>
      <c r="AA43" s="230"/>
      <c r="AB43" s="85" t="s">
        <v>52</v>
      </c>
      <c r="AC43" s="41"/>
      <c r="AD43" s="41"/>
      <c r="AE43" s="41"/>
      <c r="AF43" s="41"/>
      <c r="AG43" s="46"/>
      <c r="AH43" s="46"/>
      <c r="AI43" s="230"/>
      <c r="AJ43" s="85" t="s">
        <v>53</v>
      </c>
      <c r="AK43" s="77"/>
      <c r="AL43" s="77"/>
      <c r="AM43" s="78"/>
      <c r="AT43" s="34"/>
    </row>
    <row r="44" spans="1:46" ht="18.75" customHeight="1">
      <c r="A44" s="181"/>
      <c r="B44" s="227"/>
      <c r="C44" s="65" t="s">
        <v>70</v>
      </c>
      <c r="D44" s="66"/>
      <c r="E44" s="47"/>
      <c r="F44" s="66"/>
      <c r="G44" s="66"/>
      <c r="H44" s="66"/>
      <c r="I44" s="66"/>
      <c r="J44" s="37"/>
      <c r="K44" s="37"/>
      <c r="L44" s="37"/>
      <c r="M44" s="37"/>
      <c r="N44" s="37"/>
      <c r="O44" s="65"/>
      <c r="P44" s="56"/>
      <c r="Q44" s="56"/>
      <c r="R44" s="56"/>
      <c r="S44" s="37"/>
      <c r="T44" s="38"/>
      <c r="U44" s="37"/>
      <c r="V44" s="37"/>
      <c r="W44" s="37"/>
      <c r="X44" s="37"/>
      <c r="Y44" s="37"/>
      <c r="Z44" s="37"/>
      <c r="AA44" s="37"/>
      <c r="AB44" s="37"/>
      <c r="AC44" s="37"/>
      <c r="AD44" s="37"/>
      <c r="AE44" s="37"/>
      <c r="AF44" s="37"/>
      <c r="AG44" s="37"/>
      <c r="AH44" s="37"/>
      <c r="AI44" s="37"/>
      <c r="AJ44" s="37"/>
      <c r="AK44" s="37"/>
      <c r="AL44" s="37"/>
      <c r="AM44" s="39"/>
    </row>
    <row r="45" spans="1:46" ht="18.75" customHeight="1">
      <c r="A45" s="169" t="s">
        <v>72</v>
      </c>
      <c r="B45" s="41"/>
      <c r="C45" s="42"/>
      <c r="D45" s="42"/>
      <c r="E45" s="43"/>
      <c r="F45" s="42"/>
      <c r="G45" s="42"/>
      <c r="H45" s="42"/>
      <c r="I45" s="42"/>
      <c r="J45" s="44"/>
      <c r="K45" s="44"/>
      <c r="L45" s="44"/>
      <c r="M45" s="44"/>
      <c r="N45" s="44"/>
      <c r="O45" s="74"/>
      <c r="P45" s="54"/>
      <c r="Q45" s="54"/>
      <c r="R45" s="54"/>
      <c r="S45" s="44"/>
      <c r="T45" s="46"/>
      <c r="U45" s="44"/>
      <c r="V45" s="44"/>
      <c r="W45" s="44"/>
      <c r="X45" s="44"/>
      <c r="Y45" s="42"/>
      <c r="Z45" s="42"/>
      <c r="AA45" s="42"/>
      <c r="AB45" s="42"/>
      <c r="AC45" s="44"/>
      <c r="AD45" s="44"/>
      <c r="AE45" s="44"/>
      <c r="AF45" s="44"/>
      <c r="AG45" s="44"/>
      <c r="AH45" s="44"/>
      <c r="AI45" s="55"/>
      <c r="AJ45" s="55"/>
      <c r="AK45" s="55"/>
      <c r="AL45" s="55"/>
      <c r="AM45" s="182"/>
    </row>
    <row r="46" spans="1:46" ht="18.75" customHeight="1">
      <c r="A46" s="183"/>
      <c r="B46" s="224"/>
      <c r="C46" s="76" t="s">
        <v>73</v>
      </c>
      <c r="D46" s="135"/>
      <c r="E46" s="71"/>
      <c r="F46" s="135"/>
      <c r="G46" s="135"/>
      <c r="H46" s="135"/>
      <c r="I46" s="135"/>
      <c r="J46" s="132"/>
      <c r="K46" s="132"/>
      <c r="L46" s="132"/>
      <c r="M46" s="72" t="s">
        <v>44</v>
      </c>
      <c r="N46" s="132"/>
      <c r="O46" s="68"/>
      <c r="P46" s="57"/>
      <c r="Q46" s="57"/>
      <c r="R46" s="57"/>
      <c r="S46" s="415"/>
      <c r="T46" s="415"/>
      <c r="U46" s="415"/>
      <c r="V46" s="415"/>
      <c r="W46" s="415"/>
      <c r="X46" s="415"/>
      <c r="Y46" s="415"/>
      <c r="Z46" s="415"/>
      <c r="AA46" s="415"/>
      <c r="AB46" s="415"/>
      <c r="AC46" s="415"/>
      <c r="AD46" s="415"/>
      <c r="AE46" s="415"/>
      <c r="AF46" s="415"/>
      <c r="AG46" s="415"/>
      <c r="AH46" s="415"/>
      <c r="AI46" s="415"/>
      <c r="AJ46" s="415"/>
      <c r="AK46" s="415"/>
      <c r="AL46" s="415"/>
      <c r="AM46" s="73" t="s">
        <v>10</v>
      </c>
    </row>
    <row r="47" spans="1:46" s="33" customFormat="1" ht="18" customHeight="1">
      <c r="A47" s="169" t="s">
        <v>138</v>
      </c>
      <c r="B47" s="135"/>
      <c r="C47" s="134"/>
      <c r="D47" s="134"/>
      <c r="E47" s="67"/>
      <c r="F47" s="134"/>
      <c r="G47" s="134"/>
      <c r="H47" s="134"/>
      <c r="I47" s="134"/>
      <c r="J47" s="132"/>
      <c r="K47" s="132"/>
      <c r="L47" s="132"/>
      <c r="M47" s="132"/>
      <c r="N47" s="132"/>
      <c r="O47" s="68"/>
      <c r="P47" s="57"/>
      <c r="Q47" s="57"/>
      <c r="R47" s="57"/>
      <c r="S47" s="132"/>
      <c r="T47" s="69"/>
      <c r="U47" s="69"/>
      <c r="V47" s="69"/>
      <c r="W47" s="69"/>
      <c r="X47" s="69"/>
      <c r="Y47" s="69"/>
      <c r="Z47" s="69"/>
      <c r="AA47" s="69"/>
      <c r="AB47" s="69"/>
      <c r="AC47" s="69"/>
      <c r="AD47" s="69"/>
      <c r="AE47" s="69"/>
      <c r="AF47" s="69"/>
      <c r="AG47" s="69"/>
      <c r="AH47" s="132"/>
      <c r="AI47" s="58"/>
      <c r="AJ47" s="58"/>
      <c r="AK47" s="58"/>
      <c r="AL47" s="58"/>
      <c r="AM47" s="70"/>
      <c r="AT47" s="34"/>
    </row>
    <row r="48" spans="1:46" ht="30" customHeight="1">
      <c r="A48" s="176"/>
      <c r="B48" s="473"/>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5"/>
    </row>
    <row r="49" spans="1:39" ht="6" customHeight="1">
      <c r="A49" s="184"/>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row>
    <row r="50" spans="1:39" ht="18" customHeight="1">
      <c r="A50" s="185" t="s">
        <v>74</v>
      </c>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row>
    <row r="51" spans="1:39" ht="18" customHeight="1">
      <c r="A51" s="82" t="s">
        <v>85</v>
      </c>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row>
    <row r="52" spans="1:39" ht="18" customHeight="1">
      <c r="A52" s="416" t="s">
        <v>192</v>
      </c>
      <c r="B52" s="417"/>
      <c r="C52" s="417"/>
      <c r="D52" s="418"/>
      <c r="E52" s="419" t="s">
        <v>75</v>
      </c>
      <c r="F52" s="420"/>
      <c r="G52" s="420"/>
      <c r="H52" s="420"/>
      <c r="I52" s="421"/>
      <c r="J52" s="419" t="s">
        <v>233</v>
      </c>
      <c r="K52" s="420"/>
      <c r="L52" s="420"/>
      <c r="M52" s="420"/>
      <c r="N52" s="420"/>
      <c r="O52" s="414" t="s">
        <v>76</v>
      </c>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row>
    <row r="53" spans="1:39" ht="9.75" customHeight="1">
      <c r="A53" s="515" t="s">
        <v>84</v>
      </c>
      <c r="B53" s="516"/>
      <c r="C53" s="516"/>
      <c r="D53" s="517"/>
      <c r="E53" s="422"/>
      <c r="F53" s="423"/>
      <c r="G53" s="423"/>
      <c r="H53" s="423"/>
      <c r="I53" s="424"/>
      <c r="J53" s="425"/>
      <c r="K53" s="426"/>
      <c r="L53" s="426"/>
      <c r="M53" s="426"/>
      <c r="N53" s="426"/>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row>
    <row r="54" spans="1:39" ht="9.75" customHeight="1">
      <c r="A54" s="518"/>
      <c r="B54" s="519"/>
      <c r="C54" s="519"/>
      <c r="D54" s="520"/>
      <c r="E54" s="445"/>
      <c r="F54" s="446"/>
      <c r="G54" s="446"/>
      <c r="H54" s="446"/>
      <c r="I54" s="447"/>
      <c r="J54" s="448"/>
      <c r="K54" s="449"/>
      <c r="L54" s="449"/>
      <c r="M54" s="449"/>
      <c r="N54" s="449"/>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497"/>
      <c r="AL54" s="497"/>
      <c r="AM54" s="497"/>
    </row>
    <row r="55" spans="1:39" ht="9.75" customHeight="1">
      <c r="A55" s="518"/>
      <c r="B55" s="519"/>
      <c r="C55" s="519"/>
      <c r="D55" s="520"/>
      <c r="E55" s="445"/>
      <c r="F55" s="446"/>
      <c r="G55" s="446"/>
      <c r="H55" s="446"/>
      <c r="I55" s="447"/>
      <c r="J55" s="448"/>
      <c r="K55" s="449"/>
      <c r="L55" s="449"/>
      <c r="M55" s="449"/>
      <c r="N55" s="449"/>
      <c r="O55" s="497"/>
      <c r="P55" s="497"/>
      <c r="Q55" s="497"/>
      <c r="R55" s="497"/>
      <c r="S55" s="497"/>
      <c r="T55" s="497"/>
      <c r="U55" s="497"/>
      <c r="V55" s="497"/>
      <c r="W55" s="497"/>
      <c r="X55" s="497"/>
      <c r="Y55" s="497"/>
      <c r="Z55" s="497"/>
      <c r="AA55" s="497"/>
      <c r="AB55" s="497"/>
      <c r="AC55" s="497"/>
      <c r="AD55" s="497"/>
      <c r="AE55" s="497"/>
      <c r="AF55" s="497"/>
      <c r="AG55" s="497"/>
      <c r="AH55" s="497"/>
      <c r="AI55" s="497"/>
      <c r="AJ55" s="497"/>
      <c r="AK55" s="497"/>
      <c r="AL55" s="497"/>
      <c r="AM55" s="497"/>
    </row>
    <row r="56" spans="1:39" ht="9.75" customHeight="1">
      <c r="A56" s="518"/>
      <c r="B56" s="519"/>
      <c r="C56" s="519"/>
      <c r="D56" s="520"/>
      <c r="E56" s="509"/>
      <c r="F56" s="510"/>
      <c r="G56" s="510"/>
      <c r="H56" s="510"/>
      <c r="I56" s="511"/>
      <c r="J56" s="512"/>
      <c r="K56" s="513"/>
      <c r="L56" s="513"/>
      <c r="M56" s="513"/>
      <c r="N56" s="513"/>
      <c r="O56" s="514"/>
      <c r="P56" s="514"/>
      <c r="Q56" s="514"/>
      <c r="R56" s="514"/>
      <c r="S56" s="514"/>
      <c r="T56" s="514"/>
      <c r="U56" s="514"/>
      <c r="V56" s="514"/>
      <c r="W56" s="514"/>
      <c r="X56" s="514"/>
      <c r="Y56" s="514"/>
      <c r="Z56" s="514"/>
      <c r="AA56" s="514"/>
      <c r="AB56" s="514"/>
      <c r="AC56" s="514"/>
      <c r="AD56" s="514"/>
      <c r="AE56" s="514"/>
      <c r="AF56" s="514"/>
      <c r="AG56" s="514"/>
      <c r="AH56" s="514"/>
      <c r="AI56" s="514"/>
      <c r="AJ56" s="514"/>
      <c r="AK56" s="514"/>
      <c r="AL56" s="514"/>
      <c r="AM56" s="514"/>
    </row>
    <row r="57" spans="1:39" ht="9.75" customHeight="1">
      <c r="A57" s="515" t="s">
        <v>188</v>
      </c>
      <c r="B57" s="516"/>
      <c r="C57" s="516"/>
      <c r="D57" s="517"/>
      <c r="E57" s="422"/>
      <c r="F57" s="423"/>
      <c r="G57" s="423"/>
      <c r="H57" s="423"/>
      <c r="I57" s="424"/>
      <c r="J57" s="425"/>
      <c r="K57" s="426"/>
      <c r="L57" s="426"/>
      <c r="M57" s="426"/>
      <c r="N57" s="426"/>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row>
    <row r="58" spans="1:39" ht="9.75" customHeight="1">
      <c r="A58" s="518"/>
      <c r="B58" s="519"/>
      <c r="C58" s="519"/>
      <c r="D58" s="520"/>
      <c r="E58" s="445"/>
      <c r="F58" s="446"/>
      <c r="G58" s="446"/>
      <c r="H58" s="446"/>
      <c r="I58" s="447"/>
      <c r="J58" s="448"/>
      <c r="K58" s="449"/>
      <c r="L58" s="449"/>
      <c r="M58" s="449"/>
      <c r="N58" s="449"/>
      <c r="O58" s="497"/>
      <c r="P58" s="497"/>
      <c r="Q58" s="497"/>
      <c r="R58" s="497"/>
      <c r="S58" s="497"/>
      <c r="T58" s="497"/>
      <c r="U58" s="497"/>
      <c r="V58" s="497"/>
      <c r="W58" s="497"/>
      <c r="X58" s="497"/>
      <c r="Y58" s="497"/>
      <c r="Z58" s="497"/>
      <c r="AA58" s="497"/>
      <c r="AB58" s="497"/>
      <c r="AC58" s="497"/>
      <c r="AD58" s="497"/>
      <c r="AE58" s="497"/>
      <c r="AF58" s="497"/>
      <c r="AG58" s="497"/>
      <c r="AH58" s="497"/>
      <c r="AI58" s="497"/>
      <c r="AJ58" s="497"/>
      <c r="AK58" s="497"/>
      <c r="AL58" s="497"/>
      <c r="AM58" s="497"/>
    </row>
    <row r="59" spans="1:39" ht="9.75" customHeight="1">
      <c r="A59" s="518"/>
      <c r="B59" s="519"/>
      <c r="C59" s="519"/>
      <c r="D59" s="520"/>
      <c r="E59" s="445"/>
      <c r="F59" s="446"/>
      <c r="G59" s="446"/>
      <c r="H59" s="446"/>
      <c r="I59" s="447"/>
      <c r="J59" s="448"/>
      <c r="K59" s="449"/>
      <c r="L59" s="449"/>
      <c r="M59" s="449"/>
      <c r="N59" s="449"/>
      <c r="O59" s="497"/>
      <c r="P59" s="497"/>
      <c r="Q59" s="497"/>
      <c r="R59" s="497"/>
      <c r="S59" s="497"/>
      <c r="T59" s="497"/>
      <c r="U59" s="497"/>
      <c r="V59" s="497"/>
      <c r="W59" s="497"/>
      <c r="X59" s="497"/>
      <c r="Y59" s="497"/>
      <c r="Z59" s="497"/>
      <c r="AA59" s="497"/>
      <c r="AB59" s="497"/>
      <c r="AC59" s="497"/>
      <c r="AD59" s="497"/>
      <c r="AE59" s="497"/>
      <c r="AF59" s="497"/>
      <c r="AG59" s="497"/>
      <c r="AH59" s="497"/>
      <c r="AI59" s="497"/>
      <c r="AJ59" s="497"/>
      <c r="AK59" s="497"/>
      <c r="AL59" s="497"/>
      <c r="AM59" s="497"/>
    </row>
    <row r="60" spans="1:39" ht="9.75" customHeight="1">
      <c r="A60" s="394"/>
      <c r="B60" s="395"/>
      <c r="C60" s="395"/>
      <c r="D60" s="396"/>
      <c r="E60" s="521"/>
      <c r="F60" s="522"/>
      <c r="G60" s="522"/>
      <c r="H60" s="522"/>
      <c r="I60" s="523"/>
      <c r="J60" s="524"/>
      <c r="K60" s="525"/>
      <c r="L60" s="525"/>
      <c r="M60" s="525"/>
      <c r="N60" s="525"/>
      <c r="O60" s="526"/>
      <c r="P60" s="526"/>
      <c r="Q60" s="526"/>
      <c r="R60" s="526"/>
      <c r="S60" s="526"/>
      <c r="T60" s="526"/>
      <c r="U60" s="526"/>
      <c r="V60" s="526"/>
      <c r="W60" s="526"/>
      <c r="X60" s="526"/>
      <c r="Y60" s="526"/>
      <c r="Z60" s="526"/>
      <c r="AA60" s="526"/>
      <c r="AB60" s="526"/>
      <c r="AC60" s="526"/>
      <c r="AD60" s="526"/>
      <c r="AE60" s="526"/>
      <c r="AF60" s="526"/>
      <c r="AG60" s="526"/>
      <c r="AH60" s="526"/>
      <c r="AI60" s="526"/>
      <c r="AJ60" s="526"/>
      <c r="AK60" s="526"/>
      <c r="AL60" s="526"/>
      <c r="AM60" s="526"/>
    </row>
    <row r="61" spans="1:39" ht="9.75" customHeight="1">
      <c r="A61" s="518" t="s">
        <v>189</v>
      </c>
      <c r="B61" s="519"/>
      <c r="C61" s="519"/>
      <c r="D61" s="520"/>
      <c r="E61" s="527"/>
      <c r="F61" s="528"/>
      <c r="G61" s="528"/>
      <c r="H61" s="528"/>
      <c r="I61" s="529"/>
      <c r="J61" s="530"/>
      <c r="K61" s="531"/>
      <c r="L61" s="531"/>
      <c r="M61" s="531"/>
      <c r="N61" s="531"/>
      <c r="O61" s="532"/>
      <c r="P61" s="532"/>
      <c r="Q61" s="532"/>
      <c r="R61" s="532"/>
      <c r="S61" s="532"/>
      <c r="T61" s="532"/>
      <c r="U61" s="532"/>
      <c r="V61" s="532"/>
      <c r="W61" s="532"/>
      <c r="X61" s="532"/>
      <c r="Y61" s="532"/>
      <c r="Z61" s="532"/>
      <c r="AA61" s="532"/>
      <c r="AB61" s="532"/>
      <c r="AC61" s="532"/>
      <c r="AD61" s="532"/>
      <c r="AE61" s="532"/>
      <c r="AF61" s="532"/>
      <c r="AG61" s="532"/>
      <c r="AH61" s="532"/>
      <c r="AI61" s="532"/>
      <c r="AJ61" s="532"/>
      <c r="AK61" s="532"/>
      <c r="AL61" s="532"/>
      <c r="AM61" s="532"/>
    </row>
    <row r="62" spans="1:39" ht="9.75" customHeight="1">
      <c r="A62" s="518"/>
      <c r="B62" s="519"/>
      <c r="C62" s="519"/>
      <c r="D62" s="520"/>
      <c r="E62" s="445"/>
      <c r="F62" s="446"/>
      <c r="G62" s="446"/>
      <c r="H62" s="446"/>
      <c r="I62" s="447"/>
      <c r="J62" s="448"/>
      <c r="K62" s="449"/>
      <c r="L62" s="449"/>
      <c r="M62" s="449"/>
      <c r="N62" s="449"/>
      <c r="O62" s="497"/>
      <c r="P62" s="497"/>
      <c r="Q62" s="497"/>
      <c r="R62" s="497"/>
      <c r="S62" s="497"/>
      <c r="T62" s="497"/>
      <c r="U62" s="497"/>
      <c r="V62" s="497"/>
      <c r="W62" s="497"/>
      <c r="X62" s="497"/>
      <c r="Y62" s="497"/>
      <c r="Z62" s="497"/>
      <c r="AA62" s="497"/>
      <c r="AB62" s="497"/>
      <c r="AC62" s="497"/>
      <c r="AD62" s="497"/>
      <c r="AE62" s="497"/>
      <c r="AF62" s="497"/>
      <c r="AG62" s="497"/>
      <c r="AH62" s="497"/>
      <c r="AI62" s="497"/>
      <c r="AJ62" s="497"/>
      <c r="AK62" s="497"/>
      <c r="AL62" s="497"/>
      <c r="AM62" s="497"/>
    </row>
    <row r="63" spans="1:39" ht="9.75" customHeight="1">
      <c r="A63" s="518"/>
      <c r="B63" s="519"/>
      <c r="C63" s="519"/>
      <c r="D63" s="520"/>
      <c r="E63" s="445"/>
      <c r="F63" s="446"/>
      <c r="G63" s="446"/>
      <c r="H63" s="446"/>
      <c r="I63" s="447"/>
      <c r="J63" s="448"/>
      <c r="K63" s="449"/>
      <c r="L63" s="449"/>
      <c r="M63" s="449"/>
      <c r="N63" s="449"/>
      <c r="O63" s="497"/>
      <c r="P63" s="497"/>
      <c r="Q63" s="497"/>
      <c r="R63" s="497"/>
      <c r="S63" s="497"/>
      <c r="T63" s="497"/>
      <c r="U63" s="497"/>
      <c r="V63" s="497"/>
      <c r="W63" s="497"/>
      <c r="X63" s="497"/>
      <c r="Y63" s="497"/>
      <c r="Z63" s="497"/>
      <c r="AA63" s="497"/>
      <c r="AB63" s="497"/>
      <c r="AC63" s="497"/>
      <c r="AD63" s="497"/>
      <c r="AE63" s="497"/>
      <c r="AF63" s="497"/>
      <c r="AG63" s="497"/>
      <c r="AH63" s="497"/>
      <c r="AI63" s="497"/>
      <c r="AJ63" s="497"/>
      <c r="AK63" s="497"/>
      <c r="AL63" s="497"/>
      <c r="AM63" s="497"/>
    </row>
    <row r="64" spans="1:39" ht="9.75" customHeight="1">
      <c r="A64" s="518"/>
      <c r="B64" s="519"/>
      <c r="C64" s="519"/>
      <c r="D64" s="520"/>
      <c r="E64" s="509"/>
      <c r="F64" s="510"/>
      <c r="G64" s="510"/>
      <c r="H64" s="510"/>
      <c r="I64" s="511"/>
      <c r="J64" s="512"/>
      <c r="K64" s="513"/>
      <c r="L64" s="513"/>
      <c r="M64" s="513"/>
      <c r="N64" s="513"/>
      <c r="O64" s="514"/>
      <c r="P64" s="514"/>
      <c r="Q64" s="514"/>
      <c r="R64" s="514"/>
      <c r="S64" s="514"/>
      <c r="T64" s="514"/>
      <c r="U64" s="514"/>
      <c r="V64" s="514"/>
      <c r="W64" s="514"/>
      <c r="X64" s="514"/>
      <c r="Y64" s="514"/>
      <c r="Z64" s="514"/>
      <c r="AA64" s="514"/>
      <c r="AB64" s="514"/>
      <c r="AC64" s="514"/>
      <c r="AD64" s="514"/>
      <c r="AE64" s="514"/>
      <c r="AF64" s="514"/>
      <c r="AG64" s="514"/>
      <c r="AH64" s="514"/>
      <c r="AI64" s="514"/>
      <c r="AJ64" s="514"/>
      <c r="AK64" s="514"/>
      <c r="AL64" s="514"/>
      <c r="AM64" s="514"/>
    </row>
    <row r="65" spans="1:39" ht="9.75" customHeight="1">
      <c r="A65" s="515" t="s">
        <v>190</v>
      </c>
      <c r="B65" s="516"/>
      <c r="C65" s="516"/>
      <c r="D65" s="517"/>
      <c r="E65" s="422"/>
      <c r="F65" s="423"/>
      <c r="G65" s="423"/>
      <c r="H65" s="423"/>
      <c r="I65" s="424"/>
      <c r="J65" s="425"/>
      <c r="K65" s="426"/>
      <c r="L65" s="426"/>
      <c r="M65" s="426"/>
      <c r="N65" s="426"/>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row>
    <row r="66" spans="1:39" ht="9.75" customHeight="1">
      <c r="A66" s="518"/>
      <c r="B66" s="519"/>
      <c r="C66" s="519"/>
      <c r="D66" s="520"/>
      <c r="E66" s="445"/>
      <c r="F66" s="446"/>
      <c r="G66" s="446"/>
      <c r="H66" s="446"/>
      <c r="I66" s="447"/>
      <c r="J66" s="448"/>
      <c r="K66" s="449"/>
      <c r="L66" s="449"/>
      <c r="M66" s="449"/>
      <c r="N66" s="449"/>
      <c r="O66" s="497"/>
      <c r="P66" s="497"/>
      <c r="Q66" s="497"/>
      <c r="R66" s="497"/>
      <c r="S66" s="497"/>
      <c r="T66" s="497"/>
      <c r="U66" s="497"/>
      <c r="V66" s="497"/>
      <c r="W66" s="497"/>
      <c r="X66" s="497"/>
      <c r="Y66" s="497"/>
      <c r="Z66" s="497"/>
      <c r="AA66" s="497"/>
      <c r="AB66" s="497"/>
      <c r="AC66" s="497"/>
      <c r="AD66" s="497"/>
      <c r="AE66" s="497"/>
      <c r="AF66" s="497"/>
      <c r="AG66" s="497"/>
      <c r="AH66" s="497"/>
      <c r="AI66" s="497"/>
      <c r="AJ66" s="497"/>
      <c r="AK66" s="497"/>
      <c r="AL66" s="497"/>
      <c r="AM66" s="497"/>
    </row>
    <row r="67" spans="1:39" ht="9.75" customHeight="1">
      <c r="A67" s="518"/>
      <c r="B67" s="519"/>
      <c r="C67" s="519"/>
      <c r="D67" s="520"/>
      <c r="E67" s="445"/>
      <c r="F67" s="446"/>
      <c r="G67" s="446"/>
      <c r="H67" s="446"/>
      <c r="I67" s="447"/>
      <c r="J67" s="448"/>
      <c r="K67" s="449"/>
      <c r="L67" s="449"/>
      <c r="M67" s="449"/>
      <c r="N67" s="449"/>
      <c r="O67" s="497"/>
      <c r="P67" s="497"/>
      <c r="Q67" s="497"/>
      <c r="R67" s="497"/>
      <c r="S67" s="497"/>
      <c r="T67" s="497"/>
      <c r="U67" s="497"/>
      <c r="V67" s="497"/>
      <c r="W67" s="497"/>
      <c r="X67" s="497"/>
      <c r="Y67" s="497"/>
      <c r="Z67" s="497"/>
      <c r="AA67" s="497"/>
      <c r="AB67" s="497"/>
      <c r="AC67" s="497"/>
      <c r="AD67" s="497"/>
      <c r="AE67" s="497"/>
      <c r="AF67" s="497"/>
      <c r="AG67" s="497"/>
      <c r="AH67" s="497"/>
      <c r="AI67" s="497"/>
      <c r="AJ67" s="497"/>
      <c r="AK67" s="497"/>
      <c r="AL67" s="497"/>
      <c r="AM67" s="497"/>
    </row>
    <row r="68" spans="1:39" ht="9.75" customHeight="1">
      <c r="A68" s="394"/>
      <c r="B68" s="395"/>
      <c r="C68" s="395"/>
      <c r="D68" s="396"/>
      <c r="E68" s="521"/>
      <c r="F68" s="522"/>
      <c r="G68" s="522"/>
      <c r="H68" s="522"/>
      <c r="I68" s="523"/>
      <c r="J68" s="524"/>
      <c r="K68" s="525"/>
      <c r="L68" s="525"/>
      <c r="M68" s="525"/>
      <c r="N68" s="525"/>
      <c r="O68" s="526"/>
      <c r="P68" s="526"/>
      <c r="Q68" s="526"/>
      <c r="R68" s="526"/>
      <c r="S68" s="526"/>
      <c r="T68" s="526"/>
      <c r="U68" s="526"/>
      <c r="V68" s="526"/>
      <c r="W68" s="526"/>
      <c r="X68" s="526"/>
      <c r="Y68" s="526"/>
      <c r="Z68" s="526"/>
      <c r="AA68" s="526"/>
      <c r="AB68" s="526"/>
      <c r="AC68" s="526"/>
      <c r="AD68" s="526"/>
      <c r="AE68" s="526"/>
      <c r="AF68" s="526"/>
      <c r="AG68" s="526"/>
      <c r="AH68" s="526"/>
      <c r="AI68" s="526"/>
      <c r="AJ68" s="526"/>
      <c r="AK68" s="526"/>
      <c r="AL68" s="526"/>
      <c r="AM68" s="526"/>
    </row>
    <row r="69" spans="1:39" ht="9.75" customHeight="1">
      <c r="A69" s="515" t="s">
        <v>191</v>
      </c>
      <c r="B69" s="516"/>
      <c r="C69" s="516"/>
      <c r="D69" s="517"/>
      <c r="E69" s="422"/>
      <c r="F69" s="423"/>
      <c r="G69" s="423"/>
      <c r="H69" s="423"/>
      <c r="I69" s="424"/>
      <c r="J69" s="425"/>
      <c r="K69" s="426"/>
      <c r="L69" s="426"/>
      <c r="M69" s="426"/>
      <c r="N69" s="426"/>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row>
    <row r="70" spans="1:39" ht="9.75" customHeight="1">
      <c r="A70" s="518"/>
      <c r="B70" s="519"/>
      <c r="C70" s="519"/>
      <c r="D70" s="520"/>
      <c r="E70" s="445"/>
      <c r="F70" s="446"/>
      <c r="G70" s="446"/>
      <c r="H70" s="446"/>
      <c r="I70" s="447"/>
      <c r="J70" s="448"/>
      <c r="K70" s="449"/>
      <c r="L70" s="449"/>
      <c r="M70" s="449"/>
      <c r="N70" s="449"/>
      <c r="O70" s="497"/>
      <c r="P70" s="497"/>
      <c r="Q70" s="497"/>
      <c r="R70" s="497"/>
      <c r="S70" s="497"/>
      <c r="T70" s="497"/>
      <c r="U70" s="497"/>
      <c r="V70" s="497"/>
      <c r="W70" s="497"/>
      <c r="X70" s="497"/>
      <c r="Y70" s="497"/>
      <c r="Z70" s="497"/>
      <c r="AA70" s="497"/>
      <c r="AB70" s="497"/>
      <c r="AC70" s="497"/>
      <c r="AD70" s="497"/>
      <c r="AE70" s="497"/>
      <c r="AF70" s="497"/>
      <c r="AG70" s="497"/>
      <c r="AH70" s="497"/>
      <c r="AI70" s="497"/>
      <c r="AJ70" s="497"/>
      <c r="AK70" s="497"/>
      <c r="AL70" s="497"/>
      <c r="AM70" s="497"/>
    </row>
    <row r="71" spans="1:39" ht="9.75" customHeight="1">
      <c r="A71" s="518"/>
      <c r="B71" s="519"/>
      <c r="C71" s="519"/>
      <c r="D71" s="520"/>
      <c r="E71" s="445"/>
      <c r="F71" s="446"/>
      <c r="G71" s="446"/>
      <c r="H71" s="446"/>
      <c r="I71" s="447"/>
      <c r="J71" s="448"/>
      <c r="K71" s="449"/>
      <c r="L71" s="449"/>
      <c r="M71" s="449"/>
      <c r="N71" s="449"/>
      <c r="O71" s="497"/>
      <c r="P71" s="497"/>
      <c r="Q71" s="497"/>
      <c r="R71" s="497"/>
      <c r="S71" s="497"/>
      <c r="T71" s="497"/>
      <c r="U71" s="497"/>
      <c r="V71" s="497"/>
      <c r="W71" s="497"/>
      <c r="X71" s="497"/>
      <c r="Y71" s="497"/>
      <c r="Z71" s="497"/>
      <c r="AA71" s="497"/>
      <c r="AB71" s="497"/>
      <c r="AC71" s="497"/>
      <c r="AD71" s="497"/>
      <c r="AE71" s="497"/>
      <c r="AF71" s="497"/>
      <c r="AG71" s="497"/>
      <c r="AH71" s="497"/>
      <c r="AI71" s="497"/>
      <c r="AJ71" s="497"/>
      <c r="AK71" s="497"/>
      <c r="AL71" s="497"/>
      <c r="AM71" s="497"/>
    </row>
    <row r="72" spans="1:39" ht="9.75" customHeight="1" thickBot="1">
      <c r="A72" s="533"/>
      <c r="B72" s="534"/>
      <c r="C72" s="534"/>
      <c r="D72" s="535"/>
      <c r="E72" s="536"/>
      <c r="F72" s="537"/>
      <c r="G72" s="537"/>
      <c r="H72" s="537"/>
      <c r="I72" s="538"/>
      <c r="J72" s="539"/>
      <c r="K72" s="540"/>
      <c r="L72" s="540"/>
      <c r="M72" s="540"/>
      <c r="N72" s="540"/>
      <c r="O72" s="541"/>
      <c r="P72" s="541"/>
      <c r="Q72" s="541"/>
      <c r="R72" s="541"/>
      <c r="S72" s="541"/>
      <c r="T72" s="541"/>
      <c r="U72" s="541"/>
      <c r="V72" s="541"/>
      <c r="W72" s="541"/>
      <c r="X72" s="541"/>
      <c r="Y72" s="541"/>
      <c r="Z72" s="541"/>
      <c r="AA72" s="541"/>
      <c r="AB72" s="541"/>
      <c r="AC72" s="541"/>
      <c r="AD72" s="541"/>
      <c r="AE72" s="541"/>
      <c r="AF72" s="541"/>
      <c r="AG72" s="541"/>
      <c r="AH72" s="541"/>
      <c r="AI72" s="541"/>
      <c r="AJ72" s="541"/>
      <c r="AK72" s="541"/>
      <c r="AL72" s="541"/>
      <c r="AM72" s="541"/>
    </row>
    <row r="73" spans="1:39" ht="22.5" customHeight="1" thickTop="1">
      <c r="A73" s="394" t="s">
        <v>211</v>
      </c>
      <c r="B73" s="395"/>
      <c r="C73" s="395"/>
      <c r="D73" s="396"/>
      <c r="E73" s="397"/>
      <c r="F73" s="398"/>
      <c r="G73" s="398"/>
      <c r="H73" s="398"/>
      <c r="I73" s="399"/>
      <c r="J73" s="400">
        <f>SUM(J53:N72)</f>
        <v>0</v>
      </c>
      <c r="K73" s="401"/>
      <c r="L73" s="401"/>
      <c r="M73" s="401"/>
      <c r="N73" s="401"/>
      <c r="O73" s="486"/>
      <c r="P73" s="486"/>
      <c r="Q73" s="486"/>
      <c r="R73" s="486"/>
      <c r="S73" s="486"/>
      <c r="T73" s="486"/>
      <c r="U73" s="486"/>
      <c r="V73" s="486"/>
      <c r="W73" s="486"/>
      <c r="X73" s="486"/>
      <c r="Y73" s="486"/>
      <c r="Z73" s="486"/>
      <c r="AA73" s="486"/>
      <c r="AB73" s="486"/>
      <c r="AC73" s="486"/>
      <c r="AD73" s="486"/>
      <c r="AE73" s="486"/>
      <c r="AF73" s="486"/>
      <c r="AG73" s="486"/>
      <c r="AH73" s="486"/>
      <c r="AI73" s="486"/>
      <c r="AJ73" s="486"/>
      <c r="AK73" s="486"/>
      <c r="AL73" s="486"/>
      <c r="AM73" s="486"/>
    </row>
    <row r="74" spans="1:39" ht="2.25" customHeight="1">
      <c r="A74" s="184"/>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row>
    <row r="75" spans="1:39" ht="18" customHeight="1">
      <c r="A75" s="97" t="s">
        <v>81</v>
      </c>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row>
    <row r="76" spans="1:39" ht="18" customHeight="1">
      <c r="A76" s="416" t="s">
        <v>83</v>
      </c>
      <c r="B76" s="417"/>
      <c r="C76" s="417"/>
      <c r="D76" s="418"/>
      <c r="E76" s="419" t="s">
        <v>75</v>
      </c>
      <c r="F76" s="420"/>
      <c r="G76" s="420"/>
      <c r="H76" s="420"/>
      <c r="I76" s="421"/>
      <c r="J76" s="419" t="s">
        <v>233</v>
      </c>
      <c r="K76" s="420"/>
      <c r="L76" s="420"/>
      <c r="M76" s="420"/>
      <c r="N76" s="420"/>
      <c r="O76" s="414" t="s">
        <v>76</v>
      </c>
      <c r="P76" s="414"/>
      <c r="Q76" s="414"/>
      <c r="R76" s="414"/>
      <c r="S76" s="414"/>
      <c r="T76" s="414"/>
      <c r="U76" s="414"/>
      <c r="V76" s="414"/>
      <c r="W76" s="414"/>
      <c r="X76" s="414"/>
      <c r="Y76" s="414"/>
      <c r="Z76" s="414"/>
      <c r="AA76" s="414"/>
      <c r="AB76" s="414"/>
      <c r="AC76" s="414"/>
      <c r="AD76" s="414"/>
      <c r="AE76" s="414"/>
      <c r="AF76" s="414"/>
      <c r="AG76" s="414"/>
      <c r="AH76" s="414"/>
      <c r="AI76" s="414"/>
      <c r="AJ76" s="414"/>
      <c r="AK76" s="414"/>
      <c r="AL76" s="414"/>
      <c r="AM76" s="414"/>
    </row>
    <row r="77" spans="1:39" ht="9.75" customHeight="1">
      <c r="A77" s="515" t="s">
        <v>84</v>
      </c>
      <c r="B77" s="516"/>
      <c r="C77" s="516"/>
      <c r="D77" s="517"/>
      <c r="E77" s="422"/>
      <c r="F77" s="423"/>
      <c r="G77" s="423"/>
      <c r="H77" s="423"/>
      <c r="I77" s="424"/>
      <c r="J77" s="425"/>
      <c r="K77" s="426"/>
      <c r="L77" s="426"/>
      <c r="M77" s="426"/>
      <c r="N77" s="426"/>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row>
    <row r="78" spans="1:39" ht="9.75" customHeight="1">
      <c r="A78" s="518"/>
      <c r="B78" s="519"/>
      <c r="C78" s="519"/>
      <c r="D78" s="520"/>
      <c r="E78" s="445"/>
      <c r="F78" s="446"/>
      <c r="G78" s="446"/>
      <c r="H78" s="446"/>
      <c r="I78" s="447"/>
      <c r="J78" s="448"/>
      <c r="K78" s="449"/>
      <c r="L78" s="449"/>
      <c r="M78" s="449"/>
      <c r="N78" s="449"/>
      <c r="O78" s="497"/>
      <c r="P78" s="497"/>
      <c r="Q78" s="497"/>
      <c r="R78" s="497"/>
      <c r="S78" s="497"/>
      <c r="T78" s="497"/>
      <c r="U78" s="497"/>
      <c r="V78" s="497"/>
      <c r="W78" s="497"/>
      <c r="X78" s="497"/>
      <c r="Y78" s="497"/>
      <c r="Z78" s="497"/>
      <c r="AA78" s="497"/>
      <c r="AB78" s="497"/>
      <c r="AC78" s="497"/>
      <c r="AD78" s="497"/>
      <c r="AE78" s="497"/>
      <c r="AF78" s="497"/>
      <c r="AG78" s="497"/>
      <c r="AH78" s="497"/>
      <c r="AI78" s="497"/>
      <c r="AJ78" s="497"/>
      <c r="AK78" s="497"/>
      <c r="AL78" s="497"/>
      <c r="AM78" s="497"/>
    </row>
    <row r="79" spans="1:39" ht="9.75" customHeight="1">
      <c r="A79" s="518"/>
      <c r="B79" s="519"/>
      <c r="C79" s="519"/>
      <c r="D79" s="520"/>
      <c r="E79" s="445"/>
      <c r="F79" s="446"/>
      <c r="G79" s="446"/>
      <c r="H79" s="446"/>
      <c r="I79" s="447"/>
      <c r="J79" s="448"/>
      <c r="K79" s="449"/>
      <c r="L79" s="449"/>
      <c r="M79" s="449"/>
      <c r="N79" s="449"/>
      <c r="O79" s="497"/>
      <c r="P79" s="497"/>
      <c r="Q79" s="497"/>
      <c r="R79" s="497"/>
      <c r="S79" s="497"/>
      <c r="T79" s="497"/>
      <c r="U79" s="497"/>
      <c r="V79" s="497"/>
      <c r="W79" s="497"/>
      <c r="X79" s="497"/>
      <c r="Y79" s="497"/>
      <c r="Z79" s="497"/>
      <c r="AA79" s="497"/>
      <c r="AB79" s="497"/>
      <c r="AC79" s="497"/>
      <c r="AD79" s="497"/>
      <c r="AE79" s="497"/>
      <c r="AF79" s="497"/>
      <c r="AG79" s="497"/>
      <c r="AH79" s="497"/>
      <c r="AI79" s="497"/>
      <c r="AJ79" s="497"/>
      <c r="AK79" s="497"/>
      <c r="AL79" s="497"/>
      <c r="AM79" s="497"/>
    </row>
    <row r="80" spans="1:39" ht="9.75" customHeight="1">
      <c r="A80" s="518"/>
      <c r="B80" s="519"/>
      <c r="C80" s="519"/>
      <c r="D80" s="520"/>
      <c r="E80" s="509"/>
      <c r="F80" s="510"/>
      <c r="G80" s="510"/>
      <c r="H80" s="510"/>
      <c r="I80" s="511"/>
      <c r="J80" s="512"/>
      <c r="K80" s="513"/>
      <c r="L80" s="513"/>
      <c r="M80" s="513"/>
      <c r="N80" s="513"/>
      <c r="O80" s="514"/>
      <c r="P80" s="514"/>
      <c r="Q80" s="514"/>
      <c r="R80" s="514"/>
      <c r="S80" s="514"/>
      <c r="T80" s="514"/>
      <c r="U80" s="514"/>
      <c r="V80" s="514"/>
      <c r="W80" s="514"/>
      <c r="X80" s="514"/>
      <c r="Y80" s="514"/>
      <c r="Z80" s="514"/>
      <c r="AA80" s="514"/>
      <c r="AB80" s="514"/>
      <c r="AC80" s="514"/>
      <c r="AD80" s="514"/>
      <c r="AE80" s="514"/>
      <c r="AF80" s="514"/>
      <c r="AG80" s="514"/>
      <c r="AH80" s="514"/>
      <c r="AI80" s="514"/>
      <c r="AJ80" s="514"/>
      <c r="AK80" s="514"/>
      <c r="AL80" s="514"/>
      <c r="AM80" s="514"/>
    </row>
    <row r="81" spans="1:39" ht="9.75" customHeight="1">
      <c r="A81" s="515" t="s">
        <v>188</v>
      </c>
      <c r="B81" s="516"/>
      <c r="C81" s="516"/>
      <c r="D81" s="517"/>
      <c r="E81" s="422"/>
      <c r="F81" s="423"/>
      <c r="G81" s="423"/>
      <c r="H81" s="423"/>
      <c r="I81" s="424"/>
      <c r="J81" s="425"/>
      <c r="K81" s="426"/>
      <c r="L81" s="426"/>
      <c r="M81" s="426"/>
      <c r="N81" s="426"/>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row>
    <row r="82" spans="1:39" ht="9.75" customHeight="1">
      <c r="A82" s="518"/>
      <c r="B82" s="519"/>
      <c r="C82" s="519"/>
      <c r="D82" s="520"/>
      <c r="E82" s="445"/>
      <c r="F82" s="446"/>
      <c r="G82" s="446"/>
      <c r="H82" s="446"/>
      <c r="I82" s="447"/>
      <c r="J82" s="448"/>
      <c r="K82" s="449"/>
      <c r="L82" s="449"/>
      <c r="M82" s="449"/>
      <c r="N82" s="449"/>
      <c r="O82" s="497"/>
      <c r="P82" s="497"/>
      <c r="Q82" s="497"/>
      <c r="R82" s="497"/>
      <c r="S82" s="497"/>
      <c r="T82" s="497"/>
      <c r="U82" s="497"/>
      <c r="V82" s="497"/>
      <c r="W82" s="497"/>
      <c r="X82" s="497"/>
      <c r="Y82" s="497"/>
      <c r="Z82" s="497"/>
      <c r="AA82" s="497"/>
      <c r="AB82" s="497"/>
      <c r="AC82" s="497"/>
      <c r="AD82" s="497"/>
      <c r="AE82" s="497"/>
      <c r="AF82" s="497"/>
      <c r="AG82" s="497"/>
      <c r="AH82" s="497"/>
      <c r="AI82" s="497"/>
      <c r="AJ82" s="497"/>
      <c r="AK82" s="497"/>
      <c r="AL82" s="497"/>
      <c r="AM82" s="497"/>
    </row>
    <row r="83" spans="1:39" ht="9.75" customHeight="1">
      <c r="A83" s="518"/>
      <c r="B83" s="519"/>
      <c r="C83" s="519"/>
      <c r="D83" s="520"/>
      <c r="E83" s="445"/>
      <c r="F83" s="446"/>
      <c r="G83" s="446"/>
      <c r="H83" s="446"/>
      <c r="I83" s="447"/>
      <c r="J83" s="448"/>
      <c r="K83" s="449"/>
      <c r="L83" s="449"/>
      <c r="M83" s="449"/>
      <c r="N83" s="449"/>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row>
    <row r="84" spans="1:39" ht="9.75" customHeight="1">
      <c r="A84" s="394"/>
      <c r="B84" s="395"/>
      <c r="C84" s="395"/>
      <c r="D84" s="396"/>
      <c r="E84" s="521"/>
      <c r="F84" s="522"/>
      <c r="G84" s="522"/>
      <c r="H84" s="522"/>
      <c r="I84" s="523"/>
      <c r="J84" s="524"/>
      <c r="K84" s="525"/>
      <c r="L84" s="525"/>
      <c r="M84" s="525"/>
      <c r="N84" s="525"/>
      <c r="O84" s="526"/>
      <c r="P84" s="526"/>
      <c r="Q84" s="526"/>
      <c r="R84" s="526"/>
      <c r="S84" s="526"/>
      <c r="T84" s="526"/>
      <c r="U84" s="526"/>
      <c r="V84" s="526"/>
      <c r="W84" s="526"/>
      <c r="X84" s="526"/>
      <c r="Y84" s="526"/>
      <c r="Z84" s="526"/>
      <c r="AA84" s="526"/>
      <c r="AB84" s="526"/>
      <c r="AC84" s="526"/>
      <c r="AD84" s="526"/>
      <c r="AE84" s="526"/>
      <c r="AF84" s="526"/>
      <c r="AG84" s="526"/>
      <c r="AH84" s="526"/>
      <c r="AI84" s="526"/>
      <c r="AJ84" s="526"/>
      <c r="AK84" s="526"/>
      <c r="AL84" s="526"/>
      <c r="AM84" s="526"/>
    </row>
    <row r="85" spans="1:39" ht="9.75" customHeight="1">
      <c r="A85" s="515" t="s">
        <v>189</v>
      </c>
      <c r="B85" s="516"/>
      <c r="C85" s="516"/>
      <c r="D85" s="517"/>
      <c r="E85" s="422"/>
      <c r="F85" s="423"/>
      <c r="G85" s="423"/>
      <c r="H85" s="423"/>
      <c r="I85" s="424"/>
      <c r="J85" s="425"/>
      <c r="K85" s="426"/>
      <c r="L85" s="426"/>
      <c r="M85" s="426"/>
      <c r="N85" s="426"/>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row>
    <row r="86" spans="1:39" ht="9.75" customHeight="1">
      <c r="A86" s="518"/>
      <c r="B86" s="519"/>
      <c r="C86" s="519"/>
      <c r="D86" s="520"/>
      <c r="E86" s="445"/>
      <c r="F86" s="446"/>
      <c r="G86" s="446"/>
      <c r="H86" s="446"/>
      <c r="I86" s="447"/>
      <c r="J86" s="448"/>
      <c r="K86" s="449"/>
      <c r="L86" s="449"/>
      <c r="M86" s="449"/>
      <c r="N86" s="449"/>
      <c r="O86" s="497"/>
      <c r="P86" s="497"/>
      <c r="Q86" s="497"/>
      <c r="R86" s="497"/>
      <c r="S86" s="497"/>
      <c r="T86" s="497"/>
      <c r="U86" s="497"/>
      <c r="V86" s="497"/>
      <c r="W86" s="497"/>
      <c r="X86" s="497"/>
      <c r="Y86" s="497"/>
      <c r="Z86" s="497"/>
      <c r="AA86" s="497"/>
      <c r="AB86" s="497"/>
      <c r="AC86" s="497"/>
      <c r="AD86" s="497"/>
      <c r="AE86" s="497"/>
      <c r="AF86" s="497"/>
      <c r="AG86" s="497"/>
      <c r="AH86" s="497"/>
      <c r="AI86" s="497"/>
      <c r="AJ86" s="497"/>
      <c r="AK86" s="497"/>
      <c r="AL86" s="497"/>
      <c r="AM86" s="497"/>
    </row>
    <row r="87" spans="1:39" ht="9.75" customHeight="1">
      <c r="A87" s="518"/>
      <c r="B87" s="519"/>
      <c r="C87" s="519"/>
      <c r="D87" s="520"/>
      <c r="E87" s="445"/>
      <c r="F87" s="446"/>
      <c r="G87" s="446"/>
      <c r="H87" s="446"/>
      <c r="I87" s="447"/>
      <c r="J87" s="448"/>
      <c r="K87" s="449"/>
      <c r="L87" s="449"/>
      <c r="M87" s="449"/>
      <c r="N87" s="449"/>
      <c r="O87" s="497"/>
      <c r="P87" s="497"/>
      <c r="Q87" s="497"/>
      <c r="R87" s="497"/>
      <c r="S87" s="497"/>
      <c r="T87" s="497"/>
      <c r="U87" s="497"/>
      <c r="V87" s="497"/>
      <c r="W87" s="497"/>
      <c r="X87" s="497"/>
      <c r="Y87" s="497"/>
      <c r="Z87" s="497"/>
      <c r="AA87" s="497"/>
      <c r="AB87" s="497"/>
      <c r="AC87" s="497"/>
      <c r="AD87" s="497"/>
      <c r="AE87" s="497"/>
      <c r="AF87" s="497"/>
      <c r="AG87" s="497"/>
      <c r="AH87" s="497"/>
      <c r="AI87" s="497"/>
      <c r="AJ87" s="497"/>
      <c r="AK87" s="497"/>
      <c r="AL87" s="497"/>
      <c r="AM87" s="497"/>
    </row>
    <row r="88" spans="1:39" ht="9.75" customHeight="1" thickBot="1">
      <c r="A88" s="533"/>
      <c r="B88" s="534"/>
      <c r="C88" s="534"/>
      <c r="D88" s="535"/>
      <c r="E88" s="536"/>
      <c r="F88" s="537"/>
      <c r="G88" s="537"/>
      <c r="H88" s="537"/>
      <c r="I88" s="538"/>
      <c r="J88" s="539"/>
      <c r="K88" s="540"/>
      <c r="L88" s="540"/>
      <c r="M88" s="540"/>
      <c r="N88" s="540"/>
      <c r="O88" s="541"/>
      <c r="P88" s="541"/>
      <c r="Q88" s="541"/>
      <c r="R88" s="541"/>
      <c r="S88" s="541"/>
      <c r="T88" s="541"/>
      <c r="U88" s="541"/>
      <c r="V88" s="541"/>
      <c r="W88" s="541"/>
      <c r="X88" s="541"/>
      <c r="Y88" s="541"/>
      <c r="Z88" s="541"/>
      <c r="AA88" s="541"/>
      <c r="AB88" s="541"/>
      <c r="AC88" s="541"/>
      <c r="AD88" s="541"/>
      <c r="AE88" s="541"/>
      <c r="AF88" s="541"/>
      <c r="AG88" s="541"/>
      <c r="AH88" s="541"/>
      <c r="AI88" s="541"/>
      <c r="AJ88" s="541"/>
      <c r="AK88" s="541"/>
      <c r="AL88" s="541"/>
      <c r="AM88" s="541"/>
    </row>
    <row r="89" spans="1:39" ht="22.5" customHeight="1" thickTop="1">
      <c r="A89" s="394" t="s">
        <v>172</v>
      </c>
      <c r="B89" s="395"/>
      <c r="C89" s="395"/>
      <c r="D89" s="396"/>
      <c r="E89" s="397"/>
      <c r="F89" s="398"/>
      <c r="G89" s="398"/>
      <c r="H89" s="398"/>
      <c r="I89" s="399"/>
      <c r="J89" s="484">
        <f>SUM(J77:N88)</f>
        <v>0</v>
      </c>
      <c r="K89" s="485"/>
      <c r="L89" s="485"/>
      <c r="M89" s="485"/>
      <c r="N89" s="485"/>
      <c r="O89" s="486"/>
      <c r="P89" s="486"/>
      <c r="Q89" s="486"/>
      <c r="R89" s="486"/>
      <c r="S89" s="486"/>
      <c r="T89" s="486"/>
      <c r="U89" s="486"/>
      <c r="V89" s="486"/>
      <c r="W89" s="486"/>
      <c r="X89" s="486"/>
      <c r="Y89" s="486"/>
      <c r="Z89" s="486"/>
      <c r="AA89" s="486"/>
      <c r="AB89" s="486"/>
      <c r="AC89" s="486"/>
      <c r="AD89" s="486"/>
      <c r="AE89" s="486"/>
      <c r="AF89" s="486"/>
      <c r="AG89" s="486"/>
      <c r="AH89" s="486"/>
      <c r="AI89" s="486"/>
      <c r="AJ89" s="486"/>
      <c r="AK89" s="486"/>
      <c r="AL89" s="486"/>
      <c r="AM89" s="486"/>
    </row>
    <row r="90" spans="1:39" ht="10.5" customHeight="1" thickBot="1">
      <c r="A90" s="186"/>
      <c r="B90" s="186"/>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00"/>
      <c r="AL90" s="100"/>
      <c r="AM90" s="100"/>
    </row>
    <row r="91" spans="1:39" ht="6" customHeight="1">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row>
    <row r="92" spans="1:39" s="93" customFormat="1" ht="10.5">
      <c r="A92" s="98" t="s">
        <v>86</v>
      </c>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99"/>
      <c r="AL92" s="99"/>
      <c r="AM92" s="99"/>
    </row>
    <row r="93" spans="1:39" s="93" customFormat="1" ht="5.25" customHeight="1">
      <c r="A93" s="98"/>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99"/>
      <c r="AL93" s="99"/>
      <c r="AM93" s="99"/>
    </row>
    <row r="94" spans="1:39" s="93" customFormat="1" ht="10.5">
      <c r="A94" s="98"/>
      <c r="B94" s="40" t="s">
        <v>102</v>
      </c>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99"/>
      <c r="AL94" s="99"/>
      <c r="AM94" s="99"/>
    </row>
    <row r="95" spans="1:39" s="93" customFormat="1" ht="10.5">
      <c r="A95" s="98"/>
      <c r="B95" s="40" t="s">
        <v>139</v>
      </c>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99"/>
      <c r="AL95" s="99"/>
      <c r="AM95" s="99"/>
    </row>
    <row r="96" spans="1:39" s="93" customFormat="1" ht="5.25" customHeight="1">
      <c r="A96" s="98"/>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99"/>
      <c r="AL96" s="99"/>
      <c r="AM96" s="99"/>
    </row>
    <row r="97" spans="1:39">
      <c r="A97" s="187" t="s">
        <v>171</v>
      </c>
      <c r="B97" s="188"/>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row>
    <row r="98" spans="1:39">
      <c r="A98" s="189" t="s">
        <v>77</v>
      </c>
      <c r="B98" s="190"/>
      <c r="C98" s="190"/>
      <c r="D98" s="190"/>
      <c r="E98" s="190"/>
      <c r="F98" s="190"/>
      <c r="G98" s="190"/>
      <c r="H98" s="190"/>
      <c r="I98" s="190"/>
      <c r="J98" s="190"/>
      <c r="K98" s="190"/>
      <c r="L98" s="190"/>
      <c r="M98" s="190"/>
      <c r="N98" s="190"/>
      <c r="O98" s="190"/>
      <c r="P98" s="190"/>
      <c r="Q98" s="190"/>
      <c r="R98" s="190"/>
      <c r="S98" s="190"/>
      <c r="T98" s="487" t="s">
        <v>140</v>
      </c>
      <c r="U98" s="487"/>
      <c r="V98" s="487"/>
      <c r="W98" s="487"/>
      <c r="X98" s="487"/>
      <c r="Y98" s="487"/>
      <c r="Z98" s="487"/>
      <c r="AA98" s="487"/>
      <c r="AB98" s="487"/>
      <c r="AC98" s="487"/>
      <c r="AD98" s="487"/>
      <c r="AE98" s="487"/>
      <c r="AF98" s="487"/>
      <c r="AG98" s="487"/>
      <c r="AH98" s="487"/>
      <c r="AI98" s="487"/>
      <c r="AJ98" s="487"/>
      <c r="AK98" s="487"/>
      <c r="AL98" s="487"/>
      <c r="AM98" s="488"/>
    </row>
    <row r="99" spans="1:39" ht="12" customHeight="1">
      <c r="A99" s="191"/>
      <c r="B99" s="192" t="s">
        <v>87</v>
      </c>
      <c r="C99" s="193"/>
      <c r="D99" s="193"/>
      <c r="E99" s="193"/>
      <c r="F99" s="193"/>
      <c r="G99" s="193"/>
      <c r="H99" s="193"/>
      <c r="I99" s="193"/>
      <c r="J99" s="193"/>
      <c r="K99" s="193"/>
      <c r="L99" s="193"/>
      <c r="M99" s="193"/>
      <c r="N99" s="193"/>
      <c r="O99" s="193"/>
      <c r="P99" s="193"/>
      <c r="Q99" s="193"/>
      <c r="R99" s="193"/>
      <c r="S99" s="194"/>
      <c r="T99" s="453" t="s">
        <v>158</v>
      </c>
      <c r="U99" s="454"/>
      <c r="V99" s="454"/>
      <c r="W99" s="454"/>
      <c r="X99" s="454"/>
      <c r="Y99" s="454"/>
      <c r="Z99" s="454"/>
      <c r="AA99" s="454"/>
      <c r="AB99" s="454"/>
      <c r="AC99" s="454"/>
      <c r="AD99" s="454"/>
      <c r="AE99" s="454"/>
      <c r="AF99" s="454"/>
      <c r="AG99" s="454"/>
      <c r="AH99" s="454"/>
      <c r="AI99" s="454"/>
      <c r="AJ99" s="454"/>
      <c r="AK99" s="454"/>
      <c r="AL99" s="454"/>
      <c r="AM99" s="455"/>
    </row>
    <row r="100" spans="1:39" ht="12" customHeight="1">
      <c r="A100" s="191"/>
      <c r="B100" s="195" t="s">
        <v>88</v>
      </c>
      <c r="C100" s="196"/>
      <c r="D100" s="196"/>
      <c r="E100" s="196"/>
      <c r="F100" s="196"/>
      <c r="G100" s="196"/>
      <c r="H100" s="196"/>
      <c r="I100" s="196"/>
      <c r="J100" s="196"/>
      <c r="K100" s="196"/>
      <c r="L100" s="196"/>
      <c r="M100" s="196"/>
      <c r="N100" s="196"/>
      <c r="O100" s="196"/>
      <c r="P100" s="196"/>
      <c r="Q100" s="196"/>
      <c r="R100" s="196"/>
      <c r="S100" s="197"/>
      <c r="T100" s="459" t="s">
        <v>96</v>
      </c>
      <c r="U100" s="460"/>
      <c r="V100" s="460"/>
      <c r="W100" s="460"/>
      <c r="X100" s="460"/>
      <c r="Y100" s="460"/>
      <c r="Z100" s="460"/>
      <c r="AA100" s="460"/>
      <c r="AB100" s="460"/>
      <c r="AC100" s="460"/>
      <c r="AD100" s="460"/>
      <c r="AE100" s="460"/>
      <c r="AF100" s="460"/>
      <c r="AG100" s="460"/>
      <c r="AH100" s="460"/>
      <c r="AI100" s="460"/>
      <c r="AJ100" s="460"/>
      <c r="AK100" s="460"/>
      <c r="AL100" s="460"/>
      <c r="AM100" s="461"/>
    </row>
    <row r="101" spans="1:39" ht="39" customHeight="1">
      <c r="A101" s="191"/>
      <c r="B101" s="195" t="s">
        <v>194</v>
      </c>
      <c r="C101" s="196"/>
      <c r="D101" s="196"/>
      <c r="E101" s="196"/>
      <c r="F101" s="196"/>
      <c r="G101" s="196"/>
      <c r="H101" s="196"/>
      <c r="I101" s="196"/>
      <c r="J101" s="196"/>
      <c r="K101" s="196"/>
      <c r="L101" s="196"/>
      <c r="M101" s="196"/>
      <c r="N101" s="196"/>
      <c r="O101" s="196"/>
      <c r="P101" s="196"/>
      <c r="Q101" s="196"/>
      <c r="R101" s="196"/>
      <c r="S101" s="197"/>
      <c r="T101" s="468" t="s">
        <v>165</v>
      </c>
      <c r="U101" s="469"/>
      <c r="V101" s="469"/>
      <c r="W101" s="469"/>
      <c r="X101" s="469"/>
      <c r="Y101" s="469"/>
      <c r="Z101" s="469"/>
      <c r="AA101" s="469"/>
      <c r="AB101" s="469"/>
      <c r="AC101" s="469"/>
      <c r="AD101" s="469"/>
      <c r="AE101" s="469"/>
      <c r="AF101" s="469"/>
      <c r="AG101" s="469"/>
      <c r="AH101" s="469"/>
      <c r="AI101" s="469"/>
      <c r="AJ101" s="469"/>
      <c r="AK101" s="469"/>
      <c r="AL101" s="469"/>
      <c r="AM101" s="470"/>
    </row>
    <row r="102" spans="1:39" ht="12" customHeight="1">
      <c r="A102" s="191"/>
      <c r="B102" s="195" t="s">
        <v>89</v>
      </c>
      <c r="C102" s="196"/>
      <c r="D102" s="196"/>
      <c r="E102" s="196"/>
      <c r="F102" s="196"/>
      <c r="G102" s="196"/>
      <c r="H102" s="196"/>
      <c r="I102" s="196"/>
      <c r="J102" s="196"/>
      <c r="K102" s="196"/>
      <c r="L102" s="196"/>
      <c r="M102" s="196"/>
      <c r="N102" s="196"/>
      <c r="O102" s="196"/>
      <c r="P102" s="196"/>
      <c r="Q102" s="196"/>
      <c r="R102" s="196"/>
      <c r="S102" s="197"/>
      <c r="T102" s="459" t="s">
        <v>216</v>
      </c>
      <c r="U102" s="460"/>
      <c r="V102" s="460"/>
      <c r="W102" s="460"/>
      <c r="X102" s="460"/>
      <c r="Y102" s="460"/>
      <c r="Z102" s="460"/>
      <c r="AA102" s="460"/>
      <c r="AB102" s="460"/>
      <c r="AC102" s="460"/>
      <c r="AD102" s="460"/>
      <c r="AE102" s="460"/>
      <c r="AF102" s="460"/>
      <c r="AG102" s="460"/>
      <c r="AH102" s="460"/>
      <c r="AI102" s="460"/>
      <c r="AJ102" s="460"/>
      <c r="AK102" s="460"/>
      <c r="AL102" s="460"/>
      <c r="AM102" s="461"/>
    </row>
    <row r="103" spans="1:39" ht="12" customHeight="1">
      <c r="A103" s="198"/>
      <c r="B103" s="199" t="s">
        <v>90</v>
      </c>
      <c r="C103" s="200"/>
      <c r="D103" s="200"/>
      <c r="E103" s="200"/>
      <c r="F103" s="200"/>
      <c r="G103" s="200"/>
      <c r="H103" s="200"/>
      <c r="I103" s="200"/>
      <c r="J103" s="200"/>
      <c r="K103" s="200"/>
      <c r="L103" s="200"/>
      <c r="M103" s="200"/>
      <c r="N103" s="200"/>
      <c r="O103" s="200"/>
      <c r="P103" s="200"/>
      <c r="Q103" s="200"/>
      <c r="R103" s="200"/>
      <c r="S103" s="201"/>
      <c r="T103" s="456" t="s">
        <v>97</v>
      </c>
      <c r="U103" s="457"/>
      <c r="V103" s="457"/>
      <c r="W103" s="457"/>
      <c r="X103" s="457"/>
      <c r="Y103" s="457"/>
      <c r="Z103" s="457"/>
      <c r="AA103" s="457"/>
      <c r="AB103" s="457"/>
      <c r="AC103" s="457"/>
      <c r="AD103" s="457"/>
      <c r="AE103" s="457"/>
      <c r="AF103" s="457"/>
      <c r="AG103" s="457"/>
      <c r="AH103" s="457"/>
      <c r="AI103" s="457"/>
      <c r="AJ103" s="457"/>
      <c r="AK103" s="457"/>
      <c r="AL103" s="457"/>
      <c r="AM103" s="458"/>
    </row>
    <row r="104" spans="1:39" ht="12" customHeight="1">
      <c r="A104" s="189" t="s">
        <v>193</v>
      </c>
      <c r="B104" s="190"/>
      <c r="C104" s="190"/>
      <c r="D104" s="190"/>
      <c r="E104" s="190"/>
      <c r="F104" s="190"/>
      <c r="G104" s="190"/>
      <c r="H104" s="190"/>
      <c r="I104" s="190"/>
      <c r="J104" s="190"/>
      <c r="K104" s="190"/>
      <c r="L104" s="190"/>
      <c r="M104" s="190"/>
      <c r="N104" s="190"/>
      <c r="O104" s="190"/>
      <c r="P104" s="190"/>
      <c r="Q104" s="190"/>
      <c r="R104" s="190"/>
      <c r="S104" s="190"/>
      <c r="T104" s="129"/>
      <c r="U104" s="129"/>
      <c r="V104" s="129"/>
      <c r="W104" s="129"/>
      <c r="X104" s="129"/>
      <c r="Y104" s="129"/>
      <c r="Z104" s="129"/>
      <c r="AA104" s="129"/>
      <c r="AB104" s="129"/>
      <c r="AC104" s="129"/>
      <c r="AD104" s="129"/>
      <c r="AE104" s="129"/>
      <c r="AF104" s="129"/>
      <c r="AG104" s="129"/>
      <c r="AH104" s="129"/>
      <c r="AI104" s="129"/>
      <c r="AJ104" s="129"/>
      <c r="AK104" s="129"/>
      <c r="AL104" s="129"/>
      <c r="AM104" s="130"/>
    </row>
    <row r="105" spans="1:39" ht="12" customHeight="1">
      <c r="A105" s="191"/>
      <c r="B105" s="192" t="s">
        <v>195</v>
      </c>
      <c r="C105" s="193"/>
      <c r="D105" s="193"/>
      <c r="E105" s="193"/>
      <c r="F105" s="193"/>
      <c r="G105" s="193"/>
      <c r="H105" s="193"/>
      <c r="I105" s="193"/>
      <c r="J105" s="193"/>
      <c r="K105" s="193"/>
      <c r="L105" s="193"/>
      <c r="M105" s="193"/>
      <c r="N105" s="193"/>
      <c r="O105" s="193"/>
      <c r="P105" s="193"/>
      <c r="Q105" s="193"/>
      <c r="R105" s="193"/>
      <c r="S105" s="194"/>
      <c r="T105" s="453" t="s">
        <v>98</v>
      </c>
      <c r="U105" s="454"/>
      <c r="V105" s="454"/>
      <c r="W105" s="454"/>
      <c r="X105" s="454"/>
      <c r="Y105" s="454"/>
      <c r="Z105" s="454"/>
      <c r="AA105" s="454"/>
      <c r="AB105" s="454"/>
      <c r="AC105" s="454"/>
      <c r="AD105" s="454"/>
      <c r="AE105" s="454"/>
      <c r="AF105" s="454"/>
      <c r="AG105" s="454"/>
      <c r="AH105" s="454"/>
      <c r="AI105" s="454"/>
      <c r="AJ105" s="454"/>
      <c r="AK105" s="454"/>
      <c r="AL105" s="454"/>
      <c r="AM105" s="455"/>
    </row>
    <row r="106" spans="1:39" ht="12" customHeight="1">
      <c r="A106" s="198"/>
      <c r="B106" s="199" t="s">
        <v>159</v>
      </c>
      <c r="C106" s="200"/>
      <c r="D106" s="200"/>
      <c r="E106" s="200"/>
      <c r="F106" s="200"/>
      <c r="G106" s="200"/>
      <c r="H106" s="200"/>
      <c r="I106" s="200"/>
      <c r="J106" s="200"/>
      <c r="K106" s="200"/>
      <c r="L106" s="200"/>
      <c r="M106" s="200"/>
      <c r="N106" s="200"/>
      <c r="O106" s="200"/>
      <c r="P106" s="200"/>
      <c r="Q106" s="200"/>
      <c r="R106" s="200"/>
      <c r="S106" s="201"/>
      <c r="T106" s="456" t="s">
        <v>199</v>
      </c>
      <c r="U106" s="457"/>
      <c r="V106" s="457"/>
      <c r="W106" s="457"/>
      <c r="X106" s="457"/>
      <c r="Y106" s="457"/>
      <c r="Z106" s="457"/>
      <c r="AA106" s="457"/>
      <c r="AB106" s="457"/>
      <c r="AC106" s="457"/>
      <c r="AD106" s="457"/>
      <c r="AE106" s="457"/>
      <c r="AF106" s="457"/>
      <c r="AG106" s="457"/>
      <c r="AH106" s="457"/>
      <c r="AI106" s="457"/>
      <c r="AJ106" s="457"/>
      <c r="AK106" s="457"/>
      <c r="AL106" s="457"/>
      <c r="AM106" s="458"/>
    </row>
    <row r="107" spans="1:39" ht="12" customHeight="1">
      <c r="A107" s="189" t="s">
        <v>94</v>
      </c>
      <c r="B107" s="190"/>
      <c r="C107" s="190"/>
      <c r="D107" s="190"/>
      <c r="E107" s="190"/>
      <c r="F107" s="190"/>
      <c r="G107" s="190"/>
      <c r="H107" s="190"/>
      <c r="I107" s="190"/>
      <c r="J107" s="190"/>
      <c r="K107" s="190"/>
      <c r="L107" s="190"/>
      <c r="M107" s="190"/>
      <c r="N107" s="190"/>
      <c r="O107" s="190"/>
      <c r="P107" s="190"/>
      <c r="Q107" s="190"/>
      <c r="R107" s="190"/>
      <c r="S107" s="190"/>
      <c r="T107" s="202"/>
      <c r="U107" s="202"/>
      <c r="V107" s="202"/>
      <c r="W107" s="202"/>
      <c r="X107" s="202"/>
      <c r="Y107" s="202"/>
      <c r="Z107" s="202"/>
      <c r="AA107" s="202"/>
      <c r="AB107" s="202"/>
      <c r="AC107" s="202"/>
      <c r="AD107" s="202"/>
      <c r="AE107" s="202"/>
      <c r="AF107" s="202"/>
      <c r="AG107" s="202"/>
      <c r="AH107" s="202"/>
      <c r="AI107" s="202"/>
      <c r="AJ107" s="202"/>
      <c r="AK107" s="129"/>
      <c r="AL107" s="129"/>
      <c r="AM107" s="130"/>
    </row>
    <row r="108" spans="1:39" ht="12" customHeight="1">
      <c r="A108" s="122"/>
      <c r="B108" s="192" t="s">
        <v>91</v>
      </c>
      <c r="C108" s="193"/>
      <c r="D108" s="193"/>
      <c r="E108" s="193"/>
      <c r="F108" s="193"/>
      <c r="G108" s="193"/>
      <c r="H108" s="193"/>
      <c r="I108" s="193"/>
      <c r="J108" s="193"/>
      <c r="K108" s="193"/>
      <c r="L108" s="193"/>
      <c r="M108" s="193"/>
      <c r="N108" s="193"/>
      <c r="O108" s="193"/>
      <c r="P108" s="193"/>
      <c r="Q108" s="193"/>
      <c r="R108" s="193"/>
      <c r="S108" s="194"/>
      <c r="T108" s="454" t="s">
        <v>181</v>
      </c>
      <c r="U108" s="454"/>
      <c r="V108" s="454"/>
      <c r="W108" s="454"/>
      <c r="X108" s="454"/>
      <c r="Y108" s="454"/>
      <c r="Z108" s="454"/>
      <c r="AA108" s="454"/>
      <c r="AB108" s="454"/>
      <c r="AC108" s="454"/>
      <c r="AD108" s="454"/>
      <c r="AE108" s="454"/>
      <c r="AF108" s="454"/>
      <c r="AG108" s="454"/>
      <c r="AH108" s="454"/>
      <c r="AI108" s="454"/>
      <c r="AJ108" s="454"/>
      <c r="AK108" s="454"/>
      <c r="AL108" s="454"/>
      <c r="AM108" s="455"/>
    </row>
    <row r="109" spans="1:39" ht="12" customHeight="1">
      <c r="A109" s="122"/>
      <c r="B109" s="198" t="s">
        <v>160</v>
      </c>
      <c r="C109" s="203"/>
      <c r="D109" s="203"/>
      <c r="E109" s="203"/>
      <c r="F109" s="203"/>
      <c r="G109" s="203"/>
      <c r="H109" s="203"/>
      <c r="I109" s="203"/>
      <c r="J109" s="203"/>
      <c r="K109" s="203"/>
      <c r="L109" s="203"/>
      <c r="M109" s="203"/>
      <c r="N109" s="203"/>
      <c r="O109" s="203"/>
      <c r="P109" s="203"/>
      <c r="Q109" s="203"/>
      <c r="R109" s="203"/>
      <c r="S109" s="204"/>
      <c r="T109" s="457" t="s">
        <v>161</v>
      </c>
      <c r="U109" s="457"/>
      <c r="V109" s="457"/>
      <c r="W109" s="457"/>
      <c r="X109" s="457"/>
      <c r="Y109" s="457"/>
      <c r="Z109" s="457"/>
      <c r="AA109" s="457"/>
      <c r="AB109" s="457"/>
      <c r="AC109" s="457"/>
      <c r="AD109" s="457"/>
      <c r="AE109" s="457"/>
      <c r="AF109" s="457"/>
      <c r="AG109" s="457"/>
      <c r="AH109" s="457"/>
      <c r="AI109" s="457"/>
      <c r="AJ109" s="457"/>
      <c r="AK109" s="457"/>
      <c r="AL109" s="457"/>
      <c r="AM109" s="458"/>
    </row>
    <row r="110" spans="1:39" ht="12" customHeight="1">
      <c r="A110" s="189" t="s">
        <v>95</v>
      </c>
      <c r="B110" s="190"/>
      <c r="C110" s="190"/>
      <c r="D110" s="190"/>
      <c r="E110" s="190"/>
      <c r="F110" s="190"/>
      <c r="G110" s="190"/>
      <c r="H110" s="190"/>
      <c r="I110" s="190"/>
      <c r="J110" s="190"/>
      <c r="K110" s="190"/>
      <c r="L110" s="190"/>
      <c r="M110" s="190"/>
      <c r="N110" s="190"/>
      <c r="O110" s="190"/>
      <c r="P110" s="190"/>
      <c r="Q110" s="190"/>
      <c r="R110" s="190"/>
      <c r="S110" s="190"/>
      <c r="T110" s="202"/>
      <c r="U110" s="202"/>
      <c r="V110" s="202"/>
      <c r="W110" s="202"/>
      <c r="X110" s="202"/>
      <c r="Y110" s="202"/>
      <c r="Z110" s="202"/>
      <c r="AA110" s="202"/>
      <c r="AB110" s="202"/>
      <c r="AC110" s="202"/>
      <c r="AD110" s="202"/>
      <c r="AE110" s="202"/>
      <c r="AF110" s="202"/>
      <c r="AG110" s="202"/>
      <c r="AH110" s="202"/>
      <c r="AI110" s="202"/>
      <c r="AJ110" s="202"/>
      <c r="AK110" s="129"/>
      <c r="AL110" s="129"/>
      <c r="AM110" s="130"/>
    </row>
    <row r="111" spans="1:39" ht="12" customHeight="1">
      <c r="A111" s="122"/>
      <c r="B111" s="192" t="s">
        <v>196</v>
      </c>
      <c r="C111" s="193"/>
      <c r="D111" s="193"/>
      <c r="E111" s="193"/>
      <c r="F111" s="193"/>
      <c r="G111" s="193"/>
      <c r="H111" s="193"/>
      <c r="I111" s="193"/>
      <c r="J111" s="193"/>
      <c r="K111" s="193"/>
      <c r="L111" s="193"/>
      <c r="M111" s="193"/>
      <c r="N111" s="193"/>
      <c r="O111" s="193"/>
      <c r="P111" s="193"/>
      <c r="Q111" s="193"/>
      <c r="R111" s="193"/>
      <c r="S111" s="194"/>
      <c r="T111" s="453" t="s">
        <v>99</v>
      </c>
      <c r="U111" s="454"/>
      <c r="V111" s="454"/>
      <c r="W111" s="454"/>
      <c r="X111" s="454"/>
      <c r="Y111" s="454"/>
      <c r="Z111" s="454"/>
      <c r="AA111" s="454"/>
      <c r="AB111" s="454"/>
      <c r="AC111" s="454"/>
      <c r="AD111" s="454"/>
      <c r="AE111" s="454"/>
      <c r="AF111" s="454"/>
      <c r="AG111" s="454"/>
      <c r="AH111" s="454"/>
      <c r="AI111" s="454"/>
      <c r="AJ111" s="454"/>
      <c r="AK111" s="454"/>
      <c r="AL111" s="454"/>
      <c r="AM111" s="455"/>
    </row>
    <row r="112" spans="1:39" ht="12" customHeight="1">
      <c r="A112" s="122"/>
      <c r="B112" s="195" t="s">
        <v>197</v>
      </c>
      <c r="C112" s="196"/>
      <c r="D112" s="196"/>
      <c r="E112" s="196"/>
      <c r="F112" s="196"/>
      <c r="G112" s="196"/>
      <c r="H112" s="196"/>
      <c r="I112" s="196"/>
      <c r="J112" s="196"/>
      <c r="K112" s="196"/>
      <c r="L112" s="196"/>
      <c r="M112" s="196"/>
      <c r="N112" s="196"/>
      <c r="O112" s="196"/>
      <c r="P112" s="196"/>
      <c r="Q112" s="196"/>
      <c r="R112" s="196"/>
      <c r="S112" s="197"/>
      <c r="T112" s="459" t="s">
        <v>100</v>
      </c>
      <c r="U112" s="460"/>
      <c r="V112" s="460"/>
      <c r="W112" s="460"/>
      <c r="X112" s="460"/>
      <c r="Y112" s="460"/>
      <c r="Z112" s="460"/>
      <c r="AA112" s="460"/>
      <c r="AB112" s="460"/>
      <c r="AC112" s="460"/>
      <c r="AD112" s="460"/>
      <c r="AE112" s="460"/>
      <c r="AF112" s="460"/>
      <c r="AG112" s="460"/>
      <c r="AH112" s="460"/>
      <c r="AI112" s="460"/>
      <c r="AJ112" s="460"/>
      <c r="AK112" s="460"/>
      <c r="AL112" s="460"/>
      <c r="AM112" s="461"/>
    </row>
    <row r="113" spans="1:39" ht="12" customHeight="1">
      <c r="A113" s="122"/>
      <c r="B113" s="195" t="s">
        <v>162</v>
      </c>
      <c r="C113" s="196"/>
      <c r="D113" s="196"/>
      <c r="E113" s="196"/>
      <c r="F113" s="196"/>
      <c r="G113" s="196"/>
      <c r="H113" s="196"/>
      <c r="I113" s="196"/>
      <c r="J113" s="196"/>
      <c r="K113" s="196"/>
      <c r="L113" s="196"/>
      <c r="M113" s="196"/>
      <c r="N113" s="196"/>
      <c r="O113" s="196"/>
      <c r="P113" s="196"/>
      <c r="Q113" s="196"/>
      <c r="R113" s="196"/>
      <c r="S113" s="197"/>
      <c r="T113" s="465" t="s">
        <v>141</v>
      </c>
      <c r="U113" s="466"/>
      <c r="V113" s="466"/>
      <c r="W113" s="466"/>
      <c r="X113" s="466"/>
      <c r="Y113" s="466"/>
      <c r="Z113" s="466"/>
      <c r="AA113" s="466"/>
      <c r="AB113" s="466"/>
      <c r="AC113" s="466"/>
      <c r="AD113" s="466"/>
      <c r="AE113" s="466"/>
      <c r="AF113" s="466"/>
      <c r="AG113" s="466"/>
      <c r="AH113" s="466"/>
      <c r="AI113" s="466"/>
      <c r="AJ113" s="466"/>
      <c r="AK113" s="466"/>
      <c r="AL113" s="466"/>
      <c r="AM113" s="467"/>
    </row>
    <row r="114" spans="1:39" ht="12" customHeight="1">
      <c r="A114" s="123"/>
      <c r="B114" s="124" t="s">
        <v>164</v>
      </c>
      <c r="C114" s="196"/>
      <c r="D114" s="196"/>
      <c r="E114" s="196"/>
      <c r="F114" s="196"/>
      <c r="G114" s="196"/>
      <c r="H114" s="196"/>
      <c r="I114" s="196"/>
      <c r="J114" s="196"/>
      <c r="K114" s="196"/>
      <c r="L114" s="196"/>
      <c r="M114" s="196"/>
      <c r="N114" s="196"/>
      <c r="O114" s="196"/>
      <c r="P114" s="196"/>
      <c r="Q114" s="196"/>
      <c r="R114" s="196"/>
      <c r="S114" s="197"/>
      <c r="T114" s="459" t="s">
        <v>166</v>
      </c>
      <c r="U114" s="460"/>
      <c r="V114" s="460"/>
      <c r="W114" s="460"/>
      <c r="X114" s="460"/>
      <c r="Y114" s="460"/>
      <c r="Z114" s="460"/>
      <c r="AA114" s="460"/>
      <c r="AB114" s="460"/>
      <c r="AC114" s="460"/>
      <c r="AD114" s="460"/>
      <c r="AE114" s="460"/>
      <c r="AF114" s="460"/>
      <c r="AG114" s="460"/>
      <c r="AH114" s="460"/>
      <c r="AI114" s="460"/>
      <c r="AJ114" s="460"/>
      <c r="AK114" s="460"/>
      <c r="AL114" s="460"/>
      <c r="AM114" s="461"/>
    </row>
    <row r="115" spans="1:39" ht="12" customHeight="1">
      <c r="A115" s="125"/>
      <c r="B115" s="126" t="s">
        <v>163</v>
      </c>
      <c r="C115" s="200"/>
      <c r="D115" s="200"/>
      <c r="E115" s="200"/>
      <c r="F115" s="200"/>
      <c r="G115" s="200"/>
      <c r="H115" s="200"/>
      <c r="I115" s="200"/>
      <c r="J115" s="200"/>
      <c r="K115" s="200"/>
      <c r="L115" s="200"/>
      <c r="M115" s="200"/>
      <c r="N115" s="200"/>
      <c r="O115" s="200"/>
      <c r="P115" s="200"/>
      <c r="Q115" s="200"/>
      <c r="R115" s="200"/>
      <c r="S115" s="201"/>
      <c r="T115" s="456" t="s">
        <v>101</v>
      </c>
      <c r="U115" s="457"/>
      <c r="V115" s="457"/>
      <c r="W115" s="457"/>
      <c r="X115" s="457"/>
      <c r="Y115" s="457"/>
      <c r="Z115" s="457"/>
      <c r="AA115" s="457"/>
      <c r="AB115" s="457"/>
      <c r="AC115" s="457"/>
      <c r="AD115" s="457"/>
      <c r="AE115" s="457"/>
      <c r="AF115" s="457"/>
      <c r="AG115" s="457"/>
      <c r="AH115" s="457"/>
      <c r="AI115" s="457"/>
      <c r="AJ115" s="457"/>
      <c r="AK115" s="457"/>
      <c r="AL115" s="457"/>
      <c r="AM115" s="458"/>
    </row>
    <row r="116" spans="1:39" ht="6" customHeight="1">
      <c r="A116" s="127"/>
      <c r="B116" s="127"/>
      <c r="C116" s="205"/>
      <c r="D116" s="205"/>
      <c r="E116" s="205"/>
      <c r="F116" s="205"/>
      <c r="G116" s="205"/>
      <c r="H116" s="205"/>
      <c r="I116" s="205"/>
      <c r="J116" s="205"/>
      <c r="K116" s="205"/>
      <c r="L116" s="205"/>
      <c r="M116" s="205"/>
      <c r="N116" s="205"/>
      <c r="O116" s="205"/>
      <c r="P116" s="205"/>
      <c r="Q116" s="205"/>
      <c r="R116" s="205"/>
      <c r="S116" s="205"/>
      <c r="T116" s="206"/>
      <c r="U116" s="206"/>
      <c r="V116" s="206"/>
      <c r="W116" s="206"/>
      <c r="X116" s="206"/>
      <c r="Y116" s="206"/>
      <c r="Z116" s="206"/>
      <c r="AA116" s="206"/>
      <c r="AB116" s="206"/>
      <c r="AC116" s="206"/>
      <c r="AD116" s="206"/>
      <c r="AE116" s="206"/>
      <c r="AF116" s="206"/>
      <c r="AG116" s="206"/>
      <c r="AH116" s="206"/>
      <c r="AI116" s="206"/>
      <c r="AJ116" s="206"/>
      <c r="AK116" s="206"/>
      <c r="AL116" s="206"/>
      <c r="AM116" s="206"/>
    </row>
    <row r="117" spans="1:39" ht="12" customHeight="1">
      <c r="A117" s="187" t="s">
        <v>80</v>
      </c>
      <c r="B117" s="207"/>
      <c r="C117" s="207"/>
      <c r="D117" s="207"/>
      <c r="E117" s="207"/>
      <c r="F117" s="207"/>
      <c r="G117" s="207"/>
      <c r="H117" s="207"/>
      <c r="I117" s="207"/>
      <c r="J117" s="207"/>
      <c r="K117" s="207"/>
      <c r="L117" s="207"/>
      <c r="M117" s="207"/>
      <c r="N117" s="207"/>
      <c r="O117" s="207"/>
      <c r="P117" s="207"/>
      <c r="Q117" s="207"/>
      <c r="R117" s="207"/>
      <c r="S117" s="207"/>
      <c r="T117" s="462"/>
      <c r="U117" s="462"/>
      <c r="V117" s="462"/>
      <c r="W117" s="462"/>
      <c r="X117" s="462"/>
      <c r="Y117" s="462"/>
      <c r="Z117" s="462"/>
      <c r="AA117" s="462"/>
      <c r="AB117" s="462"/>
      <c r="AC117" s="462"/>
      <c r="AD117" s="462"/>
      <c r="AE117" s="462"/>
      <c r="AF117" s="462"/>
      <c r="AG117" s="462"/>
      <c r="AH117" s="462"/>
      <c r="AI117" s="462"/>
      <c r="AJ117" s="462"/>
      <c r="AK117" s="462"/>
      <c r="AL117" s="462"/>
      <c r="AM117" s="462"/>
    </row>
    <row r="118" spans="1:39" ht="12" customHeight="1">
      <c r="A118" s="189" t="s">
        <v>93</v>
      </c>
      <c r="B118" s="208"/>
      <c r="C118" s="190"/>
      <c r="D118" s="190"/>
      <c r="E118" s="190"/>
      <c r="F118" s="190"/>
      <c r="G118" s="190"/>
      <c r="H118" s="190"/>
      <c r="I118" s="190"/>
      <c r="J118" s="190"/>
      <c r="K118" s="190"/>
      <c r="L118" s="190"/>
      <c r="M118" s="190"/>
      <c r="N118" s="190"/>
      <c r="O118" s="190"/>
      <c r="P118" s="190"/>
      <c r="Q118" s="190"/>
      <c r="R118" s="190"/>
      <c r="S118" s="209"/>
      <c r="T118" s="463" t="s">
        <v>142</v>
      </c>
      <c r="U118" s="463"/>
      <c r="V118" s="463"/>
      <c r="W118" s="463"/>
      <c r="X118" s="463"/>
      <c r="Y118" s="463"/>
      <c r="Z118" s="463"/>
      <c r="AA118" s="463"/>
      <c r="AB118" s="463"/>
      <c r="AC118" s="463"/>
      <c r="AD118" s="463"/>
      <c r="AE118" s="463"/>
      <c r="AF118" s="463"/>
      <c r="AG118" s="463"/>
      <c r="AH118" s="463"/>
      <c r="AI118" s="463"/>
      <c r="AJ118" s="463"/>
      <c r="AK118" s="463"/>
      <c r="AL118" s="463"/>
      <c r="AM118" s="464"/>
    </row>
    <row r="119" spans="1:39" ht="12" customHeight="1">
      <c r="A119" s="122"/>
      <c r="B119" s="210" t="s">
        <v>198</v>
      </c>
      <c r="C119" s="209"/>
      <c r="D119" s="209"/>
      <c r="E119" s="209"/>
      <c r="F119" s="209"/>
      <c r="G119" s="209"/>
      <c r="H119" s="209"/>
      <c r="I119" s="209"/>
      <c r="J119" s="209"/>
      <c r="K119" s="209"/>
      <c r="L119" s="209"/>
      <c r="M119" s="209"/>
      <c r="N119" s="209"/>
      <c r="O119" s="209"/>
      <c r="P119" s="209"/>
      <c r="Q119" s="209"/>
      <c r="R119" s="209"/>
      <c r="S119" s="211"/>
      <c r="T119" s="450" t="s">
        <v>169</v>
      </c>
      <c r="U119" s="451"/>
      <c r="V119" s="451"/>
      <c r="W119" s="451"/>
      <c r="X119" s="451"/>
      <c r="Y119" s="451"/>
      <c r="Z119" s="451"/>
      <c r="AA119" s="451"/>
      <c r="AB119" s="451"/>
      <c r="AC119" s="451"/>
      <c r="AD119" s="451"/>
      <c r="AE119" s="451"/>
      <c r="AF119" s="451"/>
      <c r="AG119" s="451"/>
      <c r="AH119" s="451"/>
      <c r="AI119" s="451"/>
      <c r="AJ119" s="451"/>
      <c r="AK119" s="451"/>
      <c r="AL119" s="451"/>
      <c r="AM119" s="452"/>
    </row>
    <row r="120" spans="1:39" ht="12" customHeight="1">
      <c r="A120" s="122"/>
      <c r="B120" s="210" t="s">
        <v>167</v>
      </c>
      <c r="C120" s="209"/>
      <c r="D120" s="209"/>
      <c r="E120" s="209"/>
      <c r="F120" s="209"/>
      <c r="G120" s="209"/>
      <c r="H120" s="209"/>
      <c r="I120" s="209"/>
      <c r="J120" s="209"/>
      <c r="K120" s="209"/>
      <c r="L120" s="209"/>
      <c r="M120" s="209"/>
      <c r="N120" s="209"/>
      <c r="O120" s="209"/>
      <c r="P120" s="209"/>
      <c r="Q120" s="209"/>
      <c r="R120" s="209"/>
      <c r="S120" s="211"/>
      <c r="T120" s="450" t="s">
        <v>170</v>
      </c>
      <c r="U120" s="451"/>
      <c r="V120" s="451"/>
      <c r="W120" s="451"/>
      <c r="X120" s="451"/>
      <c r="Y120" s="451"/>
      <c r="Z120" s="451"/>
      <c r="AA120" s="451"/>
      <c r="AB120" s="451"/>
      <c r="AC120" s="451"/>
      <c r="AD120" s="451"/>
      <c r="AE120" s="451"/>
      <c r="AF120" s="451"/>
      <c r="AG120" s="451"/>
      <c r="AH120" s="451"/>
      <c r="AI120" s="451"/>
      <c r="AJ120" s="451"/>
      <c r="AK120" s="451"/>
      <c r="AL120" s="451"/>
      <c r="AM120" s="452"/>
    </row>
    <row r="121" spans="1:39" ht="12" customHeight="1">
      <c r="A121" s="128" t="s">
        <v>92</v>
      </c>
      <c r="B121" s="208"/>
      <c r="C121" s="190"/>
      <c r="D121" s="190"/>
      <c r="E121" s="190"/>
      <c r="F121" s="190"/>
      <c r="G121" s="190"/>
      <c r="H121" s="190"/>
      <c r="I121" s="190"/>
      <c r="J121" s="190"/>
      <c r="K121" s="190"/>
      <c r="L121" s="190"/>
      <c r="M121" s="190"/>
      <c r="N121" s="190"/>
      <c r="O121" s="190"/>
      <c r="P121" s="190"/>
      <c r="Q121" s="190"/>
      <c r="R121" s="190"/>
      <c r="S121" s="209"/>
      <c r="T121" s="212"/>
      <c r="U121" s="212"/>
      <c r="V121" s="212"/>
      <c r="W121" s="212"/>
      <c r="X121" s="212"/>
      <c r="Y121" s="212"/>
      <c r="Z121" s="212"/>
      <c r="AA121" s="212"/>
      <c r="AB121" s="212"/>
      <c r="AC121" s="212"/>
      <c r="AD121" s="212"/>
      <c r="AE121" s="212"/>
      <c r="AF121" s="212"/>
      <c r="AG121" s="212"/>
      <c r="AH121" s="212"/>
      <c r="AI121" s="212"/>
      <c r="AJ121" s="212"/>
      <c r="AK121" s="212"/>
      <c r="AL121" s="212"/>
      <c r="AM121" s="213"/>
    </row>
    <row r="122" spans="1:39" ht="12" customHeight="1">
      <c r="A122" s="214"/>
      <c r="B122" s="210" t="s">
        <v>168</v>
      </c>
      <c r="C122" s="209"/>
      <c r="D122" s="209"/>
      <c r="E122" s="209"/>
      <c r="F122" s="209"/>
      <c r="G122" s="209"/>
      <c r="H122" s="209"/>
      <c r="I122" s="209"/>
      <c r="J122" s="209"/>
      <c r="K122" s="209"/>
      <c r="L122" s="209"/>
      <c r="M122" s="209"/>
      <c r="N122" s="209"/>
      <c r="O122" s="209"/>
      <c r="P122" s="209"/>
      <c r="Q122" s="209"/>
      <c r="R122" s="209"/>
      <c r="S122" s="211"/>
      <c r="T122" s="450" t="s">
        <v>169</v>
      </c>
      <c r="U122" s="451"/>
      <c r="V122" s="451"/>
      <c r="W122" s="451"/>
      <c r="X122" s="451"/>
      <c r="Y122" s="451"/>
      <c r="Z122" s="451"/>
      <c r="AA122" s="451"/>
      <c r="AB122" s="451"/>
      <c r="AC122" s="451"/>
      <c r="AD122" s="451"/>
      <c r="AE122" s="451"/>
      <c r="AF122" s="451"/>
      <c r="AG122" s="451"/>
      <c r="AH122" s="451"/>
      <c r="AI122" s="451"/>
      <c r="AJ122" s="451"/>
      <c r="AK122" s="451"/>
      <c r="AL122" s="451"/>
      <c r="AM122" s="452"/>
    </row>
    <row r="123" spans="1:39" ht="18" customHeight="1">
      <c r="A123" s="48"/>
      <c r="B123" s="60"/>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row>
    <row r="124" spans="1:39" s="61" customForma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row>
    <row r="125" spans="1:39" s="61" customForma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row>
    <row r="126" spans="1:39">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row>
    <row r="127" spans="1:39">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row>
    <row r="128" spans="1:39">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row>
    <row r="129" spans="1:36">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row>
    <row r="130" spans="1:36">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row>
    <row r="131" spans="1:36">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row>
    <row r="132" spans="1:36">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row>
    <row r="133" spans="1:36">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row>
    <row r="134" spans="1:36">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row>
    <row r="135" spans="1:36">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row>
    <row r="136" spans="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row>
    <row r="137" spans="1:36">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row>
    <row r="138" spans="1:36">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row>
    <row r="139" spans="1:36">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row>
    <row r="140" spans="1:36">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row>
    <row r="141" spans="1:36">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row>
    <row r="142" spans="1:36">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row>
    <row r="143" spans="1:36">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row>
    <row r="144" spans="1:36">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row>
    <row r="145" spans="1:36">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row>
    <row r="146" spans="1:3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row>
    <row r="147" spans="1:36">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row>
    <row r="148" spans="1:36">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row>
    <row r="149" spans="1:36">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row>
    <row r="150" spans="1:36">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row>
    <row r="151" spans="1:36">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row>
    <row r="152" spans="1:36">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row>
    <row r="153" spans="1:36">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row>
    <row r="154" spans="1:36">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row>
    <row r="155" spans="1:36">
      <c r="A155" s="49"/>
      <c r="B155" s="4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6">
      <c r="B157" s="49"/>
    </row>
  </sheetData>
  <sheetProtection formatCells="0" formatColumns="0" formatRows="0" insertColumns="0" insertRows="0" autoFilter="0"/>
  <mergeCells count="184">
    <mergeCell ref="L4:AF4"/>
    <mergeCell ref="L3:AF3"/>
    <mergeCell ref="A85:D88"/>
    <mergeCell ref="E85:I85"/>
    <mergeCell ref="J85:N85"/>
    <mergeCell ref="O85:AM85"/>
    <mergeCell ref="E86:I86"/>
    <mergeCell ref="J86:N86"/>
    <mergeCell ref="O86:AM86"/>
    <mergeCell ref="E87:I87"/>
    <mergeCell ref="J87:N87"/>
    <mergeCell ref="O87:AM87"/>
    <mergeCell ref="E88:I88"/>
    <mergeCell ref="J88:N88"/>
    <mergeCell ref="O88:AM88"/>
    <mergeCell ref="A81:D84"/>
    <mergeCell ref="E81:I81"/>
    <mergeCell ref="J81:N81"/>
    <mergeCell ref="O81:AM81"/>
    <mergeCell ref="E82:I82"/>
    <mergeCell ref="J82:N82"/>
    <mergeCell ref="O82:AM82"/>
    <mergeCell ref="E83:I83"/>
    <mergeCell ref="J83:N83"/>
    <mergeCell ref="O83:AM83"/>
    <mergeCell ref="E84:I84"/>
    <mergeCell ref="J84:N84"/>
    <mergeCell ref="O84:AM84"/>
    <mergeCell ref="A77:D80"/>
    <mergeCell ref="E77:I77"/>
    <mergeCell ref="J77:N77"/>
    <mergeCell ref="O77:AM77"/>
    <mergeCell ref="E78:I78"/>
    <mergeCell ref="J78:N78"/>
    <mergeCell ref="O78:AM78"/>
    <mergeCell ref="E79:I79"/>
    <mergeCell ref="J79:N79"/>
    <mergeCell ref="O79:AM79"/>
    <mergeCell ref="E80:I80"/>
    <mergeCell ref="J80:N80"/>
    <mergeCell ref="O80:AM80"/>
    <mergeCell ref="A69:D72"/>
    <mergeCell ref="E69:I69"/>
    <mergeCell ref="J69:N69"/>
    <mergeCell ref="O69:AM69"/>
    <mergeCell ref="E70:I70"/>
    <mergeCell ref="J70:N70"/>
    <mergeCell ref="O70:AM70"/>
    <mergeCell ref="E71:I71"/>
    <mergeCell ref="J71:N71"/>
    <mergeCell ref="O71:AM71"/>
    <mergeCell ref="E72:I72"/>
    <mergeCell ref="J72:N72"/>
    <mergeCell ref="O72:AM72"/>
    <mergeCell ref="A65:D68"/>
    <mergeCell ref="E65:I65"/>
    <mergeCell ref="J65:N65"/>
    <mergeCell ref="O65:AM65"/>
    <mergeCell ref="E66:I66"/>
    <mergeCell ref="J66:N66"/>
    <mergeCell ref="O66:AM66"/>
    <mergeCell ref="E67:I67"/>
    <mergeCell ref="J67:N67"/>
    <mergeCell ref="O67:AM67"/>
    <mergeCell ref="E68:I68"/>
    <mergeCell ref="J68:N68"/>
    <mergeCell ref="O68:AM68"/>
    <mergeCell ref="A61:D64"/>
    <mergeCell ref="E61:I61"/>
    <mergeCell ref="J61:N61"/>
    <mergeCell ref="O61:AM61"/>
    <mergeCell ref="E62:I62"/>
    <mergeCell ref="J62:N62"/>
    <mergeCell ref="O62:AM62"/>
    <mergeCell ref="E63:I63"/>
    <mergeCell ref="J63:N63"/>
    <mergeCell ref="O63:AM63"/>
    <mergeCell ref="E64:I64"/>
    <mergeCell ref="J64:N64"/>
    <mergeCell ref="O64:AM64"/>
    <mergeCell ref="O55:AM55"/>
    <mergeCell ref="E56:I56"/>
    <mergeCell ref="J56:N56"/>
    <mergeCell ref="O56:AM56"/>
    <mergeCell ref="A57:D60"/>
    <mergeCell ref="E57:I57"/>
    <mergeCell ref="J57:N57"/>
    <mergeCell ref="O57:AM57"/>
    <mergeCell ref="E58:I58"/>
    <mergeCell ref="J58:N58"/>
    <mergeCell ref="O58:AM58"/>
    <mergeCell ref="E59:I59"/>
    <mergeCell ref="J59:N59"/>
    <mergeCell ref="O59:AM59"/>
    <mergeCell ref="E60:I60"/>
    <mergeCell ref="J60:N60"/>
    <mergeCell ref="O60:AM60"/>
    <mergeCell ref="A53:D56"/>
    <mergeCell ref="AP32:AU32"/>
    <mergeCell ref="AA13:AC13"/>
    <mergeCell ref="AD13:AE13"/>
    <mergeCell ref="AP5:AU5"/>
    <mergeCell ref="AP4:AU4"/>
    <mergeCell ref="AU6:AU7"/>
    <mergeCell ref="AP31:AU31"/>
    <mergeCell ref="L9:AM9"/>
    <mergeCell ref="E54:I54"/>
    <mergeCell ref="J54:N54"/>
    <mergeCell ref="O54:AM54"/>
    <mergeCell ref="AL37:AM37"/>
    <mergeCell ref="W37:Z37"/>
    <mergeCell ref="W13:Z13"/>
    <mergeCell ref="AF13:AH13"/>
    <mergeCell ref="AF37:AH37"/>
    <mergeCell ref="T25:AL25"/>
    <mergeCell ref="AG5:AK5"/>
    <mergeCell ref="B6:K7"/>
    <mergeCell ref="K14:AE14"/>
    <mergeCell ref="T6:V6"/>
    <mergeCell ref="S8:Y8"/>
    <mergeCell ref="AG8:AM8"/>
    <mergeCell ref="L7:AM7"/>
    <mergeCell ref="T100:AM100"/>
    <mergeCell ref="T101:AM101"/>
    <mergeCell ref="T102:AM102"/>
    <mergeCell ref="T103:AM103"/>
    <mergeCell ref="AA37:AC37"/>
    <mergeCell ref="B35:AM35"/>
    <mergeCell ref="AL13:AM13"/>
    <mergeCell ref="AI13:AK13"/>
    <mergeCell ref="C39:AM40"/>
    <mergeCell ref="C15:AM19"/>
    <mergeCell ref="H38:J38"/>
    <mergeCell ref="A89:D89"/>
    <mergeCell ref="E89:I89"/>
    <mergeCell ref="J89:N89"/>
    <mergeCell ref="O89:AM89"/>
    <mergeCell ref="T99:AM99"/>
    <mergeCell ref="T98:AM98"/>
    <mergeCell ref="A76:D76"/>
    <mergeCell ref="E76:I76"/>
    <mergeCell ref="J76:N76"/>
    <mergeCell ref="O76:AM76"/>
    <mergeCell ref="B48:AM48"/>
    <mergeCell ref="AI37:AK37"/>
    <mergeCell ref="O73:AM73"/>
    <mergeCell ref="T120:AM120"/>
    <mergeCell ref="T122:AM122"/>
    <mergeCell ref="T105:AM105"/>
    <mergeCell ref="T106:AM106"/>
    <mergeCell ref="T108:AM108"/>
    <mergeCell ref="T111:AM111"/>
    <mergeCell ref="T112:AM112"/>
    <mergeCell ref="T109:AM109"/>
    <mergeCell ref="T115:AM115"/>
    <mergeCell ref="T117:AM117"/>
    <mergeCell ref="T118:AM118"/>
    <mergeCell ref="T114:AM114"/>
    <mergeCell ref="T119:AM119"/>
    <mergeCell ref="T113:AM113"/>
    <mergeCell ref="A73:D73"/>
    <mergeCell ref="E73:I73"/>
    <mergeCell ref="J73:N73"/>
    <mergeCell ref="AD37:AE37"/>
    <mergeCell ref="A3:A9"/>
    <mergeCell ref="A10:H11"/>
    <mergeCell ref="Q6:R6"/>
    <mergeCell ref="O52:AM52"/>
    <mergeCell ref="S46:AL46"/>
    <mergeCell ref="A52:D52"/>
    <mergeCell ref="E52:I52"/>
    <mergeCell ref="E53:I53"/>
    <mergeCell ref="J52:N52"/>
    <mergeCell ref="J53:N53"/>
    <mergeCell ref="O53:AM53"/>
    <mergeCell ref="H14:J14"/>
    <mergeCell ref="AG3:AM3"/>
    <mergeCell ref="AG4:AM4"/>
    <mergeCell ref="L5:AB5"/>
    <mergeCell ref="AC5:AF5"/>
    <mergeCell ref="AL5:AM5"/>
    <mergeCell ref="K38:AE38"/>
    <mergeCell ref="E55:I55"/>
    <mergeCell ref="J55:N55"/>
  </mergeCells>
  <phoneticPr fontId="2"/>
  <dataValidations count="1">
    <dataValidation imeMode="halfAlpha" allowBlank="1" showInputMessage="1" showErrorMessage="1" sqref="W22:AB22 O22:R22 AG22:AI22 W24:AB24 O24:R24 AG24:AJ24 AM27 S27:X30 AC27:AH30 S31:W31 J27:N31 AM29:AM31 AG31:AH31 W32:AB32 O32:R32 AG32:AJ32 AM33:AM34 J33:N34 AD36:AH36 J36:N37 AM44:AM45 AM36 AC45:AH45 T45:X45 S44:V44 M44:M45 J44:L46 N44:N46 S45:S46 S42 AI42 W43:AB43 O43:R43 AG43:AJ43 S33:X33 AD33:AH33 S47:W47 AG34:AH34 S34:W34 AM47 J47:N47 AG47:AH47 S36:V37 W36:X36"/>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257175</xdr:rowOff>
                  </from>
                  <to>
                    <xdr:col>9</xdr:col>
                    <xdr:colOff>47625</xdr:colOff>
                    <xdr:row>10</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219075</xdr:rowOff>
                  </from>
                  <to>
                    <xdr:col>9</xdr:col>
                    <xdr:colOff>47625</xdr:colOff>
                    <xdr:row>11</xdr:row>
                    <xdr:rowOff>19050</xdr:rowOff>
                  </to>
                </anchor>
              </controlPr>
            </control>
          </mc:Choice>
        </mc:AlternateContent>
        <mc:AlternateContent xmlns:mc="http://schemas.openxmlformats.org/markup-compatibility/2006">
          <mc:Choice Requires="x14">
            <control shapeId="24640" r:id="rId6" name="Check Box 64">
              <controlPr defaultSize="0" autoFill="0" autoLine="0" autoPict="0">
                <anchor moveWithCells="1">
                  <from>
                    <xdr:col>0</xdr:col>
                    <xdr:colOff>142875</xdr:colOff>
                    <xdr:row>20</xdr:row>
                    <xdr:rowOff>228600</xdr:rowOff>
                  </from>
                  <to>
                    <xdr:col>2</xdr:col>
                    <xdr:colOff>38100</xdr:colOff>
                    <xdr:row>22</xdr:row>
                    <xdr:rowOff>9525</xdr:rowOff>
                  </to>
                </anchor>
              </controlPr>
            </control>
          </mc:Choice>
        </mc:AlternateContent>
        <mc:AlternateContent xmlns:mc="http://schemas.openxmlformats.org/markup-compatibility/2006">
          <mc:Choice Requires="x14">
            <control shapeId="24641" r:id="rId7" name="Check Box 65">
              <controlPr defaultSize="0" autoFill="0" autoLine="0" autoPict="0">
                <anchor moveWithCells="1">
                  <from>
                    <xdr:col>13</xdr:col>
                    <xdr:colOff>142875</xdr:colOff>
                    <xdr:row>20</xdr:row>
                    <xdr:rowOff>228600</xdr:rowOff>
                  </from>
                  <to>
                    <xdr:col>15</xdr:col>
                    <xdr:colOff>38100</xdr:colOff>
                    <xdr:row>22</xdr:row>
                    <xdr:rowOff>9525</xdr:rowOff>
                  </to>
                </anchor>
              </controlPr>
            </control>
          </mc:Choice>
        </mc:AlternateContent>
        <mc:AlternateContent xmlns:mc="http://schemas.openxmlformats.org/markup-compatibility/2006">
          <mc:Choice Requires="x14">
            <control shapeId="24642" r:id="rId8" name="Check Box 66">
              <controlPr defaultSize="0" autoFill="0" autoLine="0" autoPict="0">
                <anchor moveWithCells="1">
                  <from>
                    <xdr:col>24</xdr:col>
                    <xdr:colOff>142875</xdr:colOff>
                    <xdr:row>20</xdr:row>
                    <xdr:rowOff>228600</xdr:rowOff>
                  </from>
                  <to>
                    <xdr:col>26</xdr:col>
                    <xdr:colOff>38100</xdr:colOff>
                    <xdr:row>22</xdr:row>
                    <xdr:rowOff>9525</xdr:rowOff>
                  </to>
                </anchor>
              </controlPr>
            </control>
          </mc:Choice>
        </mc:AlternateContent>
        <mc:AlternateContent xmlns:mc="http://schemas.openxmlformats.org/markup-compatibility/2006">
          <mc:Choice Requires="x14">
            <control shapeId="24643" r:id="rId9" name="Check Box 67">
              <controlPr defaultSize="0" autoFill="0" autoLine="0" autoPict="0">
                <anchor moveWithCells="1">
                  <from>
                    <xdr:col>32</xdr:col>
                    <xdr:colOff>142875</xdr:colOff>
                    <xdr:row>20</xdr:row>
                    <xdr:rowOff>228600</xdr:rowOff>
                  </from>
                  <to>
                    <xdr:col>34</xdr:col>
                    <xdr:colOff>38100</xdr:colOff>
                    <xdr:row>22</xdr:row>
                    <xdr:rowOff>9525</xdr:rowOff>
                  </to>
                </anchor>
              </controlPr>
            </control>
          </mc:Choice>
        </mc:AlternateContent>
        <mc:AlternateContent xmlns:mc="http://schemas.openxmlformats.org/markup-compatibility/2006">
          <mc:Choice Requires="x14">
            <control shapeId="24644" r:id="rId10" name="Check Box 68">
              <controlPr defaultSize="0" autoFill="0" autoLine="0" autoPict="0">
                <anchor moveWithCells="1">
                  <from>
                    <xdr:col>0</xdr:col>
                    <xdr:colOff>142875</xdr:colOff>
                    <xdr:row>22</xdr:row>
                    <xdr:rowOff>0</xdr:rowOff>
                  </from>
                  <to>
                    <xdr:col>2</xdr:col>
                    <xdr:colOff>38100</xdr:colOff>
                    <xdr:row>23</xdr:row>
                    <xdr:rowOff>9525</xdr:rowOff>
                  </to>
                </anchor>
              </controlPr>
            </control>
          </mc:Choice>
        </mc:AlternateContent>
        <mc:AlternateContent xmlns:mc="http://schemas.openxmlformats.org/markup-compatibility/2006">
          <mc:Choice Requires="x14">
            <control shapeId="24645" r:id="rId11" name="Check Box 69">
              <controlPr defaultSize="0" autoFill="0" autoLine="0" autoPict="0">
                <anchor moveWithCells="1">
                  <from>
                    <xdr:col>0</xdr:col>
                    <xdr:colOff>142875</xdr:colOff>
                    <xdr:row>23</xdr:row>
                    <xdr:rowOff>0</xdr:rowOff>
                  </from>
                  <to>
                    <xdr:col>2</xdr:col>
                    <xdr:colOff>38100</xdr:colOff>
                    <xdr:row>24</xdr:row>
                    <xdr:rowOff>9525</xdr:rowOff>
                  </to>
                </anchor>
              </controlPr>
            </control>
          </mc:Choice>
        </mc:AlternateContent>
        <mc:AlternateContent xmlns:mc="http://schemas.openxmlformats.org/markup-compatibility/2006">
          <mc:Choice Requires="x14">
            <control shapeId="24646" r:id="rId12" name="Check Box 70">
              <controlPr defaultSize="0" autoFill="0" autoLine="0" autoPict="0">
                <anchor moveWithCells="1">
                  <from>
                    <xdr:col>13</xdr:col>
                    <xdr:colOff>152400</xdr:colOff>
                    <xdr:row>22</xdr:row>
                    <xdr:rowOff>228600</xdr:rowOff>
                  </from>
                  <to>
                    <xdr:col>15</xdr:col>
                    <xdr:colOff>47625</xdr:colOff>
                    <xdr:row>24</xdr:row>
                    <xdr:rowOff>9525</xdr:rowOff>
                  </to>
                </anchor>
              </controlPr>
            </control>
          </mc:Choice>
        </mc:AlternateContent>
        <mc:AlternateContent xmlns:mc="http://schemas.openxmlformats.org/markup-compatibility/2006">
          <mc:Choice Requires="x14">
            <control shapeId="24649" r:id="rId13" name="Check Box 73">
              <controlPr defaultSize="0" autoFill="0" autoLine="0" autoPict="0">
                <anchor moveWithCells="1">
                  <from>
                    <xdr:col>25</xdr:col>
                    <xdr:colOff>142875</xdr:colOff>
                    <xdr:row>22</xdr:row>
                    <xdr:rowOff>228600</xdr:rowOff>
                  </from>
                  <to>
                    <xdr:col>27</xdr:col>
                    <xdr:colOff>38100</xdr:colOff>
                    <xdr:row>24</xdr:row>
                    <xdr:rowOff>9525</xdr:rowOff>
                  </to>
                </anchor>
              </controlPr>
            </control>
          </mc:Choice>
        </mc:AlternateContent>
        <mc:AlternateContent xmlns:mc="http://schemas.openxmlformats.org/markup-compatibility/2006">
          <mc:Choice Requires="x14">
            <control shapeId="24650" r:id="rId14" name="Check Box 74">
              <controlPr defaultSize="0" autoFill="0" autoLine="0" autoPict="0">
                <anchor moveWithCells="1">
                  <from>
                    <xdr:col>33</xdr:col>
                    <xdr:colOff>133350</xdr:colOff>
                    <xdr:row>23</xdr:row>
                    <xdr:rowOff>0</xdr:rowOff>
                  </from>
                  <to>
                    <xdr:col>35</xdr:col>
                    <xdr:colOff>28575</xdr:colOff>
                    <xdr:row>24</xdr:row>
                    <xdr:rowOff>19050</xdr:rowOff>
                  </to>
                </anchor>
              </controlPr>
            </control>
          </mc:Choice>
        </mc:AlternateContent>
        <mc:AlternateContent xmlns:mc="http://schemas.openxmlformats.org/markup-compatibility/2006">
          <mc:Choice Requires="x14">
            <control shapeId="24651" r:id="rId15" name="Check Box 75">
              <controlPr defaultSize="0" autoFill="0" autoLine="0" autoPict="0">
                <anchor moveWithCells="1">
                  <from>
                    <xdr:col>0</xdr:col>
                    <xdr:colOff>142875</xdr:colOff>
                    <xdr:row>24</xdr:row>
                    <xdr:rowOff>0</xdr:rowOff>
                  </from>
                  <to>
                    <xdr:col>2</xdr:col>
                    <xdr:colOff>38100</xdr:colOff>
                    <xdr:row>25</xdr:row>
                    <xdr:rowOff>9525</xdr:rowOff>
                  </to>
                </anchor>
              </controlPr>
            </control>
          </mc:Choice>
        </mc:AlternateContent>
        <mc:AlternateContent xmlns:mc="http://schemas.openxmlformats.org/markup-compatibility/2006">
          <mc:Choice Requires="x14">
            <control shapeId="24652" r:id="rId16" name="Check Box 76">
              <controlPr defaultSize="0" autoFill="0" autoLine="0" autoPict="0">
                <anchor moveWithCells="1">
                  <from>
                    <xdr:col>0</xdr:col>
                    <xdr:colOff>142875</xdr:colOff>
                    <xdr:row>25</xdr:row>
                    <xdr:rowOff>0</xdr:rowOff>
                  </from>
                  <to>
                    <xdr:col>2</xdr:col>
                    <xdr:colOff>38100</xdr:colOff>
                    <xdr:row>26</xdr:row>
                    <xdr:rowOff>9525</xdr:rowOff>
                  </to>
                </anchor>
              </controlPr>
            </control>
          </mc:Choice>
        </mc:AlternateContent>
        <mc:AlternateContent xmlns:mc="http://schemas.openxmlformats.org/markup-compatibility/2006">
          <mc:Choice Requires="x14">
            <control shapeId="24653" r:id="rId17" name="Check Box 77">
              <controlPr defaultSize="0" autoFill="0" autoLine="0" autoPict="0">
                <anchor moveWithCells="1">
                  <from>
                    <xdr:col>0</xdr:col>
                    <xdr:colOff>152400</xdr:colOff>
                    <xdr:row>27</xdr:row>
                    <xdr:rowOff>0</xdr:rowOff>
                  </from>
                  <to>
                    <xdr:col>2</xdr:col>
                    <xdr:colOff>47625</xdr:colOff>
                    <xdr:row>28</xdr:row>
                    <xdr:rowOff>9525</xdr:rowOff>
                  </to>
                </anchor>
              </controlPr>
            </control>
          </mc:Choice>
        </mc:AlternateContent>
        <mc:AlternateContent xmlns:mc="http://schemas.openxmlformats.org/markup-compatibility/2006">
          <mc:Choice Requires="x14">
            <control shapeId="24654" r:id="rId18" name="Check Box 78">
              <controlPr defaultSize="0" autoFill="0" autoLine="0" autoPict="0">
                <anchor moveWithCells="1">
                  <from>
                    <xdr:col>13</xdr:col>
                    <xdr:colOff>142875</xdr:colOff>
                    <xdr:row>27</xdr:row>
                    <xdr:rowOff>0</xdr:rowOff>
                  </from>
                  <to>
                    <xdr:col>15</xdr:col>
                    <xdr:colOff>38100</xdr:colOff>
                    <xdr:row>28</xdr:row>
                    <xdr:rowOff>9525</xdr:rowOff>
                  </to>
                </anchor>
              </controlPr>
            </control>
          </mc:Choice>
        </mc:AlternateContent>
        <mc:AlternateContent xmlns:mc="http://schemas.openxmlformats.org/markup-compatibility/2006">
          <mc:Choice Requires="x14">
            <control shapeId="24655" r:id="rId19" name="Check Box 79">
              <controlPr defaultSize="0" autoFill="0" autoLine="0" autoPict="0">
                <anchor moveWithCells="1">
                  <from>
                    <xdr:col>0</xdr:col>
                    <xdr:colOff>152400</xdr:colOff>
                    <xdr:row>28</xdr:row>
                    <xdr:rowOff>228600</xdr:rowOff>
                  </from>
                  <to>
                    <xdr:col>2</xdr:col>
                    <xdr:colOff>47625</xdr:colOff>
                    <xdr:row>30</xdr:row>
                    <xdr:rowOff>0</xdr:rowOff>
                  </to>
                </anchor>
              </controlPr>
            </control>
          </mc:Choice>
        </mc:AlternateContent>
        <mc:AlternateContent xmlns:mc="http://schemas.openxmlformats.org/markup-compatibility/2006">
          <mc:Choice Requires="x14">
            <control shapeId="24656" r:id="rId20" name="Check Box 80">
              <controlPr defaultSize="0" autoFill="0" autoLine="0" autoPict="0">
                <anchor moveWithCells="1">
                  <from>
                    <xdr:col>13</xdr:col>
                    <xdr:colOff>142875</xdr:colOff>
                    <xdr:row>29</xdr:row>
                    <xdr:rowOff>0</xdr:rowOff>
                  </from>
                  <to>
                    <xdr:col>15</xdr:col>
                    <xdr:colOff>38100</xdr:colOff>
                    <xdr:row>30</xdr:row>
                    <xdr:rowOff>9525</xdr:rowOff>
                  </to>
                </anchor>
              </controlPr>
            </control>
          </mc:Choice>
        </mc:AlternateContent>
        <mc:AlternateContent xmlns:mc="http://schemas.openxmlformats.org/markup-compatibility/2006">
          <mc:Choice Requires="x14">
            <control shapeId="24658" r:id="rId21" name="Check Box 82">
              <controlPr defaultSize="0" autoFill="0" autoLine="0" autoPict="0">
                <anchor moveWithCells="1">
                  <from>
                    <xdr:col>0</xdr:col>
                    <xdr:colOff>142875</xdr:colOff>
                    <xdr:row>31</xdr:row>
                    <xdr:rowOff>0</xdr:rowOff>
                  </from>
                  <to>
                    <xdr:col>2</xdr:col>
                    <xdr:colOff>38100</xdr:colOff>
                    <xdr:row>32</xdr:row>
                    <xdr:rowOff>9525</xdr:rowOff>
                  </to>
                </anchor>
              </controlPr>
            </control>
          </mc:Choice>
        </mc:AlternateContent>
        <mc:AlternateContent xmlns:mc="http://schemas.openxmlformats.org/markup-compatibility/2006">
          <mc:Choice Requires="x14">
            <control shapeId="24659" r:id="rId22" name="Check Box 83">
              <controlPr defaultSize="0" autoFill="0" autoLine="0" autoPict="0">
                <anchor moveWithCells="1">
                  <from>
                    <xdr:col>13</xdr:col>
                    <xdr:colOff>152400</xdr:colOff>
                    <xdr:row>30</xdr:row>
                    <xdr:rowOff>228600</xdr:rowOff>
                  </from>
                  <to>
                    <xdr:col>15</xdr:col>
                    <xdr:colOff>47625</xdr:colOff>
                    <xdr:row>32</xdr:row>
                    <xdr:rowOff>28575</xdr:rowOff>
                  </to>
                </anchor>
              </controlPr>
            </control>
          </mc:Choice>
        </mc:AlternateContent>
        <mc:AlternateContent xmlns:mc="http://schemas.openxmlformats.org/markup-compatibility/2006">
          <mc:Choice Requires="x14">
            <control shapeId="24660" r:id="rId23" name="Check Box 84">
              <controlPr defaultSize="0" autoFill="0" autoLine="0" autoPict="0">
                <anchor moveWithCells="1">
                  <from>
                    <xdr:col>25</xdr:col>
                    <xdr:colOff>142875</xdr:colOff>
                    <xdr:row>30</xdr:row>
                    <xdr:rowOff>228600</xdr:rowOff>
                  </from>
                  <to>
                    <xdr:col>27</xdr:col>
                    <xdr:colOff>38100</xdr:colOff>
                    <xdr:row>32</xdr:row>
                    <xdr:rowOff>28575</xdr:rowOff>
                  </to>
                </anchor>
              </controlPr>
            </control>
          </mc:Choice>
        </mc:AlternateContent>
        <mc:AlternateContent xmlns:mc="http://schemas.openxmlformats.org/markup-compatibility/2006">
          <mc:Choice Requires="x14">
            <control shapeId="24661" r:id="rId24" name="Check Box 85">
              <controlPr defaultSize="0" autoFill="0" autoLine="0" autoPict="0">
                <anchor moveWithCells="1">
                  <from>
                    <xdr:col>33</xdr:col>
                    <xdr:colOff>152400</xdr:colOff>
                    <xdr:row>31</xdr:row>
                    <xdr:rowOff>0</xdr:rowOff>
                  </from>
                  <to>
                    <xdr:col>35</xdr:col>
                    <xdr:colOff>47625</xdr:colOff>
                    <xdr:row>32</xdr:row>
                    <xdr:rowOff>19050</xdr:rowOff>
                  </to>
                </anchor>
              </controlPr>
            </control>
          </mc:Choice>
        </mc:AlternateContent>
        <mc:AlternateContent xmlns:mc="http://schemas.openxmlformats.org/markup-compatibility/2006">
          <mc:Choice Requires="x14">
            <control shapeId="24662" r:id="rId25" name="Check Box 86">
              <controlPr defaultSize="0" autoFill="0" autoLine="0" autoPict="0">
                <anchor moveWithCells="1">
                  <from>
                    <xdr:col>0</xdr:col>
                    <xdr:colOff>152400</xdr:colOff>
                    <xdr:row>31</xdr:row>
                    <xdr:rowOff>219075</xdr:rowOff>
                  </from>
                  <to>
                    <xdr:col>2</xdr:col>
                    <xdr:colOff>47625</xdr:colOff>
                    <xdr:row>32</xdr:row>
                    <xdr:rowOff>228600</xdr:rowOff>
                  </to>
                </anchor>
              </controlPr>
            </control>
          </mc:Choice>
        </mc:AlternateContent>
        <mc:AlternateContent xmlns:mc="http://schemas.openxmlformats.org/markup-compatibility/2006">
          <mc:Choice Requires="x14">
            <control shapeId="24663" r:id="rId26" name="Check Box 87">
              <controlPr defaultSize="0" autoFill="0" autoLine="0" autoPict="0">
                <anchor moveWithCells="1">
                  <from>
                    <xdr:col>13</xdr:col>
                    <xdr:colOff>152400</xdr:colOff>
                    <xdr:row>32</xdr:row>
                    <xdr:rowOff>0</xdr:rowOff>
                  </from>
                  <to>
                    <xdr:col>15</xdr:col>
                    <xdr:colOff>47625</xdr:colOff>
                    <xdr:row>33</xdr:row>
                    <xdr:rowOff>28575</xdr:rowOff>
                  </to>
                </anchor>
              </controlPr>
            </control>
          </mc:Choice>
        </mc:AlternateContent>
        <mc:AlternateContent xmlns:mc="http://schemas.openxmlformats.org/markup-compatibility/2006">
          <mc:Choice Requires="x14">
            <control shapeId="24665" r:id="rId27" name="Check Box 89">
              <controlPr defaultSize="0" autoFill="0" autoLine="0" autoPict="0">
                <anchor moveWithCells="1">
                  <from>
                    <xdr:col>26</xdr:col>
                    <xdr:colOff>152400</xdr:colOff>
                    <xdr:row>32</xdr:row>
                    <xdr:rowOff>0</xdr:rowOff>
                  </from>
                  <to>
                    <xdr:col>28</xdr:col>
                    <xdr:colOff>47625</xdr:colOff>
                    <xdr:row>33</xdr:row>
                    <xdr:rowOff>28575</xdr:rowOff>
                  </to>
                </anchor>
              </controlPr>
            </control>
          </mc:Choice>
        </mc:AlternateContent>
        <mc:AlternateContent xmlns:mc="http://schemas.openxmlformats.org/markup-compatibility/2006">
          <mc:Choice Requires="x14">
            <control shapeId="24672" r:id="rId28" name="Check Box 96">
              <controlPr defaultSize="0" autoFill="0" autoLine="0" autoPict="0">
                <anchor moveWithCells="1">
                  <from>
                    <xdr:col>0</xdr:col>
                    <xdr:colOff>152400</xdr:colOff>
                    <xdr:row>42</xdr:row>
                    <xdr:rowOff>0</xdr:rowOff>
                  </from>
                  <to>
                    <xdr:col>2</xdr:col>
                    <xdr:colOff>47625</xdr:colOff>
                    <xdr:row>43</xdr:row>
                    <xdr:rowOff>9525</xdr:rowOff>
                  </to>
                </anchor>
              </controlPr>
            </control>
          </mc:Choice>
        </mc:AlternateContent>
        <mc:AlternateContent xmlns:mc="http://schemas.openxmlformats.org/markup-compatibility/2006">
          <mc:Choice Requires="x14">
            <control shapeId="24673" r:id="rId29" name="Check Box 97">
              <controlPr defaultSize="0" autoFill="0" autoLine="0" autoPict="0">
                <anchor moveWithCells="1">
                  <from>
                    <xdr:col>13</xdr:col>
                    <xdr:colOff>152400</xdr:colOff>
                    <xdr:row>41</xdr:row>
                    <xdr:rowOff>228600</xdr:rowOff>
                  </from>
                  <to>
                    <xdr:col>15</xdr:col>
                    <xdr:colOff>47625</xdr:colOff>
                    <xdr:row>43</xdr:row>
                    <xdr:rowOff>9525</xdr:rowOff>
                  </to>
                </anchor>
              </controlPr>
            </control>
          </mc:Choice>
        </mc:AlternateContent>
        <mc:AlternateContent xmlns:mc="http://schemas.openxmlformats.org/markup-compatibility/2006">
          <mc:Choice Requires="x14">
            <control shapeId="24674" r:id="rId30" name="Check Box 98">
              <controlPr defaultSize="0" autoFill="0" autoLine="0" autoPict="0">
                <anchor moveWithCells="1">
                  <from>
                    <xdr:col>25</xdr:col>
                    <xdr:colOff>142875</xdr:colOff>
                    <xdr:row>41</xdr:row>
                    <xdr:rowOff>228600</xdr:rowOff>
                  </from>
                  <to>
                    <xdr:col>27</xdr:col>
                    <xdr:colOff>38100</xdr:colOff>
                    <xdr:row>43</xdr:row>
                    <xdr:rowOff>9525</xdr:rowOff>
                  </to>
                </anchor>
              </controlPr>
            </control>
          </mc:Choice>
        </mc:AlternateContent>
        <mc:AlternateContent xmlns:mc="http://schemas.openxmlformats.org/markup-compatibility/2006">
          <mc:Choice Requires="x14">
            <control shapeId="24675" r:id="rId31" name="Check Box 99">
              <controlPr defaultSize="0" autoFill="0" autoLine="0" autoPict="0">
                <anchor moveWithCells="1">
                  <from>
                    <xdr:col>33</xdr:col>
                    <xdr:colOff>161925</xdr:colOff>
                    <xdr:row>42</xdr:row>
                    <xdr:rowOff>0</xdr:rowOff>
                  </from>
                  <to>
                    <xdr:col>35</xdr:col>
                    <xdr:colOff>57150</xdr:colOff>
                    <xdr:row>43</xdr:row>
                    <xdr:rowOff>19050</xdr:rowOff>
                  </to>
                </anchor>
              </controlPr>
            </control>
          </mc:Choice>
        </mc:AlternateContent>
        <mc:AlternateContent xmlns:mc="http://schemas.openxmlformats.org/markup-compatibility/2006">
          <mc:Choice Requires="x14">
            <control shapeId="24676" r:id="rId32" name="Check Box 100">
              <controlPr defaultSize="0" autoFill="0" autoLine="0" autoPict="0">
                <anchor moveWithCells="1">
                  <from>
                    <xdr:col>0</xdr:col>
                    <xdr:colOff>152400</xdr:colOff>
                    <xdr:row>43</xdr:row>
                    <xdr:rowOff>0</xdr:rowOff>
                  </from>
                  <to>
                    <xdr:col>2</xdr:col>
                    <xdr:colOff>47625</xdr:colOff>
                    <xdr:row>44</xdr:row>
                    <xdr:rowOff>9525</xdr:rowOff>
                  </to>
                </anchor>
              </controlPr>
            </control>
          </mc:Choice>
        </mc:AlternateContent>
        <mc:AlternateContent xmlns:mc="http://schemas.openxmlformats.org/markup-compatibility/2006">
          <mc:Choice Requires="x14">
            <control shapeId="24677" r:id="rId33" name="Check Box 101">
              <controlPr defaultSize="0" autoFill="0" autoLine="0" autoPict="0">
                <anchor moveWithCells="1">
                  <from>
                    <xdr:col>0</xdr:col>
                    <xdr:colOff>152400</xdr:colOff>
                    <xdr:row>45</xdr:row>
                    <xdr:rowOff>0</xdr:rowOff>
                  </from>
                  <to>
                    <xdr:col>2</xdr:col>
                    <xdr:colOff>47625</xdr:colOff>
                    <xdr:row>46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計算用!$A$2:$A$36</xm:f>
          </x14:formula1>
          <xm:sqref>L5</xm:sqref>
        </x14:dataValidation>
        <x14:dataValidation type="list" allowBlank="1" showInputMessage="1" showErrorMessage="1">
          <x14:formula1>
            <xm:f>計算用!$A$38:$A$41</xm:f>
          </x14:formula1>
          <xm:sqref>H14:J14</xm:sqref>
        </x14:dataValidation>
        <x14:dataValidation type="list" allowBlank="1" showInputMessage="1" showErrorMessage="1">
          <x14:formula1>
            <xm:f>計算用!$A$38:$A$39</xm:f>
          </x14:formula1>
          <xm:sqref>H38:J38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view="pageBreakPreview" zoomScaleNormal="100" zoomScaleSheetLayoutView="100" workbookViewId="0">
      <selection activeCell="D13" sqref="D13"/>
    </sheetView>
  </sheetViews>
  <sheetFormatPr defaultRowHeight="13.5"/>
  <cols>
    <col min="1" max="1" width="3.125" style="231" customWidth="1"/>
    <col min="2" max="2" width="7.75" style="231" customWidth="1"/>
    <col min="3" max="3" width="27.5" style="256" customWidth="1"/>
    <col min="4" max="4" width="32.375" style="256" customWidth="1"/>
    <col min="5" max="5" width="27.5" style="256" customWidth="1"/>
    <col min="6" max="6" width="4.25" style="231" customWidth="1"/>
    <col min="7" max="16384" width="9" style="231"/>
  </cols>
  <sheetData>
    <row r="2" spans="2:5" ht="17.25">
      <c r="B2" s="255" t="s">
        <v>227</v>
      </c>
      <c r="D2" s="257"/>
    </row>
    <row r="3" spans="2:5" ht="14.25">
      <c r="C3" s="257"/>
      <c r="D3" s="257"/>
    </row>
    <row r="4" spans="2:5" ht="14.25">
      <c r="B4" s="258" t="s">
        <v>219</v>
      </c>
      <c r="C4" s="259" t="s">
        <v>218</v>
      </c>
      <c r="D4" s="260" t="s">
        <v>221</v>
      </c>
      <c r="E4" s="260" t="s">
        <v>217</v>
      </c>
    </row>
    <row r="5" spans="2:5" ht="42" customHeight="1">
      <c r="B5" s="258">
        <v>1</v>
      </c>
      <c r="C5" s="261" t="s">
        <v>220</v>
      </c>
      <c r="D5" s="262"/>
      <c r="E5" s="262"/>
    </row>
    <row r="6" spans="2:5" ht="36" customHeight="1">
      <c r="B6" s="258">
        <v>2</v>
      </c>
      <c r="C6" s="261"/>
      <c r="D6" s="262" t="s">
        <v>222</v>
      </c>
      <c r="E6" s="262"/>
    </row>
    <row r="7" spans="2:5" ht="110.25" customHeight="1">
      <c r="B7" s="258">
        <v>3</v>
      </c>
      <c r="C7" s="261"/>
      <c r="D7" s="262"/>
      <c r="E7" s="262" t="s">
        <v>230</v>
      </c>
    </row>
    <row r="8" spans="2:5" ht="39" customHeight="1">
      <c r="B8" s="258">
        <v>4</v>
      </c>
      <c r="C8" s="261"/>
      <c r="D8" s="262" t="s">
        <v>231</v>
      </c>
      <c r="E8" s="262"/>
    </row>
    <row r="9" spans="2:5" ht="48.75" customHeight="1">
      <c r="B9" s="258">
        <v>5</v>
      </c>
      <c r="C9" s="261"/>
      <c r="D9" s="262" t="s">
        <v>223</v>
      </c>
      <c r="E9" s="262"/>
    </row>
    <row r="10" spans="2:5" ht="34.5" customHeight="1">
      <c r="B10" s="258">
        <v>6</v>
      </c>
      <c r="C10" s="261"/>
      <c r="D10" s="262" t="s">
        <v>224</v>
      </c>
      <c r="E10" s="262"/>
    </row>
    <row r="11" spans="2:5" ht="93" customHeight="1">
      <c r="B11" s="258">
        <v>7</v>
      </c>
      <c r="C11" s="263"/>
      <c r="D11" s="264" t="s">
        <v>232</v>
      </c>
      <c r="E11" s="265"/>
    </row>
    <row r="12" spans="2:5" ht="81.75" customHeight="1">
      <c r="B12" s="258">
        <v>8</v>
      </c>
      <c r="C12" s="261"/>
      <c r="D12" s="262" t="s">
        <v>225</v>
      </c>
      <c r="E12" s="262"/>
    </row>
    <row r="13" spans="2:5" ht="37.5" customHeight="1">
      <c r="B13" s="258">
        <v>9</v>
      </c>
      <c r="C13" s="261"/>
      <c r="D13" s="262" t="s">
        <v>226</v>
      </c>
      <c r="E13" s="262"/>
    </row>
    <row r="14" spans="2:5" ht="39" customHeight="1">
      <c r="B14" s="258">
        <v>10</v>
      </c>
      <c r="C14" s="261" t="s">
        <v>228</v>
      </c>
      <c r="D14" s="262"/>
      <c r="E14" s="262"/>
    </row>
    <row r="15" spans="2:5" ht="57.75" customHeight="1">
      <c r="B15" s="258">
        <v>11</v>
      </c>
      <c r="C15" s="261" t="s">
        <v>229</v>
      </c>
      <c r="D15" s="262"/>
      <c r="E15" s="262"/>
    </row>
    <row r="16" spans="2:5" ht="54" customHeight="1"/>
  </sheetData>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140" zoomScaleNormal="140" workbookViewId="0">
      <selection activeCell="I23" sqref="I23"/>
    </sheetView>
  </sheetViews>
  <sheetFormatPr defaultRowHeight="13.5"/>
  <cols>
    <col min="1" max="1" width="49.125" bestFit="1" customWidth="1"/>
    <col min="2" max="2" width="9.125" customWidth="1"/>
  </cols>
  <sheetData>
    <row r="1" spans="1:8">
      <c r="B1" s="102" t="s">
        <v>128</v>
      </c>
      <c r="C1" s="102" t="s">
        <v>129</v>
      </c>
      <c r="D1" s="102" t="s">
        <v>121</v>
      </c>
      <c r="E1" s="102" t="s">
        <v>130</v>
      </c>
      <c r="F1" s="102" t="s">
        <v>131</v>
      </c>
    </row>
    <row r="2" spans="1:8">
      <c r="A2" t="s">
        <v>105</v>
      </c>
      <c r="B2" s="101">
        <v>537</v>
      </c>
      <c r="C2" s="101">
        <f t="shared" ref="C2:C9" si="0">E2*2</f>
        <v>1074</v>
      </c>
      <c r="D2" s="101">
        <v>268</v>
      </c>
      <c r="E2" s="101">
        <v>537</v>
      </c>
      <c r="F2" s="101">
        <v>268</v>
      </c>
      <c r="G2" t="s">
        <v>111</v>
      </c>
      <c r="H2" s="101"/>
    </row>
    <row r="3" spans="1:8">
      <c r="A3" t="s">
        <v>106</v>
      </c>
      <c r="B3" s="101">
        <v>684</v>
      </c>
      <c r="C3" s="101">
        <f t="shared" si="0"/>
        <v>1368</v>
      </c>
      <c r="D3" s="101">
        <v>342</v>
      </c>
      <c r="E3" s="101">
        <v>684</v>
      </c>
      <c r="F3" s="101">
        <v>342</v>
      </c>
      <c r="G3" t="s">
        <v>111</v>
      </c>
      <c r="H3" s="101"/>
    </row>
    <row r="4" spans="1:8">
      <c r="A4" t="s">
        <v>107</v>
      </c>
      <c r="B4" s="101">
        <v>889</v>
      </c>
      <c r="C4" s="101">
        <f t="shared" si="0"/>
        <v>1778</v>
      </c>
      <c r="D4" s="101">
        <v>445</v>
      </c>
      <c r="E4" s="101">
        <v>889</v>
      </c>
      <c r="F4" s="101">
        <v>445</v>
      </c>
      <c r="G4" t="s">
        <v>111</v>
      </c>
      <c r="H4" s="101"/>
    </row>
    <row r="5" spans="1:8">
      <c r="A5" s="20" t="s">
        <v>149</v>
      </c>
      <c r="B5" s="101">
        <v>231</v>
      </c>
      <c r="C5" s="101">
        <f t="shared" si="0"/>
        <v>462</v>
      </c>
      <c r="D5" s="101">
        <v>115</v>
      </c>
      <c r="E5" s="101">
        <v>231</v>
      </c>
      <c r="F5" s="101">
        <v>115</v>
      </c>
      <c r="G5" t="s">
        <v>111</v>
      </c>
      <c r="H5" s="101"/>
    </row>
    <row r="6" spans="1:8">
      <c r="A6" t="s">
        <v>18</v>
      </c>
      <c r="B6" s="101">
        <v>226</v>
      </c>
      <c r="C6" s="101">
        <f t="shared" si="0"/>
        <v>452</v>
      </c>
      <c r="D6" s="101">
        <v>113</v>
      </c>
      <c r="E6" s="101">
        <v>226</v>
      </c>
      <c r="F6" s="101">
        <v>113</v>
      </c>
      <c r="G6" t="s">
        <v>111</v>
      </c>
      <c r="H6" s="101"/>
    </row>
    <row r="7" spans="1:8">
      <c r="A7" t="s">
        <v>108</v>
      </c>
      <c r="B7" s="101">
        <v>564</v>
      </c>
      <c r="C7" s="101">
        <f t="shared" si="0"/>
        <v>1128</v>
      </c>
      <c r="D7" s="101">
        <v>282</v>
      </c>
      <c r="E7" s="101">
        <v>564</v>
      </c>
      <c r="F7" s="101">
        <v>282</v>
      </c>
      <c r="G7" t="s">
        <v>111</v>
      </c>
      <c r="H7" s="101"/>
    </row>
    <row r="8" spans="1:8">
      <c r="A8" t="s">
        <v>109</v>
      </c>
      <c r="B8" s="101">
        <v>710</v>
      </c>
      <c r="C8" s="101">
        <f t="shared" si="0"/>
        <v>1420</v>
      </c>
      <c r="D8" s="101">
        <v>355</v>
      </c>
      <c r="E8" s="101">
        <v>710</v>
      </c>
      <c r="F8" s="101">
        <v>355</v>
      </c>
      <c r="G8" t="s">
        <v>111</v>
      </c>
      <c r="H8" s="101"/>
    </row>
    <row r="9" spans="1:8">
      <c r="A9" t="s">
        <v>110</v>
      </c>
      <c r="B9" s="101">
        <v>1133</v>
      </c>
      <c r="C9" s="101">
        <f t="shared" si="0"/>
        <v>2266</v>
      </c>
      <c r="D9" s="101">
        <v>567</v>
      </c>
      <c r="E9" s="101">
        <v>1133</v>
      </c>
      <c r="F9" s="101">
        <v>567</v>
      </c>
      <c r="G9" t="s">
        <v>111</v>
      </c>
      <c r="H9" s="101"/>
    </row>
    <row r="10" spans="1:8">
      <c r="A10" t="s">
        <v>104</v>
      </c>
      <c r="B10" s="101">
        <f>E10*個票１!$AG$5</f>
        <v>0</v>
      </c>
      <c r="C10" s="101">
        <f t="shared" ref="C10:C18" si="1">B10</f>
        <v>0</v>
      </c>
      <c r="D10" s="101">
        <f>F10*個票１!$AG$5</f>
        <v>0</v>
      </c>
      <c r="E10" s="101">
        <v>27</v>
      </c>
      <c r="F10" s="101">
        <v>13</v>
      </c>
      <c r="G10" t="s">
        <v>112</v>
      </c>
      <c r="H10" s="101"/>
    </row>
    <row r="11" spans="1:8">
      <c r="A11" t="s">
        <v>37</v>
      </c>
      <c r="B11" s="101">
        <f>E11*個票１!$AG$5</f>
        <v>0</v>
      </c>
      <c r="C11" s="101">
        <f t="shared" si="1"/>
        <v>0</v>
      </c>
      <c r="D11" s="101">
        <f>F11*個票１!$AG$5</f>
        <v>0</v>
      </c>
      <c r="E11" s="101">
        <v>27</v>
      </c>
      <c r="F11" s="101">
        <v>13</v>
      </c>
      <c r="G11" t="s">
        <v>112</v>
      </c>
      <c r="H11" s="101"/>
    </row>
    <row r="12" spans="1:8">
      <c r="A12" t="s">
        <v>19</v>
      </c>
      <c r="B12" s="101">
        <v>320</v>
      </c>
      <c r="C12" s="101">
        <f t="shared" si="1"/>
        <v>320</v>
      </c>
      <c r="D12" s="101">
        <v>160</v>
      </c>
      <c r="E12" s="101">
        <v>320</v>
      </c>
      <c r="F12" s="101">
        <v>160</v>
      </c>
      <c r="G12" t="s">
        <v>111</v>
      </c>
      <c r="H12" s="101"/>
    </row>
    <row r="13" spans="1:8">
      <c r="A13" t="s">
        <v>20</v>
      </c>
      <c r="B13" s="101">
        <v>339</v>
      </c>
      <c r="C13" s="101">
        <f t="shared" si="1"/>
        <v>339</v>
      </c>
      <c r="D13" s="101">
        <v>169</v>
      </c>
      <c r="E13" s="101">
        <v>339</v>
      </c>
      <c r="F13" s="101">
        <v>169</v>
      </c>
      <c r="G13" t="s">
        <v>111</v>
      </c>
      <c r="H13" s="101"/>
    </row>
    <row r="14" spans="1:8">
      <c r="A14" t="s">
        <v>21</v>
      </c>
      <c r="B14" s="101">
        <v>311</v>
      </c>
      <c r="C14" s="101">
        <f t="shared" si="1"/>
        <v>311</v>
      </c>
      <c r="D14" s="101">
        <v>156</v>
      </c>
      <c r="E14" s="101">
        <v>311</v>
      </c>
      <c r="F14" s="101">
        <v>156</v>
      </c>
      <c r="G14" t="s">
        <v>111</v>
      </c>
      <c r="H14" s="101"/>
    </row>
    <row r="15" spans="1:8">
      <c r="A15" t="s">
        <v>22</v>
      </c>
      <c r="B15" s="101">
        <v>137</v>
      </c>
      <c r="C15" s="101">
        <f t="shared" si="1"/>
        <v>137</v>
      </c>
      <c r="D15" s="101">
        <v>68</v>
      </c>
      <c r="E15" s="101">
        <v>137</v>
      </c>
      <c r="F15" s="101">
        <v>68</v>
      </c>
      <c r="G15" t="s">
        <v>111</v>
      </c>
      <c r="H15" s="101"/>
    </row>
    <row r="16" spans="1:8">
      <c r="A16" t="s">
        <v>23</v>
      </c>
      <c r="B16" s="101">
        <v>508</v>
      </c>
      <c r="C16" s="101">
        <f t="shared" si="1"/>
        <v>508</v>
      </c>
      <c r="D16" s="101">
        <v>254</v>
      </c>
      <c r="E16" s="101">
        <v>508</v>
      </c>
      <c r="F16" s="101">
        <v>254</v>
      </c>
      <c r="G16" t="s">
        <v>111</v>
      </c>
      <c r="H16" s="101"/>
    </row>
    <row r="17" spans="1:8">
      <c r="A17" t="s">
        <v>24</v>
      </c>
      <c r="B17" s="101">
        <v>204</v>
      </c>
      <c r="C17" s="101">
        <f t="shared" si="1"/>
        <v>204</v>
      </c>
      <c r="D17" s="101">
        <v>102</v>
      </c>
      <c r="E17" s="101">
        <v>204</v>
      </c>
      <c r="F17" s="101">
        <v>102</v>
      </c>
      <c r="G17" t="s">
        <v>111</v>
      </c>
      <c r="H17" s="101"/>
    </row>
    <row r="18" spans="1:8">
      <c r="A18" t="s">
        <v>25</v>
      </c>
      <c r="B18" s="101">
        <v>148</v>
      </c>
      <c r="C18" s="101">
        <f t="shared" si="1"/>
        <v>148</v>
      </c>
      <c r="D18" s="101">
        <v>74</v>
      </c>
      <c r="E18" s="101">
        <v>148</v>
      </c>
      <c r="F18" s="101">
        <v>74</v>
      </c>
      <c r="G18" t="s">
        <v>111</v>
      </c>
      <c r="H18" s="101"/>
    </row>
    <row r="19" spans="1:8">
      <c r="A19" t="s">
        <v>26</v>
      </c>
      <c r="B19" s="101"/>
      <c r="C19" s="101"/>
      <c r="D19" s="101">
        <v>282</v>
      </c>
      <c r="E19" s="101"/>
      <c r="F19" s="101">
        <v>282</v>
      </c>
      <c r="G19" t="s">
        <v>111</v>
      </c>
      <c r="H19" s="101"/>
    </row>
    <row r="20" spans="1:8">
      <c r="A20" s="266" t="s">
        <v>210</v>
      </c>
      <c r="B20" s="101">
        <v>33</v>
      </c>
      <c r="C20" s="101">
        <f t="shared" ref="C20:C36" si="2">B20</f>
        <v>33</v>
      </c>
      <c r="D20" s="101">
        <v>16</v>
      </c>
      <c r="E20" s="101">
        <v>33</v>
      </c>
      <c r="F20" s="101">
        <v>16</v>
      </c>
      <c r="G20" t="s">
        <v>111</v>
      </c>
      <c r="H20" s="101"/>
    </row>
    <row r="21" spans="1:8">
      <c r="A21" t="s">
        <v>27</v>
      </c>
      <c r="B21" s="101">
        <v>475</v>
      </c>
      <c r="C21" s="101">
        <f t="shared" si="2"/>
        <v>475</v>
      </c>
      <c r="D21" s="101">
        <v>237</v>
      </c>
      <c r="E21" s="101">
        <v>475</v>
      </c>
      <c r="F21" s="101">
        <v>237</v>
      </c>
      <c r="G21" t="s">
        <v>111</v>
      </c>
      <c r="H21" s="101"/>
    </row>
    <row r="22" spans="1:8">
      <c r="A22" t="s">
        <v>28</v>
      </c>
      <c r="B22" s="101">
        <v>638</v>
      </c>
      <c r="C22" s="101">
        <v>638</v>
      </c>
      <c r="D22" s="101">
        <v>319</v>
      </c>
      <c r="E22" s="101">
        <v>638</v>
      </c>
      <c r="F22" s="101">
        <v>319</v>
      </c>
      <c r="G22" t="s">
        <v>111</v>
      </c>
      <c r="H22" s="101"/>
    </row>
    <row r="23" spans="1:8">
      <c r="A23" t="s">
        <v>29</v>
      </c>
      <c r="B23" s="101">
        <f>E23*個票１!$AG$5</f>
        <v>0</v>
      </c>
      <c r="C23" s="101">
        <f t="shared" si="2"/>
        <v>0</v>
      </c>
      <c r="D23" s="101">
        <f>F23*個票１!$AG$5</f>
        <v>0</v>
      </c>
      <c r="E23" s="101">
        <v>38</v>
      </c>
      <c r="F23" s="101">
        <v>19</v>
      </c>
      <c r="G23" t="s">
        <v>112</v>
      </c>
      <c r="H23" s="101"/>
    </row>
    <row r="24" spans="1:8">
      <c r="A24" t="s">
        <v>30</v>
      </c>
      <c r="B24" s="101">
        <f>E24*個票１!$AG$5</f>
        <v>0</v>
      </c>
      <c r="C24" s="101">
        <f t="shared" si="2"/>
        <v>0</v>
      </c>
      <c r="D24" s="101">
        <f>F24*個票１!$AG$5</f>
        <v>0</v>
      </c>
      <c r="E24" s="101">
        <v>40</v>
      </c>
      <c r="F24" s="101">
        <v>20</v>
      </c>
      <c r="G24" t="s">
        <v>112</v>
      </c>
      <c r="H24" s="101"/>
    </row>
    <row r="25" spans="1:8">
      <c r="A25" t="s">
        <v>31</v>
      </c>
      <c r="B25" s="101">
        <f>E25*個票１!$AG$5</f>
        <v>0</v>
      </c>
      <c r="C25" s="101">
        <f t="shared" si="2"/>
        <v>0</v>
      </c>
      <c r="D25" s="101">
        <f>F25*個票１!$AG$5</f>
        <v>0</v>
      </c>
      <c r="E25" s="101">
        <v>38</v>
      </c>
      <c r="F25" s="101">
        <v>19</v>
      </c>
      <c r="G25" t="s">
        <v>112</v>
      </c>
      <c r="H25" s="101"/>
    </row>
    <row r="26" spans="1:8">
      <c r="A26" t="s">
        <v>32</v>
      </c>
      <c r="B26" s="101">
        <f>E26*個票１!$AG$5</f>
        <v>0</v>
      </c>
      <c r="C26" s="101">
        <f t="shared" si="2"/>
        <v>0</v>
      </c>
      <c r="D26" s="101">
        <f>F26*個票１!$AG$5</f>
        <v>0</v>
      </c>
      <c r="E26" s="101">
        <v>48</v>
      </c>
      <c r="F26" s="101">
        <v>24</v>
      </c>
      <c r="G26" t="s">
        <v>112</v>
      </c>
      <c r="H26" s="101"/>
    </row>
    <row r="27" spans="1:8">
      <c r="A27" t="s">
        <v>33</v>
      </c>
      <c r="B27" s="101">
        <f>E27*個票１!$AG$5</f>
        <v>0</v>
      </c>
      <c r="C27" s="101">
        <f t="shared" si="2"/>
        <v>0</v>
      </c>
      <c r="D27" s="101">
        <f>F27*個票１!$AG$5</f>
        <v>0</v>
      </c>
      <c r="E27" s="101">
        <v>43</v>
      </c>
      <c r="F27" s="101">
        <v>21</v>
      </c>
      <c r="G27" t="s">
        <v>112</v>
      </c>
      <c r="H27" s="101"/>
    </row>
    <row r="28" spans="1:8">
      <c r="A28" t="s">
        <v>34</v>
      </c>
      <c r="B28" s="101">
        <f>E28*個票１!$AG$5</f>
        <v>0</v>
      </c>
      <c r="C28" s="101">
        <f t="shared" si="2"/>
        <v>0</v>
      </c>
      <c r="D28" s="101">
        <f>F28*個票１!$AG$5</f>
        <v>0</v>
      </c>
      <c r="E28" s="101">
        <v>36</v>
      </c>
      <c r="F28" s="101">
        <v>18</v>
      </c>
      <c r="G28" t="s">
        <v>112</v>
      </c>
      <c r="H28" s="101"/>
    </row>
    <row r="29" spans="1:8">
      <c r="A29" t="s">
        <v>113</v>
      </c>
      <c r="B29" s="101">
        <f>E29*個票１!$AG$5</f>
        <v>0</v>
      </c>
      <c r="C29" s="101">
        <f t="shared" si="2"/>
        <v>0</v>
      </c>
      <c r="D29" s="101">
        <f>F29*個票１!$AG$5</f>
        <v>0</v>
      </c>
      <c r="E29" s="101">
        <v>37</v>
      </c>
      <c r="F29" s="101">
        <v>19</v>
      </c>
      <c r="G29" t="s">
        <v>112</v>
      </c>
      <c r="H29" s="101"/>
    </row>
    <row r="30" spans="1:8">
      <c r="A30" t="s">
        <v>114</v>
      </c>
      <c r="B30" s="101">
        <f>E30*個票１!$AG$5</f>
        <v>0</v>
      </c>
      <c r="C30" s="101">
        <f t="shared" si="2"/>
        <v>0</v>
      </c>
      <c r="D30" s="101">
        <f>F30*個票１!$AG$5</f>
        <v>0</v>
      </c>
      <c r="E30" s="101">
        <v>35</v>
      </c>
      <c r="F30" s="101">
        <v>18</v>
      </c>
      <c r="G30" t="s">
        <v>112</v>
      </c>
      <c r="H30" s="101"/>
    </row>
    <row r="31" spans="1:8">
      <c r="A31" t="s">
        <v>115</v>
      </c>
      <c r="B31" s="101">
        <f>E31*個票１!$AG$5</f>
        <v>0</v>
      </c>
      <c r="C31" s="101">
        <f t="shared" si="2"/>
        <v>0</v>
      </c>
      <c r="D31" s="101">
        <f>F31*個票１!$AG$5</f>
        <v>0</v>
      </c>
      <c r="E31" s="101">
        <v>37</v>
      </c>
      <c r="F31" s="101">
        <v>19</v>
      </c>
      <c r="G31" t="s">
        <v>112</v>
      </c>
      <c r="H31" s="101"/>
    </row>
    <row r="32" spans="1:8">
      <c r="A32" t="s">
        <v>116</v>
      </c>
      <c r="B32" s="101">
        <f>E32*個票１!$AG$5</f>
        <v>0</v>
      </c>
      <c r="C32" s="101">
        <f t="shared" si="2"/>
        <v>0</v>
      </c>
      <c r="D32" s="101">
        <f>F32*個票１!$AG$5</f>
        <v>0</v>
      </c>
      <c r="E32" s="101">
        <v>35</v>
      </c>
      <c r="F32" s="101">
        <v>18</v>
      </c>
      <c r="G32" t="s">
        <v>112</v>
      </c>
      <c r="H32" s="101"/>
    </row>
    <row r="33" spans="1:12">
      <c r="A33" t="s">
        <v>117</v>
      </c>
      <c r="B33" s="101">
        <f>E33*個票１!$AG$5</f>
        <v>0</v>
      </c>
      <c r="C33" s="101">
        <f t="shared" si="2"/>
        <v>0</v>
      </c>
      <c r="D33" s="101">
        <f>F33*個票１!$AG$5</f>
        <v>0</v>
      </c>
      <c r="E33" s="101">
        <v>37</v>
      </c>
      <c r="F33" s="101">
        <v>19</v>
      </c>
      <c r="G33" t="s">
        <v>112</v>
      </c>
      <c r="H33" s="101"/>
    </row>
    <row r="34" spans="1:12">
      <c r="A34" t="s">
        <v>118</v>
      </c>
      <c r="B34" s="101">
        <f>E34*個票１!$AG$5</f>
        <v>0</v>
      </c>
      <c r="C34" s="101">
        <f t="shared" si="2"/>
        <v>0</v>
      </c>
      <c r="D34" s="101">
        <f>F34*個票１!$AG$5</f>
        <v>0</v>
      </c>
      <c r="E34" s="101">
        <v>35</v>
      </c>
      <c r="F34" s="101">
        <v>18</v>
      </c>
      <c r="G34" t="s">
        <v>112</v>
      </c>
      <c r="H34" s="101"/>
    </row>
    <row r="35" spans="1:12">
      <c r="A35" t="s">
        <v>119</v>
      </c>
      <c r="B35" s="101">
        <f>E35*個票１!$AG$5</f>
        <v>0</v>
      </c>
      <c r="C35" s="101">
        <f t="shared" si="2"/>
        <v>0</v>
      </c>
      <c r="D35" s="101">
        <f>F35*個票１!$AG$5</f>
        <v>0</v>
      </c>
      <c r="E35" s="101">
        <v>37</v>
      </c>
      <c r="F35" s="101">
        <v>19</v>
      </c>
      <c r="G35" t="s">
        <v>112</v>
      </c>
      <c r="H35" s="101"/>
    </row>
    <row r="36" spans="1:12">
      <c r="A36" t="s">
        <v>120</v>
      </c>
      <c r="B36" s="101">
        <f>E36*個票１!$AG$5</f>
        <v>0</v>
      </c>
      <c r="C36" s="101">
        <f t="shared" si="2"/>
        <v>0</v>
      </c>
      <c r="D36" s="101">
        <f>F36*個票１!$AG$5</f>
        <v>0</v>
      </c>
      <c r="E36" s="101">
        <v>35</v>
      </c>
      <c r="F36" s="101">
        <v>18</v>
      </c>
      <c r="G36" t="s">
        <v>112</v>
      </c>
      <c r="H36" s="101"/>
    </row>
    <row r="38" spans="1:12">
      <c r="A38" t="s">
        <v>122</v>
      </c>
      <c r="B38" s="104" t="s">
        <v>182</v>
      </c>
      <c r="C38" s="104"/>
      <c r="D38" s="104"/>
      <c r="E38" s="93"/>
      <c r="F38" s="93"/>
      <c r="G38" s="93"/>
      <c r="H38" s="113"/>
      <c r="L38" s="33"/>
    </row>
    <row r="39" spans="1:12">
      <c r="A39" t="s">
        <v>123</v>
      </c>
      <c r="B39" s="114">
        <f>IF(個票１!H14="④",4,)</f>
        <v>0</v>
      </c>
      <c r="C39" s="114" t="b">
        <v>0</v>
      </c>
      <c r="D39" s="114" t="b">
        <v>0</v>
      </c>
      <c r="E39" s="114" t="b">
        <v>0</v>
      </c>
      <c r="F39" s="114" t="b">
        <v>0</v>
      </c>
      <c r="G39" s="93">
        <f>COUNTIF(C39:F39,TRUE)</f>
        <v>0</v>
      </c>
      <c r="H39" s="113">
        <f>G39-B39</f>
        <v>0</v>
      </c>
    </row>
    <row r="40" spans="1:12">
      <c r="A40" t="s">
        <v>124</v>
      </c>
    </row>
    <row r="41" spans="1:12">
      <c r="A41" t="s">
        <v>125</v>
      </c>
    </row>
  </sheetData>
  <sheetProtection password="DB0F" sheet="1" objects="1" scenarios="1"/>
  <phoneticPr fontId="2"/>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総括表</vt:lpstr>
      <vt:lpstr>精算額一覧 </vt:lpstr>
      <vt:lpstr>個票１</vt:lpstr>
      <vt:lpstr>（はじめにお読みください）本申請書の使い方</vt:lpstr>
      <vt:lpstr>計算用</vt:lpstr>
      <vt:lpstr>個票１!Print_Area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2020-06-22T07:56:49Z</cp:lastPrinted>
  <dcterms:created xsi:type="dcterms:W3CDTF">2018-06-19T01:27:02Z</dcterms:created>
  <dcterms:modified xsi:type="dcterms:W3CDTF">2020-07-30T06:30:23Z</dcterms:modified>
</cp:coreProperties>
</file>