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38A2F880-C8DC-451E-B58A-01131B54E47C}" xr6:coauthVersionLast="47" xr6:coauthVersionMax="47" xr10:uidLastSave="{00000000-0000-0000-0000-000000000000}"/>
  <workbookProtection workbookAlgorithmName="SHA-512" workbookHashValue="ic9Cf5V4AvPdK1Lo/yhn4E88pB1EIfV6SMooDhZbrnS4F7GJbtZudVVuJUSIYc1wxfU8fn79Y2effKRfpp6W0Q==" workbookSaltValue="YRaTjyYg61Mq2CY5TlWaRg==" workbookSpinCount="100000" lockStructure="1"/>
  <bookViews>
    <workbookView xWindow="4935" yWindow="930" windowWidth="21600" windowHeight="12645" tabRatio="780" xr2:uid="{00000000-000D-0000-FFFF-FFFF00000000}"/>
  </bookViews>
  <sheets>
    <sheet name="入力" sheetId="132" r:id="rId1"/>
    <sheet name="勤務" sheetId="133" r:id="rId2"/>
    <sheet name="体制届(自動転記)" sheetId="131" r:id="rId3"/>
    <sheet name="別1-2一覧(自動転記)" sheetId="128" r:id="rId4"/>
    <sheet name="別59報酬" sheetId="92" r:id="rId5"/>
    <sheet name="未就" sheetId="129" r:id="rId6"/>
    <sheet name="未就別添" sheetId="179" r:id="rId7"/>
    <sheet name="別63看護" sheetId="96" r:id="rId8"/>
    <sheet name="別3-1福祉" sheetId="12" r:id="rId9"/>
    <sheet name="別64栄養" sheetId="97" r:id="rId10"/>
    <sheet name="別65食事" sheetId="98" r:id="rId11"/>
    <sheet name="別62加配" sheetId="95" r:id="rId12"/>
    <sheet name="別66-1強度" sheetId="99" r:id="rId13"/>
    <sheet name="別66-2強度" sheetId="100" r:id="rId14"/>
    <sheet name="別67送迎" sheetId="101" r:id="rId15"/>
    <sheet name="別68延長" sheetId="102" r:id="rId16"/>
    <sheet name="別69専体" sheetId="103" r:id="rId17"/>
    <sheet name="別70専実" sheetId="104" r:id="rId18"/>
    <sheet name="別71中核" sheetId="105" r:id="rId19"/>
    <sheet name="別72視覚" sheetId="106" r:id="rId20"/>
    <sheet name="別73人内" sheetId="107" r:id="rId21"/>
    <sheet name="別74入浴" sheetId="108" r:id="rId22"/>
    <sheet name="別75共生" sheetId="109" r:id="rId23"/>
    <sheet name="別77個サ" sheetId="111" r:id="rId24"/>
    <sheet name="別78訪問" sheetId="112" r:id="rId25"/>
    <sheet name="別60評価" sheetId="93" r:id="rId26"/>
    <sheet name="別61支援" sheetId="94" r:id="rId27"/>
    <sheet name="日付シート" sheetId="134" state="hidden" r:id="rId28"/>
  </sheets>
  <externalReferences>
    <externalReference r:id="rId29"/>
    <externalReference r:id="rId30"/>
    <externalReference r:id="rId31"/>
    <externalReference r:id="rId32"/>
    <externalReference r:id="rId33"/>
  </externalReferences>
  <definedNames>
    <definedName name="_____________________________________________________________________kk29" localSheetId="4">#REF!</definedName>
    <definedName name="_____________________________________________________________________kk29" localSheetId="25">#REF!</definedName>
    <definedName name="_____________________________________________________________________kk29" localSheetId="26">#REF!</definedName>
    <definedName name="_____________________________________________________________________kk29" localSheetId="11">#REF!</definedName>
    <definedName name="_____________________________________________________________________kk29" localSheetId="7">#REF!</definedName>
    <definedName name="_____________________________________________________________________kk29" localSheetId="9">#REF!</definedName>
    <definedName name="_____________________________________________________________________kk29" localSheetId="10">#REF!</definedName>
    <definedName name="_____________________________________________________________________kk29" localSheetId="12">#REF!</definedName>
    <definedName name="_____________________________________________________________________kk29" localSheetId="13">#REF!</definedName>
    <definedName name="_____________________________________________________________________kk29" localSheetId="14">#REF!</definedName>
    <definedName name="_____________________________________________________________________kk29" localSheetId="15">#REF!</definedName>
    <definedName name="_____________________________________________________________________kk29" localSheetId="16">#REF!</definedName>
    <definedName name="_____________________________________________________________________kk29" localSheetId="17">#REF!</definedName>
    <definedName name="_____________________________________________________________________kk29" localSheetId="18">#REF!</definedName>
    <definedName name="_____________________________________________________________________kk29" localSheetId="19">#REF!</definedName>
    <definedName name="_____________________________________________________________________kk29" localSheetId="20">#REF!</definedName>
    <definedName name="_____________________________________________________________________kk29" localSheetId="21">#REF!</definedName>
    <definedName name="_____________________________________________________________________kk29" localSheetId="22">#REF!</definedName>
    <definedName name="_____________________________________________________________________kk29" localSheetId="23">#REF!</definedName>
    <definedName name="_____________________________________________________________________kk29" localSheetId="24">#REF!</definedName>
    <definedName name="_____________________________________________________________________kk29">#REF!</definedName>
    <definedName name="____________________________________________________________________kk29" localSheetId="4">#REF!</definedName>
    <definedName name="____________________________________________________________________kk29" localSheetId="25">#REF!</definedName>
    <definedName name="____________________________________________________________________kk29">#REF!</definedName>
    <definedName name="___________________________________________________________________kk29" localSheetId="4">#REF!</definedName>
    <definedName name="___________________________________________________________________kk29" localSheetId="25">#REF!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4">#REF!</definedName>
    <definedName name="__kk06" localSheetId="25">#REF!</definedName>
    <definedName name="__kk06" localSheetId="26">#REF!</definedName>
    <definedName name="__kk06" localSheetId="11">#REF!</definedName>
    <definedName name="__kk06" localSheetId="7">#REF!</definedName>
    <definedName name="__kk06" localSheetId="9">#REF!</definedName>
    <definedName name="__kk06" localSheetId="10">#REF!</definedName>
    <definedName name="__kk06" localSheetId="12">#REF!</definedName>
    <definedName name="__kk06" localSheetId="13">#REF!</definedName>
    <definedName name="__kk06" localSheetId="14">#REF!</definedName>
    <definedName name="__kk06" localSheetId="15">#REF!</definedName>
    <definedName name="__kk06" localSheetId="16">#REF!</definedName>
    <definedName name="__kk06" localSheetId="17">#REF!</definedName>
    <definedName name="__kk06" localSheetId="18">#REF!</definedName>
    <definedName name="__kk06" localSheetId="19">#REF!</definedName>
    <definedName name="__kk06" localSheetId="20">#REF!</definedName>
    <definedName name="__kk06" localSheetId="21">#REF!</definedName>
    <definedName name="__kk06" localSheetId="22">#REF!</definedName>
    <definedName name="__kk06" localSheetId="23">#REF!</definedName>
    <definedName name="__kk06" localSheetId="24">#REF!</definedName>
    <definedName name="__kk06">#REF!</definedName>
    <definedName name="__kk29" localSheetId="25">#REF!</definedName>
    <definedName name="__kk29" localSheetId="26">#REF!</definedName>
    <definedName name="__kk29" localSheetId="11">#REF!</definedName>
    <definedName name="__kk29" localSheetId="7">#REF!</definedName>
    <definedName name="__kk29" localSheetId="9">#REF!</definedName>
    <definedName name="__kk29" localSheetId="10">#REF!</definedName>
    <definedName name="__kk29" localSheetId="12">#REF!</definedName>
    <definedName name="__kk29" localSheetId="13">#REF!</definedName>
    <definedName name="__kk29" localSheetId="14">#REF!</definedName>
    <definedName name="__kk29" localSheetId="15">#REF!</definedName>
    <definedName name="__kk29" localSheetId="16">#REF!</definedName>
    <definedName name="__kk29" localSheetId="17">#REF!</definedName>
    <definedName name="__kk29" localSheetId="18">#REF!</definedName>
    <definedName name="__kk29" localSheetId="19">#REF!</definedName>
    <definedName name="__kk29" localSheetId="20">#REF!</definedName>
    <definedName name="__kk29" localSheetId="21">#REF!</definedName>
    <definedName name="__kk29" localSheetId="22">#REF!</definedName>
    <definedName name="__kk29" localSheetId="23">#REF!</definedName>
    <definedName name="__kk29" localSheetId="24">#REF!</definedName>
    <definedName name="__kk29">#REF!</definedName>
    <definedName name="_xlnm._FilterDatabase" localSheetId="3" hidden="1">'別1-2一覧(自動転記)'!$A$6:$IS$178</definedName>
    <definedName name="_kk06" localSheetId="25">#REF!</definedName>
    <definedName name="_kk06" localSheetId="26">#REF!</definedName>
    <definedName name="_kk06" localSheetId="11">#REF!</definedName>
    <definedName name="_kk06" localSheetId="7">#REF!</definedName>
    <definedName name="_kk06" localSheetId="9">#REF!</definedName>
    <definedName name="_kk06" localSheetId="10">#REF!</definedName>
    <definedName name="_kk06" localSheetId="12">#REF!</definedName>
    <definedName name="_kk06" localSheetId="13">#REF!</definedName>
    <definedName name="_kk06" localSheetId="14">#REF!</definedName>
    <definedName name="_kk06" localSheetId="15">#REF!</definedName>
    <definedName name="_kk06" localSheetId="16">#REF!</definedName>
    <definedName name="_kk06" localSheetId="17">#REF!</definedName>
    <definedName name="_kk06" localSheetId="18">#REF!</definedName>
    <definedName name="_kk06" localSheetId="19">#REF!</definedName>
    <definedName name="_kk06" localSheetId="20">#REF!</definedName>
    <definedName name="_kk06" localSheetId="21">#REF!</definedName>
    <definedName name="_kk06" localSheetId="22">#REF!</definedName>
    <definedName name="_kk06" localSheetId="23">#REF!</definedName>
    <definedName name="_kk06" localSheetId="24">#REF!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 localSheetId="4">#REF!</definedName>
    <definedName name="kanagawaken" localSheetId="25">#REF!</definedName>
    <definedName name="kanagawaken">#REF!</definedName>
    <definedName name="KanriJyusyo" localSheetId="4">#REF!</definedName>
    <definedName name="KanriJyusyo" localSheetId="25">#REF!</definedName>
    <definedName name="KanriJyusyo">#REF!</definedName>
    <definedName name="KanriJyusyoKana" localSheetId="4">#REF!</definedName>
    <definedName name="KanriJyusyoKana" localSheetId="25">#REF!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勤務!$A$1:$BY$64,勤務!$AD$159:$BL$187</definedName>
    <definedName name="_xlnm.Print_Area" localSheetId="0">入力!$A$1:$O$146</definedName>
    <definedName name="_xlnm.Print_Area" localSheetId="3">'別1-2一覧(自動転記)'!$A$1:$BM$190</definedName>
    <definedName name="_xlnm.Print_Area" localSheetId="8">'別3-1福祉'!$B$2:$I$38</definedName>
    <definedName name="_xlnm.Print_Area" localSheetId="4">別59報酬!$A$1:$I$17</definedName>
    <definedName name="_xlnm.Print_Area" localSheetId="25">別60評価!$A$1:$M$21</definedName>
    <definedName name="_xlnm.Print_Area" localSheetId="26">別61支援!$A$1:$L$20</definedName>
    <definedName name="_xlnm.Print_Area" localSheetId="11">別62加配!$A$1:$N$39</definedName>
    <definedName name="_xlnm.Print_Area" localSheetId="7">別63看護!$A$1:$K$46</definedName>
    <definedName name="_xlnm.Print_Area" localSheetId="9">別64栄養!$A$1:$H$17</definedName>
    <definedName name="_xlnm.Print_Area" localSheetId="10">別65食事!$A$1:$I$24</definedName>
    <definedName name="_xlnm.Print_Area" localSheetId="12">'別66-1強度'!$A$1:$H$18</definedName>
    <definedName name="_xlnm.Print_Area" localSheetId="13">'別66-2強度'!$A$1:$H$15</definedName>
    <definedName name="_xlnm.Print_Area" localSheetId="14">別67送迎!$A$1:$G$30</definedName>
    <definedName name="_xlnm.Print_Area" localSheetId="15">別68延長!$A$1:$J$13</definedName>
    <definedName name="_xlnm.Print_Area" localSheetId="16">別69専体!$A$1:$N$28</definedName>
    <definedName name="_xlnm.Print_Area" localSheetId="17">別70専実!$A$1:$J$20</definedName>
    <definedName name="_xlnm.Print_Area" localSheetId="18">別71中核!$A$1:$J$24</definedName>
    <definedName name="_xlnm.Print_Area" localSheetId="19">別72視覚!$B$1:$AJ$18</definedName>
    <definedName name="_xlnm.Print_Area" localSheetId="20">別73人内!$A$1:$J$25</definedName>
    <definedName name="_xlnm.Print_Area" localSheetId="21">別74入浴!$A$1:$H$14</definedName>
    <definedName name="_xlnm.Print_Area" localSheetId="22">別75共生!$A$1:$H$24</definedName>
    <definedName name="_xlnm.Print_Area" localSheetId="23">別77個サ!$A$1:$H$15</definedName>
    <definedName name="_xlnm.Print_Area" localSheetId="24">別78訪問!$A$1:$L$44</definedName>
    <definedName name="_xlnm.Print_Area" localSheetId="5">未就!$A$1:$I$31</definedName>
    <definedName name="_xlnm.Print_Area" localSheetId="6">未就別添!$A$1:$AJ$24</definedName>
    <definedName name="_xlnm.Print_Titles" localSheetId="3">'別1-2一覧(自動転記)'!$2:$5</definedName>
    <definedName name="prtNo" localSheetId="4">[1]main!#REF!</definedName>
    <definedName name="prtNo" localSheetId="25">[1]main!#REF!</definedName>
    <definedName name="prtNo" localSheetId="26">[1]main!#REF!</definedName>
    <definedName name="prtNo" localSheetId="11">[1]main!#REF!</definedName>
    <definedName name="prtNo" localSheetId="7">[1]main!#REF!</definedName>
    <definedName name="prtNo" localSheetId="9">[1]main!#REF!</definedName>
    <definedName name="prtNo" localSheetId="10">[1]main!#REF!</definedName>
    <definedName name="prtNo" localSheetId="12">[1]main!#REF!</definedName>
    <definedName name="prtNo" localSheetId="13">[1]main!#REF!</definedName>
    <definedName name="prtNo" localSheetId="14">[1]main!#REF!</definedName>
    <definedName name="prtNo" localSheetId="15">[1]main!#REF!</definedName>
    <definedName name="prtNo" localSheetId="16">[1]main!#REF!</definedName>
    <definedName name="prtNo" localSheetId="17">[1]main!#REF!</definedName>
    <definedName name="prtNo" localSheetId="18">[1]main!#REF!</definedName>
    <definedName name="prtNo" localSheetId="19">[1]main!#REF!</definedName>
    <definedName name="prtNo" localSheetId="20">[1]main!#REF!</definedName>
    <definedName name="prtNo" localSheetId="21">[1]main!#REF!</definedName>
    <definedName name="prtNo" localSheetId="22">[1]main!#REF!</definedName>
    <definedName name="prtNo" localSheetId="23">[1]main!#REF!</definedName>
    <definedName name="prtNo" localSheetId="24">[1]main!#REF!</definedName>
    <definedName name="prtNo">[1]main!#REF!</definedName>
    <definedName name="q" localSheetId="4">#REF!</definedName>
    <definedName name="q" localSheetId="25">#REF!</definedName>
    <definedName name="q" localSheetId="26">#REF!</definedName>
    <definedName name="q" localSheetId="11">#REF!</definedName>
    <definedName name="q" localSheetId="7">#REF!</definedName>
    <definedName name="q" localSheetId="9">#REF!</definedName>
    <definedName name="q" localSheetId="10">#REF!</definedName>
    <definedName name="q" localSheetId="12">#REF!</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#REF!</definedName>
    <definedName name="qq" localSheetId="4">#REF!</definedName>
    <definedName name="qq" localSheetId="25">#REF!</definedName>
    <definedName name="qq">#REF!</definedName>
    <definedName name="qwerty" localSheetId="4">#REF!</definedName>
    <definedName name="qwerty" localSheetId="25">#REF!</definedName>
    <definedName name="qwerty">#REF!</definedName>
    <definedName name="Roman_01" localSheetId="25">#REF!</definedName>
    <definedName name="Roman_01" localSheetId="26">#REF!</definedName>
    <definedName name="Roman_01" localSheetId="11">#REF!</definedName>
    <definedName name="Roman_01" localSheetId="7">#REF!</definedName>
    <definedName name="Roman_01" localSheetId="9">#REF!</definedName>
    <definedName name="Roman_01" localSheetId="10">#REF!</definedName>
    <definedName name="Roman_01" localSheetId="12">#REF!</definedName>
    <definedName name="Roman_01" localSheetId="13">#REF!</definedName>
    <definedName name="Roman_01" localSheetId="14">#REF!</definedName>
    <definedName name="Roman_01" localSheetId="15">#REF!</definedName>
    <definedName name="Roman_01" localSheetId="16">#REF!</definedName>
    <definedName name="Roman_01" localSheetId="17">#REF!</definedName>
    <definedName name="Roman_01" localSheetId="18">#REF!</definedName>
    <definedName name="Roman_01" localSheetId="19">#REF!</definedName>
    <definedName name="Roman_01" localSheetId="20">#REF!</definedName>
    <definedName name="Roman_01" localSheetId="21">#REF!</definedName>
    <definedName name="Roman_01" localSheetId="22">#REF!</definedName>
    <definedName name="Roman_01" localSheetId="23">#REF!</definedName>
    <definedName name="Roman_01" localSheetId="24">#REF!</definedName>
    <definedName name="Roman_01">#REF!</definedName>
    <definedName name="Roman_02">#REF!</definedName>
    <definedName name="Roman_03" localSheetId="25">#REF!</definedName>
    <definedName name="Roman_03" localSheetId="26">#REF!</definedName>
    <definedName name="Roman_03" localSheetId="11">#REF!</definedName>
    <definedName name="Roman_03" localSheetId="7">#REF!</definedName>
    <definedName name="Roman_03" localSheetId="9">#REF!</definedName>
    <definedName name="Roman_03" localSheetId="10">#REF!</definedName>
    <definedName name="Roman_03" localSheetId="12">#REF!</definedName>
    <definedName name="Roman_03" localSheetId="13">#REF!</definedName>
    <definedName name="Roman_03" localSheetId="14">#REF!</definedName>
    <definedName name="Roman_03" localSheetId="15">#REF!</definedName>
    <definedName name="Roman_03" localSheetId="16">#REF!</definedName>
    <definedName name="Roman_03" localSheetId="17">#REF!</definedName>
    <definedName name="Roman_03" localSheetId="18">#REF!</definedName>
    <definedName name="Roman_03" localSheetId="19">#REF!</definedName>
    <definedName name="Roman_03" localSheetId="20">#REF!</definedName>
    <definedName name="Roman_03" localSheetId="21">#REF!</definedName>
    <definedName name="Roman_03" localSheetId="22">#REF!</definedName>
    <definedName name="Roman_03" localSheetId="23">#REF!</definedName>
    <definedName name="Roman_03" localSheetId="24">#REF!</definedName>
    <definedName name="Roman_03">#REF!</definedName>
    <definedName name="Roman_04" localSheetId="25">#REF!</definedName>
    <definedName name="Roman_04" localSheetId="26">#REF!</definedName>
    <definedName name="Roman_04" localSheetId="11">#REF!</definedName>
    <definedName name="Roman_04" localSheetId="7">#REF!</definedName>
    <definedName name="Roman_04" localSheetId="9">#REF!</definedName>
    <definedName name="Roman_04" localSheetId="10">#REF!</definedName>
    <definedName name="Roman_04" localSheetId="12">#REF!</definedName>
    <definedName name="Roman_04" localSheetId="13">#REF!</definedName>
    <definedName name="Roman_04" localSheetId="14">#REF!</definedName>
    <definedName name="Roman_04" localSheetId="15">#REF!</definedName>
    <definedName name="Roman_04" localSheetId="16">#REF!</definedName>
    <definedName name="Roman_04" localSheetId="17">#REF!</definedName>
    <definedName name="Roman_04" localSheetId="18">#REF!</definedName>
    <definedName name="Roman_04" localSheetId="19">#REF!</definedName>
    <definedName name="Roman_04" localSheetId="20">#REF!</definedName>
    <definedName name="Roman_04" localSheetId="21">#REF!</definedName>
    <definedName name="Roman_04" localSheetId="22">#REF!</definedName>
    <definedName name="Roman_04" localSheetId="23">#REF!</definedName>
    <definedName name="Roman_04" localSheetId="24">#REF!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4">#REF!</definedName>
    <definedName name="swwww" localSheetId="25">#REF!</definedName>
    <definedName name="swwww" localSheetId="26">#REF!</definedName>
    <definedName name="swwww" localSheetId="11">#REF!</definedName>
    <definedName name="swwww" localSheetId="7">#REF!</definedName>
    <definedName name="swwww" localSheetId="9">#REF!</definedName>
    <definedName name="swwww" localSheetId="10">#REF!</definedName>
    <definedName name="swwww" localSheetId="12">#REF!</definedName>
    <definedName name="swwww" localSheetId="13">#REF!</definedName>
    <definedName name="swwww" localSheetId="14">#REF!</definedName>
    <definedName name="swwww" localSheetId="15">#REF!</definedName>
    <definedName name="swwww" localSheetId="16">#REF!</definedName>
    <definedName name="swwww" localSheetId="17">#REF!</definedName>
    <definedName name="swwww" localSheetId="18">#REF!</definedName>
    <definedName name="swwww" localSheetId="19">#REF!</definedName>
    <definedName name="swwww" localSheetId="20">#REF!</definedName>
    <definedName name="swwww" localSheetId="21">#REF!</definedName>
    <definedName name="swwww" localSheetId="22">#REF!</definedName>
    <definedName name="swwww" localSheetId="23">#REF!</definedName>
    <definedName name="swwww" localSheetId="24">#REF!</definedName>
    <definedName name="swwww">#REF!</definedName>
    <definedName name="t" localSheetId="4">#REF!</definedName>
    <definedName name="t" localSheetId="25">#REF!</definedName>
    <definedName name="t">#REF!</definedName>
    <definedName name="ｔａｂｉｅ＿04" localSheetId="25">#REF!</definedName>
    <definedName name="ｔａｂｉｅ＿04" localSheetId="26">#REF!</definedName>
    <definedName name="ｔａｂｉｅ＿04" localSheetId="11">#REF!</definedName>
    <definedName name="ｔａｂｉｅ＿04" localSheetId="7">#REF!</definedName>
    <definedName name="ｔａｂｉｅ＿04" localSheetId="9">#REF!</definedName>
    <definedName name="ｔａｂｉｅ＿04" localSheetId="10">#REF!</definedName>
    <definedName name="ｔａｂｉｅ＿04" localSheetId="12">#REF!</definedName>
    <definedName name="ｔａｂｉｅ＿04" localSheetId="13">#REF!</definedName>
    <definedName name="ｔａｂｉｅ＿04" localSheetId="14">#REF!</definedName>
    <definedName name="ｔａｂｉｅ＿04" localSheetId="15">#REF!</definedName>
    <definedName name="ｔａｂｉｅ＿04" localSheetId="16">#REF!</definedName>
    <definedName name="ｔａｂｉｅ＿04" localSheetId="17">#REF!</definedName>
    <definedName name="ｔａｂｉｅ＿04" localSheetId="18">#REF!</definedName>
    <definedName name="ｔａｂｉｅ＿04" localSheetId="19">#REF!</definedName>
    <definedName name="ｔａｂｉｅ＿04" localSheetId="20">#REF!</definedName>
    <definedName name="ｔａｂｉｅ＿04" localSheetId="21">#REF!</definedName>
    <definedName name="ｔａｂｉｅ＿04" localSheetId="22">#REF!</definedName>
    <definedName name="ｔａｂｉｅ＿04" localSheetId="23">#REF!</definedName>
    <definedName name="ｔａｂｉｅ＿04" localSheetId="24">#REF!</definedName>
    <definedName name="ｔａｂｉｅ＿04">#REF!</definedName>
    <definedName name="table_03" localSheetId="25">#REF!</definedName>
    <definedName name="table_03" localSheetId="26">#REF!</definedName>
    <definedName name="table_03" localSheetId="11">#REF!</definedName>
    <definedName name="table_03" localSheetId="7">#REF!</definedName>
    <definedName name="table_03" localSheetId="9">#REF!</definedName>
    <definedName name="table_03" localSheetId="10">#REF!</definedName>
    <definedName name="table_03" localSheetId="12">#REF!</definedName>
    <definedName name="table_03" localSheetId="13">#REF!</definedName>
    <definedName name="table_03" localSheetId="14">#REF!</definedName>
    <definedName name="table_03" localSheetId="15">#REF!</definedName>
    <definedName name="table_03" localSheetId="16">#REF!</definedName>
    <definedName name="table_03" localSheetId="17">#REF!</definedName>
    <definedName name="table_03" localSheetId="18">#REF!</definedName>
    <definedName name="table_03" localSheetId="19">#REF!</definedName>
    <definedName name="table_03" localSheetId="20">#REF!</definedName>
    <definedName name="table_03" localSheetId="21">#REF!</definedName>
    <definedName name="table_03" localSheetId="22">#REF!</definedName>
    <definedName name="table_03" localSheetId="23">#REF!</definedName>
    <definedName name="table_03" localSheetId="24">#REF!</definedName>
    <definedName name="table_03">#REF!</definedName>
    <definedName name="table_06" localSheetId="25">#REF!</definedName>
    <definedName name="table_06" localSheetId="26">#REF!</definedName>
    <definedName name="table_06" localSheetId="11">#REF!</definedName>
    <definedName name="table_06" localSheetId="7">#REF!</definedName>
    <definedName name="table_06" localSheetId="9">#REF!</definedName>
    <definedName name="table_06" localSheetId="10">#REF!</definedName>
    <definedName name="table_06" localSheetId="12">#REF!</definedName>
    <definedName name="table_06" localSheetId="13">#REF!</definedName>
    <definedName name="table_06" localSheetId="14">#REF!</definedName>
    <definedName name="table_06" localSheetId="15">#REF!</definedName>
    <definedName name="table_06" localSheetId="16">#REF!</definedName>
    <definedName name="table_06" localSheetId="17">#REF!</definedName>
    <definedName name="table_06" localSheetId="18">#REF!</definedName>
    <definedName name="table_06" localSheetId="19">#REF!</definedName>
    <definedName name="table_06" localSheetId="20">#REF!</definedName>
    <definedName name="table_06" localSheetId="21">#REF!</definedName>
    <definedName name="table_06" localSheetId="22">#REF!</definedName>
    <definedName name="table_06" localSheetId="23">#REF!</definedName>
    <definedName name="table_06" localSheetId="24">#REF!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#REF!</definedName>
    <definedName name="あああ">[1]main!#REF!</definedName>
    <definedName name="アアアア" localSheetId="4">#REF!</definedName>
    <definedName name="アアアア" localSheetId="25">#REF!</definedName>
    <definedName name="アアアア" localSheetId="26">#REF!</definedName>
    <definedName name="アアアア" localSheetId="11">#REF!</definedName>
    <definedName name="アアアア" localSheetId="7">#REF!</definedName>
    <definedName name="アアアア" localSheetId="9">#REF!</definedName>
    <definedName name="アアアア" localSheetId="10">#REF!</definedName>
    <definedName name="アアアア" localSheetId="12">#REF!</definedName>
    <definedName name="アアアア" localSheetId="13">#REF!</definedName>
    <definedName name="アアアア" localSheetId="14">#REF!</definedName>
    <definedName name="アアアア" localSheetId="15">#REF!</definedName>
    <definedName name="アアアア" localSheetId="16">#REF!</definedName>
    <definedName name="アアアア" localSheetId="17">#REF!</definedName>
    <definedName name="アアアア" localSheetId="18">#REF!</definedName>
    <definedName name="アアアア" localSheetId="19">#REF!</definedName>
    <definedName name="アアアア" localSheetId="20">#REF!</definedName>
    <definedName name="アアアア" localSheetId="21">#REF!</definedName>
    <definedName name="アアアア" localSheetId="22">#REF!</definedName>
    <definedName name="アアアア" localSheetId="23">#REF!</definedName>
    <definedName name="アアアア" localSheetId="24">#REF!</definedName>
    <definedName name="アアアア">#REF!</definedName>
    <definedName name="ああああああああああああ" localSheetId="4">#REF!</definedName>
    <definedName name="ああああああああああああ" localSheetId="25">#REF!</definedName>
    <definedName name="ああああああああああああ" localSheetId="26">#REF!</definedName>
    <definedName name="ああああああああああああ" localSheetId="11">#REF!</definedName>
    <definedName name="ああああああああああああ" localSheetId="7">#REF!</definedName>
    <definedName name="ああああああああああああ" localSheetId="9">#REF!</definedName>
    <definedName name="ああああああああああああ" localSheetId="10">#REF!</definedName>
    <definedName name="ああああああああああああ" localSheetId="12">#REF!</definedName>
    <definedName name="ああああああああああああ" localSheetId="13">#REF!</definedName>
    <definedName name="ああああああああああああ" localSheetId="14">#REF!</definedName>
    <definedName name="ああああああああああああ" localSheetId="15">#REF!</definedName>
    <definedName name="ああああああああああああ" localSheetId="16">#REF!</definedName>
    <definedName name="ああああああああああああ" localSheetId="17">#REF!</definedName>
    <definedName name="ああああああああああああ" localSheetId="18">#REF!</definedName>
    <definedName name="ああああああああああああ" localSheetId="19">#REF!</definedName>
    <definedName name="ああああああああああああ" localSheetId="20">#REF!</definedName>
    <definedName name="ああああああああああああ" localSheetId="21">#REF!</definedName>
    <definedName name="ああああああああああああ" localSheetId="22">#REF!</definedName>
    <definedName name="ああああああああああああ" localSheetId="23">#REF!</definedName>
    <definedName name="ああああああああああああ" localSheetId="24">#REF!</definedName>
    <definedName name="ああああああああああああ">#REF!</definedName>
    <definedName name="あいう" localSheetId="4">#REF!</definedName>
    <definedName name="あいう" localSheetId="25">#REF!</definedName>
    <definedName name="あいう" localSheetId="26">#REF!</definedName>
    <definedName name="あいう" localSheetId="11">#REF!</definedName>
    <definedName name="あいう" localSheetId="7">#REF!</definedName>
    <definedName name="あいう" localSheetId="9">#REF!</definedName>
    <definedName name="あいう" localSheetId="10">#REF!</definedName>
    <definedName name="あいう" localSheetId="12">#REF!</definedName>
    <definedName name="あいう" localSheetId="13">#REF!</definedName>
    <definedName name="あいう" localSheetId="14">#REF!</definedName>
    <definedName name="あいう" localSheetId="15">#REF!</definedName>
    <definedName name="あいう" localSheetId="16">#REF!</definedName>
    <definedName name="あいう" localSheetId="17">#REF!</definedName>
    <definedName name="あいう" localSheetId="18">#REF!</definedName>
    <definedName name="あいう" localSheetId="19">#REF!</definedName>
    <definedName name="あいう" localSheetId="20">#REF!</definedName>
    <definedName name="あいう" localSheetId="21">#REF!</definedName>
    <definedName name="あいう" localSheetId="22">#REF!</definedName>
    <definedName name="あいう" localSheetId="23">#REF!</definedName>
    <definedName name="あいう" localSheetId="24">#REF!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4">#REF!</definedName>
    <definedName name="看護時間" localSheetId="25">#REF!</definedName>
    <definedName name="看護時間">#REF!</definedName>
    <definedName name="山口県" localSheetId="4">#REF!</definedName>
    <definedName name="山口県" localSheetId="25">#REF!</definedName>
    <definedName name="山口県">#REF!</definedName>
    <definedName name="自己評価">#REF!</definedName>
    <definedName name="種類">[3]サービス種類一覧!$A$4:$A$20</definedName>
    <definedName name="食事" localSheetId="4">#REF!</definedName>
    <definedName name="食事" localSheetId="25">#REF!</definedName>
    <definedName name="食事">#REF!</definedName>
    <definedName name="体制等状況一覧" localSheetId="4">#REF!</definedName>
    <definedName name="体制等状況一覧" localSheetId="25">#REF!</definedName>
    <definedName name="体制等状況一覧">#REF!</definedName>
    <definedName name="台帳">[5]D台帳!$A$6:$AF$3439</definedName>
    <definedName name="町っ油" localSheetId="4">#REF!</definedName>
    <definedName name="町っ油" localSheetId="25">#REF!</definedName>
    <definedName name="町っ油">#REF!</definedName>
    <definedName name="特定" localSheetId="4">#REF!</definedName>
    <definedName name="特定" localSheetId="25">#REF!</definedName>
    <definedName name="特定">#REF!</definedName>
    <definedName name="利用日数記入例" localSheetId="4">#REF!</definedName>
    <definedName name="利用日数記入例" localSheetId="25">#REF!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5" i="131" l="1"/>
  <c r="A44" i="131"/>
  <c r="C7" i="12"/>
  <c r="D6" i="93"/>
  <c r="D5" i="93"/>
  <c r="C7" i="94"/>
  <c r="C6" i="94"/>
  <c r="AH164" i="133"/>
  <c r="AI164" i="133"/>
  <c r="AJ164" i="133"/>
  <c r="AK164" i="133"/>
  <c r="AL164" i="133"/>
  <c r="AM164" i="133"/>
  <c r="AN164" i="133"/>
  <c r="AO164" i="133"/>
  <c r="AP164" i="133"/>
  <c r="AQ164" i="133"/>
  <c r="AR164" i="133"/>
  <c r="AS164" i="133"/>
  <c r="AT164" i="133"/>
  <c r="AU164" i="133"/>
  <c r="AV164" i="133"/>
  <c r="AW164" i="133"/>
  <c r="AX164" i="133"/>
  <c r="AY164" i="133"/>
  <c r="AZ164" i="133"/>
  <c r="BA164" i="133"/>
  <c r="BB164" i="133"/>
  <c r="BC164" i="133"/>
  <c r="BD164" i="133"/>
  <c r="BE164" i="133"/>
  <c r="BF164" i="133"/>
  <c r="BG164" i="133"/>
  <c r="BH164" i="133"/>
  <c r="BI164" i="133"/>
  <c r="BJ164" i="133"/>
  <c r="BK164" i="133"/>
  <c r="BL164" i="133"/>
  <c r="AH165" i="133"/>
  <c r="AI165" i="133"/>
  <c r="AJ165" i="133"/>
  <c r="AK165" i="133"/>
  <c r="AL165" i="133"/>
  <c r="AM165" i="133"/>
  <c r="AN165" i="133"/>
  <c r="AO165" i="133"/>
  <c r="AP165" i="133"/>
  <c r="AQ165" i="133"/>
  <c r="AR165" i="133"/>
  <c r="AS165" i="133"/>
  <c r="AT165" i="133"/>
  <c r="AU165" i="133"/>
  <c r="AV165" i="133"/>
  <c r="AW165" i="133"/>
  <c r="AX165" i="133"/>
  <c r="AY165" i="133"/>
  <c r="AZ165" i="133"/>
  <c r="BA165" i="133"/>
  <c r="BB165" i="133"/>
  <c r="BC165" i="133"/>
  <c r="BD165" i="133"/>
  <c r="BE165" i="133"/>
  <c r="BF165" i="133"/>
  <c r="BG165" i="133"/>
  <c r="BH165" i="133"/>
  <c r="BI165" i="133"/>
  <c r="BJ165" i="133"/>
  <c r="BK165" i="133"/>
  <c r="BL165" i="133"/>
  <c r="AH166" i="133"/>
  <c r="AI166" i="133"/>
  <c r="AJ166" i="133"/>
  <c r="AK166" i="133"/>
  <c r="AL166" i="133"/>
  <c r="AM166" i="133"/>
  <c r="AN166" i="133"/>
  <c r="AO166" i="133"/>
  <c r="AP166" i="133"/>
  <c r="AQ166" i="133"/>
  <c r="AR166" i="133"/>
  <c r="AS166" i="133"/>
  <c r="AT166" i="133"/>
  <c r="AU166" i="133"/>
  <c r="AV166" i="133"/>
  <c r="AW166" i="133"/>
  <c r="AX166" i="133"/>
  <c r="AY166" i="133"/>
  <c r="AZ166" i="133"/>
  <c r="BA166" i="133"/>
  <c r="BB166" i="133"/>
  <c r="BC166" i="133"/>
  <c r="BD166" i="133"/>
  <c r="BE166" i="133"/>
  <c r="BF166" i="133"/>
  <c r="BG166" i="133"/>
  <c r="BH166" i="133"/>
  <c r="BI166" i="133"/>
  <c r="BJ166" i="133"/>
  <c r="BK166" i="133"/>
  <c r="BL166" i="133"/>
  <c r="AH167" i="133"/>
  <c r="AI167" i="133"/>
  <c r="AJ167" i="133"/>
  <c r="AK167" i="133"/>
  <c r="AL167" i="133"/>
  <c r="AM167" i="133"/>
  <c r="AN167" i="133"/>
  <c r="AO167" i="133"/>
  <c r="AP167" i="133"/>
  <c r="AQ167" i="133"/>
  <c r="AR167" i="133"/>
  <c r="AS167" i="133"/>
  <c r="AT167" i="133"/>
  <c r="AU167" i="133"/>
  <c r="AV167" i="133"/>
  <c r="AW167" i="133"/>
  <c r="AX167" i="133"/>
  <c r="AY167" i="133"/>
  <c r="AZ167" i="133"/>
  <c r="BA167" i="133"/>
  <c r="BB167" i="133"/>
  <c r="BC167" i="133"/>
  <c r="BD167" i="133"/>
  <c r="BE167" i="133"/>
  <c r="BF167" i="133"/>
  <c r="BG167" i="133"/>
  <c r="BH167" i="133"/>
  <c r="BI167" i="133"/>
  <c r="BJ167" i="133"/>
  <c r="BK167" i="133"/>
  <c r="BL167" i="133"/>
  <c r="AH168" i="133"/>
  <c r="AI168" i="133"/>
  <c r="AJ168" i="133"/>
  <c r="AK168" i="133"/>
  <c r="AL168" i="133"/>
  <c r="AM168" i="133"/>
  <c r="AN168" i="133"/>
  <c r="AO168" i="133"/>
  <c r="AP168" i="133"/>
  <c r="AQ168" i="133"/>
  <c r="AR168" i="133"/>
  <c r="AS168" i="133"/>
  <c r="AT168" i="133"/>
  <c r="AU168" i="133"/>
  <c r="AV168" i="133"/>
  <c r="AW168" i="133"/>
  <c r="AX168" i="133"/>
  <c r="AY168" i="133"/>
  <c r="AZ168" i="133"/>
  <c r="BA168" i="133"/>
  <c r="BB168" i="133"/>
  <c r="BC168" i="133"/>
  <c r="BD168" i="133"/>
  <c r="BE168" i="133"/>
  <c r="BF168" i="133"/>
  <c r="BG168" i="133"/>
  <c r="BH168" i="133"/>
  <c r="BI168" i="133"/>
  <c r="BJ168" i="133"/>
  <c r="BK168" i="133"/>
  <c r="BL168" i="133"/>
  <c r="AH169" i="133"/>
  <c r="AI169" i="133"/>
  <c r="AJ169" i="133"/>
  <c r="AK169" i="133"/>
  <c r="AL169" i="133"/>
  <c r="AM169" i="133"/>
  <c r="AN169" i="133"/>
  <c r="AO169" i="133"/>
  <c r="AP169" i="133"/>
  <c r="AQ169" i="133"/>
  <c r="AR169" i="133"/>
  <c r="AS169" i="133"/>
  <c r="AT169" i="133"/>
  <c r="AU169" i="133"/>
  <c r="AV169" i="133"/>
  <c r="AW169" i="133"/>
  <c r="AX169" i="133"/>
  <c r="AY169" i="133"/>
  <c r="AZ169" i="133"/>
  <c r="BA169" i="133"/>
  <c r="BB169" i="133"/>
  <c r="BC169" i="133"/>
  <c r="BD169" i="133"/>
  <c r="BE169" i="133"/>
  <c r="BF169" i="133"/>
  <c r="BG169" i="133"/>
  <c r="BH169" i="133"/>
  <c r="BI169" i="133"/>
  <c r="BJ169" i="133"/>
  <c r="BK169" i="133"/>
  <c r="BL169" i="133"/>
  <c r="AH170" i="133"/>
  <c r="AI170" i="133"/>
  <c r="AJ170" i="133"/>
  <c r="AK170" i="133"/>
  <c r="AL170" i="133"/>
  <c r="AM170" i="133"/>
  <c r="AN170" i="133"/>
  <c r="AO170" i="133"/>
  <c r="AP170" i="133"/>
  <c r="AQ170" i="133"/>
  <c r="AR170" i="133"/>
  <c r="AS170" i="133"/>
  <c r="AT170" i="133"/>
  <c r="AU170" i="133"/>
  <c r="AV170" i="133"/>
  <c r="AW170" i="133"/>
  <c r="AX170" i="133"/>
  <c r="AY170" i="133"/>
  <c r="AZ170" i="133"/>
  <c r="BA170" i="133"/>
  <c r="BB170" i="133"/>
  <c r="BC170" i="133"/>
  <c r="BD170" i="133"/>
  <c r="BE170" i="133"/>
  <c r="BF170" i="133"/>
  <c r="BG170" i="133"/>
  <c r="BH170" i="133"/>
  <c r="BI170" i="133"/>
  <c r="BJ170" i="133"/>
  <c r="BK170" i="133"/>
  <c r="BL170" i="133"/>
  <c r="AH171" i="133"/>
  <c r="AI171" i="133"/>
  <c r="AJ171" i="133"/>
  <c r="AK171" i="133"/>
  <c r="AL171" i="133"/>
  <c r="AM171" i="133"/>
  <c r="AN171" i="133"/>
  <c r="AO171" i="133"/>
  <c r="AP171" i="133"/>
  <c r="AQ171" i="133"/>
  <c r="AR171" i="133"/>
  <c r="AS171" i="133"/>
  <c r="AT171" i="133"/>
  <c r="AU171" i="133"/>
  <c r="AV171" i="133"/>
  <c r="AW171" i="133"/>
  <c r="AX171" i="133"/>
  <c r="AY171" i="133"/>
  <c r="AZ171" i="133"/>
  <c r="BA171" i="133"/>
  <c r="BB171" i="133"/>
  <c r="BC171" i="133"/>
  <c r="BD171" i="133"/>
  <c r="BE171" i="133"/>
  <c r="BF171" i="133"/>
  <c r="BG171" i="133"/>
  <c r="BH171" i="133"/>
  <c r="BI171" i="133"/>
  <c r="BJ171" i="133"/>
  <c r="BK171" i="133"/>
  <c r="BL171" i="133"/>
  <c r="AH172" i="133"/>
  <c r="AI172" i="133"/>
  <c r="AJ172" i="133"/>
  <c r="AK172" i="133"/>
  <c r="AL172" i="133"/>
  <c r="AM172" i="133"/>
  <c r="AN172" i="133"/>
  <c r="AO172" i="133"/>
  <c r="AP172" i="133"/>
  <c r="AQ172" i="133"/>
  <c r="AR172" i="133"/>
  <c r="AS172" i="133"/>
  <c r="AT172" i="133"/>
  <c r="AU172" i="133"/>
  <c r="AV172" i="133"/>
  <c r="AW172" i="133"/>
  <c r="AX172" i="133"/>
  <c r="AY172" i="133"/>
  <c r="AZ172" i="133"/>
  <c r="BA172" i="133"/>
  <c r="BB172" i="133"/>
  <c r="BC172" i="133"/>
  <c r="BD172" i="133"/>
  <c r="BE172" i="133"/>
  <c r="BF172" i="133"/>
  <c r="BG172" i="133"/>
  <c r="BH172" i="133"/>
  <c r="BI172" i="133"/>
  <c r="BJ172" i="133"/>
  <c r="BK172" i="133"/>
  <c r="BL172" i="133"/>
  <c r="AH173" i="133"/>
  <c r="AI173" i="133"/>
  <c r="AJ173" i="133"/>
  <c r="AK173" i="133"/>
  <c r="AL173" i="133"/>
  <c r="AM173" i="133"/>
  <c r="AN173" i="133"/>
  <c r="AO173" i="133"/>
  <c r="AP173" i="133"/>
  <c r="AQ173" i="133"/>
  <c r="AR173" i="133"/>
  <c r="AS173" i="133"/>
  <c r="AT173" i="133"/>
  <c r="AU173" i="133"/>
  <c r="AV173" i="133"/>
  <c r="AW173" i="133"/>
  <c r="AX173" i="133"/>
  <c r="AY173" i="133"/>
  <c r="AZ173" i="133"/>
  <c r="BA173" i="133"/>
  <c r="BB173" i="133"/>
  <c r="BC173" i="133"/>
  <c r="BD173" i="133"/>
  <c r="BE173" i="133"/>
  <c r="BF173" i="133"/>
  <c r="BG173" i="133"/>
  <c r="BH173" i="133"/>
  <c r="BI173" i="133"/>
  <c r="BJ173" i="133"/>
  <c r="BK173" i="133"/>
  <c r="BL173" i="133"/>
  <c r="AH174" i="133"/>
  <c r="AI174" i="133"/>
  <c r="AJ174" i="133"/>
  <c r="AK174" i="133"/>
  <c r="AL174" i="133"/>
  <c r="AM174" i="133"/>
  <c r="AN174" i="133"/>
  <c r="AO174" i="133"/>
  <c r="AP174" i="133"/>
  <c r="AQ174" i="133"/>
  <c r="AR174" i="133"/>
  <c r="AS174" i="133"/>
  <c r="AT174" i="133"/>
  <c r="AU174" i="133"/>
  <c r="AV174" i="133"/>
  <c r="AW174" i="133"/>
  <c r="AX174" i="133"/>
  <c r="AY174" i="133"/>
  <c r="AZ174" i="133"/>
  <c r="BA174" i="133"/>
  <c r="BB174" i="133"/>
  <c r="BC174" i="133"/>
  <c r="BD174" i="133"/>
  <c r="BE174" i="133"/>
  <c r="BF174" i="133"/>
  <c r="BG174" i="133"/>
  <c r="BH174" i="133"/>
  <c r="BI174" i="133"/>
  <c r="BJ174" i="133"/>
  <c r="BK174" i="133"/>
  <c r="BL174" i="133"/>
  <c r="AH175" i="133"/>
  <c r="AI175" i="133"/>
  <c r="AJ175" i="133"/>
  <c r="AK175" i="133"/>
  <c r="AL175" i="133"/>
  <c r="AM175" i="133"/>
  <c r="AN175" i="133"/>
  <c r="AO175" i="133"/>
  <c r="AP175" i="133"/>
  <c r="AQ175" i="133"/>
  <c r="AR175" i="133"/>
  <c r="AS175" i="133"/>
  <c r="AT175" i="133"/>
  <c r="AU175" i="133"/>
  <c r="AV175" i="133"/>
  <c r="AW175" i="133"/>
  <c r="AX175" i="133"/>
  <c r="AY175" i="133"/>
  <c r="AZ175" i="133"/>
  <c r="BA175" i="133"/>
  <c r="BB175" i="133"/>
  <c r="BC175" i="133"/>
  <c r="BD175" i="133"/>
  <c r="BE175" i="133"/>
  <c r="BF175" i="133"/>
  <c r="BG175" i="133"/>
  <c r="BH175" i="133"/>
  <c r="BI175" i="133"/>
  <c r="BJ175" i="133"/>
  <c r="BK175" i="133"/>
  <c r="BL175" i="133"/>
  <c r="AH176" i="133"/>
  <c r="AI176" i="133"/>
  <c r="AJ176" i="133"/>
  <c r="AK176" i="133"/>
  <c r="AL176" i="133"/>
  <c r="AM176" i="133"/>
  <c r="AN176" i="133"/>
  <c r="AO176" i="133"/>
  <c r="AP176" i="133"/>
  <c r="AQ176" i="133"/>
  <c r="AR176" i="133"/>
  <c r="AS176" i="133"/>
  <c r="AT176" i="133"/>
  <c r="AU176" i="133"/>
  <c r="AV176" i="133"/>
  <c r="AW176" i="133"/>
  <c r="AX176" i="133"/>
  <c r="AY176" i="133"/>
  <c r="AZ176" i="133"/>
  <c r="BA176" i="133"/>
  <c r="BB176" i="133"/>
  <c r="BC176" i="133"/>
  <c r="BD176" i="133"/>
  <c r="BE176" i="133"/>
  <c r="BF176" i="133"/>
  <c r="BG176" i="133"/>
  <c r="BH176" i="133"/>
  <c r="BI176" i="133"/>
  <c r="BJ176" i="133"/>
  <c r="BK176" i="133"/>
  <c r="BL176" i="133"/>
  <c r="AH177" i="133"/>
  <c r="AI177" i="133"/>
  <c r="AJ177" i="133"/>
  <c r="AK177" i="133"/>
  <c r="AL177" i="133"/>
  <c r="AM177" i="133"/>
  <c r="AN177" i="133"/>
  <c r="AO177" i="133"/>
  <c r="AP177" i="133"/>
  <c r="AQ177" i="133"/>
  <c r="AR177" i="133"/>
  <c r="AS177" i="133"/>
  <c r="AT177" i="133"/>
  <c r="AU177" i="133"/>
  <c r="AV177" i="133"/>
  <c r="AW177" i="133"/>
  <c r="AX177" i="133"/>
  <c r="AY177" i="133"/>
  <c r="AZ177" i="133"/>
  <c r="BA177" i="133"/>
  <c r="BB177" i="133"/>
  <c r="BC177" i="133"/>
  <c r="BD177" i="133"/>
  <c r="BE177" i="133"/>
  <c r="BF177" i="133"/>
  <c r="BG177" i="133"/>
  <c r="BH177" i="133"/>
  <c r="BI177" i="133"/>
  <c r="BJ177" i="133"/>
  <c r="BK177" i="133"/>
  <c r="BL177" i="133"/>
  <c r="AH178" i="133"/>
  <c r="AI178" i="133"/>
  <c r="AJ178" i="133"/>
  <c r="AK178" i="133"/>
  <c r="AL178" i="133"/>
  <c r="AM178" i="133"/>
  <c r="AN178" i="133"/>
  <c r="AO178" i="133"/>
  <c r="AP178" i="133"/>
  <c r="AQ178" i="133"/>
  <c r="AR178" i="133"/>
  <c r="AS178" i="133"/>
  <c r="AT178" i="133"/>
  <c r="AU178" i="133"/>
  <c r="AV178" i="133"/>
  <c r="AW178" i="133"/>
  <c r="AX178" i="133"/>
  <c r="AY178" i="133"/>
  <c r="AZ178" i="133"/>
  <c r="BA178" i="133"/>
  <c r="BB178" i="133"/>
  <c r="BC178" i="133"/>
  <c r="BD178" i="133"/>
  <c r="BE178" i="133"/>
  <c r="BF178" i="133"/>
  <c r="BG178" i="133"/>
  <c r="BH178" i="133"/>
  <c r="BI178" i="133"/>
  <c r="BJ178" i="133"/>
  <c r="BK178" i="133"/>
  <c r="BL178" i="133"/>
  <c r="AH179" i="133"/>
  <c r="AI179" i="133"/>
  <c r="AJ179" i="133"/>
  <c r="AK179" i="133"/>
  <c r="AL179" i="133"/>
  <c r="AM179" i="133"/>
  <c r="AN179" i="133"/>
  <c r="AO179" i="133"/>
  <c r="AP179" i="133"/>
  <c r="AQ179" i="133"/>
  <c r="AR179" i="133"/>
  <c r="AS179" i="133"/>
  <c r="AT179" i="133"/>
  <c r="AU179" i="133"/>
  <c r="AV179" i="133"/>
  <c r="AW179" i="133"/>
  <c r="AX179" i="133"/>
  <c r="AY179" i="133"/>
  <c r="AZ179" i="133"/>
  <c r="BA179" i="133"/>
  <c r="BB179" i="133"/>
  <c r="BC179" i="133"/>
  <c r="BD179" i="133"/>
  <c r="BE179" i="133"/>
  <c r="BF179" i="133"/>
  <c r="BG179" i="133"/>
  <c r="BH179" i="133"/>
  <c r="BI179" i="133"/>
  <c r="BJ179" i="133"/>
  <c r="BK179" i="133"/>
  <c r="BL179" i="133"/>
  <c r="AH180" i="133"/>
  <c r="AI180" i="133"/>
  <c r="AJ180" i="133"/>
  <c r="AK180" i="133"/>
  <c r="AL180" i="133"/>
  <c r="AM180" i="133"/>
  <c r="AN180" i="133"/>
  <c r="AO180" i="133"/>
  <c r="AP180" i="133"/>
  <c r="AQ180" i="133"/>
  <c r="AR180" i="133"/>
  <c r="AS180" i="133"/>
  <c r="AT180" i="133"/>
  <c r="AU180" i="133"/>
  <c r="AV180" i="133"/>
  <c r="AW180" i="133"/>
  <c r="AX180" i="133"/>
  <c r="AY180" i="133"/>
  <c r="AZ180" i="133"/>
  <c r="BA180" i="133"/>
  <c r="BB180" i="133"/>
  <c r="BC180" i="133"/>
  <c r="BD180" i="133"/>
  <c r="BE180" i="133"/>
  <c r="BF180" i="133"/>
  <c r="BG180" i="133"/>
  <c r="BH180" i="133"/>
  <c r="BI180" i="133"/>
  <c r="BJ180" i="133"/>
  <c r="BK180" i="133"/>
  <c r="BL180" i="133"/>
  <c r="AH181" i="133"/>
  <c r="AI181" i="133"/>
  <c r="AJ181" i="133"/>
  <c r="AK181" i="133"/>
  <c r="AL181" i="133"/>
  <c r="AM181" i="133"/>
  <c r="AN181" i="133"/>
  <c r="AO181" i="133"/>
  <c r="AP181" i="133"/>
  <c r="AQ181" i="133"/>
  <c r="AR181" i="133"/>
  <c r="AS181" i="133"/>
  <c r="AT181" i="133"/>
  <c r="AU181" i="133"/>
  <c r="AV181" i="133"/>
  <c r="AW181" i="133"/>
  <c r="AX181" i="133"/>
  <c r="AY181" i="133"/>
  <c r="AZ181" i="133"/>
  <c r="BA181" i="133"/>
  <c r="BB181" i="133"/>
  <c r="BC181" i="133"/>
  <c r="BD181" i="133"/>
  <c r="BE181" i="133"/>
  <c r="BF181" i="133"/>
  <c r="BG181" i="133"/>
  <c r="BH181" i="133"/>
  <c r="BI181" i="133"/>
  <c r="BJ181" i="133"/>
  <c r="BK181" i="133"/>
  <c r="BL181" i="133"/>
  <c r="AH182" i="133"/>
  <c r="AI182" i="133"/>
  <c r="AJ182" i="133"/>
  <c r="AK182" i="133"/>
  <c r="AL182" i="133"/>
  <c r="AM182" i="133"/>
  <c r="AN182" i="133"/>
  <c r="AO182" i="133"/>
  <c r="AP182" i="133"/>
  <c r="AQ182" i="133"/>
  <c r="AR182" i="133"/>
  <c r="AS182" i="133"/>
  <c r="AT182" i="133"/>
  <c r="AU182" i="133"/>
  <c r="AV182" i="133"/>
  <c r="AW182" i="133"/>
  <c r="AX182" i="133"/>
  <c r="AY182" i="133"/>
  <c r="AZ182" i="133"/>
  <c r="BA182" i="133"/>
  <c r="BB182" i="133"/>
  <c r="BC182" i="133"/>
  <c r="BD182" i="133"/>
  <c r="BE182" i="133"/>
  <c r="BF182" i="133"/>
  <c r="BG182" i="133"/>
  <c r="BH182" i="133"/>
  <c r="BI182" i="133"/>
  <c r="BJ182" i="133"/>
  <c r="BK182" i="133"/>
  <c r="BL182" i="133"/>
  <c r="AH183" i="133"/>
  <c r="AI183" i="133"/>
  <c r="AJ183" i="133"/>
  <c r="AK183" i="133"/>
  <c r="AL183" i="133"/>
  <c r="AM183" i="133"/>
  <c r="AN183" i="133"/>
  <c r="AO183" i="133"/>
  <c r="AP183" i="133"/>
  <c r="AQ183" i="133"/>
  <c r="AR183" i="133"/>
  <c r="AS183" i="133"/>
  <c r="AT183" i="133"/>
  <c r="AU183" i="133"/>
  <c r="AV183" i="133"/>
  <c r="AW183" i="133"/>
  <c r="AX183" i="133"/>
  <c r="AY183" i="133"/>
  <c r="AZ183" i="133"/>
  <c r="BA183" i="133"/>
  <c r="BB183" i="133"/>
  <c r="BC183" i="133"/>
  <c r="BD183" i="133"/>
  <c r="BE183" i="133"/>
  <c r="BF183" i="133"/>
  <c r="BG183" i="133"/>
  <c r="BH183" i="133"/>
  <c r="BI183" i="133"/>
  <c r="BJ183" i="133"/>
  <c r="BK183" i="133"/>
  <c r="BL183" i="133"/>
  <c r="AH184" i="133"/>
  <c r="AI184" i="133"/>
  <c r="AJ184" i="133"/>
  <c r="AK184" i="133"/>
  <c r="AL184" i="133"/>
  <c r="AM184" i="133"/>
  <c r="AN184" i="133"/>
  <c r="AO184" i="133"/>
  <c r="AP184" i="133"/>
  <c r="AQ184" i="133"/>
  <c r="AR184" i="133"/>
  <c r="AS184" i="133"/>
  <c r="AT184" i="133"/>
  <c r="AU184" i="133"/>
  <c r="AV184" i="133"/>
  <c r="AW184" i="133"/>
  <c r="AX184" i="133"/>
  <c r="AY184" i="133"/>
  <c r="AZ184" i="133"/>
  <c r="BA184" i="133"/>
  <c r="BB184" i="133"/>
  <c r="BC184" i="133"/>
  <c r="BD184" i="133"/>
  <c r="BE184" i="133"/>
  <c r="BF184" i="133"/>
  <c r="BG184" i="133"/>
  <c r="BH184" i="133"/>
  <c r="BI184" i="133"/>
  <c r="BJ184" i="133"/>
  <c r="BK184" i="133"/>
  <c r="BL184" i="133"/>
  <c r="AH185" i="133"/>
  <c r="AI185" i="133"/>
  <c r="AJ185" i="133"/>
  <c r="AK185" i="133"/>
  <c r="AL185" i="133"/>
  <c r="AM185" i="133"/>
  <c r="AN185" i="133"/>
  <c r="AO185" i="133"/>
  <c r="AP185" i="133"/>
  <c r="AQ185" i="133"/>
  <c r="AR185" i="133"/>
  <c r="AS185" i="133"/>
  <c r="AT185" i="133"/>
  <c r="AU185" i="133"/>
  <c r="AV185" i="133"/>
  <c r="AW185" i="133"/>
  <c r="AX185" i="133"/>
  <c r="AY185" i="133"/>
  <c r="AZ185" i="133"/>
  <c r="BA185" i="133"/>
  <c r="BB185" i="133"/>
  <c r="BC185" i="133"/>
  <c r="BD185" i="133"/>
  <c r="BE185" i="133"/>
  <c r="BF185" i="133"/>
  <c r="BG185" i="133"/>
  <c r="BH185" i="133"/>
  <c r="BI185" i="133"/>
  <c r="BJ185" i="133"/>
  <c r="BK185" i="133"/>
  <c r="BL185" i="133"/>
  <c r="AH186" i="133"/>
  <c r="AI186" i="133"/>
  <c r="AJ186" i="133"/>
  <c r="AK186" i="133"/>
  <c r="AL186" i="133"/>
  <c r="AM186" i="133"/>
  <c r="AN186" i="133"/>
  <c r="AO186" i="133"/>
  <c r="AP186" i="133"/>
  <c r="AQ186" i="133"/>
  <c r="AR186" i="133"/>
  <c r="AS186" i="133"/>
  <c r="AT186" i="133"/>
  <c r="AU186" i="133"/>
  <c r="AV186" i="133"/>
  <c r="AW186" i="133"/>
  <c r="AX186" i="133"/>
  <c r="AY186" i="133"/>
  <c r="AZ186" i="133"/>
  <c r="BA186" i="133"/>
  <c r="BB186" i="133"/>
  <c r="BC186" i="133"/>
  <c r="BD186" i="133"/>
  <c r="BE186" i="133"/>
  <c r="BF186" i="133"/>
  <c r="BG186" i="133"/>
  <c r="BH186" i="133"/>
  <c r="BI186" i="133"/>
  <c r="BJ186" i="133"/>
  <c r="BK186" i="133"/>
  <c r="BL186" i="133"/>
  <c r="AH187" i="133"/>
  <c r="AI187" i="133"/>
  <c r="AJ187" i="133"/>
  <c r="AK187" i="133"/>
  <c r="AL187" i="133"/>
  <c r="AM187" i="133"/>
  <c r="AN187" i="133"/>
  <c r="AO187" i="133"/>
  <c r="AP187" i="133"/>
  <c r="AQ187" i="133"/>
  <c r="AR187" i="133"/>
  <c r="AS187" i="133"/>
  <c r="AT187" i="133"/>
  <c r="AU187" i="133"/>
  <c r="AV187" i="133"/>
  <c r="AW187" i="133"/>
  <c r="AX187" i="133"/>
  <c r="AY187" i="133"/>
  <c r="AZ187" i="133"/>
  <c r="BA187" i="133"/>
  <c r="BB187" i="133"/>
  <c r="BC187" i="133"/>
  <c r="BD187" i="133"/>
  <c r="BE187" i="133"/>
  <c r="BF187" i="133"/>
  <c r="BG187" i="133"/>
  <c r="BH187" i="133"/>
  <c r="BI187" i="133"/>
  <c r="BJ187" i="133"/>
  <c r="BK187" i="133"/>
  <c r="BL187" i="133"/>
  <c r="AI163" i="133"/>
  <c r="AJ163" i="133"/>
  <c r="AK163" i="133"/>
  <c r="AL163" i="133"/>
  <c r="AM163" i="133"/>
  <c r="AN163" i="133"/>
  <c r="AO163" i="133"/>
  <c r="AP163" i="133"/>
  <c r="AQ163" i="133"/>
  <c r="AR163" i="133"/>
  <c r="AS163" i="133"/>
  <c r="AT163" i="133"/>
  <c r="AU163" i="133"/>
  <c r="AV163" i="133"/>
  <c r="AW163" i="133"/>
  <c r="AX163" i="133"/>
  <c r="AY163" i="133"/>
  <c r="AZ163" i="133"/>
  <c r="BA163" i="133"/>
  <c r="BB163" i="133"/>
  <c r="BC163" i="133"/>
  <c r="BD163" i="133"/>
  <c r="BE163" i="133"/>
  <c r="BF163" i="133"/>
  <c r="BG163" i="133"/>
  <c r="BH163" i="133"/>
  <c r="BI163" i="133"/>
  <c r="BJ163" i="133"/>
  <c r="BK163" i="133"/>
  <c r="BL163" i="133"/>
  <c r="AH163" i="133"/>
  <c r="C8" i="99" l="1"/>
  <c r="AJ38" i="179"/>
  <c r="AI37" i="179"/>
  <c r="AH37" i="179"/>
  <c r="AG37" i="179"/>
  <c r="AF37" i="179"/>
  <c r="AA37" i="179"/>
  <c r="Z37" i="179"/>
  <c r="Y37" i="179"/>
  <c r="X37" i="179"/>
  <c r="S37" i="179"/>
  <c r="R37" i="179"/>
  <c r="Q37" i="179"/>
  <c r="P37" i="179"/>
  <c r="K37" i="179"/>
  <c r="J37" i="179"/>
  <c r="I37" i="179"/>
  <c r="H37" i="179"/>
  <c r="AI36" i="179"/>
  <c r="AH36" i="179"/>
  <c r="AG36" i="179"/>
  <c r="AF36" i="179"/>
  <c r="AE36" i="179"/>
  <c r="AD36" i="179"/>
  <c r="AC36" i="179"/>
  <c r="AB36" i="179"/>
  <c r="AA36" i="179"/>
  <c r="Z36" i="179"/>
  <c r="Y36" i="179"/>
  <c r="X36" i="179"/>
  <c r="W36" i="179"/>
  <c r="V36" i="179"/>
  <c r="U36" i="179"/>
  <c r="T36" i="179"/>
  <c r="S36" i="179"/>
  <c r="R36" i="179"/>
  <c r="Q36" i="179"/>
  <c r="P36" i="179"/>
  <c r="O36" i="179"/>
  <c r="N36" i="179"/>
  <c r="M36" i="179"/>
  <c r="L36" i="179"/>
  <c r="K36" i="179"/>
  <c r="J36" i="179"/>
  <c r="I36" i="179"/>
  <c r="H36" i="179"/>
  <c r="G36" i="179"/>
  <c r="F36" i="179"/>
  <c r="E36" i="179"/>
  <c r="AI35" i="179"/>
  <c r="AH35" i="179"/>
  <c r="AG35" i="179"/>
  <c r="AF35" i="179"/>
  <c r="AE35" i="179"/>
  <c r="AD35" i="179"/>
  <c r="AC35" i="179"/>
  <c r="AB35" i="179"/>
  <c r="AA35" i="179"/>
  <c r="Z35" i="179"/>
  <c r="Y35" i="179"/>
  <c r="X35" i="179"/>
  <c r="W35" i="179"/>
  <c r="V35" i="179"/>
  <c r="U35" i="179"/>
  <c r="T35" i="179"/>
  <c r="S35" i="179"/>
  <c r="R35" i="179"/>
  <c r="Q35" i="179"/>
  <c r="P35" i="179"/>
  <c r="O35" i="179"/>
  <c r="N35" i="179"/>
  <c r="M35" i="179"/>
  <c r="L35" i="179"/>
  <c r="K35" i="179"/>
  <c r="J35" i="179"/>
  <c r="I35" i="179"/>
  <c r="H35" i="179"/>
  <c r="G35" i="179"/>
  <c r="F35" i="179"/>
  <c r="E35" i="179"/>
  <c r="AI34" i="179"/>
  <c r="AH34" i="179"/>
  <c r="AG34" i="179"/>
  <c r="AF34" i="179"/>
  <c r="AE34" i="179"/>
  <c r="AE37" i="179" s="1"/>
  <c r="AD34" i="179"/>
  <c r="AD37" i="179" s="1"/>
  <c r="AC34" i="179"/>
  <c r="AC37" i="179" s="1"/>
  <c r="AB34" i="179"/>
  <c r="AB37" i="179" s="1"/>
  <c r="AA34" i="179"/>
  <c r="Z34" i="179"/>
  <c r="Y34" i="179"/>
  <c r="X34" i="179"/>
  <c r="W34" i="179"/>
  <c r="W37" i="179" s="1"/>
  <c r="V34" i="179"/>
  <c r="V37" i="179" s="1"/>
  <c r="U34" i="179"/>
  <c r="U37" i="179" s="1"/>
  <c r="T34" i="179"/>
  <c r="T37" i="179" s="1"/>
  <c r="S34" i="179"/>
  <c r="R34" i="179"/>
  <c r="Q34" i="179"/>
  <c r="P34" i="179"/>
  <c r="O34" i="179"/>
  <c r="O37" i="179" s="1"/>
  <c r="N34" i="179"/>
  <c r="N37" i="179" s="1"/>
  <c r="M34" i="179"/>
  <c r="M37" i="179" s="1"/>
  <c r="L34" i="179"/>
  <c r="L37" i="179" s="1"/>
  <c r="K34" i="179"/>
  <c r="J34" i="179"/>
  <c r="I34" i="179"/>
  <c r="H34" i="179"/>
  <c r="G34" i="179"/>
  <c r="G37" i="179" s="1"/>
  <c r="F34" i="179"/>
  <c r="F37" i="179" s="1"/>
  <c r="E34" i="179"/>
  <c r="E37" i="179" s="1"/>
  <c r="AI33" i="179"/>
  <c r="AH33" i="179"/>
  <c r="AG33" i="179"/>
  <c r="AF33" i="179"/>
  <c r="AE33" i="179"/>
  <c r="AD33" i="179"/>
  <c r="AC33" i="179"/>
  <c r="AB33" i="179"/>
  <c r="AA33" i="179"/>
  <c r="Z33" i="179"/>
  <c r="Y33" i="179"/>
  <c r="X33" i="179"/>
  <c r="W33" i="179"/>
  <c r="V33" i="179"/>
  <c r="U33" i="179"/>
  <c r="T33" i="179"/>
  <c r="S33" i="179"/>
  <c r="R33" i="179"/>
  <c r="Q33" i="179"/>
  <c r="P33" i="179"/>
  <c r="O33" i="179"/>
  <c r="N33" i="179"/>
  <c r="M33" i="179"/>
  <c r="L33" i="179"/>
  <c r="K33" i="179"/>
  <c r="J33" i="179"/>
  <c r="I33" i="179"/>
  <c r="H33" i="179"/>
  <c r="G33" i="179"/>
  <c r="F33" i="179"/>
  <c r="E33" i="179"/>
  <c r="AJ33" i="179" s="1"/>
  <c r="AJ16" i="179"/>
  <c r="AI15" i="179"/>
  <c r="AH15" i="179"/>
  <c r="AG15" i="179"/>
  <c r="AB15" i="179"/>
  <c r="AA15" i="179"/>
  <c r="Z15" i="179"/>
  <c r="Y15" i="179"/>
  <c r="T15" i="179"/>
  <c r="S15" i="179"/>
  <c r="R15" i="179"/>
  <c r="Q15" i="179"/>
  <c r="L15" i="179"/>
  <c r="K15" i="179"/>
  <c r="J15" i="179"/>
  <c r="I15" i="179"/>
  <c r="AI14" i="179"/>
  <c r="AH14" i="179"/>
  <c r="AG14" i="179"/>
  <c r="AF14" i="179"/>
  <c r="AE14" i="179"/>
  <c r="AD14" i="179"/>
  <c r="AC14" i="179"/>
  <c r="AB14" i="179"/>
  <c r="AA14" i="179"/>
  <c r="Z14" i="179"/>
  <c r="Y14" i="179"/>
  <c r="X14" i="179"/>
  <c r="W14" i="179"/>
  <c r="V14" i="179"/>
  <c r="U14" i="179"/>
  <c r="T14" i="179"/>
  <c r="S14" i="179"/>
  <c r="R14" i="179"/>
  <c r="Q14" i="179"/>
  <c r="P14" i="179"/>
  <c r="O14" i="179"/>
  <c r="N14" i="179"/>
  <c r="M14" i="179"/>
  <c r="L14" i="179"/>
  <c r="K14" i="179"/>
  <c r="J14" i="179"/>
  <c r="I14" i="179"/>
  <c r="H14" i="179"/>
  <c r="G14" i="179"/>
  <c r="F14" i="179"/>
  <c r="E14" i="179"/>
  <c r="AI13" i="179"/>
  <c r="AH13" i="179"/>
  <c r="AG13" i="179"/>
  <c r="AF13" i="179"/>
  <c r="AE13" i="179"/>
  <c r="AD13" i="179"/>
  <c r="AC13" i="179"/>
  <c r="AB13" i="179"/>
  <c r="AA13" i="179"/>
  <c r="Z13" i="179"/>
  <c r="Y13" i="179"/>
  <c r="X13" i="179"/>
  <c r="W13" i="179"/>
  <c r="V13" i="179"/>
  <c r="U13" i="179"/>
  <c r="T13" i="179"/>
  <c r="S13" i="179"/>
  <c r="R13" i="179"/>
  <c r="Q13" i="179"/>
  <c r="P13" i="179"/>
  <c r="O13" i="179"/>
  <c r="N13" i="179"/>
  <c r="M13" i="179"/>
  <c r="L13" i="179"/>
  <c r="K13" i="179"/>
  <c r="J13" i="179"/>
  <c r="I13" i="179"/>
  <c r="H13" i="179"/>
  <c r="G13" i="179"/>
  <c r="F13" i="179"/>
  <c r="E13" i="179"/>
  <c r="AI12" i="179"/>
  <c r="AH12" i="179"/>
  <c r="AG12" i="179"/>
  <c r="AF12" i="179"/>
  <c r="AF15" i="179" s="1"/>
  <c r="AE12" i="179"/>
  <c r="AE15" i="179" s="1"/>
  <c r="AD12" i="179"/>
  <c r="AD15" i="179" s="1"/>
  <c r="AC12" i="179"/>
  <c r="AC15" i="179" s="1"/>
  <c r="AB12" i="179"/>
  <c r="AA12" i="179"/>
  <c r="Z12" i="179"/>
  <c r="Y12" i="179"/>
  <c r="X12" i="179"/>
  <c r="X15" i="179" s="1"/>
  <c r="W12" i="179"/>
  <c r="W15" i="179" s="1"/>
  <c r="V12" i="179"/>
  <c r="V15" i="179" s="1"/>
  <c r="U12" i="179"/>
  <c r="U15" i="179" s="1"/>
  <c r="T12" i="179"/>
  <c r="S12" i="179"/>
  <c r="R12" i="179"/>
  <c r="Q12" i="179"/>
  <c r="P12" i="179"/>
  <c r="P15" i="179" s="1"/>
  <c r="O12" i="179"/>
  <c r="O15" i="179" s="1"/>
  <c r="N12" i="179"/>
  <c r="N15" i="179" s="1"/>
  <c r="M12" i="179"/>
  <c r="M15" i="179" s="1"/>
  <c r="L12" i="179"/>
  <c r="K12" i="179"/>
  <c r="J12" i="179"/>
  <c r="I12" i="179"/>
  <c r="H12" i="179"/>
  <c r="H15" i="179" s="1"/>
  <c r="G12" i="179"/>
  <c r="G15" i="179" s="1"/>
  <c r="F12" i="179"/>
  <c r="F15" i="179" s="1"/>
  <c r="E12" i="179"/>
  <c r="E15" i="179" s="1"/>
  <c r="AI11" i="179"/>
  <c r="AH11" i="179"/>
  <c r="AG11" i="179"/>
  <c r="AF11" i="179"/>
  <c r="AE11" i="179"/>
  <c r="AD11" i="179"/>
  <c r="AC11" i="179"/>
  <c r="AB11" i="179"/>
  <c r="AA11" i="179"/>
  <c r="Z11" i="179"/>
  <c r="Y11" i="179"/>
  <c r="X11" i="179"/>
  <c r="W11" i="179"/>
  <c r="V11" i="179"/>
  <c r="U11" i="179"/>
  <c r="T11" i="179"/>
  <c r="S11" i="179"/>
  <c r="R11" i="179"/>
  <c r="Q11" i="179"/>
  <c r="P11" i="179"/>
  <c r="O11" i="179"/>
  <c r="N11" i="179"/>
  <c r="M11" i="179"/>
  <c r="L11" i="179"/>
  <c r="K11" i="179"/>
  <c r="J11" i="179"/>
  <c r="I11" i="179"/>
  <c r="H11" i="179"/>
  <c r="G11" i="179"/>
  <c r="F11" i="179"/>
  <c r="E11" i="179"/>
  <c r="AJ11" i="179" s="1"/>
  <c r="E8" i="112"/>
  <c r="C8" i="109"/>
  <c r="C7" i="108"/>
  <c r="C6" i="107"/>
  <c r="C8" i="105"/>
  <c r="D7" i="103"/>
  <c r="C7" i="101"/>
  <c r="C7" i="111"/>
  <c r="C7" i="100"/>
  <c r="C7" i="99"/>
  <c r="D7" i="95"/>
  <c r="D6" i="95"/>
  <c r="AJ15" i="179" l="1"/>
  <c r="AL18" i="179" s="1"/>
  <c r="AJ37" i="179"/>
  <c r="I18" i="179"/>
  <c r="Z18" i="179" s="1"/>
  <c r="I40" i="179"/>
  <c r="Z40" i="179" s="1"/>
  <c r="D8" i="92"/>
  <c r="D9" i="92"/>
  <c r="D10" i="92"/>
  <c r="C6" i="97"/>
  <c r="D6" i="92"/>
  <c r="C6" i="129"/>
  <c r="C5" i="129"/>
  <c r="R142" i="132"/>
  <c r="R143" i="132"/>
  <c r="R141" i="132"/>
  <c r="R56" i="132" l="1"/>
  <c r="R36" i="132"/>
  <c r="B82" i="131" l="1"/>
  <c r="B81" i="131"/>
  <c r="B80" i="131"/>
  <c r="B79" i="131"/>
  <c r="B78" i="131"/>
  <c r="B77" i="131"/>
  <c r="B76" i="131"/>
  <c r="B75" i="131"/>
  <c r="B74" i="131"/>
  <c r="B73" i="131"/>
  <c r="B72" i="131"/>
  <c r="B71" i="131"/>
  <c r="B70" i="131"/>
  <c r="B69" i="131"/>
  <c r="B68" i="131"/>
  <c r="B67" i="131"/>
  <c r="B66" i="131"/>
  <c r="B65" i="131"/>
  <c r="B64" i="131"/>
  <c r="B63" i="131"/>
  <c r="B62" i="131"/>
  <c r="B61" i="131"/>
  <c r="B60" i="131"/>
  <c r="B59" i="131"/>
  <c r="B58" i="131"/>
  <c r="B57" i="131"/>
  <c r="B56" i="131"/>
  <c r="B55" i="131"/>
  <c r="B54" i="131"/>
  <c r="B53" i="131"/>
  <c r="B52" i="131"/>
  <c r="B51" i="131"/>
  <c r="B50" i="131"/>
  <c r="B49" i="131"/>
  <c r="B48" i="131"/>
  <c r="B47" i="131"/>
  <c r="R41" i="132"/>
  <c r="R42" i="132"/>
  <c r="R5" i="132"/>
  <c r="R4" i="132"/>
  <c r="R24" i="132"/>
  <c r="I2" i="94" l="1"/>
  <c r="J2" i="93"/>
  <c r="G2" i="92"/>
  <c r="H2" i="129"/>
  <c r="R59" i="132"/>
  <c r="R63" i="132"/>
  <c r="R62" i="132"/>
  <c r="R57" i="132"/>
  <c r="R55" i="132"/>
  <c r="R54" i="132"/>
  <c r="R53" i="132"/>
  <c r="R52" i="132"/>
  <c r="R40" i="132"/>
  <c r="R96" i="132"/>
  <c r="R49" i="132"/>
  <c r="S49" i="132"/>
  <c r="J84" i="132" l="1"/>
  <c r="J81" i="132"/>
  <c r="M30" i="112"/>
  <c r="O30" i="112" s="1"/>
  <c r="N30" i="112"/>
  <c r="M31" i="112"/>
  <c r="N31" i="112"/>
  <c r="O31" i="112"/>
  <c r="M32" i="112"/>
  <c r="N32" i="112"/>
  <c r="M36" i="112"/>
  <c r="O36" i="112" s="1"/>
  <c r="O39" i="112" s="1"/>
  <c r="N36" i="112"/>
  <c r="M37" i="112"/>
  <c r="N37" i="112"/>
  <c r="O37" i="112"/>
  <c r="M38" i="112"/>
  <c r="N38" i="112"/>
  <c r="O38" i="112"/>
  <c r="N26" i="112"/>
  <c r="M26" i="112"/>
  <c r="N25" i="112"/>
  <c r="M25" i="112"/>
  <c r="O25" i="112" s="1"/>
  <c r="N24" i="112"/>
  <c r="M24" i="112"/>
  <c r="O24" i="112" s="1"/>
  <c r="N20" i="112"/>
  <c r="M20" i="112"/>
  <c r="O20" i="112" s="1"/>
  <c r="N19" i="112"/>
  <c r="M19" i="112"/>
  <c r="N18" i="112"/>
  <c r="M18" i="112"/>
  <c r="O18" i="112" s="1"/>
  <c r="M13" i="112"/>
  <c r="N13" i="112"/>
  <c r="M14" i="112"/>
  <c r="N14" i="112"/>
  <c r="N12" i="112"/>
  <c r="M12" i="112"/>
  <c r="E7" i="112"/>
  <c r="C7" i="109"/>
  <c r="C7" i="107"/>
  <c r="C7" i="105"/>
  <c r="I10" i="103"/>
  <c r="D6" i="103"/>
  <c r="D7" i="102"/>
  <c r="D24" i="101"/>
  <c r="C8" i="101"/>
  <c r="C9" i="101"/>
  <c r="C10" i="101"/>
  <c r="O14" i="112" l="1"/>
  <c r="O12" i="112"/>
  <c r="O32" i="112"/>
  <c r="O13" i="112"/>
  <c r="O15" i="112" s="1"/>
  <c r="O19" i="112"/>
  <c r="O21" i="112" s="1"/>
  <c r="O26" i="112"/>
  <c r="O27" i="112" s="1"/>
  <c r="O33" i="112"/>
  <c r="Q39" i="112"/>
  <c r="J39" i="112" s="1"/>
  <c r="P39" i="112"/>
  <c r="H39" i="112" s="1"/>
  <c r="P27" i="112" l="1"/>
  <c r="H27" i="112" s="1"/>
  <c r="Q27" i="112"/>
  <c r="J27" i="112" s="1"/>
  <c r="Q21" i="112"/>
  <c r="J21" i="112" s="1"/>
  <c r="P21" i="112"/>
  <c r="H21" i="112" s="1"/>
  <c r="P33" i="112"/>
  <c r="H33" i="112" s="1"/>
  <c r="Q33" i="112"/>
  <c r="J33" i="112" s="1"/>
  <c r="Q15" i="112"/>
  <c r="J15" i="112" s="1"/>
  <c r="P15" i="112"/>
  <c r="H15" i="112" s="1"/>
  <c r="R50" i="132"/>
  <c r="K13" i="12"/>
  <c r="L13" i="12" s="1" a="1"/>
  <c r="L13" i="12" s="1"/>
  <c r="K21" i="12"/>
  <c r="L21" i="12" s="1"/>
  <c r="K17" i="12"/>
  <c r="L17" i="12" s="1"/>
  <c r="I15" i="12"/>
  <c r="I11" i="12"/>
  <c r="C9" i="12"/>
  <c r="C8" i="12"/>
  <c r="C7" i="96"/>
  <c r="C8" i="100"/>
  <c r="D11" i="100" s="1"/>
  <c r="C7" i="98"/>
  <c r="C6" i="98"/>
  <c r="C6" i="96"/>
  <c r="F13" i="97"/>
  <c r="E13" i="97"/>
  <c r="H33" i="96"/>
  <c r="G33" i="96"/>
  <c r="E33" i="96"/>
  <c r="F12" i="96"/>
  <c r="AD164" i="133"/>
  <c r="AD165" i="133"/>
  <c r="AD166" i="133"/>
  <c r="AD167" i="133"/>
  <c r="AD168" i="133"/>
  <c r="AD169" i="133"/>
  <c r="AD170" i="133"/>
  <c r="AD171" i="133"/>
  <c r="AD172" i="133"/>
  <c r="AD173" i="133"/>
  <c r="AD174" i="133"/>
  <c r="AD175" i="133"/>
  <c r="AD176" i="133"/>
  <c r="AD177" i="133"/>
  <c r="AD178" i="133"/>
  <c r="AD179" i="133"/>
  <c r="AD180" i="133"/>
  <c r="AD181" i="133"/>
  <c r="AD182" i="133"/>
  <c r="AD183" i="133"/>
  <c r="AD184" i="133"/>
  <c r="AD185" i="133"/>
  <c r="AD186" i="133"/>
  <c r="AD187" i="133"/>
  <c r="AD163" i="133"/>
  <c r="CC60" i="133"/>
  <c r="BZ16" i="133"/>
  <c r="BZ32" i="133"/>
  <c r="AH131" i="133"/>
  <c r="AH100" i="133"/>
  <c r="AI157" i="133"/>
  <c r="AJ157" i="133"/>
  <c r="AK157" i="133"/>
  <c r="AL157" i="133"/>
  <c r="AM157" i="133"/>
  <c r="AN157" i="133"/>
  <c r="AO157" i="133"/>
  <c r="AP157" i="133"/>
  <c r="AQ157" i="133"/>
  <c r="AR157" i="133"/>
  <c r="AS157" i="133"/>
  <c r="AT157" i="133"/>
  <c r="AU157" i="133"/>
  <c r="AV157" i="133"/>
  <c r="AW157" i="133"/>
  <c r="AX157" i="133"/>
  <c r="AY157" i="133"/>
  <c r="AZ157" i="133"/>
  <c r="BA157" i="133"/>
  <c r="BB157" i="133"/>
  <c r="BC157" i="133"/>
  <c r="BD157" i="133"/>
  <c r="BE157" i="133"/>
  <c r="BF157" i="133"/>
  <c r="BG157" i="133"/>
  <c r="BH157" i="133"/>
  <c r="BI157" i="133"/>
  <c r="BJ157" i="133"/>
  <c r="BK157" i="133"/>
  <c r="BL157" i="133"/>
  <c r="AH157" i="133"/>
  <c r="AI126" i="133"/>
  <c r="AJ126" i="133"/>
  <c r="AK126" i="133"/>
  <c r="AL126" i="133"/>
  <c r="AM126" i="133"/>
  <c r="AN126" i="133"/>
  <c r="AO126" i="133"/>
  <c r="AP126" i="133"/>
  <c r="AQ126" i="133"/>
  <c r="AR126" i="133"/>
  <c r="AS126" i="133"/>
  <c r="AT126" i="133"/>
  <c r="AU126" i="133"/>
  <c r="AV126" i="133"/>
  <c r="AW126" i="133"/>
  <c r="AX126" i="133"/>
  <c r="AY126" i="133"/>
  <c r="AZ126" i="133"/>
  <c r="BA126" i="133"/>
  <c r="BB126" i="133"/>
  <c r="BC126" i="133"/>
  <c r="BD126" i="133"/>
  <c r="BE126" i="133"/>
  <c r="BF126" i="133"/>
  <c r="BG126" i="133"/>
  <c r="BH126" i="133"/>
  <c r="BI126" i="133"/>
  <c r="BJ126" i="133"/>
  <c r="BK126" i="133"/>
  <c r="BL126" i="133"/>
  <c r="AH126" i="133"/>
  <c r="BL162" i="133"/>
  <c r="BK162" i="133"/>
  <c r="BJ162" i="133"/>
  <c r="BI162" i="133"/>
  <c r="BH162" i="133"/>
  <c r="BG162" i="133"/>
  <c r="BF162" i="133"/>
  <c r="BE162" i="133"/>
  <c r="BD162" i="133"/>
  <c r="BC162" i="133"/>
  <c r="BB162" i="133"/>
  <c r="BA162" i="133"/>
  <c r="AZ162" i="133"/>
  <c r="AY162" i="133"/>
  <c r="AX162" i="133"/>
  <c r="AW162" i="133"/>
  <c r="AV162" i="133"/>
  <c r="AU162" i="133"/>
  <c r="AT162" i="133"/>
  <c r="AS162" i="133"/>
  <c r="AR162" i="133"/>
  <c r="AQ162" i="133"/>
  <c r="AP162" i="133"/>
  <c r="AO162" i="133"/>
  <c r="AN162" i="133"/>
  <c r="AM162" i="133"/>
  <c r="AL162" i="133"/>
  <c r="AK162" i="133"/>
  <c r="AJ162" i="133"/>
  <c r="AI162" i="133"/>
  <c r="AH162" i="133"/>
  <c r="AH155" i="133"/>
  <c r="AI131" i="133"/>
  <c r="AJ131" i="133"/>
  <c r="AK131" i="133"/>
  <c r="AL131" i="133"/>
  <c r="AM131" i="133"/>
  <c r="AN131" i="133"/>
  <c r="AO131" i="133"/>
  <c r="AP131" i="133"/>
  <c r="AQ131" i="133"/>
  <c r="AR131" i="133"/>
  <c r="AS131" i="133"/>
  <c r="AT131" i="133"/>
  <c r="AU131" i="133"/>
  <c r="AV131" i="133"/>
  <c r="AW131" i="133"/>
  <c r="AX131" i="133"/>
  <c r="AY131" i="133"/>
  <c r="AZ131" i="133"/>
  <c r="BA131" i="133"/>
  <c r="BB131" i="133"/>
  <c r="BC131" i="133"/>
  <c r="BD131" i="133"/>
  <c r="BE131" i="133"/>
  <c r="BF131" i="133"/>
  <c r="BG131" i="133"/>
  <c r="BH131" i="133"/>
  <c r="BI131" i="133"/>
  <c r="BJ131" i="133"/>
  <c r="BK131" i="133"/>
  <c r="BL131" i="133"/>
  <c r="AI132" i="133"/>
  <c r="AJ132" i="133"/>
  <c r="AK132" i="133"/>
  <c r="AL132" i="133"/>
  <c r="AM132" i="133"/>
  <c r="AN132" i="133"/>
  <c r="AO132" i="133"/>
  <c r="AP132" i="133"/>
  <c r="AQ132" i="133"/>
  <c r="AR132" i="133"/>
  <c r="AS132" i="133"/>
  <c r="AT132" i="133"/>
  <c r="AU132" i="133"/>
  <c r="AV132" i="133"/>
  <c r="AW132" i="133"/>
  <c r="AX132" i="133"/>
  <c r="AY132" i="133"/>
  <c r="AZ132" i="133"/>
  <c r="BA132" i="133"/>
  <c r="BB132" i="133"/>
  <c r="BC132" i="133"/>
  <c r="BD132" i="133"/>
  <c r="BE132" i="133"/>
  <c r="BF132" i="133"/>
  <c r="BG132" i="133"/>
  <c r="BH132" i="133"/>
  <c r="BI132" i="133"/>
  <c r="BJ132" i="133"/>
  <c r="BK132" i="133"/>
  <c r="BL132" i="133"/>
  <c r="AI133" i="133"/>
  <c r="AJ133" i="133"/>
  <c r="AK133" i="133"/>
  <c r="AL133" i="133"/>
  <c r="AM133" i="133"/>
  <c r="AN133" i="133"/>
  <c r="AO133" i="133"/>
  <c r="AP133" i="133"/>
  <c r="AQ133" i="133"/>
  <c r="AR133" i="133"/>
  <c r="AS133" i="133"/>
  <c r="AT133" i="133"/>
  <c r="AU133" i="133"/>
  <c r="AV133" i="133"/>
  <c r="AW133" i="133"/>
  <c r="AX133" i="133"/>
  <c r="AY133" i="133"/>
  <c r="AZ133" i="133"/>
  <c r="BA133" i="133"/>
  <c r="BB133" i="133"/>
  <c r="BC133" i="133"/>
  <c r="BD133" i="133"/>
  <c r="BE133" i="133"/>
  <c r="BF133" i="133"/>
  <c r="BG133" i="133"/>
  <c r="BH133" i="133"/>
  <c r="BI133" i="133"/>
  <c r="BJ133" i="133"/>
  <c r="BK133" i="133"/>
  <c r="BL133" i="133"/>
  <c r="AI134" i="133"/>
  <c r="AJ134" i="133"/>
  <c r="AK134" i="133"/>
  <c r="AL134" i="133"/>
  <c r="AM134" i="133"/>
  <c r="AN134" i="133"/>
  <c r="AO134" i="133"/>
  <c r="AP134" i="133"/>
  <c r="AQ134" i="133"/>
  <c r="AR134" i="133"/>
  <c r="AS134" i="133"/>
  <c r="AT134" i="133"/>
  <c r="AU134" i="133"/>
  <c r="AV134" i="133"/>
  <c r="AW134" i="133"/>
  <c r="AX134" i="133"/>
  <c r="AY134" i="133"/>
  <c r="AZ134" i="133"/>
  <c r="BA134" i="133"/>
  <c r="BB134" i="133"/>
  <c r="BC134" i="133"/>
  <c r="BD134" i="133"/>
  <c r="BE134" i="133"/>
  <c r="BF134" i="133"/>
  <c r="BG134" i="133"/>
  <c r="BH134" i="133"/>
  <c r="BI134" i="133"/>
  <c r="BJ134" i="133"/>
  <c r="BK134" i="133"/>
  <c r="BL134" i="133"/>
  <c r="AI135" i="133"/>
  <c r="AJ135" i="133"/>
  <c r="AK135" i="133"/>
  <c r="AL135" i="133"/>
  <c r="AM135" i="133"/>
  <c r="AN135" i="133"/>
  <c r="AO135" i="133"/>
  <c r="AP135" i="133"/>
  <c r="AQ135" i="133"/>
  <c r="AR135" i="133"/>
  <c r="AS135" i="133"/>
  <c r="AT135" i="133"/>
  <c r="AU135" i="133"/>
  <c r="AV135" i="133"/>
  <c r="AW135" i="133"/>
  <c r="AX135" i="133"/>
  <c r="AY135" i="133"/>
  <c r="AZ135" i="133"/>
  <c r="BA135" i="133"/>
  <c r="BB135" i="133"/>
  <c r="BC135" i="133"/>
  <c r="BD135" i="133"/>
  <c r="BE135" i="133"/>
  <c r="BF135" i="133"/>
  <c r="BG135" i="133"/>
  <c r="BH135" i="133"/>
  <c r="BI135" i="133"/>
  <c r="BJ135" i="133"/>
  <c r="BK135" i="133"/>
  <c r="BL135" i="133"/>
  <c r="AI136" i="133"/>
  <c r="AJ136" i="133"/>
  <c r="AK136" i="133"/>
  <c r="AL136" i="133"/>
  <c r="AM136" i="133"/>
  <c r="AN136" i="133"/>
  <c r="AO136" i="133"/>
  <c r="AP136" i="133"/>
  <c r="AQ136" i="133"/>
  <c r="AR136" i="133"/>
  <c r="AS136" i="133"/>
  <c r="AT136" i="133"/>
  <c r="AU136" i="133"/>
  <c r="AV136" i="133"/>
  <c r="AW136" i="133"/>
  <c r="AX136" i="133"/>
  <c r="AY136" i="133"/>
  <c r="AZ136" i="133"/>
  <c r="BA136" i="133"/>
  <c r="BB136" i="133"/>
  <c r="BC136" i="133"/>
  <c r="BD136" i="133"/>
  <c r="BE136" i="133"/>
  <c r="BF136" i="133"/>
  <c r="BG136" i="133"/>
  <c r="BH136" i="133"/>
  <c r="BI136" i="133"/>
  <c r="BJ136" i="133"/>
  <c r="BK136" i="133"/>
  <c r="BL136" i="133"/>
  <c r="AI137" i="133"/>
  <c r="AJ137" i="133"/>
  <c r="AK137" i="133"/>
  <c r="AL137" i="133"/>
  <c r="AM137" i="133"/>
  <c r="AN137" i="133"/>
  <c r="AO137" i="133"/>
  <c r="AP137" i="133"/>
  <c r="AQ137" i="133"/>
  <c r="AR137" i="133"/>
  <c r="AS137" i="133"/>
  <c r="AT137" i="133"/>
  <c r="AU137" i="133"/>
  <c r="AV137" i="133"/>
  <c r="AW137" i="133"/>
  <c r="AX137" i="133"/>
  <c r="AY137" i="133"/>
  <c r="AZ137" i="133"/>
  <c r="BA137" i="133"/>
  <c r="BB137" i="133"/>
  <c r="BC137" i="133"/>
  <c r="BD137" i="133"/>
  <c r="BE137" i="133"/>
  <c r="BF137" i="133"/>
  <c r="BG137" i="133"/>
  <c r="BH137" i="133"/>
  <c r="BI137" i="133"/>
  <c r="BJ137" i="133"/>
  <c r="BK137" i="133"/>
  <c r="BL137" i="133"/>
  <c r="AI138" i="133"/>
  <c r="AJ138" i="133"/>
  <c r="AK138" i="133"/>
  <c r="AL138" i="133"/>
  <c r="AM138" i="133"/>
  <c r="AN138" i="133"/>
  <c r="AO138" i="133"/>
  <c r="AP138" i="133"/>
  <c r="AQ138" i="133"/>
  <c r="AR138" i="133"/>
  <c r="AS138" i="133"/>
  <c r="AT138" i="133"/>
  <c r="AU138" i="133"/>
  <c r="AV138" i="133"/>
  <c r="AW138" i="133"/>
  <c r="AX138" i="133"/>
  <c r="AY138" i="133"/>
  <c r="AZ138" i="133"/>
  <c r="BA138" i="133"/>
  <c r="BB138" i="133"/>
  <c r="BC138" i="133"/>
  <c r="BD138" i="133"/>
  <c r="BE138" i="133"/>
  <c r="BF138" i="133"/>
  <c r="BG138" i="133"/>
  <c r="BH138" i="133"/>
  <c r="BI138" i="133"/>
  <c r="BJ138" i="133"/>
  <c r="BK138" i="133"/>
  <c r="BL138" i="133"/>
  <c r="AI139" i="133"/>
  <c r="AJ139" i="133"/>
  <c r="AK139" i="133"/>
  <c r="AL139" i="133"/>
  <c r="AM139" i="133"/>
  <c r="AN139" i="133"/>
  <c r="AO139" i="133"/>
  <c r="AP139" i="133"/>
  <c r="AQ139" i="133"/>
  <c r="AR139" i="133"/>
  <c r="AS139" i="133"/>
  <c r="AT139" i="133"/>
  <c r="AU139" i="133"/>
  <c r="AV139" i="133"/>
  <c r="AW139" i="133"/>
  <c r="AX139" i="133"/>
  <c r="AY139" i="133"/>
  <c r="AZ139" i="133"/>
  <c r="BA139" i="133"/>
  <c r="BB139" i="133"/>
  <c r="BC139" i="133"/>
  <c r="BD139" i="133"/>
  <c r="BE139" i="133"/>
  <c r="BF139" i="133"/>
  <c r="BG139" i="133"/>
  <c r="BH139" i="133"/>
  <c r="BI139" i="133"/>
  <c r="BJ139" i="133"/>
  <c r="BK139" i="133"/>
  <c r="BL139" i="133"/>
  <c r="AI140" i="133"/>
  <c r="AJ140" i="133"/>
  <c r="AK140" i="133"/>
  <c r="AL140" i="133"/>
  <c r="AM140" i="133"/>
  <c r="AN140" i="133"/>
  <c r="AO140" i="133"/>
  <c r="AP140" i="133"/>
  <c r="AQ140" i="133"/>
  <c r="AR140" i="133"/>
  <c r="AS140" i="133"/>
  <c r="AT140" i="133"/>
  <c r="AU140" i="133"/>
  <c r="AV140" i="133"/>
  <c r="AW140" i="133"/>
  <c r="AX140" i="133"/>
  <c r="AY140" i="133"/>
  <c r="AZ140" i="133"/>
  <c r="BA140" i="133"/>
  <c r="BB140" i="133"/>
  <c r="BC140" i="133"/>
  <c r="BD140" i="133"/>
  <c r="BE140" i="133"/>
  <c r="BF140" i="133"/>
  <c r="BG140" i="133"/>
  <c r="BH140" i="133"/>
  <c r="BI140" i="133"/>
  <c r="BJ140" i="133"/>
  <c r="BK140" i="133"/>
  <c r="BL140" i="133"/>
  <c r="AI141" i="133"/>
  <c r="AJ141" i="133"/>
  <c r="AK141" i="133"/>
  <c r="AL141" i="133"/>
  <c r="AM141" i="133"/>
  <c r="AN141" i="133"/>
  <c r="AO141" i="133"/>
  <c r="AP141" i="133"/>
  <c r="AQ141" i="133"/>
  <c r="AR141" i="133"/>
  <c r="AS141" i="133"/>
  <c r="AT141" i="133"/>
  <c r="AU141" i="133"/>
  <c r="AV141" i="133"/>
  <c r="AW141" i="133"/>
  <c r="AX141" i="133"/>
  <c r="AY141" i="133"/>
  <c r="AZ141" i="133"/>
  <c r="BA141" i="133"/>
  <c r="BB141" i="133"/>
  <c r="BC141" i="133"/>
  <c r="BD141" i="133"/>
  <c r="BE141" i="133"/>
  <c r="BF141" i="133"/>
  <c r="BG141" i="133"/>
  <c r="BH141" i="133"/>
  <c r="BI141" i="133"/>
  <c r="BJ141" i="133"/>
  <c r="BK141" i="133"/>
  <c r="BL141" i="133"/>
  <c r="AI142" i="133"/>
  <c r="AJ142" i="133"/>
  <c r="AK142" i="133"/>
  <c r="AL142" i="133"/>
  <c r="AM142" i="133"/>
  <c r="AN142" i="133"/>
  <c r="AO142" i="133"/>
  <c r="AP142" i="133"/>
  <c r="AQ142" i="133"/>
  <c r="AR142" i="133"/>
  <c r="AS142" i="133"/>
  <c r="AT142" i="133"/>
  <c r="AU142" i="133"/>
  <c r="AV142" i="133"/>
  <c r="AW142" i="133"/>
  <c r="AX142" i="133"/>
  <c r="AY142" i="133"/>
  <c r="AZ142" i="133"/>
  <c r="BA142" i="133"/>
  <c r="BB142" i="133"/>
  <c r="BC142" i="133"/>
  <c r="BD142" i="133"/>
  <c r="BE142" i="133"/>
  <c r="BF142" i="133"/>
  <c r="BG142" i="133"/>
  <c r="BH142" i="133"/>
  <c r="BI142" i="133"/>
  <c r="BJ142" i="133"/>
  <c r="BK142" i="133"/>
  <c r="BL142" i="133"/>
  <c r="AI143" i="133"/>
  <c r="AJ143" i="133"/>
  <c r="AK143" i="133"/>
  <c r="AL143" i="133"/>
  <c r="AM143" i="133"/>
  <c r="AN143" i="133"/>
  <c r="AO143" i="133"/>
  <c r="AP143" i="133"/>
  <c r="AQ143" i="133"/>
  <c r="AR143" i="133"/>
  <c r="AS143" i="133"/>
  <c r="AT143" i="133"/>
  <c r="AU143" i="133"/>
  <c r="AV143" i="133"/>
  <c r="AW143" i="133"/>
  <c r="AX143" i="133"/>
  <c r="AY143" i="133"/>
  <c r="AZ143" i="133"/>
  <c r="BA143" i="133"/>
  <c r="BB143" i="133"/>
  <c r="BC143" i="133"/>
  <c r="BD143" i="133"/>
  <c r="BE143" i="133"/>
  <c r="BF143" i="133"/>
  <c r="BG143" i="133"/>
  <c r="BH143" i="133"/>
  <c r="BI143" i="133"/>
  <c r="BJ143" i="133"/>
  <c r="BK143" i="133"/>
  <c r="BL143" i="133"/>
  <c r="AI144" i="133"/>
  <c r="AJ144" i="133"/>
  <c r="AK144" i="133"/>
  <c r="AL144" i="133"/>
  <c r="AM144" i="133"/>
  <c r="AN144" i="133"/>
  <c r="AO144" i="133"/>
  <c r="AP144" i="133"/>
  <c r="AQ144" i="133"/>
  <c r="AR144" i="133"/>
  <c r="AS144" i="133"/>
  <c r="AT144" i="133"/>
  <c r="AU144" i="133"/>
  <c r="AV144" i="133"/>
  <c r="AW144" i="133"/>
  <c r="AX144" i="133"/>
  <c r="AY144" i="133"/>
  <c r="AZ144" i="133"/>
  <c r="BA144" i="133"/>
  <c r="BB144" i="133"/>
  <c r="BC144" i="133"/>
  <c r="BD144" i="133"/>
  <c r="BE144" i="133"/>
  <c r="BF144" i="133"/>
  <c r="BG144" i="133"/>
  <c r="BH144" i="133"/>
  <c r="BI144" i="133"/>
  <c r="BJ144" i="133"/>
  <c r="BK144" i="133"/>
  <c r="BL144" i="133"/>
  <c r="AI145" i="133"/>
  <c r="AJ145" i="133"/>
  <c r="AK145" i="133"/>
  <c r="AL145" i="133"/>
  <c r="AM145" i="133"/>
  <c r="AN145" i="133"/>
  <c r="AO145" i="133"/>
  <c r="AP145" i="133"/>
  <c r="AQ145" i="133"/>
  <c r="AR145" i="133"/>
  <c r="AS145" i="133"/>
  <c r="AT145" i="133"/>
  <c r="AU145" i="133"/>
  <c r="AV145" i="133"/>
  <c r="AW145" i="133"/>
  <c r="AX145" i="133"/>
  <c r="AY145" i="133"/>
  <c r="AZ145" i="133"/>
  <c r="BA145" i="133"/>
  <c r="BB145" i="133"/>
  <c r="BC145" i="133"/>
  <c r="BD145" i="133"/>
  <c r="BE145" i="133"/>
  <c r="BF145" i="133"/>
  <c r="BG145" i="133"/>
  <c r="BH145" i="133"/>
  <c r="BI145" i="133"/>
  <c r="BJ145" i="133"/>
  <c r="BK145" i="133"/>
  <c r="BL145" i="133"/>
  <c r="AI146" i="133"/>
  <c r="AJ146" i="133"/>
  <c r="AK146" i="133"/>
  <c r="AL146" i="133"/>
  <c r="AM146" i="133"/>
  <c r="AN146" i="133"/>
  <c r="AO146" i="133"/>
  <c r="AP146" i="133"/>
  <c r="AQ146" i="133"/>
  <c r="AR146" i="133"/>
  <c r="AS146" i="133"/>
  <c r="AT146" i="133"/>
  <c r="AU146" i="133"/>
  <c r="AV146" i="133"/>
  <c r="AW146" i="133"/>
  <c r="AX146" i="133"/>
  <c r="AY146" i="133"/>
  <c r="AZ146" i="133"/>
  <c r="BA146" i="133"/>
  <c r="BB146" i="133"/>
  <c r="BC146" i="133"/>
  <c r="BD146" i="133"/>
  <c r="BE146" i="133"/>
  <c r="BF146" i="133"/>
  <c r="BG146" i="133"/>
  <c r="BH146" i="133"/>
  <c r="BI146" i="133"/>
  <c r="BJ146" i="133"/>
  <c r="BK146" i="133"/>
  <c r="BL146" i="133"/>
  <c r="AI147" i="133"/>
  <c r="AJ147" i="133"/>
  <c r="AK147" i="133"/>
  <c r="AL147" i="133"/>
  <c r="AM147" i="133"/>
  <c r="AN147" i="133"/>
  <c r="AO147" i="133"/>
  <c r="AP147" i="133"/>
  <c r="AQ147" i="133"/>
  <c r="AR147" i="133"/>
  <c r="AS147" i="133"/>
  <c r="AT147" i="133"/>
  <c r="AU147" i="133"/>
  <c r="AV147" i="133"/>
  <c r="AW147" i="133"/>
  <c r="AX147" i="133"/>
  <c r="AY147" i="133"/>
  <c r="AZ147" i="133"/>
  <c r="BA147" i="133"/>
  <c r="BB147" i="133"/>
  <c r="BC147" i="133"/>
  <c r="BD147" i="133"/>
  <c r="BE147" i="133"/>
  <c r="BF147" i="133"/>
  <c r="BG147" i="133"/>
  <c r="BH147" i="133"/>
  <c r="BI147" i="133"/>
  <c r="BJ147" i="133"/>
  <c r="BK147" i="133"/>
  <c r="BL147" i="133"/>
  <c r="AI148" i="133"/>
  <c r="AJ148" i="133"/>
  <c r="AK148" i="133"/>
  <c r="AL148" i="133"/>
  <c r="AM148" i="133"/>
  <c r="AN148" i="133"/>
  <c r="AO148" i="133"/>
  <c r="AP148" i="133"/>
  <c r="AQ148" i="133"/>
  <c r="AR148" i="133"/>
  <c r="AS148" i="133"/>
  <c r="AT148" i="133"/>
  <c r="AU148" i="133"/>
  <c r="AV148" i="133"/>
  <c r="AW148" i="133"/>
  <c r="AX148" i="133"/>
  <c r="AY148" i="133"/>
  <c r="AZ148" i="133"/>
  <c r="BA148" i="133"/>
  <c r="BB148" i="133"/>
  <c r="BC148" i="133"/>
  <c r="BD148" i="133"/>
  <c r="BE148" i="133"/>
  <c r="BF148" i="133"/>
  <c r="BG148" i="133"/>
  <c r="BH148" i="133"/>
  <c r="BI148" i="133"/>
  <c r="BJ148" i="133"/>
  <c r="BK148" i="133"/>
  <c r="BL148" i="133"/>
  <c r="AI149" i="133"/>
  <c r="AJ149" i="133"/>
  <c r="AK149" i="133"/>
  <c r="AL149" i="133"/>
  <c r="AM149" i="133"/>
  <c r="AN149" i="133"/>
  <c r="AO149" i="133"/>
  <c r="AP149" i="133"/>
  <c r="AQ149" i="133"/>
  <c r="AR149" i="133"/>
  <c r="AS149" i="133"/>
  <c r="AT149" i="133"/>
  <c r="AU149" i="133"/>
  <c r="AV149" i="133"/>
  <c r="AW149" i="133"/>
  <c r="AX149" i="133"/>
  <c r="AY149" i="133"/>
  <c r="AZ149" i="133"/>
  <c r="BA149" i="133"/>
  <c r="BB149" i="133"/>
  <c r="BC149" i="133"/>
  <c r="BD149" i="133"/>
  <c r="BE149" i="133"/>
  <c r="BF149" i="133"/>
  <c r="BG149" i="133"/>
  <c r="BH149" i="133"/>
  <c r="BI149" i="133"/>
  <c r="BJ149" i="133"/>
  <c r="BK149" i="133"/>
  <c r="BL149" i="133"/>
  <c r="AI150" i="133"/>
  <c r="AJ150" i="133"/>
  <c r="AK150" i="133"/>
  <c r="AL150" i="133"/>
  <c r="AM150" i="133"/>
  <c r="AN150" i="133"/>
  <c r="AO150" i="133"/>
  <c r="AP150" i="133"/>
  <c r="AQ150" i="133"/>
  <c r="AR150" i="133"/>
  <c r="AS150" i="133"/>
  <c r="AT150" i="133"/>
  <c r="AU150" i="133"/>
  <c r="AV150" i="133"/>
  <c r="AW150" i="133"/>
  <c r="AX150" i="133"/>
  <c r="AY150" i="133"/>
  <c r="AZ150" i="133"/>
  <c r="BA150" i="133"/>
  <c r="BB150" i="133"/>
  <c r="BC150" i="133"/>
  <c r="BD150" i="133"/>
  <c r="BE150" i="133"/>
  <c r="BF150" i="133"/>
  <c r="BG150" i="133"/>
  <c r="BH150" i="133"/>
  <c r="BI150" i="133"/>
  <c r="BJ150" i="133"/>
  <c r="BK150" i="133"/>
  <c r="BL150" i="133"/>
  <c r="AI151" i="133"/>
  <c r="AJ151" i="133"/>
  <c r="AK151" i="133"/>
  <c r="AL151" i="133"/>
  <c r="AM151" i="133"/>
  <c r="AN151" i="133"/>
  <c r="AO151" i="133"/>
  <c r="AP151" i="133"/>
  <c r="AQ151" i="133"/>
  <c r="AR151" i="133"/>
  <c r="AS151" i="133"/>
  <c r="AT151" i="133"/>
  <c r="AU151" i="133"/>
  <c r="AV151" i="133"/>
  <c r="AW151" i="133"/>
  <c r="AX151" i="133"/>
  <c r="AY151" i="133"/>
  <c r="AZ151" i="133"/>
  <c r="BA151" i="133"/>
  <c r="BB151" i="133"/>
  <c r="BC151" i="133"/>
  <c r="BD151" i="133"/>
  <c r="BE151" i="133"/>
  <c r="BF151" i="133"/>
  <c r="BG151" i="133"/>
  <c r="BH151" i="133"/>
  <c r="BI151" i="133"/>
  <c r="BJ151" i="133"/>
  <c r="BK151" i="133"/>
  <c r="BL151" i="133"/>
  <c r="AI152" i="133"/>
  <c r="AJ152" i="133"/>
  <c r="AK152" i="133"/>
  <c r="AL152" i="133"/>
  <c r="AM152" i="133"/>
  <c r="AN152" i="133"/>
  <c r="AO152" i="133"/>
  <c r="AP152" i="133"/>
  <c r="AQ152" i="133"/>
  <c r="AR152" i="133"/>
  <c r="AS152" i="133"/>
  <c r="AT152" i="133"/>
  <c r="AU152" i="133"/>
  <c r="AV152" i="133"/>
  <c r="AW152" i="133"/>
  <c r="AX152" i="133"/>
  <c r="AY152" i="133"/>
  <c r="AZ152" i="133"/>
  <c r="BA152" i="133"/>
  <c r="BB152" i="133"/>
  <c r="BC152" i="133"/>
  <c r="BD152" i="133"/>
  <c r="BE152" i="133"/>
  <c r="BF152" i="133"/>
  <c r="BG152" i="133"/>
  <c r="BH152" i="133"/>
  <c r="BI152" i="133"/>
  <c r="BJ152" i="133"/>
  <c r="BK152" i="133"/>
  <c r="BL152" i="133"/>
  <c r="AI153" i="133"/>
  <c r="AJ153" i="133"/>
  <c r="AK153" i="133"/>
  <c r="AL153" i="133"/>
  <c r="AM153" i="133"/>
  <c r="AN153" i="133"/>
  <c r="AO153" i="133"/>
  <c r="AP153" i="133"/>
  <c r="AQ153" i="133"/>
  <c r="AR153" i="133"/>
  <c r="AS153" i="133"/>
  <c r="AT153" i="133"/>
  <c r="AU153" i="133"/>
  <c r="AV153" i="133"/>
  <c r="AW153" i="133"/>
  <c r="AX153" i="133"/>
  <c r="AY153" i="133"/>
  <c r="AZ153" i="133"/>
  <c r="BA153" i="133"/>
  <c r="BB153" i="133"/>
  <c r="BC153" i="133"/>
  <c r="BD153" i="133"/>
  <c r="BE153" i="133"/>
  <c r="BF153" i="133"/>
  <c r="BG153" i="133"/>
  <c r="BH153" i="133"/>
  <c r="BI153" i="133"/>
  <c r="BJ153" i="133"/>
  <c r="BK153" i="133"/>
  <c r="BL153" i="133"/>
  <c r="AI154" i="133"/>
  <c r="AJ154" i="133"/>
  <c r="AK154" i="133"/>
  <c r="AL154" i="133"/>
  <c r="AM154" i="133"/>
  <c r="AN154" i="133"/>
  <c r="AO154" i="133"/>
  <c r="AP154" i="133"/>
  <c r="AQ154" i="133"/>
  <c r="AR154" i="133"/>
  <c r="AS154" i="133"/>
  <c r="AT154" i="133"/>
  <c r="AU154" i="133"/>
  <c r="AV154" i="133"/>
  <c r="AW154" i="133"/>
  <c r="AX154" i="133"/>
  <c r="AY154" i="133"/>
  <c r="AZ154" i="133"/>
  <c r="BA154" i="133"/>
  <c r="BB154" i="133"/>
  <c r="BC154" i="133"/>
  <c r="BD154" i="133"/>
  <c r="BE154" i="133"/>
  <c r="BF154" i="133"/>
  <c r="BG154" i="133"/>
  <c r="BH154" i="133"/>
  <c r="BI154" i="133"/>
  <c r="BJ154" i="133"/>
  <c r="BK154" i="133"/>
  <c r="BL154" i="133"/>
  <c r="AI155" i="133"/>
  <c r="AJ155" i="133"/>
  <c r="AK155" i="133"/>
  <c r="AL155" i="133"/>
  <c r="AM155" i="133"/>
  <c r="AN155" i="133"/>
  <c r="AO155" i="133"/>
  <c r="AP155" i="133"/>
  <c r="AQ155" i="133"/>
  <c r="AR155" i="133"/>
  <c r="AS155" i="133"/>
  <c r="AT155" i="133"/>
  <c r="AU155" i="133"/>
  <c r="AV155" i="133"/>
  <c r="AW155" i="133"/>
  <c r="AX155" i="133"/>
  <c r="AY155" i="133"/>
  <c r="AZ155" i="133"/>
  <c r="BA155" i="133"/>
  <c r="BB155" i="133"/>
  <c r="BC155" i="133"/>
  <c r="BD155" i="133"/>
  <c r="BE155" i="133"/>
  <c r="BF155" i="133"/>
  <c r="BG155" i="133"/>
  <c r="BH155" i="133"/>
  <c r="BI155" i="133"/>
  <c r="BJ155" i="133"/>
  <c r="BK155" i="133"/>
  <c r="BL155" i="133"/>
  <c r="AH132" i="133"/>
  <c r="AH133" i="133"/>
  <c r="AH134" i="133"/>
  <c r="AH135" i="133"/>
  <c r="AH136" i="133"/>
  <c r="AH137" i="133"/>
  <c r="AH138" i="133"/>
  <c r="AH139" i="133"/>
  <c r="AH140" i="133"/>
  <c r="AH141" i="133"/>
  <c r="AH142" i="133"/>
  <c r="AH143" i="133"/>
  <c r="AH144" i="133"/>
  <c r="AH145" i="133"/>
  <c r="AH146" i="133"/>
  <c r="AH147" i="133"/>
  <c r="AH148" i="133"/>
  <c r="AH149" i="133"/>
  <c r="AH150" i="133"/>
  <c r="AH151" i="133"/>
  <c r="AH152" i="133"/>
  <c r="AH153" i="133"/>
  <c r="AH154" i="133"/>
  <c r="BL130" i="133"/>
  <c r="BK130" i="133"/>
  <c r="BJ130" i="133"/>
  <c r="BI130" i="133"/>
  <c r="BH130" i="133"/>
  <c r="BG130" i="133"/>
  <c r="BF130" i="133"/>
  <c r="BE130" i="133"/>
  <c r="BD130" i="133"/>
  <c r="BC130" i="133"/>
  <c r="BB130" i="133"/>
  <c r="BA130" i="133"/>
  <c r="AZ130" i="133"/>
  <c r="AY130" i="133"/>
  <c r="AX130" i="133"/>
  <c r="AW130" i="133"/>
  <c r="AV130" i="133"/>
  <c r="AU130" i="133"/>
  <c r="AT130" i="133"/>
  <c r="AS130" i="133"/>
  <c r="AR130" i="133"/>
  <c r="AQ130" i="133"/>
  <c r="AP130" i="133"/>
  <c r="AO130" i="133"/>
  <c r="AN130" i="133"/>
  <c r="AM130" i="133"/>
  <c r="AL130" i="133"/>
  <c r="AK130" i="133"/>
  <c r="AJ130" i="133"/>
  <c r="AI130" i="133"/>
  <c r="AH130" i="133"/>
  <c r="AH124" i="133"/>
  <c r="AI100" i="133"/>
  <c r="AJ100" i="133"/>
  <c r="AK100" i="133"/>
  <c r="AL100" i="133"/>
  <c r="AM100" i="133"/>
  <c r="AN100" i="133"/>
  <c r="AO100" i="133"/>
  <c r="AP100" i="133"/>
  <c r="AQ100" i="133"/>
  <c r="AR100" i="133"/>
  <c r="AS100" i="133"/>
  <c r="AT100" i="133"/>
  <c r="AU100" i="133"/>
  <c r="AV100" i="133"/>
  <c r="AW100" i="133"/>
  <c r="AX100" i="133"/>
  <c r="AY100" i="133"/>
  <c r="AZ100" i="133"/>
  <c r="BA100" i="133"/>
  <c r="BB100" i="133"/>
  <c r="BC100" i="133"/>
  <c r="BD100" i="133"/>
  <c r="BE100" i="133"/>
  <c r="BF100" i="133"/>
  <c r="BG100" i="133"/>
  <c r="BH100" i="133"/>
  <c r="BI100" i="133"/>
  <c r="BJ100" i="133"/>
  <c r="BK100" i="133"/>
  <c r="BL100" i="133"/>
  <c r="AI101" i="133"/>
  <c r="AJ101" i="133"/>
  <c r="AK101" i="133"/>
  <c r="AL101" i="133"/>
  <c r="AM101" i="133"/>
  <c r="AN101" i="133"/>
  <c r="AO101" i="133"/>
  <c r="AP101" i="133"/>
  <c r="AQ101" i="133"/>
  <c r="AR101" i="133"/>
  <c r="AS101" i="133"/>
  <c r="AT101" i="133"/>
  <c r="AU101" i="133"/>
  <c r="AV101" i="133"/>
  <c r="AW101" i="133"/>
  <c r="AX101" i="133"/>
  <c r="AY101" i="133"/>
  <c r="AZ101" i="133"/>
  <c r="BA101" i="133"/>
  <c r="BB101" i="133"/>
  <c r="BC101" i="133"/>
  <c r="BD101" i="133"/>
  <c r="BE101" i="133"/>
  <c r="BF101" i="133"/>
  <c r="BG101" i="133"/>
  <c r="BH101" i="133"/>
  <c r="BI101" i="133"/>
  <c r="BJ101" i="133"/>
  <c r="BK101" i="133"/>
  <c r="BL101" i="133"/>
  <c r="AI102" i="133"/>
  <c r="AJ102" i="133"/>
  <c r="AK102" i="133"/>
  <c r="AL102" i="133"/>
  <c r="AM102" i="133"/>
  <c r="AN102" i="133"/>
  <c r="AO102" i="133"/>
  <c r="AP102" i="133"/>
  <c r="AQ102" i="133"/>
  <c r="AR102" i="133"/>
  <c r="AS102" i="133"/>
  <c r="AT102" i="133"/>
  <c r="AU102" i="133"/>
  <c r="AV102" i="133"/>
  <c r="AW102" i="133"/>
  <c r="AX102" i="133"/>
  <c r="AY102" i="133"/>
  <c r="AZ102" i="133"/>
  <c r="BA102" i="133"/>
  <c r="BB102" i="133"/>
  <c r="BC102" i="133"/>
  <c r="BD102" i="133"/>
  <c r="BE102" i="133"/>
  <c r="BF102" i="133"/>
  <c r="BG102" i="133"/>
  <c r="BH102" i="133"/>
  <c r="BI102" i="133"/>
  <c r="BJ102" i="133"/>
  <c r="BK102" i="133"/>
  <c r="BL102" i="133"/>
  <c r="AI103" i="133"/>
  <c r="AJ103" i="133"/>
  <c r="AK103" i="133"/>
  <c r="AL103" i="133"/>
  <c r="AM103" i="133"/>
  <c r="AN103" i="133"/>
  <c r="AO103" i="133"/>
  <c r="AP103" i="133"/>
  <c r="AQ103" i="133"/>
  <c r="AR103" i="133"/>
  <c r="AS103" i="133"/>
  <c r="AT103" i="133"/>
  <c r="AU103" i="133"/>
  <c r="AV103" i="133"/>
  <c r="AW103" i="133"/>
  <c r="AX103" i="133"/>
  <c r="AY103" i="133"/>
  <c r="AZ103" i="133"/>
  <c r="BA103" i="133"/>
  <c r="BB103" i="133"/>
  <c r="BC103" i="133"/>
  <c r="BD103" i="133"/>
  <c r="BE103" i="133"/>
  <c r="BF103" i="133"/>
  <c r="BG103" i="133"/>
  <c r="BH103" i="133"/>
  <c r="BI103" i="133"/>
  <c r="BJ103" i="133"/>
  <c r="BK103" i="133"/>
  <c r="BL103" i="133"/>
  <c r="AI104" i="133"/>
  <c r="AJ104" i="133"/>
  <c r="AK104" i="133"/>
  <c r="AL104" i="133"/>
  <c r="AM104" i="133"/>
  <c r="AN104" i="133"/>
  <c r="AO104" i="133"/>
  <c r="AP104" i="133"/>
  <c r="AQ104" i="133"/>
  <c r="AR104" i="133"/>
  <c r="AS104" i="133"/>
  <c r="AT104" i="133"/>
  <c r="AU104" i="133"/>
  <c r="AV104" i="133"/>
  <c r="AW104" i="133"/>
  <c r="AX104" i="133"/>
  <c r="AY104" i="133"/>
  <c r="AZ104" i="133"/>
  <c r="BA104" i="133"/>
  <c r="BB104" i="133"/>
  <c r="BC104" i="133"/>
  <c r="BD104" i="133"/>
  <c r="BE104" i="133"/>
  <c r="BF104" i="133"/>
  <c r="BG104" i="133"/>
  <c r="BH104" i="133"/>
  <c r="BI104" i="133"/>
  <c r="BJ104" i="133"/>
  <c r="BK104" i="133"/>
  <c r="BL104" i="133"/>
  <c r="AI105" i="133"/>
  <c r="AJ105" i="133"/>
  <c r="AK105" i="133"/>
  <c r="AL105" i="133"/>
  <c r="AM105" i="133"/>
  <c r="AN105" i="133"/>
  <c r="AO105" i="133"/>
  <c r="AP105" i="133"/>
  <c r="AQ105" i="133"/>
  <c r="AR105" i="133"/>
  <c r="AS105" i="133"/>
  <c r="AT105" i="133"/>
  <c r="AU105" i="133"/>
  <c r="AV105" i="133"/>
  <c r="AW105" i="133"/>
  <c r="AX105" i="133"/>
  <c r="AY105" i="133"/>
  <c r="AZ105" i="133"/>
  <c r="BA105" i="133"/>
  <c r="BB105" i="133"/>
  <c r="BC105" i="133"/>
  <c r="BD105" i="133"/>
  <c r="BE105" i="133"/>
  <c r="BF105" i="133"/>
  <c r="BG105" i="133"/>
  <c r="BH105" i="133"/>
  <c r="BI105" i="133"/>
  <c r="BJ105" i="133"/>
  <c r="BK105" i="133"/>
  <c r="BL105" i="133"/>
  <c r="AI106" i="133"/>
  <c r="AJ106" i="133"/>
  <c r="AK106" i="133"/>
  <c r="AL106" i="133"/>
  <c r="AM106" i="133"/>
  <c r="AN106" i="133"/>
  <c r="AO106" i="133"/>
  <c r="AP106" i="133"/>
  <c r="AQ106" i="133"/>
  <c r="AR106" i="133"/>
  <c r="AS106" i="133"/>
  <c r="AT106" i="133"/>
  <c r="AU106" i="133"/>
  <c r="AV106" i="133"/>
  <c r="AW106" i="133"/>
  <c r="AX106" i="133"/>
  <c r="AY106" i="133"/>
  <c r="AZ106" i="133"/>
  <c r="BA106" i="133"/>
  <c r="BB106" i="133"/>
  <c r="BC106" i="133"/>
  <c r="BD106" i="133"/>
  <c r="BE106" i="133"/>
  <c r="BF106" i="133"/>
  <c r="BG106" i="133"/>
  <c r="BH106" i="133"/>
  <c r="BI106" i="133"/>
  <c r="BJ106" i="133"/>
  <c r="BK106" i="133"/>
  <c r="BL106" i="133"/>
  <c r="AI107" i="133"/>
  <c r="AJ107" i="133"/>
  <c r="AK107" i="133"/>
  <c r="AL107" i="133"/>
  <c r="AM107" i="133"/>
  <c r="AN107" i="133"/>
  <c r="AO107" i="133"/>
  <c r="AP107" i="133"/>
  <c r="AQ107" i="133"/>
  <c r="AR107" i="133"/>
  <c r="AS107" i="133"/>
  <c r="AT107" i="133"/>
  <c r="AU107" i="133"/>
  <c r="AV107" i="133"/>
  <c r="AW107" i="133"/>
  <c r="AX107" i="133"/>
  <c r="AY107" i="133"/>
  <c r="AZ107" i="133"/>
  <c r="BA107" i="133"/>
  <c r="BB107" i="133"/>
  <c r="BC107" i="133"/>
  <c r="BD107" i="133"/>
  <c r="BE107" i="133"/>
  <c r="BF107" i="133"/>
  <c r="BG107" i="133"/>
  <c r="BH107" i="133"/>
  <c r="BI107" i="133"/>
  <c r="BJ107" i="133"/>
  <c r="BK107" i="133"/>
  <c r="BL107" i="133"/>
  <c r="AI108" i="133"/>
  <c r="AJ108" i="133"/>
  <c r="AK108" i="133"/>
  <c r="AL108" i="133"/>
  <c r="AM108" i="133"/>
  <c r="AN108" i="133"/>
  <c r="AO108" i="133"/>
  <c r="AP108" i="133"/>
  <c r="AQ108" i="133"/>
  <c r="AR108" i="133"/>
  <c r="AS108" i="133"/>
  <c r="AT108" i="133"/>
  <c r="AU108" i="133"/>
  <c r="AV108" i="133"/>
  <c r="AW108" i="133"/>
  <c r="AX108" i="133"/>
  <c r="AY108" i="133"/>
  <c r="AZ108" i="133"/>
  <c r="BA108" i="133"/>
  <c r="BB108" i="133"/>
  <c r="BC108" i="133"/>
  <c r="BD108" i="133"/>
  <c r="BE108" i="133"/>
  <c r="BF108" i="133"/>
  <c r="BG108" i="133"/>
  <c r="BH108" i="133"/>
  <c r="BI108" i="133"/>
  <c r="BJ108" i="133"/>
  <c r="BK108" i="133"/>
  <c r="BL108" i="133"/>
  <c r="AI109" i="133"/>
  <c r="AJ109" i="133"/>
  <c r="AK109" i="133"/>
  <c r="AL109" i="133"/>
  <c r="AM109" i="133"/>
  <c r="AN109" i="133"/>
  <c r="AO109" i="133"/>
  <c r="AP109" i="133"/>
  <c r="AQ109" i="133"/>
  <c r="AR109" i="133"/>
  <c r="AS109" i="133"/>
  <c r="AT109" i="133"/>
  <c r="AU109" i="133"/>
  <c r="AV109" i="133"/>
  <c r="AW109" i="133"/>
  <c r="AX109" i="133"/>
  <c r="AY109" i="133"/>
  <c r="AZ109" i="133"/>
  <c r="BA109" i="133"/>
  <c r="BB109" i="133"/>
  <c r="BC109" i="133"/>
  <c r="BD109" i="133"/>
  <c r="BE109" i="133"/>
  <c r="BF109" i="133"/>
  <c r="BG109" i="133"/>
  <c r="BH109" i="133"/>
  <c r="BI109" i="133"/>
  <c r="BJ109" i="133"/>
  <c r="BK109" i="133"/>
  <c r="BL109" i="133"/>
  <c r="AI110" i="133"/>
  <c r="AJ110" i="133"/>
  <c r="AK110" i="133"/>
  <c r="AL110" i="133"/>
  <c r="AM110" i="133"/>
  <c r="AN110" i="133"/>
  <c r="AO110" i="133"/>
  <c r="AP110" i="133"/>
  <c r="AQ110" i="133"/>
  <c r="AR110" i="133"/>
  <c r="AS110" i="133"/>
  <c r="AT110" i="133"/>
  <c r="AU110" i="133"/>
  <c r="AV110" i="133"/>
  <c r="AW110" i="133"/>
  <c r="AX110" i="133"/>
  <c r="AY110" i="133"/>
  <c r="AZ110" i="133"/>
  <c r="BA110" i="133"/>
  <c r="BB110" i="133"/>
  <c r="BC110" i="133"/>
  <c r="BD110" i="133"/>
  <c r="BE110" i="133"/>
  <c r="BF110" i="133"/>
  <c r="BG110" i="133"/>
  <c r="BH110" i="133"/>
  <c r="BI110" i="133"/>
  <c r="BJ110" i="133"/>
  <c r="BK110" i="133"/>
  <c r="BL110" i="133"/>
  <c r="AI111" i="133"/>
  <c r="AJ111" i="133"/>
  <c r="AK111" i="133"/>
  <c r="AL111" i="133"/>
  <c r="AM111" i="133"/>
  <c r="AN111" i="133"/>
  <c r="AO111" i="133"/>
  <c r="AP111" i="133"/>
  <c r="AQ111" i="133"/>
  <c r="AR111" i="133"/>
  <c r="AS111" i="133"/>
  <c r="AT111" i="133"/>
  <c r="AU111" i="133"/>
  <c r="AV111" i="133"/>
  <c r="AW111" i="133"/>
  <c r="AX111" i="133"/>
  <c r="AY111" i="133"/>
  <c r="AZ111" i="133"/>
  <c r="BA111" i="133"/>
  <c r="BB111" i="133"/>
  <c r="BC111" i="133"/>
  <c r="BD111" i="133"/>
  <c r="BE111" i="133"/>
  <c r="BF111" i="133"/>
  <c r="BG111" i="133"/>
  <c r="BH111" i="133"/>
  <c r="BI111" i="133"/>
  <c r="BJ111" i="133"/>
  <c r="BK111" i="133"/>
  <c r="BL111" i="133"/>
  <c r="AI112" i="133"/>
  <c r="AJ112" i="133"/>
  <c r="AK112" i="133"/>
  <c r="AL112" i="133"/>
  <c r="AM112" i="133"/>
  <c r="AN112" i="133"/>
  <c r="AO112" i="133"/>
  <c r="AP112" i="133"/>
  <c r="AQ112" i="133"/>
  <c r="AR112" i="133"/>
  <c r="AS112" i="133"/>
  <c r="AT112" i="133"/>
  <c r="AU112" i="133"/>
  <c r="AV112" i="133"/>
  <c r="AW112" i="133"/>
  <c r="AX112" i="133"/>
  <c r="AY112" i="133"/>
  <c r="AZ112" i="133"/>
  <c r="BA112" i="133"/>
  <c r="BB112" i="133"/>
  <c r="BC112" i="133"/>
  <c r="BD112" i="133"/>
  <c r="BE112" i="133"/>
  <c r="BF112" i="133"/>
  <c r="BG112" i="133"/>
  <c r="BH112" i="133"/>
  <c r="BI112" i="133"/>
  <c r="BJ112" i="133"/>
  <c r="BK112" i="133"/>
  <c r="BL112" i="133"/>
  <c r="AI113" i="133"/>
  <c r="AJ113" i="133"/>
  <c r="AK113" i="133"/>
  <c r="AL113" i="133"/>
  <c r="AM113" i="133"/>
  <c r="AN113" i="133"/>
  <c r="AO113" i="133"/>
  <c r="AP113" i="133"/>
  <c r="AQ113" i="133"/>
  <c r="AR113" i="133"/>
  <c r="AS113" i="133"/>
  <c r="AT113" i="133"/>
  <c r="AU113" i="133"/>
  <c r="AV113" i="133"/>
  <c r="AW113" i="133"/>
  <c r="AX113" i="133"/>
  <c r="AY113" i="133"/>
  <c r="AZ113" i="133"/>
  <c r="BA113" i="133"/>
  <c r="BB113" i="133"/>
  <c r="BC113" i="133"/>
  <c r="BD113" i="133"/>
  <c r="BE113" i="133"/>
  <c r="BF113" i="133"/>
  <c r="BG113" i="133"/>
  <c r="BH113" i="133"/>
  <c r="BI113" i="133"/>
  <c r="BJ113" i="133"/>
  <c r="BK113" i="133"/>
  <c r="BL113" i="133"/>
  <c r="AI114" i="133"/>
  <c r="AJ114" i="133"/>
  <c r="AK114" i="133"/>
  <c r="AL114" i="133"/>
  <c r="AM114" i="133"/>
  <c r="AN114" i="133"/>
  <c r="AO114" i="133"/>
  <c r="AP114" i="133"/>
  <c r="AQ114" i="133"/>
  <c r="AR114" i="133"/>
  <c r="AS114" i="133"/>
  <c r="AT114" i="133"/>
  <c r="AU114" i="133"/>
  <c r="AV114" i="133"/>
  <c r="AW114" i="133"/>
  <c r="AX114" i="133"/>
  <c r="AY114" i="133"/>
  <c r="AZ114" i="133"/>
  <c r="BA114" i="133"/>
  <c r="BB114" i="133"/>
  <c r="BC114" i="133"/>
  <c r="BD114" i="133"/>
  <c r="BE114" i="133"/>
  <c r="BF114" i="133"/>
  <c r="BG114" i="133"/>
  <c r="BH114" i="133"/>
  <c r="BI114" i="133"/>
  <c r="BJ114" i="133"/>
  <c r="BK114" i="133"/>
  <c r="BL114" i="133"/>
  <c r="AI115" i="133"/>
  <c r="AJ115" i="133"/>
  <c r="AK115" i="133"/>
  <c r="AL115" i="133"/>
  <c r="AM115" i="133"/>
  <c r="AN115" i="133"/>
  <c r="AO115" i="133"/>
  <c r="AP115" i="133"/>
  <c r="AQ115" i="133"/>
  <c r="AR115" i="133"/>
  <c r="AS115" i="133"/>
  <c r="AT115" i="133"/>
  <c r="AU115" i="133"/>
  <c r="AV115" i="133"/>
  <c r="AW115" i="133"/>
  <c r="AX115" i="133"/>
  <c r="AY115" i="133"/>
  <c r="AZ115" i="133"/>
  <c r="BA115" i="133"/>
  <c r="BB115" i="133"/>
  <c r="BC115" i="133"/>
  <c r="BD115" i="133"/>
  <c r="BE115" i="133"/>
  <c r="BF115" i="133"/>
  <c r="BG115" i="133"/>
  <c r="BH115" i="133"/>
  <c r="BI115" i="133"/>
  <c r="BJ115" i="133"/>
  <c r="BK115" i="133"/>
  <c r="BL115" i="133"/>
  <c r="AI116" i="133"/>
  <c r="AJ116" i="133"/>
  <c r="AK116" i="133"/>
  <c r="AL116" i="133"/>
  <c r="AM116" i="133"/>
  <c r="AN116" i="133"/>
  <c r="AO116" i="133"/>
  <c r="AP116" i="133"/>
  <c r="AQ116" i="133"/>
  <c r="AR116" i="133"/>
  <c r="AS116" i="133"/>
  <c r="AT116" i="133"/>
  <c r="AU116" i="133"/>
  <c r="AV116" i="133"/>
  <c r="AW116" i="133"/>
  <c r="AX116" i="133"/>
  <c r="AY116" i="133"/>
  <c r="AZ116" i="133"/>
  <c r="BA116" i="133"/>
  <c r="BB116" i="133"/>
  <c r="BC116" i="133"/>
  <c r="BD116" i="133"/>
  <c r="BE116" i="133"/>
  <c r="BF116" i="133"/>
  <c r="BG116" i="133"/>
  <c r="BH116" i="133"/>
  <c r="BI116" i="133"/>
  <c r="BJ116" i="133"/>
  <c r="BK116" i="133"/>
  <c r="BL116" i="133"/>
  <c r="AI117" i="133"/>
  <c r="AJ117" i="133"/>
  <c r="AK117" i="133"/>
  <c r="AL117" i="133"/>
  <c r="AM117" i="133"/>
  <c r="AN117" i="133"/>
  <c r="AO117" i="133"/>
  <c r="AP117" i="133"/>
  <c r="AQ117" i="133"/>
  <c r="AR117" i="133"/>
  <c r="AS117" i="133"/>
  <c r="AT117" i="133"/>
  <c r="AU117" i="133"/>
  <c r="AV117" i="133"/>
  <c r="AW117" i="133"/>
  <c r="AX117" i="133"/>
  <c r="AY117" i="133"/>
  <c r="AZ117" i="133"/>
  <c r="BA117" i="133"/>
  <c r="BB117" i="133"/>
  <c r="BC117" i="133"/>
  <c r="BD117" i="133"/>
  <c r="BE117" i="133"/>
  <c r="BF117" i="133"/>
  <c r="BG117" i="133"/>
  <c r="BH117" i="133"/>
  <c r="BI117" i="133"/>
  <c r="BJ117" i="133"/>
  <c r="BK117" i="133"/>
  <c r="BL117" i="133"/>
  <c r="AI118" i="133"/>
  <c r="AJ118" i="133"/>
  <c r="AK118" i="133"/>
  <c r="AL118" i="133"/>
  <c r="AM118" i="133"/>
  <c r="AN118" i="133"/>
  <c r="AO118" i="133"/>
  <c r="AP118" i="133"/>
  <c r="AQ118" i="133"/>
  <c r="AR118" i="133"/>
  <c r="AS118" i="133"/>
  <c r="AT118" i="133"/>
  <c r="AU118" i="133"/>
  <c r="AV118" i="133"/>
  <c r="AW118" i="133"/>
  <c r="AX118" i="133"/>
  <c r="AY118" i="133"/>
  <c r="AZ118" i="133"/>
  <c r="BA118" i="133"/>
  <c r="BB118" i="133"/>
  <c r="BC118" i="133"/>
  <c r="BD118" i="133"/>
  <c r="BE118" i="133"/>
  <c r="BF118" i="133"/>
  <c r="BG118" i="133"/>
  <c r="BH118" i="133"/>
  <c r="BI118" i="133"/>
  <c r="BJ118" i="133"/>
  <c r="BK118" i="133"/>
  <c r="BL118" i="133"/>
  <c r="AI119" i="133"/>
  <c r="AJ119" i="133"/>
  <c r="AK119" i="133"/>
  <c r="AL119" i="133"/>
  <c r="AM119" i="133"/>
  <c r="AN119" i="133"/>
  <c r="AO119" i="133"/>
  <c r="AP119" i="133"/>
  <c r="AQ119" i="133"/>
  <c r="AR119" i="133"/>
  <c r="AS119" i="133"/>
  <c r="AT119" i="133"/>
  <c r="AU119" i="133"/>
  <c r="AV119" i="133"/>
  <c r="AW119" i="133"/>
  <c r="AX119" i="133"/>
  <c r="AY119" i="133"/>
  <c r="AZ119" i="133"/>
  <c r="BA119" i="133"/>
  <c r="BB119" i="133"/>
  <c r="BC119" i="133"/>
  <c r="BD119" i="133"/>
  <c r="BE119" i="133"/>
  <c r="BF119" i="133"/>
  <c r="BG119" i="133"/>
  <c r="BH119" i="133"/>
  <c r="BI119" i="133"/>
  <c r="BJ119" i="133"/>
  <c r="BK119" i="133"/>
  <c r="BL119" i="133"/>
  <c r="AI120" i="133"/>
  <c r="AJ120" i="133"/>
  <c r="AK120" i="133"/>
  <c r="AL120" i="133"/>
  <c r="AM120" i="133"/>
  <c r="AN120" i="133"/>
  <c r="AO120" i="133"/>
  <c r="AP120" i="133"/>
  <c r="AQ120" i="133"/>
  <c r="AR120" i="133"/>
  <c r="AS120" i="133"/>
  <c r="AT120" i="133"/>
  <c r="AU120" i="133"/>
  <c r="AV120" i="133"/>
  <c r="AW120" i="133"/>
  <c r="AX120" i="133"/>
  <c r="AY120" i="133"/>
  <c r="AZ120" i="133"/>
  <c r="BA120" i="133"/>
  <c r="BB120" i="133"/>
  <c r="BC120" i="133"/>
  <c r="BD120" i="133"/>
  <c r="BE120" i="133"/>
  <c r="BF120" i="133"/>
  <c r="BG120" i="133"/>
  <c r="BH120" i="133"/>
  <c r="BI120" i="133"/>
  <c r="BJ120" i="133"/>
  <c r="BK120" i="133"/>
  <c r="BL120" i="133"/>
  <c r="AI121" i="133"/>
  <c r="AJ121" i="133"/>
  <c r="AK121" i="133"/>
  <c r="AL121" i="133"/>
  <c r="AM121" i="133"/>
  <c r="AN121" i="133"/>
  <c r="AO121" i="133"/>
  <c r="AP121" i="133"/>
  <c r="AQ121" i="133"/>
  <c r="AR121" i="133"/>
  <c r="AS121" i="133"/>
  <c r="AT121" i="133"/>
  <c r="AU121" i="133"/>
  <c r="AV121" i="133"/>
  <c r="AW121" i="133"/>
  <c r="AX121" i="133"/>
  <c r="AY121" i="133"/>
  <c r="AZ121" i="133"/>
  <c r="BA121" i="133"/>
  <c r="BB121" i="133"/>
  <c r="BC121" i="133"/>
  <c r="BD121" i="133"/>
  <c r="BE121" i="133"/>
  <c r="BF121" i="133"/>
  <c r="BG121" i="133"/>
  <c r="BH121" i="133"/>
  <c r="BI121" i="133"/>
  <c r="BJ121" i="133"/>
  <c r="BK121" i="133"/>
  <c r="BL121" i="133"/>
  <c r="AI122" i="133"/>
  <c r="AJ122" i="133"/>
  <c r="AK122" i="133"/>
  <c r="AL122" i="133"/>
  <c r="AM122" i="133"/>
  <c r="AN122" i="133"/>
  <c r="AO122" i="133"/>
  <c r="AP122" i="133"/>
  <c r="AQ122" i="133"/>
  <c r="AR122" i="133"/>
  <c r="AS122" i="133"/>
  <c r="AT122" i="133"/>
  <c r="AU122" i="133"/>
  <c r="AV122" i="133"/>
  <c r="AW122" i="133"/>
  <c r="AX122" i="133"/>
  <c r="AY122" i="133"/>
  <c r="AZ122" i="133"/>
  <c r="BA122" i="133"/>
  <c r="BB122" i="133"/>
  <c r="BC122" i="133"/>
  <c r="BD122" i="133"/>
  <c r="BE122" i="133"/>
  <c r="BF122" i="133"/>
  <c r="BG122" i="133"/>
  <c r="BH122" i="133"/>
  <c r="BI122" i="133"/>
  <c r="BJ122" i="133"/>
  <c r="BK122" i="133"/>
  <c r="BL122" i="133"/>
  <c r="AI123" i="133"/>
  <c r="AJ123" i="133"/>
  <c r="AK123" i="133"/>
  <c r="AL123" i="133"/>
  <c r="AM123" i="133"/>
  <c r="AN123" i="133"/>
  <c r="AO123" i="133"/>
  <c r="AP123" i="133"/>
  <c r="AQ123" i="133"/>
  <c r="AR123" i="133"/>
  <c r="AS123" i="133"/>
  <c r="AT123" i="133"/>
  <c r="AU123" i="133"/>
  <c r="AV123" i="133"/>
  <c r="AW123" i="133"/>
  <c r="AX123" i="133"/>
  <c r="AY123" i="133"/>
  <c r="AZ123" i="133"/>
  <c r="BA123" i="133"/>
  <c r="BB123" i="133"/>
  <c r="BC123" i="133"/>
  <c r="BD123" i="133"/>
  <c r="BE123" i="133"/>
  <c r="BF123" i="133"/>
  <c r="BG123" i="133"/>
  <c r="BH123" i="133"/>
  <c r="BI123" i="133"/>
  <c r="BJ123" i="133"/>
  <c r="BK123" i="133"/>
  <c r="BL123" i="133"/>
  <c r="AI124" i="133"/>
  <c r="AJ124" i="133"/>
  <c r="AK124" i="133"/>
  <c r="AL124" i="133"/>
  <c r="AM124" i="133"/>
  <c r="AN124" i="133"/>
  <c r="AO124" i="133"/>
  <c r="AP124" i="133"/>
  <c r="AQ124" i="133"/>
  <c r="AR124" i="133"/>
  <c r="AS124" i="133"/>
  <c r="AT124" i="133"/>
  <c r="AU124" i="133"/>
  <c r="AV124" i="133"/>
  <c r="AW124" i="133"/>
  <c r="AX124" i="133"/>
  <c r="AY124" i="133"/>
  <c r="AZ124" i="133"/>
  <c r="BA124" i="133"/>
  <c r="BB124" i="133"/>
  <c r="BC124" i="133"/>
  <c r="BD124" i="133"/>
  <c r="BE124" i="133"/>
  <c r="BF124" i="133"/>
  <c r="BG124" i="133"/>
  <c r="BH124" i="133"/>
  <c r="BI124" i="133"/>
  <c r="BJ124" i="133"/>
  <c r="BK124" i="133"/>
  <c r="BL124" i="133"/>
  <c r="AH102" i="133"/>
  <c r="AH103" i="133"/>
  <c r="AH104" i="133"/>
  <c r="AH105" i="133"/>
  <c r="AH106" i="133"/>
  <c r="AH107" i="133"/>
  <c r="AH108" i="133"/>
  <c r="AH109" i="133"/>
  <c r="AH110" i="133"/>
  <c r="AH111" i="133"/>
  <c r="AH112" i="133"/>
  <c r="AH113" i="133"/>
  <c r="AH114" i="133"/>
  <c r="AH115" i="133"/>
  <c r="AH116" i="133"/>
  <c r="AH117" i="133"/>
  <c r="AH118" i="133"/>
  <c r="AH119" i="133"/>
  <c r="AH120" i="133"/>
  <c r="AH121" i="133"/>
  <c r="AH122" i="133"/>
  <c r="AH123" i="133"/>
  <c r="AH101" i="133"/>
  <c r="AH70" i="133"/>
  <c r="AH94" i="133"/>
  <c r="BL99" i="133"/>
  <c r="BK99" i="133"/>
  <c r="BJ99" i="133"/>
  <c r="BI99" i="133"/>
  <c r="BH99" i="133"/>
  <c r="BG99" i="133"/>
  <c r="BF99" i="133"/>
  <c r="BE99" i="133"/>
  <c r="BD99" i="133"/>
  <c r="BC99" i="133"/>
  <c r="BB99" i="133"/>
  <c r="BA99" i="133"/>
  <c r="AZ99" i="133"/>
  <c r="AY99" i="133"/>
  <c r="AX99" i="133"/>
  <c r="AW99" i="133"/>
  <c r="AV99" i="133"/>
  <c r="AU99" i="133"/>
  <c r="AT99" i="133"/>
  <c r="AS99" i="133"/>
  <c r="AR99" i="133"/>
  <c r="AQ99" i="133"/>
  <c r="AP99" i="133"/>
  <c r="AO99" i="133"/>
  <c r="AN99" i="133"/>
  <c r="AM99" i="133"/>
  <c r="AL99" i="133"/>
  <c r="AK99" i="133"/>
  <c r="AJ99" i="133"/>
  <c r="AI99" i="133"/>
  <c r="AH99" i="133"/>
  <c r="AD71" i="133"/>
  <c r="AD72" i="133"/>
  <c r="AD73" i="133"/>
  <c r="AD74" i="133"/>
  <c r="AD75" i="133"/>
  <c r="AD76" i="133"/>
  <c r="AD77" i="133"/>
  <c r="AD78" i="133"/>
  <c r="AD79" i="133"/>
  <c r="AD80" i="133"/>
  <c r="AD81" i="133"/>
  <c r="AD82" i="133"/>
  <c r="AD83" i="133"/>
  <c r="AD84" i="133"/>
  <c r="AD85" i="133"/>
  <c r="AD86" i="133"/>
  <c r="AD87" i="133"/>
  <c r="AD88" i="133"/>
  <c r="AD89" i="133"/>
  <c r="AD90" i="133"/>
  <c r="AD91" i="133"/>
  <c r="AD92" i="133"/>
  <c r="AD93" i="133"/>
  <c r="AD94" i="133"/>
  <c r="AD70" i="133"/>
  <c r="BV67" i="133"/>
  <c r="F17" i="96" l="1"/>
  <c r="C7" i="97"/>
  <c r="BM6" i="133" l="1"/>
  <c r="BC4" i="133"/>
  <c r="BC5" i="133"/>
  <c r="AZ12" i="133"/>
  <c r="BA12" i="133"/>
  <c r="BB12" i="133"/>
  <c r="BC12" i="133"/>
  <c r="BD12" i="133"/>
  <c r="AH69" i="133"/>
  <c r="BL69" i="133"/>
  <c r="BK69" i="133"/>
  <c r="BJ69" i="133"/>
  <c r="BI69" i="133"/>
  <c r="BH69" i="133"/>
  <c r="BG69" i="133"/>
  <c r="BF69" i="133"/>
  <c r="BE69" i="133"/>
  <c r="BD69" i="133"/>
  <c r="BC69" i="133"/>
  <c r="BB69" i="133"/>
  <c r="BA69" i="133"/>
  <c r="AZ69" i="133"/>
  <c r="AY69" i="133"/>
  <c r="AX69" i="133"/>
  <c r="AW69" i="133"/>
  <c r="AV69" i="133"/>
  <c r="AU69" i="133"/>
  <c r="AT69" i="133"/>
  <c r="AS69" i="133"/>
  <c r="AR69" i="133"/>
  <c r="AQ69" i="133"/>
  <c r="AP69" i="133"/>
  <c r="AO69" i="133"/>
  <c r="AN69" i="133"/>
  <c r="AM69" i="133"/>
  <c r="AL69" i="133"/>
  <c r="AK69" i="133"/>
  <c r="AJ69" i="133"/>
  <c r="AI69" i="133"/>
  <c r="AI70" i="133"/>
  <c r="AJ70" i="133"/>
  <c r="AK70" i="133"/>
  <c r="AL70" i="133"/>
  <c r="AM70" i="133"/>
  <c r="AN70" i="133"/>
  <c r="AO70" i="133"/>
  <c r="AP70" i="133"/>
  <c r="AQ70" i="133"/>
  <c r="AR70" i="133"/>
  <c r="AS70" i="133"/>
  <c r="AT70" i="133"/>
  <c r="AU70" i="133"/>
  <c r="AV70" i="133"/>
  <c r="AW70" i="133"/>
  <c r="AX70" i="133"/>
  <c r="AY70" i="133"/>
  <c r="AZ70" i="133"/>
  <c r="BA70" i="133"/>
  <c r="BB70" i="133"/>
  <c r="BC70" i="133"/>
  <c r="BD70" i="133"/>
  <c r="BE70" i="133"/>
  <c r="BF70" i="133"/>
  <c r="BG70" i="133"/>
  <c r="BH70" i="133"/>
  <c r="BI70" i="133"/>
  <c r="BJ70" i="133"/>
  <c r="BK70" i="133"/>
  <c r="BL70" i="133"/>
  <c r="AL71" i="133"/>
  <c r="AS71" i="133"/>
  <c r="AZ71" i="133"/>
  <c r="BG71" i="133"/>
  <c r="AI72" i="133"/>
  <c r="AJ72" i="133"/>
  <c r="AK72" i="133"/>
  <c r="AL72" i="133"/>
  <c r="AM72" i="133"/>
  <c r="AP72" i="133"/>
  <c r="AQ72" i="133"/>
  <c r="AR72" i="133"/>
  <c r="AS72" i="133"/>
  <c r="AT72" i="133"/>
  <c r="AX72" i="133"/>
  <c r="AY72" i="133"/>
  <c r="AZ72" i="133"/>
  <c r="BA72" i="133"/>
  <c r="BF72" i="133"/>
  <c r="BG72" i="133"/>
  <c r="BH72" i="133"/>
  <c r="BI72" i="133"/>
  <c r="AI73" i="133"/>
  <c r="AJ73" i="133"/>
  <c r="AK73" i="133"/>
  <c r="AL73" i="133"/>
  <c r="AM73" i="133"/>
  <c r="AN73" i="133"/>
  <c r="AO73" i="133"/>
  <c r="AP73" i="133"/>
  <c r="AQ73" i="133"/>
  <c r="AR73" i="133"/>
  <c r="AS73" i="133"/>
  <c r="AT73" i="133"/>
  <c r="AU73" i="133"/>
  <c r="AV73" i="133"/>
  <c r="AW73" i="133"/>
  <c r="AX73" i="133"/>
  <c r="AY73" i="133"/>
  <c r="AZ73" i="133"/>
  <c r="BA73" i="133"/>
  <c r="BB73" i="133"/>
  <c r="BC73" i="133"/>
  <c r="BD73" i="133"/>
  <c r="BE73" i="133"/>
  <c r="BF73" i="133"/>
  <c r="BG73" i="133"/>
  <c r="BH73" i="133"/>
  <c r="BI73" i="133"/>
  <c r="BJ73" i="133"/>
  <c r="BK73" i="133"/>
  <c r="BL73" i="133"/>
  <c r="AL74" i="133"/>
  <c r="AM74" i="133"/>
  <c r="AS74" i="133"/>
  <c r="AT74" i="133"/>
  <c r="AZ74" i="133"/>
  <c r="BA74" i="133"/>
  <c r="BG74" i="133"/>
  <c r="BH74" i="133"/>
  <c r="AL75" i="133"/>
  <c r="AS75" i="133"/>
  <c r="AZ75" i="133"/>
  <c r="BG75" i="133"/>
  <c r="AL76" i="133"/>
  <c r="AS76" i="133"/>
  <c r="AZ76" i="133"/>
  <c r="BG76" i="133"/>
  <c r="AL77" i="133"/>
  <c r="AS77" i="133"/>
  <c r="AY77" i="133"/>
  <c r="AZ77" i="133"/>
  <c r="BF77" i="133"/>
  <c r="BG77" i="133"/>
  <c r="AL78" i="133"/>
  <c r="AS78" i="133"/>
  <c r="AY78" i="133"/>
  <c r="AZ78" i="133"/>
  <c r="BF78" i="133"/>
  <c r="BG78" i="133"/>
  <c r="AL79" i="133"/>
  <c r="AM79" i="133"/>
  <c r="AN79" i="133"/>
  <c r="AO79" i="133"/>
  <c r="AS79" i="133"/>
  <c r="AT79" i="133"/>
  <c r="AU79" i="133"/>
  <c r="AV79" i="133"/>
  <c r="AW79" i="133"/>
  <c r="AZ79" i="133"/>
  <c r="BA79" i="133"/>
  <c r="BB79" i="133"/>
  <c r="BC79" i="133"/>
  <c r="BD79" i="133"/>
  <c r="BE79" i="133"/>
  <c r="BG79" i="133"/>
  <c r="BH79" i="133"/>
  <c r="BJ79" i="133"/>
  <c r="BK79" i="133"/>
  <c r="BL79" i="133"/>
  <c r="AI80" i="133"/>
  <c r="AL80" i="133"/>
  <c r="AM80" i="133"/>
  <c r="AN80" i="133"/>
  <c r="AO80" i="133"/>
  <c r="AP80" i="133"/>
  <c r="AQ80" i="133"/>
  <c r="AS80" i="133"/>
  <c r="AT80" i="133"/>
  <c r="AV80" i="133"/>
  <c r="AW80" i="133"/>
  <c r="AX80" i="133"/>
  <c r="AY80" i="133"/>
  <c r="AZ80" i="133"/>
  <c r="BA80" i="133"/>
  <c r="BD80" i="133"/>
  <c r="BE80" i="133"/>
  <c r="BF80" i="133"/>
  <c r="BG80" i="133"/>
  <c r="BH80" i="133"/>
  <c r="BL80" i="133"/>
  <c r="AI81" i="133"/>
  <c r="AJ81" i="133"/>
  <c r="AK81" i="133"/>
  <c r="AL81" i="133"/>
  <c r="AM81" i="133"/>
  <c r="AP81" i="133"/>
  <c r="AQ81" i="133"/>
  <c r="AR81" i="133"/>
  <c r="AS81" i="133"/>
  <c r="AT81" i="133"/>
  <c r="AX81" i="133"/>
  <c r="AY81" i="133"/>
  <c r="AZ81" i="133"/>
  <c r="BA81" i="133"/>
  <c r="BF81" i="133"/>
  <c r="BG81" i="133"/>
  <c r="BH81" i="133"/>
  <c r="BI81" i="133"/>
  <c r="AJ82" i="133"/>
  <c r="AK82" i="133"/>
  <c r="AL82" i="133"/>
  <c r="AM82" i="133"/>
  <c r="AN82" i="133"/>
  <c r="AR82" i="133"/>
  <c r="AS82" i="133"/>
  <c r="AT82" i="133"/>
  <c r="AU82" i="133"/>
  <c r="AZ82" i="133"/>
  <c r="BA82" i="133"/>
  <c r="BB82" i="133"/>
  <c r="BC82" i="133"/>
  <c r="BG82" i="133"/>
  <c r="BH82" i="133"/>
  <c r="BI82" i="133"/>
  <c r="BJ82" i="133"/>
  <c r="BK82" i="133"/>
  <c r="AL83" i="133"/>
  <c r="AM83" i="133"/>
  <c r="AN83" i="133"/>
  <c r="AO83" i="133"/>
  <c r="AS83" i="133"/>
  <c r="AT83" i="133"/>
  <c r="AU83" i="133"/>
  <c r="AV83" i="133"/>
  <c r="AW83" i="133"/>
  <c r="AZ83" i="133"/>
  <c r="BA83" i="133"/>
  <c r="BB83" i="133"/>
  <c r="BC83" i="133"/>
  <c r="BD83" i="133"/>
  <c r="BE83" i="133"/>
  <c r="BG83" i="133"/>
  <c r="BH83" i="133"/>
  <c r="BJ83" i="133"/>
  <c r="BK83" i="133"/>
  <c r="BL83" i="133"/>
  <c r="AI84" i="133"/>
  <c r="AL84" i="133"/>
  <c r="AM84" i="133"/>
  <c r="AN84" i="133"/>
  <c r="AO84" i="133"/>
  <c r="AP84" i="133"/>
  <c r="AQ84" i="133"/>
  <c r="AS84" i="133"/>
  <c r="AT84" i="133"/>
  <c r="AV84" i="133"/>
  <c r="AW84" i="133"/>
  <c r="AX84" i="133"/>
  <c r="AY84" i="133"/>
  <c r="AZ84" i="133"/>
  <c r="BA84" i="133"/>
  <c r="BD84" i="133"/>
  <c r="BE84" i="133"/>
  <c r="BF84" i="133"/>
  <c r="BG84" i="133"/>
  <c r="BH84" i="133"/>
  <c r="BL84" i="133"/>
  <c r="AI85" i="133"/>
  <c r="AJ85" i="133"/>
  <c r="AK85" i="133"/>
  <c r="AL85" i="133"/>
  <c r="AM85" i="133"/>
  <c r="AN85" i="133"/>
  <c r="AP85" i="133"/>
  <c r="AQ85" i="133"/>
  <c r="AR85" i="133"/>
  <c r="AS85" i="133"/>
  <c r="AT85" i="133"/>
  <c r="AX85" i="133"/>
  <c r="AY85" i="133"/>
  <c r="AZ85" i="133"/>
  <c r="BA85" i="133"/>
  <c r="BF85" i="133"/>
  <c r="BG85" i="133"/>
  <c r="BH85" i="133"/>
  <c r="BI85" i="133"/>
  <c r="AJ86" i="133"/>
  <c r="AK86" i="133"/>
  <c r="AL86" i="133"/>
  <c r="AM86" i="133"/>
  <c r="AR86" i="133"/>
  <c r="AS86" i="133"/>
  <c r="AT86" i="133"/>
  <c r="AU86" i="133"/>
  <c r="AZ86" i="133"/>
  <c r="BA86" i="133"/>
  <c r="BB86" i="133"/>
  <c r="BC86" i="133"/>
  <c r="BG86" i="133"/>
  <c r="BH86" i="133"/>
  <c r="BI86" i="133"/>
  <c r="BJ86" i="133"/>
  <c r="BK86" i="133"/>
  <c r="AL87" i="133"/>
  <c r="AM87" i="133"/>
  <c r="AN87" i="133"/>
  <c r="AO87" i="133"/>
  <c r="AS87" i="133"/>
  <c r="AT87" i="133"/>
  <c r="AU87" i="133"/>
  <c r="AV87" i="133"/>
  <c r="AW87" i="133"/>
  <c r="AZ87" i="133"/>
  <c r="BA87" i="133"/>
  <c r="BB87" i="133"/>
  <c r="BC87" i="133"/>
  <c r="BD87" i="133"/>
  <c r="BE87" i="133"/>
  <c r="BG87" i="133"/>
  <c r="BH87" i="133"/>
  <c r="BJ87" i="133"/>
  <c r="BK87" i="133"/>
  <c r="BL87" i="133"/>
  <c r="AI88" i="133"/>
  <c r="AL88" i="133"/>
  <c r="AM88" i="133"/>
  <c r="AN88" i="133"/>
  <c r="AO88" i="133"/>
  <c r="AP88" i="133"/>
  <c r="AQ88" i="133"/>
  <c r="AS88" i="133"/>
  <c r="AT88" i="133"/>
  <c r="AV88" i="133"/>
  <c r="AW88" i="133"/>
  <c r="AX88" i="133"/>
  <c r="AY88" i="133"/>
  <c r="AZ88" i="133"/>
  <c r="BA88" i="133"/>
  <c r="BD88" i="133"/>
  <c r="BE88" i="133"/>
  <c r="BF88" i="133"/>
  <c r="BG88" i="133"/>
  <c r="BH88" i="133"/>
  <c r="BL88" i="133"/>
  <c r="AI89" i="133"/>
  <c r="AJ89" i="133"/>
  <c r="AK89" i="133"/>
  <c r="AL89" i="133"/>
  <c r="AM89" i="133"/>
  <c r="AN89" i="133"/>
  <c r="AO89" i="133"/>
  <c r="AP89" i="133"/>
  <c r="AQ89" i="133"/>
  <c r="AR89" i="133"/>
  <c r="AS89" i="133"/>
  <c r="AT89" i="133"/>
  <c r="AU89" i="133"/>
  <c r="AV89" i="133"/>
  <c r="AW89" i="133"/>
  <c r="AX89" i="133"/>
  <c r="AY89" i="133"/>
  <c r="AZ89" i="133"/>
  <c r="BA89" i="133"/>
  <c r="BB89" i="133"/>
  <c r="BC89" i="133"/>
  <c r="BD89" i="133"/>
  <c r="BE89" i="133"/>
  <c r="BF89" i="133"/>
  <c r="BG89" i="133"/>
  <c r="BH89" i="133"/>
  <c r="BI89" i="133"/>
  <c r="BJ89" i="133"/>
  <c r="BK89" i="133"/>
  <c r="BL89" i="133"/>
  <c r="AK90" i="133"/>
  <c r="AL90" i="133"/>
  <c r="AR90" i="133"/>
  <c r="AS90" i="133"/>
  <c r="AY90" i="133"/>
  <c r="AZ90" i="133"/>
  <c r="BF90" i="133"/>
  <c r="BG90" i="133"/>
  <c r="AI91" i="133"/>
  <c r="AJ91" i="133"/>
  <c r="AK91" i="133"/>
  <c r="AL91" i="133"/>
  <c r="AM91" i="133"/>
  <c r="AN91" i="133"/>
  <c r="AO91" i="133"/>
  <c r="AP91" i="133"/>
  <c r="AQ91" i="133"/>
  <c r="AR91" i="133"/>
  <c r="AS91" i="133"/>
  <c r="AT91" i="133"/>
  <c r="AU91" i="133"/>
  <c r="AV91" i="133"/>
  <c r="AW91" i="133"/>
  <c r="AX91" i="133"/>
  <c r="AY91" i="133"/>
  <c r="AZ91" i="133"/>
  <c r="BA91" i="133"/>
  <c r="BB91" i="133"/>
  <c r="BC91" i="133"/>
  <c r="BD91" i="133"/>
  <c r="BE91" i="133"/>
  <c r="BF91" i="133"/>
  <c r="BG91" i="133"/>
  <c r="BH91" i="133"/>
  <c r="BI91" i="133"/>
  <c r="BJ91" i="133"/>
  <c r="BK91" i="133"/>
  <c r="BL91" i="133"/>
  <c r="AI92" i="133"/>
  <c r="AJ92" i="133"/>
  <c r="AK92" i="133"/>
  <c r="AL92" i="133"/>
  <c r="AM92" i="133"/>
  <c r="AN92" i="133"/>
  <c r="AO92" i="133"/>
  <c r="AP92" i="133"/>
  <c r="AQ92" i="133"/>
  <c r="AR92" i="133"/>
  <c r="AS92" i="133"/>
  <c r="AT92" i="133"/>
  <c r="AU92" i="133"/>
  <c r="AV92" i="133"/>
  <c r="AW92" i="133"/>
  <c r="AX92" i="133"/>
  <c r="AY92" i="133"/>
  <c r="AZ92" i="133"/>
  <c r="BA92" i="133"/>
  <c r="BB92" i="133"/>
  <c r="BC92" i="133"/>
  <c r="BD92" i="133"/>
  <c r="BE92" i="133"/>
  <c r="BF92" i="133"/>
  <c r="BG92" i="133"/>
  <c r="BH92" i="133"/>
  <c r="BI92" i="133"/>
  <c r="BJ92" i="133"/>
  <c r="BK92" i="133"/>
  <c r="BL92" i="133"/>
  <c r="AI93" i="133"/>
  <c r="AJ93" i="133"/>
  <c r="AK93" i="133"/>
  <c r="AL93" i="133"/>
  <c r="AM93" i="133"/>
  <c r="AN93" i="133"/>
  <c r="AO93" i="133"/>
  <c r="AP93" i="133"/>
  <c r="AQ93" i="133"/>
  <c r="AR93" i="133"/>
  <c r="AS93" i="133"/>
  <c r="AT93" i="133"/>
  <c r="AU93" i="133"/>
  <c r="AV93" i="133"/>
  <c r="AW93" i="133"/>
  <c r="AX93" i="133"/>
  <c r="AY93" i="133"/>
  <c r="AZ93" i="133"/>
  <c r="BA93" i="133"/>
  <c r="BB93" i="133"/>
  <c r="BC93" i="133"/>
  <c r="BD93" i="133"/>
  <c r="BE93" i="133"/>
  <c r="BF93" i="133"/>
  <c r="BG93" i="133"/>
  <c r="BH93" i="133"/>
  <c r="BI93" i="133"/>
  <c r="BJ93" i="133"/>
  <c r="BK93" i="133"/>
  <c r="BL93" i="133"/>
  <c r="AI94" i="133"/>
  <c r="AJ94" i="133"/>
  <c r="AK94" i="133"/>
  <c r="AL94" i="133"/>
  <c r="AM94" i="133"/>
  <c r="AN94" i="133"/>
  <c r="AO94" i="133"/>
  <c r="AP94" i="133"/>
  <c r="AQ94" i="133"/>
  <c r="AR94" i="133"/>
  <c r="AS94" i="133"/>
  <c r="AT94" i="133"/>
  <c r="AU94" i="133"/>
  <c r="AV94" i="133"/>
  <c r="AW94" i="133"/>
  <c r="AX94" i="133"/>
  <c r="AY94" i="133"/>
  <c r="AZ94" i="133"/>
  <c r="BA94" i="133"/>
  <c r="BB94" i="133"/>
  <c r="BC94" i="133"/>
  <c r="BD94" i="133"/>
  <c r="BE94" i="133"/>
  <c r="BF94" i="133"/>
  <c r="BG94" i="133"/>
  <c r="BH94" i="133"/>
  <c r="BI94" i="133"/>
  <c r="BJ94" i="133"/>
  <c r="BK94" i="133"/>
  <c r="BL94" i="133"/>
  <c r="AH73" i="133"/>
  <c r="AH79" i="133"/>
  <c r="AH80" i="133"/>
  <c r="AH81" i="133"/>
  <c r="AH82" i="133"/>
  <c r="AH83" i="133"/>
  <c r="AH84" i="133"/>
  <c r="AH86" i="133"/>
  <c r="AH87" i="133"/>
  <c r="AH88" i="133"/>
  <c r="AH89" i="133"/>
  <c r="AH91" i="133"/>
  <c r="AH92" i="133"/>
  <c r="AH93" i="133"/>
  <c r="U42" i="133"/>
  <c r="W42" i="133" s="1"/>
  <c r="AI74" i="133" s="1"/>
  <c r="AI12" i="133"/>
  <c r="AJ12" i="133"/>
  <c r="AK12" i="133"/>
  <c r="AL12" i="133"/>
  <c r="AM12" i="133"/>
  <c r="AN12" i="133"/>
  <c r="AO12" i="133"/>
  <c r="AP12" i="133"/>
  <c r="AQ12" i="133"/>
  <c r="AR12" i="133"/>
  <c r="AS12" i="133"/>
  <c r="AT12" i="133"/>
  <c r="AU12" i="133"/>
  <c r="AV12" i="133"/>
  <c r="AW12" i="133"/>
  <c r="AX12" i="133"/>
  <c r="AY12" i="133"/>
  <c r="BE12" i="133"/>
  <c r="BF12" i="133"/>
  <c r="BG12" i="133"/>
  <c r="BH12" i="133"/>
  <c r="BI12" i="133"/>
  <c r="BJ12" i="133"/>
  <c r="BK12" i="133"/>
  <c r="BL12" i="133"/>
  <c r="AH12" i="133"/>
  <c r="U61" i="133"/>
  <c r="W61" i="133" s="1"/>
  <c r="U60" i="133"/>
  <c r="W60" i="133" s="1"/>
  <c r="U59" i="133"/>
  <c r="W59" i="133" s="1"/>
  <c r="U58" i="133"/>
  <c r="W58" i="133" s="1"/>
  <c r="U57" i="133"/>
  <c r="W57" i="133" s="1"/>
  <c r="U56" i="133"/>
  <c r="W56" i="133" s="1"/>
  <c r="U55" i="133"/>
  <c r="W55" i="133" s="1"/>
  <c r="U54" i="133"/>
  <c r="W54" i="133" s="1"/>
  <c r="U53" i="133"/>
  <c r="W53" i="133" s="1"/>
  <c r="U52" i="133"/>
  <c r="W52" i="133" s="1"/>
  <c r="U51" i="133"/>
  <c r="W51" i="133" s="1"/>
  <c r="U50" i="133"/>
  <c r="W50" i="133" s="1"/>
  <c r="U49" i="133"/>
  <c r="W49" i="133" s="1"/>
  <c r="U48" i="133"/>
  <c r="W48" i="133" s="1"/>
  <c r="AH72" i="133" s="1"/>
  <c r="U47" i="133"/>
  <c r="W47" i="133" s="1"/>
  <c r="U46" i="133"/>
  <c r="W46" i="133" s="1"/>
  <c r="U45" i="133"/>
  <c r="W45" i="133" s="1"/>
  <c r="U44" i="133"/>
  <c r="W44" i="133" s="1"/>
  <c r="U43" i="133"/>
  <c r="W43" i="133" s="1"/>
  <c r="BK88" i="133" l="1"/>
  <c r="BC88" i="133"/>
  <c r="AU88" i="133"/>
  <c r="BI87" i="133"/>
  <c r="AK87" i="133"/>
  <c r="AY86" i="133"/>
  <c r="AQ86" i="133"/>
  <c r="AI86" i="133"/>
  <c r="BE85" i="133"/>
  <c r="AW85" i="133"/>
  <c r="AO85" i="133"/>
  <c r="BK84" i="133"/>
  <c r="BC84" i="133"/>
  <c r="AU84" i="133"/>
  <c r="BI83" i="133"/>
  <c r="AK83" i="133"/>
  <c r="AY82" i="133"/>
  <c r="AQ82" i="133"/>
  <c r="AI82" i="133"/>
  <c r="BE81" i="133"/>
  <c r="AW81" i="133"/>
  <c r="AO81" i="133"/>
  <c r="BK80" i="133"/>
  <c r="BC80" i="133"/>
  <c r="AU80" i="133"/>
  <c r="BI79" i="133"/>
  <c r="AK79" i="133"/>
  <c r="AR78" i="133"/>
  <c r="AR77" i="133"/>
  <c r="BE72" i="133"/>
  <c r="AW72" i="133"/>
  <c r="AO72" i="133"/>
  <c r="AH85" i="133"/>
  <c r="BJ88" i="133"/>
  <c r="BB88" i="133"/>
  <c r="AR87" i="133"/>
  <c r="AJ87" i="133"/>
  <c r="BF86" i="133"/>
  <c r="AX86" i="133"/>
  <c r="AP86" i="133"/>
  <c r="BL85" i="133"/>
  <c r="BD85" i="133"/>
  <c r="AV85" i="133"/>
  <c r="BJ84" i="133"/>
  <c r="BB84" i="133"/>
  <c r="AR83" i="133"/>
  <c r="AJ83" i="133"/>
  <c r="BF82" i="133"/>
  <c r="AX82" i="133"/>
  <c r="AP82" i="133"/>
  <c r="BL81" i="133"/>
  <c r="BD81" i="133"/>
  <c r="AV81" i="133"/>
  <c r="AN81" i="133"/>
  <c r="BJ80" i="133"/>
  <c r="BB80" i="133"/>
  <c r="AR79" i="133"/>
  <c r="AJ79" i="133"/>
  <c r="BL72" i="133"/>
  <c r="BD72" i="133"/>
  <c r="AV72" i="133"/>
  <c r="AN72" i="133"/>
  <c r="BI88" i="133"/>
  <c r="AK88" i="133"/>
  <c r="AY87" i="133"/>
  <c r="AQ87" i="133"/>
  <c r="AI87" i="133"/>
  <c r="BE86" i="133"/>
  <c r="AW86" i="133"/>
  <c r="AO86" i="133"/>
  <c r="BK85" i="133"/>
  <c r="BC85" i="133"/>
  <c r="AU85" i="133"/>
  <c r="BI84" i="133"/>
  <c r="AK84" i="133"/>
  <c r="AY83" i="133"/>
  <c r="AQ83" i="133"/>
  <c r="AI83" i="133"/>
  <c r="BE82" i="133"/>
  <c r="AW82" i="133"/>
  <c r="AO82" i="133"/>
  <c r="BK81" i="133"/>
  <c r="BC81" i="133"/>
  <c r="AU81" i="133"/>
  <c r="BI80" i="133"/>
  <c r="AK80" i="133"/>
  <c r="AY79" i="133"/>
  <c r="AQ79" i="133"/>
  <c r="AI79" i="133"/>
  <c r="AK78" i="133"/>
  <c r="AK77" i="133"/>
  <c r="BK72" i="133"/>
  <c r="BC72" i="133"/>
  <c r="AU72" i="133"/>
  <c r="AR88" i="133"/>
  <c r="AJ88" i="133"/>
  <c r="BF87" i="133"/>
  <c r="AX87" i="133"/>
  <c r="AP87" i="133"/>
  <c r="BL86" i="133"/>
  <c r="BD86" i="133"/>
  <c r="AV86" i="133"/>
  <c r="AN86" i="133"/>
  <c r="BJ85" i="133"/>
  <c r="BB85" i="133"/>
  <c r="AR84" i="133"/>
  <c r="AJ84" i="133"/>
  <c r="BF83" i="133"/>
  <c r="AX83" i="133"/>
  <c r="AP83" i="133"/>
  <c r="BL82" i="133"/>
  <c r="BD82" i="133"/>
  <c r="AV82" i="133"/>
  <c r="BJ81" i="133"/>
  <c r="BB81" i="133"/>
  <c r="AR80" i="133"/>
  <c r="AJ80" i="133"/>
  <c r="BF79" i="133"/>
  <c r="AX79" i="133"/>
  <c r="AP79" i="133"/>
  <c r="BJ72" i="133"/>
  <c r="BB72" i="133"/>
  <c r="AP74" i="133"/>
  <c r="AO74" i="133"/>
  <c r="BF71" i="133"/>
  <c r="AK76" i="133"/>
  <c r="BE74" i="133"/>
  <c r="BF74" i="133"/>
  <c r="AX74" i="133"/>
  <c r="AK75" i="133"/>
  <c r="AW74" i="133"/>
  <c r="BL74" i="133"/>
  <c r="BD74" i="133"/>
  <c r="AV74" i="133"/>
  <c r="AN74" i="133"/>
  <c r="AY71" i="133"/>
  <c r="BF76" i="133"/>
  <c r="BF75" i="133"/>
  <c r="BK74" i="133"/>
  <c r="BC74" i="133"/>
  <c r="AU74" i="133"/>
  <c r="BJ74" i="133"/>
  <c r="BB74" i="133"/>
  <c r="BL71" i="133"/>
  <c r="AR71" i="133"/>
  <c r="AY76" i="133"/>
  <c r="AY75" i="133"/>
  <c r="BI74" i="133"/>
  <c r="AK74" i="133"/>
  <c r="BK71" i="133"/>
  <c r="AH74" i="133"/>
  <c r="AR74" i="133"/>
  <c r="AJ74" i="133"/>
  <c r="BJ71" i="133"/>
  <c r="AK71" i="133"/>
  <c r="AR76" i="133"/>
  <c r="AR75" i="133"/>
  <c r="AY74" i="133"/>
  <c r="AQ74" i="133"/>
  <c r="BA71" i="133"/>
  <c r="AO75" i="133"/>
  <c r="BM91" i="133"/>
  <c r="BO91" i="133" s="1"/>
  <c r="AH90" i="133"/>
  <c r="BM94" i="133"/>
  <c r="BO94" i="133" s="1"/>
  <c r="BM89" i="133"/>
  <c r="BO89" i="133" s="1"/>
  <c r="BM93" i="133"/>
  <c r="BO93" i="133" s="1"/>
  <c r="BM73" i="133"/>
  <c r="BO73" i="133" s="1"/>
  <c r="BM70" i="133"/>
  <c r="BO70" i="133" s="1"/>
  <c r="BM92" i="133"/>
  <c r="BO92" i="133" s="1"/>
  <c r="AH78" i="133"/>
  <c r="AH77" i="133"/>
  <c r="BI90" i="133"/>
  <c r="BA90" i="133"/>
  <c r="BI78" i="133"/>
  <c r="BA78" i="133"/>
  <c r="AQ77" i="133"/>
  <c r="AI77" i="133"/>
  <c r="BE76" i="133"/>
  <c r="AW76" i="133"/>
  <c r="AO76" i="133"/>
  <c r="BH90" i="133"/>
  <c r="AJ90" i="133"/>
  <c r="BH78" i="133"/>
  <c r="AJ78" i="133"/>
  <c r="AX77" i="133"/>
  <c r="AP77" i="133"/>
  <c r="BL76" i="133"/>
  <c r="BD76" i="133"/>
  <c r="AV76" i="133"/>
  <c r="AN76" i="133"/>
  <c r="AH76" i="133"/>
  <c r="AQ90" i="133"/>
  <c r="AI90" i="133"/>
  <c r="AQ78" i="133"/>
  <c r="AI78" i="133"/>
  <c r="BE77" i="133"/>
  <c r="AW77" i="133"/>
  <c r="AO77" i="133"/>
  <c r="BK76" i="133"/>
  <c r="BC76" i="133"/>
  <c r="AU76" i="133"/>
  <c r="AM76" i="133"/>
  <c r="AX90" i="133"/>
  <c r="AP90" i="133"/>
  <c r="AX78" i="133"/>
  <c r="AP78" i="133"/>
  <c r="BL77" i="133"/>
  <c r="BD77" i="133"/>
  <c r="AV77" i="133"/>
  <c r="AN77" i="133"/>
  <c r="BJ76" i="133"/>
  <c r="BB76" i="133"/>
  <c r="AT76" i="133"/>
  <c r="BE90" i="133"/>
  <c r="AW90" i="133"/>
  <c r="AO90" i="133"/>
  <c r="BE78" i="133"/>
  <c r="AW78" i="133"/>
  <c r="AO78" i="133"/>
  <c r="BK77" i="133"/>
  <c r="BC77" i="133"/>
  <c r="AU77" i="133"/>
  <c r="AM77" i="133"/>
  <c r="BI76" i="133"/>
  <c r="BA76" i="133"/>
  <c r="BL90" i="133"/>
  <c r="BD90" i="133"/>
  <c r="AV90" i="133"/>
  <c r="AN90" i="133"/>
  <c r="BL78" i="133"/>
  <c r="BD78" i="133"/>
  <c r="AV78" i="133"/>
  <c r="AN78" i="133"/>
  <c r="BJ77" i="133"/>
  <c r="BB77" i="133"/>
  <c r="AT77" i="133"/>
  <c r="BH76" i="133"/>
  <c r="AJ76" i="133"/>
  <c r="BK90" i="133"/>
  <c r="BC90" i="133"/>
  <c r="AU90" i="133"/>
  <c r="AM90" i="133"/>
  <c r="BK78" i="133"/>
  <c r="BC78" i="133"/>
  <c r="AU78" i="133"/>
  <c r="AM78" i="133"/>
  <c r="BI77" i="133"/>
  <c r="BA77" i="133"/>
  <c r="AQ76" i="133"/>
  <c r="AI76" i="133"/>
  <c r="BJ90" i="133"/>
  <c r="BB90" i="133"/>
  <c r="AT90" i="133"/>
  <c r="BJ78" i="133"/>
  <c r="BB78" i="133"/>
  <c r="AT78" i="133"/>
  <c r="BH77" i="133"/>
  <c r="AJ77" i="133"/>
  <c r="AX76" i="133"/>
  <c r="AP76" i="133"/>
  <c r="AV75" i="133"/>
  <c r="AU75" i="133"/>
  <c r="BD75" i="133"/>
  <c r="AT75" i="133"/>
  <c r="BC75" i="133"/>
  <c r="BL75" i="133"/>
  <c r="BB75" i="133"/>
  <c r="BK75" i="133"/>
  <c r="BA75" i="133"/>
  <c r="AN75" i="133"/>
  <c r="AH75" i="133"/>
  <c r="BJ75" i="133"/>
  <c r="AM75" i="133"/>
  <c r="BI75" i="133"/>
  <c r="BH75" i="133"/>
  <c r="AJ75" i="133"/>
  <c r="AQ75" i="133"/>
  <c r="AI75" i="133"/>
  <c r="AX75" i="133"/>
  <c r="AP75" i="133"/>
  <c r="BE75" i="133"/>
  <c r="AW75" i="133"/>
  <c r="AQ71" i="133"/>
  <c r="BH71" i="133"/>
  <c r="AJ71" i="133"/>
  <c r="AI71" i="133"/>
  <c r="AH71" i="133"/>
  <c r="BC71" i="133"/>
  <c r="AV71" i="133"/>
  <c r="AO71" i="133"/>
  <c r="AX71" i="133"/>
  <c r="AP71" i="133"/>
  <c r="BE71" i="133"/>
  <c r="AW71" i="133"/>
  <c r="BD71" i="133"/>
  <c r="AN71" i="133"/>
  <c r="AU71" i="133"/>
  <c r="AM71" i="133"/>
  <c r="BB71" i="133"/>
  <c r="AT71" i="133"/>
  <c r="BI71" i="133"/>
  <c r="BM79" i="133" l="1"/>
  <c r="BO79" i="133" s="1"/>
  <c r="BO22" i="133" s="1"/>
  <c r="BM85" i="133"/>
  <c r="BO85" i="133" s="1"/>
  <c r="BO28" i="133" s="1"/>
  <c r="BM80" i="133"/>
  <c r="BO80" i="133" s="1"/>
  <c r="BO23" i="133" s="1"/>
  <c r="BM87" i="133"/>
  <c r="BO87" i="133" s="1"/>
  <c r="BO30" i="133" s="1"/>
  <c r="BM88" i="133"/>
  <c r="BO88" i="133" s="1"/>
  <c r="BO31" i="133" s="1"/>
  <c r="BM81" i="133"/>
  <c r="BO81" i="133" s="1"/>
  <c r="BO24" i="133" s="1"/>
  <c r="BM72" i="133"/>
  <c r="BO72" i="133" s="1"/>
  <c r="BO15" i="133" s="1"/>
  <c r="BM83" i="133"/>
  <c r="BO83" i="133" s="1"/>
  <c r="BO26" i="133" s="1"/>
  <c r="BM82" i="133"/>
  <c r="BO82" i="133" s="1"/>
  <c r="BO25" i="133" s="1"/>
  <c r="BM86" i="133"/>
  <c r="BO86" i="133" s="1"/>
  <c r="BO29" i="133" s="1"/>
  <c r="BM84" i="133"/>
  <c r="BO84" i="133" s="1"/>
  <c r="BO27" i="133" s="1"/>
  <c r="BM74" i="133"/>
  <c r="BO74" i="133" s="1"/>
  <c r="BO17" i="133" s="1"/>
  <c r="BM76" i="133"/>
  <c r="BO76" i="133" s="1"/>
  <c r="BO19" i="133" s="1"/>
  <c r="BM75" i="133"/>
  <c r="BO75" i="133" s="1"/>
  <c r="BO18" i="133" s="1"/>
  <c r="BM71" i="133"/>
  <c r="BO71" i="133" s="1"/>
  <c r="BM77" i="133"/>
  <c r="BO77" i="133" s="1"/>
  <c r="BO20" i="133" s="1"/>
  <c r="BM78" i="133"/>
  <c r="BO78" i="133" s="1"/>
  <c r="BO21" i="133" s="1"/>
  <c r="BM90" i="133"/>
  <c r="BO90" i="133" s="1"/>
  <c r="BO33" i="133" s="1"/>
  <c r="BO35" i="133"/>
  <c r="BM35" i="133"/>
  <c r="BO36" i="133"/>
  <c r="BM36" i="133"/>
  <c r="BO37" i="133"/>
  <c r="BM37" i="133"/>
  <c r="BO34" i="133"/>
  <c r="BM34" i="133"/>
  <c r="BM23" i="133" l="1"/>
  <c r="BM30" i="133"/>
  <c r="BM28" i="133"/>
  <c r="BM25" i="133"/>
  <c r="BM24" i="133"/>
  <c r="BM22" i="133"/>
  <c r="BM15" i="133"/>
  <c r="BM31" i="133"/>
  <c r="BM27" i="133"/>
  <c r="BM29" i="133"/>
  <c r="BM26" i="133"/>
  <c r="BM17" i="133"/>
  <c r="BM19" i="133"/>
  <c r="BM21" i="133"/>
  <c r="BM33" i="133"/>
  <c r="BM20" i="133"/>
  <c r="BM18" i="133"/>
  <c r="BM32" i="133" l="1"/>
  <c r="BM16" i="133"/>
  <c r="G10" i="129"/>
  <c r="G11" i="129"/>
  <c r="G12" i="129"/>
  <c r="G13" i="129"/>
  <c r="G14" i="129"/>
  <c r="G15" i="129"/>
  <c r="G16" i="129"/>
  <c r="G17" i="129"/>
  <c r="G18" i="129"/>
  <c r="G19" i="129"/>
  <c r="G20" i="129"/>
  <c r="G9" i="129"/>
  <c r="F21" i="129"/>
  <c r="E21" i="129"/>
  <c r="G21" i="129" s="1"/>
  <c r="E6" i="112"/>
  <c r="C6" i="111"/>
  <c r="C6" i="109"/>
  <c r="C6" i="108"/>
  <c r="C5" i="107"/>
  <c r="C6" i="105"/>
  <c r="D4" i="104"/>
  <c r="D5" i="103"/>
  <c r="D6" i="102"/>
  <c r="C6" i="101"/>
  <c r="C6" i="12"/>
  <c r="C6" i="100"/>
  <c r="C6" i="99"/>
  <c r="C5" i="98"/>
  <c r="C5" i="97"/>
  <c r="C5" i="96"/>
  <c r="D5" i="95"/>
  <c r="BJ118" i="128"/>
  <c r="BJ116" i="128"/>
  <c r="BJ117" i="128"/>
  <c r="BJ119" i="128"/>
  <c r="BJ120" i="128"/>
  <c r="BJ121" i="128"/>
  <c r="BJ122" i="128"/>
  <c r="BJ123" i="128"/>
  <c r="BJ124" i="128"/>
  <c r="BJ125" i="128"/>
  <c r="BJ126" i="128"/>
  <c r="BJ127" i="128"/>
  <c r="BJ128" i="128"/>
  <c r="BJ129" i="128"/>
  <c r="BJ130" i="128"/>
  <c r="BJ131" i="128"/>
  <c r="BJ132" i="128"/>
  <c r="BJ133" i="128"/>
  <c r="BJ134" i="128"/>
  <c r="BJ135" i="128"/>
  <c r="BJ136" i="128"/>
  <c r="BJ137" i="128"/>
  <c r="BJ138" i="128"/>
  <c r="BJ139" i="128"/>
  <c r="BJ140" i="128"/>
  <c r="BJ141" i="128"/>
  <c r="BJ142" i="128"/>
  <c r="BJ143" i="128"/>
  <c r="BJ144" i="128"/>
  <c r="BJ145" i="128"/>
  <c r="BJ146" i="128"/>
  <c r="BJ147" i="128"/>
  <c r="BJ148" i="128"/>
  <c r="BJ149" i="128"/>
  <c r="BJ150" i="128"/>
  <c r="BJ151" i="128"/>
  <c r="BJ152" i="128"/>
  <c r="BJ153" i="128"/>
  <c r="BJ154" i="128"/>
  <c r="BJ155" i="128"/>
  <c r="BJ156" i="128"/>
  <c r="BJ157" i="128"/>
  <c r="BJ158" i="128"/>
  <c r="BJ159" i="128"/>
  <c r="BJ160" i="128"/>
  <c r="BJ161" i="128"/>
  <c r="BJ162" i="128"/>
  <c r="BJ163" i="128"/>
  <c r="BJ164" i="128"/>
  <c r="BJ165" i="128"/>
  <c r="BJ166" i="128"/>
  <c r="BJ167" i="128"/>
  <c r="BJ168" i="128"/>
  <c r="BJ169" i="128"/>
  <c r="BJ170" i="128"/>
  <c r="BJ171" i="128"/>
  <c r="BJ172" i="128"/>
  <c r="BJ173" i="128"/>
  <c r="BJ174" i="128"/>
  <c r="BJ175" i="128"/>
  <c r="BJ176" i="128"/>
  <c r="BJ177" i="128"/>
  <c r="BJ178" i="128"/>
  <c r="BJ115" i="128"/>
  <c r="BJ114" i="128"/>
  <c r="BJ113" i="128"/>
  <c r="BJ109" i="128"/>
  <c r="BJ110" i="128"/>
  <c r="BJ111" i="128"/>
  <c r="BJ112" i="128"/>
  <c r="BJ108" i="128"/>
  <c r="BJ107" i="128"/>
  <c r="BJ106" i="128"/>
  <c r="BJ93" i="128"/>
  <c r="BJ105" i="128"/>
  <c r="BJ103" i="128"/>
  <c r="BJ104" i="128"/>
  <c r="BJ102" i="128"/>
  <c r="BJ101" i="128"/>
  <c r="BJ100" i="128"/>
  <c r="BJ98" i="128"/>
  <c r="BJ97" i="128"/>
  <c r="BJ96" i="128"/>
  <c r="BJ95" i="128"/>
  <c r="BJ99" i="128"/>
  <c r="BJ94" i="128"/>
  <c r="BJ92" i="128"/>
  <c r="BJ86" i="128"/>
  <c r="BJ87" i="128"/>
  <c r="BJ88" i="128"/>
  <c r="BJ89" i="128"/>
  <c r="BJ90" i="128"/>
  <c r="BJ91" i="128"/>
  <c r="BJ85" i="128"/>
  <c r="BJ84" i="128"/>
  <c r="BJ82" i="128"/>
  <c r="BJ83" i="128"/>
  <c r="BJ81" i="128"/>
  <c r="BJ78" i="128"/>
  <c r="BJ79" i="128"/>
  <c r="BJ80" i="128"/>
  <c r="BJ77" i="128"/>
  <c r="BJ76" i="128"/>
  <c r="BJ66" i="128"/>
  <c r="BJ65" i="128"/>
  <c r="BJ64" i="128"/>
  <c r="BJ63" i="128"/>
  <c r="BJ67" i="128"/>
  <c r="BJ68" i="128"/>
  <c r="BJ69" i="128"/>
  <c r="BJ70" i="128"/>
  <c r="BJ71" i="128"/>
  <c r="BJ72" i="128"/>
  <c r="BJ74" i="128"/>
  <c r="BJ75" i="128"/>
  <c r="BJ62" i="128"/>
  <c r="BJ8" i="128"/>
  <c r="BJ7" i="128"/>
  <c r="BJ36" i="128"/>
  <c r="BJ37" i="128"/>
  <c r="BJ38" i="128"/>
  <c r="BJ39" i="128"/>
  <c r="BJ40" i="128"/>
  <c r="BJ41" i="128"/>
  <c r="BJ42" i="128"/>
  <c r="BJ35" i="128"/>
  <c r="BJ34" i="128"/>
  <c r="BJ33" i="128"/>
  <c r="BJ32" i="128"/>
  <c r="BJ26" i="128"/>
  <c r="BJ27" i="128"/>
  <c r="BJ28" i="128"/>
  <c r="BJ29" i="128"/>
  <c r="BJ30" i="128"/>
  <c r="BJ31" i="128"/>
  <c r="BJ25" i="128"/>
  <c r="BJ9" i="128"/>
  <c r="BJ10" i="128"/>
  <c r="BJ11" i="128"/>
  <c r="BJ12" i="128"/>
  <c r="BJ13" i="128"/>
  <c r="BJ14" i="128"/>
  <c r="BJ15" i="128"/>
  <c r="BJ16" i="128"/>
  <c r="BJ17" i="128"/>
  <c r="BJ18" i="128"/>
  <c r="BJ20" i="128"/>
  <c r="BJ21" i="128"/>
  <c r="BJ23" i="128"/>
  <c r="BJ24" i="128"/>
  <c r="BJ43" i="128"/>
  <c r="BJ44" i="128"/>
  <c r="BJ45" i="128"/>
  <c r="BJ46" i="128"/>
  <c r="BJ47" i="128"/>
  <c r="BJ48" i="128"/>
  <c r="BJ49" i="128"/>
  <c r="BJ50" i="128"/>
  <c r="BJ51" i="128"/>
  <c r="BJ52" i="128"/>
  <c r="BJ53" i="128"/>
  <c r="BJ54" i="128"/>
  <c r="BJ55" i="128"/>
  <c r="BJ56" i="128"/>
  <c r="BJ57" i="128"/>
  <c r="BJ58" i="128"/>
  <c r="BJ59" i="128"/>
  <c r="BJ60" i="128"/>
  <c r="BJ61" i="128"/>
  <c r="AQ6" i="128"/>
  <c r="Z62" i="128"/>
  <c r="Z7" i="128"/>
  <c r="O62" i="128"/>
  <c r="O7" i="128"/>
  <c r="R58" i="132"/>
  <c r="R60" i="132"/>
  <c r="AQ48" i="128"/>
  <c r="AQ49" i="128"/>
  <c r="AQ50" i="128"/>
  <c r="AQ51" i="128"/>
  <c r="AQ52" i="128"/>
  <c r="AQ53" i="128"/>
  <c r="AQ54" i="128"/>
  <c r="AQ55" i="128"/>
  <c r="AQ56" i="128"/>
  <c r="AQ57" i="128"/>
  <c r="AQ58" i="128"/>
  <c r="AQ59" i="128"/>
  <c r="AQ60" i="128"/>
  <c r="AQ61" i="128"/>
  <c r="R136" i="132"/>
  <c r="AQ42" i="128" s="1"/>
  <c r="Q48" i="131"/>
  <c r="AB48" i="131"/>
  <c r="Q49" i="131"/>
  <c r="AB49" i="131"/>
  <c r="Q50" i="131"/>
  <c r="AB50" i="131"/>
  <c r="Q51" i="131"/>
  <c r="AB51" i="131"/>
  <c r="Q52" i="131"/>
  <c r="AB52" i="131"/>
  <c r="Q53" i="131"/>
  <c r="AB53" i="131"/>
  <c r="Q54" i="131"/>
  <c r="AB54" i="131"/>
  <c r="Q55" i="131"/>
  <c r="AB55" i="131"/>
  <c r="Q56" i="131"/>
  <c r="AB56" i="131"/>
  <c r="Q57" i="131"/>
  <c r="AB57" i="131"/>
  <c r="Q58" i="131"/>
  <c r="AB58" i="131"/>
  <c r="Q59" i="131"/>
  <c r="AB59" i="131"/>
  <c r="Q60" i="131"/>
  <c r="AB60" i="131"/>
  <c r="Q61" i="131"/>
  <c r="AB61" i="131"/>
  <c r="Q62" i="131"/>
  <c r="AB62" i="131"/>
  <c r="Q63" i="131"/>
  <c r="AB63" i="131"/>
  <c r="Q64" i="131"/>
  <c r="AB64" i="131"/>
  <c r="Q65" i="131"/>
  <c r="AB65" i="131"/>
  <c r="Q66" i="131"/>
  <c r="AB66" i="131"/>
  <c r="Q67" i="131"/>
  <c r="AB67" i="131"/>
  <c r="Q68" i="131"/>
  <c r="AB68" i="131"/>
  <c r="Q69" i="131"/>
  <c r="AB69" i="131"/>
  <c r="Q70" i="131"/>
  <c r="AB70" i="131"/>
  <c r="Q71" i="131"/>
  <c r="AB71" i="131"/>
  <c r="Q72" i="131"/>
  <c r="AB72" i="131"/>
  <c r="Q73" i="131"/>
  <c r="AB73" i="131"/>
  <c r="Q74" i="131"/>
  <c r="AB74" i="131"/>
  <c r="Q75" i="131"/>
  <c r="AB75" i="131"/>
  <c r="Q76" i="131"/>
  <c r="AB76" i="131"/>
  <c r="Q77" i="131"/>
  <c r="AB77" i="131"/>
  <c r="Q78" i="131"/>
  <c r="AB78" i="131"/>
  <c r="Q79" i="131"/>
  <c r="AB79" i="131"/>
  <c r="Q80" i="131"/>
  <c r="AB80" i="131"/>
  <c r="Q81" i="131"/>
  <c r="AB81" i="131"/>
  <c r="Q82" i="131"/>
  <c r="AB82" i="131"/>
  <c r="AB47" i="131"/>
  <c r="Q47" i="131"/>
  <c r="R98" i="132"/>
  <c r="AQ7" i="128" s="1"/>
  <c r="A43" i="131"/>
  <c r="A42" i="131"/>
  <c r="R99" i="132"/>
  <c r="AQ62" i="128" s="1"/>
  <c r="R100" i="132"/>
  <c r="AQ65" i="128" s="1"/>
  <c r="R101" i="132"/>
  <c r="AQ107" i="128" s="1"/>
  <c r="R102" i="132"/>
  <c r="AQ11" i="128" s="1"/>
  <c r="R103" i="132"/>
  <c r="AQ12" i="128" s="1"/>
  <c r="R104" i="132"/>
  <c r="AQ95" i="128" s="1"/>
  <c r="R105" i="132"/>
  <c r="AQ14" i="128" s="1"/>
  <c r="R106" i="132"/>
  <c r="AQ109" i="128" s="1"/>
  <c r="R107" i="132"/>
  <c r="AQ70" i="128" s="1"/>
  <c r="R108" i="132"/>
  <c r="AQ71" i="128" s="1"/>
  <c r="R109" i="132"/>
  <c r="AQ112" i="128" s="1"/>
  <c r="R110" i="132"/>
  <c r="R111" i="132"/>
  <c r="AQ74" i="128" s="1"/>
  <c r="R112" i="132"/>
  <c r="AQ75" i="128" s="1"/>
  <c r="R113" i="132"/>
  <c r="R114" i="132"/>
  <c r="R115" i="132"/>
  <c r="AQ114" i="128" s="1"/>
  <c r="R116" i="132"/>
  <c r="AQ76" i="128" s="1"/>
  <c r="R117" i="132"/>
  <c r="R118" i="132"/>
  <c r="AQ77" i="128" s="1"/>
  <c r="R119" i="132"/>
  <c r="AQ78" i="128" s="1"/>
  <c r="R120" i="132"/>
  <c r="AQ79" i="128" s="1"/>
  <c r="R121" i="132"/>
  <c r="AQ80" i="128" s="1"/>
  <c r="R122" i="132"/>
  <c r="R123" i="132"/>
  <c r="AQ81" i="128" s="1"/>
  <c r="R124" i="132"/>
  <c r="AQ82" i="128" s="1"/>
  <c r="R125" i="132"/>
  <c r="AQ83" i="128" s="1"/>
  <c r="R126" i="132"/>
  <c r="R127" i="132"/>
  <c r="AQ84" i="128" s="1"/>
  <c r="R128" i="132"/>
  <c r="AQ85" i="128" s="1"/>
  <c r="R129" i="132"/>
  <c r="AQ86" i="128" s="1"/>
  <c r="R130" i="132"/>
  <c r="AQ36" i="128" s="1"/>
  <c r="R131" i="132"/>
  <c r="AQ117" i="128" s="1"/>
  <c r="R132" i="132"/>
  <c r="AQ89" i="128" s="1"/>
  <c r="R133" i="132"/>
  <c r="AQ90" i="128" s="1"/>
  <c r="R134" i="132"/>
  <c r="AQ91" i="128" s="1"/>
  <c r="R135" i="132"/>
  <c r="AQ41" i="128" s="1"/>
  <c r="R137" i="132"/>
  <c r="AQ46" i="128" s="1"/>
  <c r="R138" i="132"/>
  <c r="AQ47" i="128" s="1"/>
  <c r="R42" i="131"/>
  <c r="AC33" i="131"/>
  <c r="AC32" i="131"/>
  <c r="O32" i="131"/>
  <c r="R37" i="132"/>
  <c r="R35" i="132"/>
  <c r="R34" i="132"/>
  <c r="R33" i="132"/>
  <c r="R32" i="132"/>
  <c r="R30" i="132"/>
  <c r="AC21" i="131" s="1"/>
  <c r="R29" i="132"/>
  <c r="R15" i="132"/>
  <c r="AC22" i="131" s="1"/>
  <c r="R28" i="132"/>
  <c r="R27" i="132"/>
  <c r="R26" i="132"/>
  <c r="R25" i="132"/>
  <c r="R22" i="132"/>
  <c r="R21" i="132"/>
  <c r="R20" i="132"/>
  <c r="R19" i="132"/>
  <c r="R18" i="132"/>
  <c r="R17" i="132"/>
  <c r="R14" i="132"/>
  <c r="R13" i="132"/>
  <c r="R12" i="132"/>
  <c r="R11" i="132"/>
  <c r="R10" i="132"/>
  <c r="R9" i="132"/>
  <c r="R8" i="132"/>
  <c r="R7" i="132"/>
  <c r="R43" i="132"/>
  <c r="S48" i="132"/>
  <c r="R48" i="132"/>
  <c r="S47" i="132"/>
  <c r="R47" i="132"/>
  <c r="S46" i="132"/>
  <c r="R46" i="132"/>
  <c r="S45" i="132"/>
  <c r="R45" i="132"/>
  <c r="D8" i="102" l="1"/>
  <c r="J70" i="132"/>
  <c r="J73" i="132"/>
  <c r="J71" i="132"/>
  <c r="J34" i="131"/>
  <c r="J67" i="132"/>
  <c r="J69" i="132"/>
  <c r="J68" i="132"/>
  <c r="J80" i="132"/>
  <c r="J72" i="132"/>
  <c r="J35" i="131"/>
  <c r="V42" i="131"/>
  <c r="L42" i="131"/>
  <c r="I11" i="95"/>
  <c r="I16" i="95"/>
  <c r="I10" i="95"/>
  <c r="O21" i="131"/>
  <c r="J31" i="131"/>
  <c r="J15" i="131"/>
  <c r="AK4" i="131"/>
  <c r="J17" i="131"/>
  <c r="J25" i="131"/>
  <c r="J22" i="131"/>
  <c r="J24" i="131"/>
  <c r="U8" i="131"/>
  <c r="J28" i="131"/>
  <c r="J16" i="131"/>
  <c r="AC23" i="131"/>
  <c r="J29" i="131"/>
  <c r="BC6" i="133"/>
  <c r="H1" i="104"/>
  <c r="AQ69" i="128"/>
  <c r="F2" i="111"/>
  <c r="G2" i="112"/>
  <c r="L2" i="95"/>
  <c r="I2" i="96"/>
  <c r="F2" i="97"/>
  <c r="H2" i="102"/>
  <c r="L2" i="103"/>
  <c r="BJ22" i="128"/>
  <c r="AQ101" i="128"/>
  <c r="BJ19" i="128"/>
  <c r="G2" i="107"/>
  <c r="E2" i="101"/>
  <c r="F2" i="109"/>
  <c r="AQ88" i="128"/>
  <c r="G2" i="98"/>
  <c r="I2" i="105"/>
  <c r="F2" i="99"/>
  <c r="AI2" i="106"/>
  <c r="F2" i="100"/>
  <c r="BJ73" i="128"/>
  <c r="H2" i="12"/>
  <c r="F2" i="108"/>
  <c r="I26" i="95"/>
  <c r="I24" i="95"/>
  <c r="I25" i="95"/>
  <c r="AQ19" i="128"/>
  <c r="AQ8" i="128"/>
  <c r="AQ92" i="128"/>
  <c r="AQ104" i="128"/>
  <c r="AQ63" i="128"/>
  <c r="AQ96" i="128"/>
  <c r="AQ64" i="128"/>
  <c r="AQ9" i="128"/>
  <c r="AQ97" i="128"/>
  <c r="AQ110" i="128"/>
  <c r="AQ73" i="128"/>
  <c r="AQ98" i="128"/>
  <c r="AQ100" i="128"/>
  <c r="AQ113" i="128"/>
  <c r="AQ66" i="128"/>
  <c r="AQ93" i="128"/>
  <c r="AQ105" i="128"/>
  <c r="AQ118" i="128"/>
  <c r="AQ102" i="128"/>
  <c r="AQ115" i="128"/>
  <c r="AQ67" i="128"/>
  <c r="AQ106" i="128"/>
  <c r="AQ13" i="128"/>
  <c r="AQ94" i="128"/>
  <c r="AQ72" i="128"/>
  <c r="AQ111" i="128"/>
  <c r="AQ68" i="128"/>
  <c r="AQ99" i="128"/>
  <c r="AQ87" i="128"/>
  <c r="AQ103" i="128"/>
  <c r="AQ108" i="128"/>
  <c r="AQ116" i="128"/>
  <c r="AQ10" i="128"/>
  <c r="AQ40" i="128"/>
  <c r="AQ39" i="128"/>
  <c r="AQ38" i="128"/>
  <c r="AQ37" i="128"/>
  <c r="AQ22" i="128"/>
  <c r="AQ33" i="128"/>
  <c r="AQ43" i="128"/>
  <c r="AQ17" i="128"/>
  <c r="AQ31" i="128"/>
  <c r="AQ34" i="128"/>
  <c r="AQ35" i="128"/>
  <c r="AQ28" i="128"/>
  <c r="AQ21" i="128"/>
  <c r="AQ45" i="128"/>
  <c r="AQ32" i="128"/>
  <c r="AQ44" i="128"/>
  <c r="AQ25" i="128"/>
  <c r="AQ24" i="128"/>
  <c r="AQ16" i="128"/>
  <c r="AQ30" i="128"/>
  <c r="AQ27" i="128"/>
  <c r="AQ20" i="128"/>
  <c r="AQ26" i="128"/>
  <c r="AQ18" i="128"/>
  <c r="AQ23" i="128"/>
  <c r="AQ15" i="128"/>
  <c r="AQ29" i="128"/>
  <c r="U10" i="131"/>
  <c r="O23" i="131"/>
  <c r="U9" i="131"/>
  <c r="J18" i="131"/>
  <c r="BM14" i="133" l="1"/>
  <c r="BO14" i="133"/>
  <c r="BC8" i="133" l="1"/>
  <c r="BM13" i="133"/>
  <c r="I11" i="103" l="1"/>
  <c r="I15" i="103" s="1"/>
  <c r="I17" i="95"/>
  <c r="I22" i="95" s="1"/>
  <c r="Z35" i="133"/>
  <c r="BZ35" i="133" s="1"/>
  <c r="Y35" i="133" s="1"/>
  <c r="Z30" i="133"/>
  <c r="BZ30" i="133" s="1"/>
  <c r="Y30" i="133" s="1"/>
  <c r="Z34" i="133"/>
  <c r="BZ34" i="133" s="1"/>
  <c r="Y34" i="133" s="1"/>
  <c r="Z37" i="133"/>
  <c r="BZ37" i="133" s="1"/>
  <c r="Y37" i="133" s="1"/>
  <c r="Z26" i="133"/>
  <c r="BZ26" i="133" s="1"/>
  <c r="Y26" i="133" s="1"/>
  <c r="Z27" i="133"/>
  <c r="BZ27" i="133" s="1"/>
  <c r="Y27" i="133" s="1"/>
  <c r="Z28" i="133"/>
  <c r="BZ28" i="133" s="1"/>
  <c r="Y28" i="133" s="1"/>
  <c r="Z24" i="133"/>
  <c r="BZ24" i="133" s="1"/>
  <c r="Y24" i="133" s="1"/>
  <c r="Z23" i="133"/>
  <c r="BZ23" i="133" s="1"/>
  <c r="Y23" i="133" s="1"/>
  <c r="Z15" i="133"/>
  <c r="BZ15" i="133" s="1"/>
  <c r="Y15" i="133" s="1"/>
  <c r="Z29" i="133"/>
  <c r="BZ29" i="133" s="1"/>
  <c r="Y29" i="133" s="1"/>
  <c r="Z36" i="133"/>
  <c r="BZ36" i="133" s="1"/>
  <c r="Y36" i="133" s="1"/>
  <c r="Z31" i="133"/>
  <c r="BZ31" i="133" s="1"/>
  <c r="Y31" i="133" s="1"/>
  <c r="Z25" i="133"/>
  <c r="BZ25" i="133" s="1"/>
  <c r="Y25" i="133" s="1"/>
  <c r="Z17" i="133"/>
  <c r="BZ17" i="133" s="1"/>
  <c r="Y17" i="133" s="1"/>
  <c r="Z22" i="133"/>
  <c r="BZ22" i="133" s="1"/>
  <c r="Y22" i="133" s="1"/>
  <c r="Z18" i="133"/>
  <c r="BZ18" i="133" s="1"/>
  <c r="Y18" i="133" s="1"/>
  <c r="Z20" i="133"/>
  <c r="BZ20" i="133" s="1"/>
  <c r="Y20" i="133" s="1"/>
  <c r="Z21" i="133"/>
  <c r="BZ21" i="133" s="1"/>
  <c r="Y21" i="133" s="1"/>
  <c r="Z33" i="133"/>
  <c r="BZ33" i="133" s="1"/>
  <c r="Y33" i="133" s="1"/>
  <c r="Z19" i="133"/>
  <c r="BZ19" i="133" s="1"/>
  <c r="Y19" i="133" s="1"/>
  <c r="Z14" i="133"/>
  <c r="BZ14" i="133" s="1"/>
  <c r="Y14" i="13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<sst xmlns="http://schemas.openxmlformats.org/spreadsheetml/2006/main" count="2365" uniqueCount="1068">
  <si>
    <t>提供サービス</t>
    <rPh sb="0" eb="2">
      <t>テイキョウ</t>
    </rPh>
    <phoneticPr fontId="15"/>
  </si>
  <si>
    <t>その他該当する体制等</t>
    <rPh sb="2" eb="3">
      <t>タ</t>
    </rPh>
    <rPh sb="3" eb="5">
      <t>ガイトウ</t>
    </rPh>
    <rPh sb="7" eb="9">
      <t>タイセイ</t>
    </rPh>
    <rPh sb="9" eb="10">
      <t>トウ</t>
    </rPh>
    <phoneticPr fontId="15"/>
  </si>
  <si>
    <t>適用開始日</t>
    <rPh sb="0" eb="2">
      <t>テキヨウ</t>
    </rPh>
    <rPh sb="2" eb="5">
      <t>カイシビ</t>
    </rPh>
    <phoneticPr fontId="15"/>
  </si>
  <si>
    <t>各サービス共通</t>
    <rPh sb="0" eb="1">
      <t>カク</t>
    </rPh>
    <rPh sb="5" eb="7">
      <t>キョウツウ</t>
    </rPh>
    <phoneticPr fontId="15"/>
  </si>
  <si>
    <t>１．なし　　２．Ⅰ　　３．Ⅱ　　４．Ⅲ　　５．Ⅳ　　６．Ⅴ</t>
    <phoneticPr fontId="15"/>
  </si>
  <si>
    <t>１．Ｖ（１）　　２．Ｖ（２）　　３．Ｖ（３）　　４．Ｖ（４）　　５．Ｖ（５）
６．Ｖ（６）　　７．Ｖ（７）　　８．Ｖ（８）　　９．Ｖ（９）　　１０．Ｖ（１０）
１１．Ｖ（１１）　１２．Ｖ（１２）　　１３．Ｖ（１３）　　１４．Ｖ（１４）</t>
    <phoneticPr fontId="15"/>
  </si>
  <si>
    <t>身体拘束廃止未実施</t>
    <phoneticPr fontId="15"/>
  </si>
  <si>
    <t>　</t>
    <phoneticPr fontId="15"/>
  </si>
  <si>
    <t>１．なし　　２．あり</t>
    <phoneticPr fontId="15"/>
  </si>
  <si>
    <t>定員超過</t>
    <rPh sb="0" eb="2">
      <t>テイイン</t>
    </rPh>
    <rPh sb="2" eb="4">
      <t>チョウカ</t>
    </rPh>
    <phoneticPr fontId="15"/>
  </si>
  <si>
    <t>職員欠如</t>
    <rPh sb="0" eb="2">
      <t>ショクイン</t>
    </rPh>
    <rPh sb="2" eb="4">
      <t>ケツジョ</t>
    </rPh>
    <phoneticPr fontId="15"/>
  </si>
  <si>
    <t>　１．なし　　３．Ⅱ　　４．Ⅲ　　５．Ⅰ</t>
    <phoneticPr fontId="15"/>
  </si>
  <si>
    <t>開所時間減算</t>
    <rPh sb="0" eb="2">
      <t>カイショ</t>
    </rPh>
    <rPh sb="2" eb="4">
      <t>ジカン</t>
    </rPh>
    <rPh sb="4" eb="6">
      <t>ゲンサン</t>
    </rPh>
    <phoneticPr fontId="15"/>
  </si>
  <si>
    <t>　１．なし　　２．Ⅱ　　３．Ⅰ</t>
    <phoneticPr fontId="15"/>
  </si>
  <si>
    <t>延長支援体制</t>
    <rPh sb="0" eb="2">
      <t>エンチョウ</t>
    </rPh>
    <rPh sb="2" eb="4">
      <t>シエン</t>
    </rPh>
    <rPh sb="4" eb="6">
      <t>タイセイ</t>
    </rPh>
    <phoneticPr fontId="15"/>
  </si>
  <si>
    <t>送迎体制</t>
    <rPh sb="0" eb="2">
      <t>ソウゲイ</t>
    </rPh>
    <rPh sb="2" eb="4">
      <t>タイセイ</t>
    </rPh>
    <phoneticPr fontId="15"/>
  </si>
  <si>
    <t>送迎体制（重度）</t>
    <rPh sb="0" eb="2">
      <t>ソウゲイ</t>
    </rPh>
    <rPh sb="2" eb="4">
      <t>タイセイ</t>
    </rPh>
    <rPh sb="5" eb="7">
      <t>ジュウド</t>
    </rPh>
    <phoneticPr fontId="15"/>
  </si>
  <si>
    <t>定員超過</t>
    <phoneticPr fontId="15"/>
  </si>
  <si>
    <t>日中活動支援体制</t>
    <rPh sb="0" eb="2">
      <t>ニッチュウ</t>
    </rPh>
    <rPh sb="2" eb="4">
      <t>カツドウ</t>
    </rPh>
    <rPh sb="4" eb="6">
      <t>シエン</t>
    </rPh>
    <rPh sb="6" eb="8">
      <t>タイセイ</t>
    </rPh>
    <phoneticPr fontId="15"/>
  </si>
  <si>
    <t>１．Ｖ（１）　　２．Ｖ（２）　　５．Ｖ（５）　　７．Ｖ（７）　　８．Ｖ（８）
１０．Ｖ（１０）　　１１．Ｖ（１１）　　１３．Ｖ（１３）　　１４．Ｖ（１４）</t>
    <phoneticPr fontId="15"/>
  </si>
  <si>
    <t>虐待防止措置未実施</t>
    <phoneticPr fontId="15"/>
  </si>
  <si>
    <t>相談支援</t>
    <rPh sb="0" eb="2">
      <t>ソウダン</t>
    </rPh>
    <rPh sb="2" eb="4">
      <t>シエン</t>
    </rPh>
    <phoneticPr fontId="15"/>
  </si>
  <si>
    <t>相談支援機能強化型体制</t>
    <phoneticPr fontId="15"/>
  </si>
  <si>
    <t>行動障害支援体制</t>
    <phoneticPr fontId="15"/>
  </si>
  <si>
    <t>要医療児者支援体制</t>
    <phoneticPr fontId="15"/>
  </si>
  <si>
    <t>※１</t>
    <phoneticPr fontId="15"/>
  </si>
  <si>
    <t>※２</t>
    <phoneticPr fontId="15"/>
  </si>
  <si>
    <t>※４</t>
    <phoneticPr fontId="15"/>
  </si>
  <si>
    <t>※５</t>
    <phoneticPr fontId="15"/>
  </si>
  <si>
    <t>※６</t>
    <phoneticPr fontId="15"/>
  </si>
  <si>
    <t>※７</t>
    <phoneticPr fontId="15"/>
  </si>
  <si>
    <t>※８</t>
    <phoneticPr fontId="15"/>
  </si>
  <si>
    <t>※９</t>
    <phoneticPr fontId="15"/>
  </si>
  <si>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4"/>
  </si>
  <si>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15"/>
  </si>
  <si>
    <t>特例による指定の有無</t>
    <rPh sb="0" eb="2">
      <t>トクレイ</t>
    </rPh>
    <rPh sb="5" eb="7">
      <t>シテイ</t>
    </rPh>
    <rPh sb="8" eb="10">
      <t>ウム</t>
    </rPh>
    <phoneticPr fontId="15"/>
  </si>
  <si>
    <t>定員規模
（※1）</t>
    <rPh sb="0" eb="2">
      <t>テイイン</t>
    </rPh>
    <rPh sb="2" eb="4">
      <t>キボ</t>
    </rPh>
    <phoneticPr fontId="15"/>
  </si>
  <si>
    <t>施設等区分</t>
    <rPh sb="0" eb="2">
      <t>シセツ</t>
    </rPh>
    <rPh sb="2" eb="3">
      <t>トウ</t>
    </rPh>
    <rPh sb="3" eb="5">
      <t>クブン</t>
    </rPh>
    <phoneticPr fontId="15"/>
  </si>
  <si>
    <t>主たる障害種別</t>
    <rPh sb="0" eb="1">
      <t>シュ</t>
    </rPh>
    <rPh sb="3" eb="5">
      <t>ショウガイ</t>
    </rPh>
    <rPh sb="5" eb="7">
      <t>シュベツ</t>
    </rPh>
    <phoneticPr fontId="15"/>
  </si>
  <si>
    <t>地域区分</t>
    <rPh sb="0" eb="1">
      <t>チ</t>
    </rPh>
    <rPh sb="1" eb="2">
      <t>イキ</t>
    </rPh>
    <rPh sb="2" eb="3">
      <t>ク</t>
    </rPh>
    <rPh sb="3" eb="4">
      <t>ブン</t>
    </rPh>
    <phoneticPr fontId="15"/>
  </si>
  <si>
    <t>　11．一級地　　12．二級地　　13．三級地　　14．四級地　　15．五級地
  16．六級地　　17．七級地　　23．その他</t>
    <rPh sb="63" eb="64">
      <t>タ</t>
    </rPh>
    <phoneticPr fontId="15"/>
  </si>
  <si>
    <t xml:space="preserve">                     障害児通所給付費</t>
    <rPh sb="21" eb="24">
      <t>ショウガイジ</t>
    </rPh>
    <rPh sb="24" eb="26">
      <t>ツウショ</t>
    </rPh>
    <rPh sb="26" eb="28">
      <t>キュウフ</t>
    </rPh>
    <rPh sb="28" eb="29">
      <t>ヒ</t>
    </rPh>
    <phoneticPr fontId="15"/>
  </si>
  <si>
    <t>児童発達支援</t>
    <rPh sb="0" eb="2">
      <t>ジドウ</t>
    </rPh>
    <rPh sb="2" eb="4">
      <t>ハッタツ</t>
    </rPh>
    <rPh sb="4" eb="6">
      <t>シエン</t>
    </rPh>
    <phoneticPr fontId="15"/>
  </si>
  <si>
    <t>未就学児等支援区分</t>
    <rPh sb="0" eb="4">
      <t>ミシュウガクジ</t>
    </rPh>
    <rPh sb="4" eb="5">
      <t>ナド</t>
    </rPh>
    <rPh sb="5" eb="7">
      <t>シエン</t>
    </rPh>
    <phoneticPr fontId="15"/>
  </si>
  <si>
    <t>１．非該当　　２．Ⅰ　　３．Ⅱ</t>
    <rPh sb="2" eb="5">
      <t>ヒガイトウ</t>
    </rPh>
    <phoneticPr fontId="15"/>
  </si>
  <si>
    <t>児童発達支援管理責任者欠如</t>
    <rPh sb="0" eb="2">
      <t>ジドウ</t>
    </rPh>
    <rPh sb="2" eb="4">
      <t>ハッタツ</t>
    </rPh>
    <rPh sb="4" eb="6">
      <t>シエン</t>
    </rPh>
    <phoneticPr fontId="15"/>
  </si>
  <si>
    <t>開所時間減算区分（※2）</t>
    <rPh sb="0" eb="2">
      <t>カイショ</t>
    </rPh>
    <rPh sb="2" eb="4">
      <t>ジカン</t>
    </rPh>
    <rPh sb="4" eb="6">
      <t>ゲンザン</t>
    </rPh>
    <rPh sb="6" eb="8">
      <t>クブン</t>
    </rPh>
    <phoneticPr fontId="15"/>
  </si>
  <si>
    <t>１．４時間未満　　２．４時間以上６時間未満</t>
    <phoneticPr fontId="15"/>
  </si>
  <si>
    <t>自己評価結果等未公表減算</t>
    <rPh sb="0" eb="2">
      <t>ジコ</t>
    </rPh>
    <rPh sb="2" eb="4">
      <t>ヒョウカ</t>
    </rPh>
    <rPh sb="4" eb="6">
      <t>ケッカ</t>
    </rPh>
    <rPh sb="6" eb="7">
      <t>トウ</t>
    </rPh>
    <rPh sb="7" eb="8">
      <t>ミ</t>
    </rPh>
    <rPh sb="8" eb="10">
      <t>コウヒョウ</t>
    </rPh>
    <rPh sb="10" eb="12">
      <t>ゲンザン</t>
    </rPh>
    <phoneticPr fontId="15"/>
  </si>
  <si>
    <t>支援プログラム未公表減算</t>
    <rPh sb="0" eb="2">
      <t>シエン</t>
    </rPh>
    <rPh sb="7" eb="10">
      <t>ミコウヒョウ</t>
    </rPh>
    <rPh sb="10" eb="12">
      <t>ゲンサン</t>
    </rPh>
    <phoneticPr fontId="19"/>
  </si>
  <si>
    <t>１．なし　　２．あり</t>
    <phoneticPr fontId="19"/>
  </si>
  <si>
    <t>業務継続計画未策定</t>
    <rPh sb="0" eb="2">
      <t>ギョウム</t>
    </rPh>
    <rPh sb="2" eb="4">
      <t>ケイゾク</t>
    </rPh>
    <rPh sb="4" eb="6">
      <t>ケイカク</t>
    </rPh>
    <rPh sb="6" eb="7">
      <t>ミ</t>
    </rPh>
    <rPh sb="7" eb="9">
      <t>サクテイ</t>
    </rPh>
    <phoneticPr fontId="19"/>
  </si>
  <si>
    <t>情報公表未報告</t>
    <phoneticPr fontId="19"/>
  </si>
  <si>
    <t>児童指導員等加配体制</t>
    <rPh sb="0" eb="2">
      <t>ジドウ</t>
    </rPh>
    <rPh sb="2" eb="5">
      <t>シドウイン</t>
    </rPh>
    <rPh sb="5" eb="6">
      <t>トウ</t>
    </rPh>
    <rPh sb="6" eb="8">
      <t>カハイ</t>
    </rPh>
    <rPh sb="8" eb="10">
      <t>タイセイ</t>
    </rPh>
    <phoneticPr fontId="15"/>
  </si>
  <si>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15"/>
  </si>
  <si>
    <t>看護職員加配体制（重度）</t>
    <rPh sb="0" eb="2">
      <t>カンゴ</t>
    </rPh>
    <rPh sb="2" eb="4">
      <t>ショクイン</t>
    </rPh>
    <rPh sb="4" eb="5">
      <t>クワ</t>
    </rPh>
    <rPh sb="6" eb="8">
      <t>タイセイ</t>
    </rPh>
    <rPh sb="9" eb="11">
      <t>ジュウド</t>
    </rPh>
    <phoneticPr fontId="15"/>
  </si>
  <si>
    <t>１．なし　　２．Ⅰ　　３．Ⅱ</t>
    <phoneticPr fontId="15"/>
  </si>
  <si>
    <t>福祉専門職員配置等</t>
    <rPh sb="0" eb="2">
      <t>フクシ</t>
    </rPh>
    <rPh sb="2" eb="4">
      <t>センモン</t>
    </rPh>
    <rPh sb="4" eb="6">
      <t>ショクイン</t>
    </rPh>
    <rPh sb="6" eb="8">
      <t>ハイチ</t>
    </rPh>
    <rPh sb="8" eb="9">
      <t>トウ</t>
    </rPh>
    <phoneticPr fontId="15"/>
  </si>
  <si>
    <t>栄養士配置体制（※3）</t>
    <rPh sb="0" eb="3">
      <t>エイヨウシ</t>
    </rPh>
    <rPh sb="3" eb="5">
      <t>ハイチ</t>
    </rPh>
    <rPh sb="5" eb="7">
      <t>タイセイ</t>
    </rPh>
    <phoneticPr fontId="15"/>
  </si>
  <si>
    <t>１．なし　　　　　　２．その他栄養士
３．常勤栄養士　　　４．常勤管理栄養士</t>
    <phoneticPr fontId="15"/>
  </si>
  <si>
    <t>食事提供加算区分</t>
    <rPh sb="0" eb="2">
      <t>ショクジ</t>
    </rPh>
    <rPh sb="2" eb="4">
      <t>テイキョウ</t>
    </rPh>
    <rPh sb="4" eb="6">
      <t>カサン</t>
    </rPh>
    <rPh sb="6" eb="8">
      <t>クブン</t>
    </rPh>
    <phoneticPr fontId="15"/>
  </si>
  <si>
    <t>強度行動障害加算体制</t>
    <rPh sb="0" eb="2">
      <t>キョウド</t>
    </rPh>
    <rPh sb="2" eb="4">
      <t>コウドウ</t>
    </rPh>
    <rPh sb="4" eb="6">
      <t>ショウガイ</t>
    </rPh>
    <rPh sb="6" eb="8">
      <t>カサン</t>
    </rPh>
    <rPh sb="8" eb="10">
      <t>タイセイ</t>
    </rPh>
    <phoneticPr fontId="15"/>
  </si>
  <si>
    <t>送迎体制（医ケア）</t>
    <rPh sb="0" eb="2">
      <t>ソウゲイ</t>
    </rPh>
    <rPh sb="2" eb="4">
      <t>タイセイ</t>
    </rPh>
    <rPh sb="5" eb="6">
      <t>イ</t>
    </rPh>
    <phoneticPr fontId="15"/>
  </si>
  <si>
    <t>専門的支援加算体制</t>
    <rPh sb="7" eb="9">
      <t>タイセイ</t>
    </rPh>
    <phoneticPr fontId="19"/>
  </si>
  <si>
    <t>中核機能強化加算対象</t>
    <rPh sb="0" eb="2">
      <t>チュウカク</t>
    </rPh>
    <rPh sb="2" eb="4">
      <t>キノウ</t>
    </rPh>
    <rPh sb="4" eb="6">
      <t>キョウカ</t>
    </rPh>
    <rPh sb="6" eb="8">
      <t>カサン</t>
    </rPh>
    <rPh sb="8" eb="10">
      <t>タイショウ</t>
    </rPh>
    <phoneticPr fontId="19"/>
  </si>
  <si>
    <t>１．なし　　２．Ⅰ　　３．Ⅱ　　４．Ⅲ</t>
    <phoneticPr fontId="19"/>
  </si>
  <si>
    <t>中核機能強化事業所加算対象</t>
    <rPh sb="0" eb="2">
      <t>チュウカク</t>
    </rPh>
    <rPh sb="2" eb="4">
      <t>キノウ</t>
    </rPh>
    <rPh sb="4" eb="6">
      <t>キョウカ</t>
    </rPh>
    <rPh sb="6" eb="9">
      <t>ジギョウショ</t>
    </rPh>
    <rPh sb="9" eb="11">
      <t>カサン</t>
    </rPh>
    <rPh sb="11" eb="13">
      <t>タイショウ</t>
    </rPh>
    <phoneticPr fontId="19"/>
  </si>
  <si>
    <t>視覚・聴覚等支援体制</t>
    <rPh sb="0" eb="2">
      <t>シカク</t>
    </rPh>
    <rPh sb="3" eb="5">
      <t>チョウカク</t>
    </rPh>
    <rPh sb="5" eb="6">
      <t>トウ</t>
    </rPh>
    <rPh sb="6" eb="8">
      <t>シエン</t>
    </rPh>
    <rPh sb="8" eb="10">
      <t>タイセイ</t>
    </rPh>
    <phoneticPr fontId="19"/>
  </si>
  <si>
    <t>人工内耳装用児支援体制</t>
    <rPh sb="0" eb="4">
      <t>ジンコウナイジ</t>
    </rPh>
    <rPh sb="4" eb="7">
      <t>ソウヨウジ</t>
    </rPh>
    <rPh sb="7" eb="11">
      <t>シエンタイセイ</t>
    </rPh>
    <phoneticPr fontId="19"/>
  </si>
  <si>
    <t>１．なし　　２．Ⅰ　　３．Ⅱ</t>
    <phoneticPr fontId="19"/>
  </si>
  <si>
    <t>入浴支援体制</t>
    <rPh sb="0" eb="2">
      <t>ニュウヨク</t>
    </rPh>
    <rPh sb="2" eb="4">
      <t>シエン</t>
    </rPh>
    <rPh sb="4" eb="6">
      <t>タイセイ</t>
    </rPh>
    <phoneticPr fontId="19"/>
  </si>
  <si>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</si>
  <si>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15"/>
  </si>
  <si>
    <t>指定管理者制度適用区分</t>
    <rPh sb="9" eb="11">
      <t>クブン</t>
    </rPh>
    <phoneticPr fontId="15"/>
  </si>
  <si>
    <t>１．非該当　　２．該当</t>
    <rPh sb="2" eb="5">
      <t>ヒガイトウ</t>
    </rPh>
    <rPh sb="9" eb="11">
      <t>ガイトウ</t>
    </rPh>
    <phoneticPr fontId="15"/>
  </si>
  <si>
    <t>共生型サービス対象区分</t>
    <phoneticPr fontId="15"/>
  </si>
  <si>
    <t>共生型サービス体制強化（※4）</t>
    <rPh sb="0" eb="3">
      <t>キョウセイガタ</t>
    </rPh>
    <rPh sb="7" eb="9">
      <t>タイセイ</t>
    </rPh>
    <rPh sb="9" eb="11">
      <t>キョウカ</t>
    </rPh>
    <phoneticPr fontId="15"/>
  </si>
  <si>
    <t>１．非該当　　２．Ⅰ　　３．Ⅱ　　４．Ⅲ</t>
    <rPh sb="2" eb="5">
      <t>ヒガイトウ</t>
    </rPh>
    <phoneticPr fontId="15"/>
  </si>
  <si>
    <t>共生型サービス体制強化（医療的ケア）（※4）</t>
    <rPh sb="0" eb="3">
      <t>キョウセイガタ</t>
    </rPh>
    <rPh sb="7" eb="9">
      <t>タイセイ</t>
    </rPh>
    <rPh sb="9" eb="11">
      <t>キョウカ</t>
    </rPh>
    <rPh sb="12" eb="15">
      <t>イリョウテキ</t>
    </rPh>
    <phoneticPr fontId="15"/>
  </si>
  <si>
    <t>地域生活支援拠点等</t>
    <phoneticPr fontId="15"/>
  </si>
  <si>
    <t>１．非該当　　２．該当</t>
    <phoneticPr fontId="15"/>
  </si>
  <si>
    <t>経過措置対象区分</t>
    <rPh sb="0" eb="2">
      <t>ケイカ</t>
    </rPh>
    <rPh sb="2" eb="4">
      <t>ソチ</t>
    </rPh>
    <rPh sb="4" eb="6">
      <t>タイショウ</t>
    </rPh>
    <rPh sb="6" eb="8">
      <t>クブン</t>
    </rPh>
    <phoneticPr fontId="15"/>
  </si>
  <si>
    <t>旧医療型
児童発達支援</t>
    <rPh sb="0" eb="1">
      <t>キュウ</t>
    </rPh>
    <rPh sb="1" eb="3">
      <t>イリョウ</t>
    </rPh>
    <rPh sb="3" eb="4">
      <t>ガタ</t>
    </rPh>
    <rPh sb="5" eb="7">
      <t>ジドウ</t>
    </rPh>
    <rPh sb="7" eb="9">
      <t>ハッタツ</t>
    </rPh>
    <rPh sb="9" eb="11">
      <t>シエン</t>
    </rPh>
    <phoneticPr fontId="15"/>
  </si>
  <si>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15"/>
  </si>
  <si>
    <t>保育職員加配</t>
    <rPh sb="0" eb="2">
      <t>ホイク</t>
    </rPh>
    <rPh sb="2" eb="4">
      <t>ショクイン</t>
    </rPh>
    <rPh sb="4" eb="6">
      <t>カハイ</t>
    </rPh>
    <phoneticPr fontId="15"/>
  </si>
  <si>
    <t>１．なし　　３．Ⅰ　　４．Ⅱ</t>
    <phoneticPr fontId="15"/>
  </si>
  <si>
    <t>放課後等デイサービス</t>
    <rPh sb="0" eb="4">
      <t>ホウカゴトウ</t>
    </rPh>
    <phoneticPr fontId="19"/>
  </si>
  <si>
    <t>児童発達支援管理責任者欠如</t>
    <rPh sb="0" eb="2">
      <t>ジドウ</t>
    </rPh>
    <rPh sb="2" eb="4">
      <t>ハッタツ</t>
    </rPh>
    <rPh sb="4" eb="6">
      <t>シエン</t>
    </rPh>
    <rPh sb="6" eb="8">
      <t>カンリ</t>
    </rPh>
    <rPh sb="8" eb="10">
      <t>セキニン</t>
    </rPh>
    <rPh sb="10" eb="11">
      <t>シャ</t>
    </rPh>
    <rPh sb="11" eb="13">
      <t>ケツジョ</t>
    </rPh>
    <phoneticPr fontId="15"/>
  </si>
  <si>
    <t>支援プログラム未公表減算</t>
    <rPh sb="0" eb="2">
      <t>シエン</t>
    </rPh>
    <rPh sb="7" eb="10">
      <t>ミコウヒョウ</t>
    </rPh>
    <rPh sb="10" eb="12">
      <t>ゲンザン</t>
    </rPh>
    <phoneticPr fontId="19"/>
  </si>
  <si>
    <t>情報公表未報告</t>
  </si>
  <si>
    <t>１．なし　３．Ⅰ　４．Ⅱ</t>
    <phoneticPr fontId="15"/>
  </si>
  <si>
    <t>個別サポート体制（Ⅰ）</t>
    <rPh sb="0" eb="2">
      <t>コベツ</t>
    </rPh>
    <rPh sb="6" eb="8">
      <t>タイセイ</t>
    </rPh>
    <phoneticPr fontId="19"/>
  </si>
  <si>
    <t>保育所等訪問支援</t>
    <rPh sb="0" eb="2">
      <t>ホイク</t>
    </rPh>
    <rPh sb="2" eb="3">
      <t>ショ</t>
    </rPh>
    <rPh sb="3" eb="4">
      <t>トウ</t>
    </rPh>
    <rPh sb="4" eb="6">
      <t>ホウモン</t>
    </rPh>
    <rPh sb="6" eb="8">
      <t>シエン</t>
    </rPh>
    <phoneticPr fontId="15"/>
  </si>
  <si>
    <t>訪問支援員特別体制</t>
    <rPh sb="7" eb="9">
      <t>タイセイ</t>
    </rPh>
    <phoneticPr fontId="15"/>
  </si>
  <si>
    <t>自己評価結果等未公表減算</t>
    <rPh sb="0" eb="2">
      <t>ジコ</t>
    </rPh>
    <rPh sb="2" eb="4">
      <t>ヒョウカ</t>
    </rPh>
    <rPh sb="4" eb="6">
      <t>ケッカ</t>
    </rPh>
    <rPh sb="6" eb="7">
      <t>トウ</t>
    </rPh>
    <rPh sb="7" eb="10">
      <t>ミコウヒョウ</t>
    </rPh>
    <rPh sb="10" eb="12">
      <t>ゲンザン</t>
    </rPh>
    <phoneticPr fontId="15"/>
  </si>
  <si>
    <t>業務継続計画未策定（※8）</t>
    <rPh sb="0" eb="2">
      <t>ギョウム</t>
    </rPh>
    <rPh sb="2" eb="4">
      <t>ケイゾク</t>
    </rPh>
    <rPh sb="4" eb="6">
      <t>ケイカク</t>
    </rPh>
    <rPh sb="6" eb="7">
      <t>ミ</t>
    </rPh>
    <rPh sb="7" eb="9">
      <t>サクテイ</t>
    </rPh>
    <phoneticPr fontId="19"/>
  </si>
  <si>
    <t>多職種連携支援体制</t>
    <rPh sb="0" eb="1">
      <t>タ</t>
    </rPh>
    <rPh sb="1" eb="3">
      <t>ショクシュ</t>
    </rPh>
    <rPh sb="3" eb="5">
      <t>レンケイ</t>
    </rPh>
    <rPh sb="5" eb="7">
      <t>シエン</t>
    </rPh>
    <rPh sb="7" eb="9">
      <t>タイセイ</t>
    </rPh>
    <phoneticPr fontId="19"/>
  </si>
  <si>
    <t>居宅訪問型
児童発達支援</t>
    <rPh sb="0" eb="2">
      <t>キョタク</t>
    </rPh>
    <rPh sb="2" eb="4">
      <t>ホウモン</t>
    </rPh>
    <rPh sb="4" eb="5">
      <t>ガタ</t>
    </rPh>
    <rPh sb="6" eb="8">
      <t>ジドウ</t>
    </rPh>
    <rPh sb="8" eb="10">
      <t>ハッタツ</t>
    </rPh>
    <rPh sb="10" eb="12">
      <t>シエン</t>
    </rPh>
    <phoneticPr fontId="15"/>
  </si>
  <si>
    <t>多職種連携支援体制</t>
    <rPh sb="5" eb="7">
      <t>シエン</t>
    </rPh>
    <phoneticPr fontId="19"/>
  </si>
  <si>
    <t>障害児入所給付費</t>
    <rPh sb="0" eb="3">
      <t>ショウガイジ</t>
    </rPh>
    <rPh sb="3" eb="5">
      <t>ニュウショ</t>
    </rPh>
    <rPh sb="5" eb="7">
      <t>キュウフ</t>
    </rPh>
    <rPh sb="7" eb="8">
      <t>ヒ</t>
    </rPh>
    <phoneticPr fontId="15"/>
  </si>
  <si>
    <t>福祉型障害児
入所施設</t>
    <rPh sb="0" eb="3">
      <t>フクシガタ</t>
    </rPh>
    <rPh sb="3" eb="6">
      <t>ショウガイジ</t>
    </rPh>
    <rPh sb="7" eb="9">
      <t>ニュウショ</t>
    </rPh>
    <rPh sb="9" eb="11">
      <t>シセツ</t>
    </rPh>
    <phoneticPr fontId="15"/>
  </si>
  <si>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15"/>
  </si>
  <si>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15"/>
  </si>
  <si>
    <t>重度障害児入所棟設置（知的・自閉）（※5）</t>
    <rPh sb="11" eb="13">
      <t>チテキ</t>
    </rPh>
    <rPh sb="14" eb="16">
      <t>ジヘイ</t>
    </rPh>
    <phoneticPr fontId="15"/>
  </si>
  <si>
    <t>重度肢体不自由児入所棟設置（※5）</t>
    <phoneticPr fontId="15"/>
  </si>
  <si>
    <t>重度障害児支援（強度行動障害）</t>
    <rPh sb="0" eb="2">
      <t>ジュウド</t>
    </rPh>
    <rPh sb="2" eb="5">
      <t>ショウガイジ</t>
    </rPh>
    <rPh sb="5" eb="7">
      <t>シエン</t>
    </rPh>
    <rPh sb="8" eb="10">
      <t>キョウド</t>
    </rPh>
    <rPh sb="10" eb="12">
      <t>コウドウ</t>
    </rPh>
    <rPh sb="12" eb="14">
      <t>ショウガイ</t>
    </rPh>
    <phoneticPr fontId="15"/>
  </si>
  <si>
    <t>心理担当職員配置体制（※6）</t>
    <rPh sb="0" eb="2">
      <t>シンリ</t>
    </rPh>
    <rPh sb="2" eb="4">
      <t>タントウ</t>
    </rPh>
    <rPh sb="4" eb="6">
      <t>ショクイン</t>
    </rPh>
    <rPh sb="6" eb="8">
      <t>ハイチ</t>
    </rPh>
    <rPh sb="8" eb="10">
      <t>タイセイ</t>
    </rPh>
    <phoneticPr fontId="15"/>
  </si>
  <si>
    <t>看護職員配置体制</t>
    <rPh sb="2" eb="4">
      <t>ショクイン</t>
    </rPh>
    <phoneticPr fontId="15"/>
  </si>
  <si>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15"/>
  </si>
  <si>
    <t>自活訓練体制（Ⅰ）</t>
    <rPh sb="0" eb="2">
      <t>ジカツ</t>
    </rPh>
    <rPh sb="2" eb="4">
      <t>クンレン</t>
    </rPh>
    <rPh sb="4" eb="6">
      <t>タイセイ</t>
    </rPh>
    <phoneticPr fontId="15"/>
  </si>
  <si>
    <t>自活訓練体制（Ⅱ）</t>
    <rPh sb="0" eb="2">
      <t>ジカツ</t>
    </rPh>
    <rPh sb="2" eb="4">
      <t>クンレン</t>
    </rPh>
    <rPh sb="4" eb="6">
      <t>タイセイ</t>
    </rPh>
    <phoneticPr fontId="15"/>
  </si>
  <si>
    <t>小規模グループケア体制</t>
    <rPh sb="0" eb="3">
      <t>ショウキボ</t>
    </rPh>
    <rPh sb="9" eb="11">
      <t>タイセイ</t>
    </rPh>
    <phoneticPr fontId="15"/>
  </si>
  <si>
    <t>１．なし　　４．Ⅰ　　５．Ⅱ　　６．Ⅱ（9～10人）　　７．Ⅰ・Ⅱ
８．Ⅰ・Ⅱ（9～10人）　　９．Ⅱ・Ⅱ（9～10人）　　１０．Ⅰ・Ⅱ・Ⅱ（9～10人）</t>
    <rPh sb="24" eb="25">
      <t>ニン</t>
    </rPh>
    <phoneticPr fontId="15"/>
  </si>
  <si>
    <t>小規模グループケア体制（サテライト型）</t>
    <rPh sb="17" eb="18">
      <t>ガタ</t>
    </rPh>
    <phoneticPr fontId="19"/>
  </si>
  <si>
    <t>ソーシャルワーカー配置体制</t>
    <rPh sb="9" eb="11">
      <t>ハイチ</t>
    </rPh>
    <rPh sb="11" eb="13">
      <t>タイセイ</t>
    </rPh>
    <phoneticPr fontId="19"/>
  </si>
  <si>
    <t>要支援児童加算（Ⅱ）体制</t>
    <rPh sb="0" eb="3">
      <t>ヨウシエン</t>
    </rPh>
    <rPh sb="3" eb="5">
      <t>ジドウ</t>
    </rPh>
    <rPh sb="5" eb="7">
      <t>カサン</t>
    </rPh>
    <rPh sb="10" eb="12">
      <t>タイセイ</t>
    </rPh>
    <phoneticPr fontId="15"/>
  </si>
  <si>
    <t>障害者支援施設等感染対策向上体制</t>
    <phoneticPr fontId="19"/>
  </si>
  <si>
    <t>１．なし　　２．Ⅰ　　３．Ⅱ　　４．Ⅰ・Ⅱ</t>
    <phoneticPr fontId="19"/>
  </si>
  <si>
    <t>医療型障害児
入所施設</t>
    <rPh sb="0" eb="2">
      <t>イリョウ</t>
    </rPh>
    <rPh sb="2" eb="3">
      <t>ガタ</t>
    </rPh>
    <rPh sb="3" eb="6">
      <t>ショウガイジ</t>
    </rPh>
    <rPh sb="7" eb="9">
      <t>ニュウショ</t>
    </rPh>
    <rPh sb="9" eb="11">
      <t>シセツ</t>
    </rPh>
    <phoneticPr fontId="15"/>
  </si>
  <si>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15"/>
  </si>
  <si>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15"/>
  </si>
  <si>
    <t>重度肢体不自由児入所棟設置（※5）</t>
    <rPh sb="0" eb="2">
      <t>ジュウド</t>
    </rPh>
    <rPh sb="2" eb="4">
      <t>シタイ</t>
    </rPh>
    <rPh sb="4" eb="7">
      <t>フジユウ</t>
    </rPh>
    <rPh sb="7" eb="8">
      <t>ジ</t>
    </rPh>
    <rPh sb="8" eb="10">
      <t>ニュウショ</t>
    </rPh>
    <rPh sb="10" eb="11">
      <t>トウ</t>
    </rPh>
    <rPh sb="11" eb="13">
      <t>セッチ</t>
    </rPh>
    <phoneticPr fontId="15"/>
  </si>
  <si>
    <t>重度障害児支援(強度行動障害)</t>
  </si>
  <si>
    <t>１．なし　　４．Ⅰ　　５．Ⅱ　　６．Ⅱ（9～10人）　　７．Ⅰ・Ⅱ
８．Ⅰ・Ⅱ（9～10人）　　９．Ⅱ・Ⅱ（9～10人）　　１０．Ⅰ・Ⅱ・Ⅱ（9～10人）</t>
    <phoneticPr fontId="15"/>
  </si>
  <si>
    <t>ソーシャルワーカー配置体制</t>
    <phoneticPr fontId="19"/>
  </si>
  <si>
    <t>障害児相談支援</t>
    <rPh sb="0" eb="3">
      <t>ショウガイジ</t>
    </rPh>
    <rPh sb="3" eb="5">
      <t>ソウダン</t>
    </rPh>
    <rPh sb="5" eb="7">
      <t>シエン</t>
    </rPh>
    <phoneticPr fontId="15"/>
  </si>
  <si>
    <t>１．なし　２．Ⅱ　４．Ⅰ　５．Ⅲ　６．Ⅳ</t>
    <phoneticPr fontId="15"/>
  </si>
  <si>
    <t>精神障害者支援体制</t>
    <phoneticPr fontId="15"/>
  </si>
  <si>
    <t>主任相談支援専門員配置</t>
    <phoneticPr fontId="15"/>
  </si>
  <si>
    <t>ピアサポート体制</t>
    <phoneticPr fontId="19"/>
  </si>
  <si>
    <t>　１．なし　　２．あり</t>
    <phoneticPr fontId="19"/>
  </si>
  <si>
    <t>地域体制強化共同支援加算対象（※7）</t>
    <phoneticPr fontId="19"/>
  </si>
  <si>
    <t>地域生活支援拠点等機能強化体制</t>
    <phoneticPr fontId="19"/>
  </si>
  <si>
    <t>高次脳機能障害支援体制</t>
    <phoneticPr fontId="19"/>
  </si>
  <si>
    <t>　１．なし　　２．Ⅱ　　３．Ⅰ</t>
    <phoneticPr fontId="19"/>
  </si>
  <si>
    <t>「定員規模」欄には、定員数を記入すること。            　　　　</t>
    <rPh sb="1" eb="3">
      <t>テイイン</t>
    </rPh>
    <rPh sb="3" eb="5">
      <t>キボ</t>
    </rPh>
    <rPh sb="6" eb="7">
      <t>ラン</t>
    </rPh>
    <rPh sb="10" eb="12">
      <t>テイイン</t>
    </rPh>
    <rPh sb="12" eb="13">
      <t>カズ</t>
    </rPh>
    <rPh sb="14" eb="16">
      <t>キニュウ</t>
    </rPh>
    <phoneticPr fontId="15"/>
  </si>
  <si>
    <t>「開所時間減算区分」欄は、開所時間減算が「２．あり」の場合に設定する。          　　　　</t>
    <phoneticPr fontId="15"/>
  </si>
  <si>
    <t>※３</t>
    <phoneticPr fontId="15"/>
  </si>
  <si>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15"/>
  </si>
  <si>
    <t>「共生型サービス対象区分」欄が「２．該当」の場合に設定する。</t>
    <phoneticPr fontId="15"/>
  </si>
  <si>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15"/>
  </si>
  <si>
    <t>「心理担当職員配置体制」欄の「３．Ⅱ」は、配置した心理指導担当職員が公認心理師の資格を有している場合に設定する。</t>
    <phoneticPr fontId="15"/>
  </si>
  <si>
    <t>以下のサービスについて、「業務継続計画未策定」欄は、令和7年4月1日以降の場合に設定する。
　保育所等訪問支援、居宅訪問型児童発達支援、障害児相談支援</t>
    <rPh sb="0" eb="2">
      <t>イカ</t>
    </rPh>
    <phoneticPr fontId="15"/>
  </si>
  <si>
    <t>「福祉・介護職員等処遇改善加算対象」欄は、令和7年4月1日以降の場合、「６．Ⅴ」を設定しない。</t>
    <phoneticPr fontId="14"/>
  </si>
  <si>
    <t>※１０</t>
    <phoneticPr fontId="19"/>
  </si>
  <si>
    <t>「福祉・介護職員等処遇改善加算（Ⅴ）区分」欄は「福祉・介護職員等処遇改善加算対象」が「６．Ⅴ」の場合に設定する。</t>
    <rPh sb="38" eb="40">
      <t>タイショウ</t>
    </rPh>
    <phoneticPr fontId="14"/>
  </si>
  <si>
    <t>・</t>
    <phoneticPr fontId="15"/>
  </si>
  <si>
    <t>③</t>
    <phoneticPr fontId="15"/>
  </si>
  <si>
    <t>人</t>
    <rPh sb="0" eb="1">
      <t>ニン</t>
    </rPh>
    <phoneticPr fontId="15"/>
  </si>
  <si>
    <t>常勤</t>
    <rPh sb="0" eb="2">
      <t>ジョウキン</t>
    </rPh>
    <phoneticPr fontId="15"/>
  </si>
  <si>
    <t>非常勤</t>
    <rPh sb="0" eb="3">
      <t>ヒジョウキン</t>
    </rPh>
    <phoneticPr fontId="15"/>
  </si>
  <si>
    <t>①</t>
    <phoneticPr fontId="15"/>
  </si>
  <si>
    <t>②</t>
    <phoneticPr fontId="15"/>
  </si>
  <si>
    <t>④</t>
    <phoneticPr fontId="15"/>
  </si>
  <si>
    <t>⑤</t>
    <phoneticPr fontId="15"/>
  </si>
  <si>
    <t>⑥</t>
    <phoneticPr fontId="15"/>
  </si>
  <si>
    <t>⑦</t>
    <phoneticPr fontId="15"/>
  </si>
  <si>
    <t>（別紙３ー１）</t>
    <rPh sb="1" eb="3">
      <t>ベッシ</t>
    </rPh>
    <phoneticPr fontId="19"/>
  </si>
  <si>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9"/>
  </si>
  <si>
    <t>１　事業所・施設の名称</t>
    <rPh sb="2" eb="5">
      <t>ジギョウショ</t>
    </rPh>
    <rPh sb="6" eb="8">
      <t>シセツ</t>
    </rPh>
    <rPh sb="9" eb="11">
      <t>メイショウ</t>
    </rPh>
    <phoneticPr fontId="15"/>
  </si>
  <si>
    <t>２　異動区分</t>
    <rPh sb="2" eb="4">
      <t>イドウ</t>
    </rPh>
    <rPh sb="4" eb="6">
      <t>クブン</t>
    </rPh>
    <phoneticPr fontId="15"/>
  </si>
  <si>
    <t>３　サービスの種類</t>
    <rPh sb="7" eb="9">
      <t>シュルイ</t>
    </rPh>
    <phoneticPr fontId="15"/>
  </si>
  <si>
    <t>４　届出項目</t>
    <rPh sb="2" eb="4">
      <t>トドケデ</t>
    </rPh>
    <rPh sb="4" eb="6">
      <t>コウモク</t>
    </rPh>
    <phoneticPr fontId="15"/>
  </si>
  <si>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9"/>
  </si>
  <si>
    <t>５　社会福祉士等の状況</t>
    <rPh sb="2" eb="4">
      <t>シャカイ</t>
    </rPh>
    <rPh sb="4" eb="6">
      <t>フクシ</t>
    </rPh>
    <rPh sb="6" eb="7">
      <t>シ</t>
    </rPh>
    <rPh sb="7" eb="8">
      <t>トウ</t>
    </rPh>
    <rPh sb="9" eb="11">
      <t>ジョウキョウ</t>
    </rPh>
    <phoneticPr fontId="15"/>
  </si>
  <si>
    <t>生活支援員等の総数
（常勤）</t>
    <rPh sb="0" eb="2">
      <t>セイカツ</t>
    </rPh>
    <rPh sb="2" eb="4">
      <t>シエン</t>
    </rPh>
    <rPh sb="4" eb="5">
      <t>イン</t>
    </rPh>
    <rPh sb="5" eb="6">
      <t>トウ</t>
    </rPh>
    <rPh sb="7" eb="9">
      <t>ソウスウ</t>
    </rPh>
    <rPh sb="11" eb="13">
      <t>ジョウキン</t>
    </rPh>
    <phoneticPr fontId="15"/>
  </si>
  <si>
    <t>①のうち社会福祉士等
の総数（常勤）</t>
    <rPh sb="4" eb="6">
      <t>シャカイ</t>
    </rPh>
    <rPh sb="6" eb="8">
      <t>フクシ</t>
    </rPh>
    <rPh sb="8" eb="9">
      <t>シ</t>
    </rPh>
    <rPh sb="9" eb="10">
      <t>トウ</t>
    </rPh>
    <rPh sb="12" eb="14">
      <t>ソウスウ</t>
    </rPh>
    <rPh sb="15" eb="17">
      <t>ジョウキン</t>
    </rPh>
    <phoneticPr fontId="15"/>
  </si>
  <si>
    <t>①に占める②の割合が
25％又は35％以上</t>
    <rPh sb="2" eb="3">
      <t>シ</t>
    </rPh>
    <rPh sb="7" eb="9">
      <t>ワリアイ</t>
    </rPh>
    <rPh sb="14" eb="15">
      <t>マタ</t>
    </rPh>
    <rPh sb="19" eb="21">
      <t>イジョウ</t>
    </rPh>
    <phoneticPr fontId="15"/>
  </si>
  <si>
    <t>６　常勤職員の状況</t>
    <rPh sb="2" eb="4">
      <t>ジョウキン</t>
    </rPh>
    <rPh sb="4" eb="6">
      <t>ショクイン</t>
    </rPh>
    <rPh sb="7" eb="9">
      <t>ジョウキョウ</t>
    </rPh>
    <phoneticPr fontId="15"/>
  </si>
  <si>
    <t>生活支援員等の総数
（常勤換算）</t>
    <rPh sb="0" eb="2">
      <t>セイカツ</t>
    </rPh>
    <rPh sb="2" eb="4">
      <t>シエン</t>
    </rPh>
    <rPh sb="4" eb="5">
      <t>イン</t>
    </rPh>
    <rPh sb="5" eb="6">
      <t>トウ</t>
    </rPh>
    <rPh sb="7" eb="9">
      <t>ソウスウ</t>
    </rPh>
    <rPh sb="11" eb="13">
      <t>ジョウキン</t>
    </rPh>
    <rPh sb="13" eb="15">
      <t>カンザン</t>
    </rPh>
    <phoneticPr fontId="15"/>
  </si>
  <si>
    <t>①のうち常勤の者の数</t>
    <rPh sb="4" eb="6">
      <t>ジョウキン</t>
    </rPh>
    <rPh sb="7" eb="8">
      <t>モノ</t>
    </rPh>
    <rPh sb="9" eb="10">
      <t>カズ</t>
    </rPh>
    <phoneticPr fontId="15"/>
  </si>
  <si>
    <t>①に占める②の割合が
75％以上</t>
    <rPh sb="2" eb="3">
      <t>シ</t>
    </rPh>
    <rPh sb="7" eb="9">
      <t>ワリアイ</t>
    </rPh>
    <rPh sb="14" eb="16">
      <t>イジョウ</t>
    </rPh>
    <phoneticPr fontId="15"/>
  </si>
  <si>
    <t>７　勤続年数の状況</t>
    <rPh sb="2" eb="4">
      <t>キンゾク</t>
    </rPh>
    <rPh sb="4" eb="6">
      <t>ネンスウ</t>
    </rPh>
    <rPh sb="7" eb="9">
      <t>ジョウキョウ</t>
    </rPh>
    <phoneticPr fontId="15"/>
  </si>
  <si>
    <t>①のうち勤続年数３年以上の者の数</t>
    <rPh sb="4" eb="6">
      <t>キンゾク</t>
    </rPh>
    <rPh sb="6" eb="8">
      <t>ネンスウ</t>
    </rPh>
    <rPh sb="9" eb="10">
      <t>ネン</t>
    </rPh>
    <rPh sb="10" eb="12">
      <t>イジョウ</t>
    </rPh>
    <rPh sb="13" eb="14">
      <t>シャ</t>
    </rPh>
    <rPh sb="15" eb="16">
      <t>カズ</t>
    </rPh>
    <phoneticPr fontId="15"/>
  </si>
  <si>
    <t>①に占める②の割合が
30％以上</t>
    <rPh sb="2" eb="3">
      <t>シ</t>
    </rPh>
    <rPh sb="7" eb="9">
      <t>ワリアイ</t>
    </rPh>
    <rPh sb="14" eb="16">
      <t>イジョウ</t>
    </rPh>
    <phoneticPr fontId="15"/>
  </si>
  <si>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15"/>
  </si>
  <si>
    <t>注２　生活支援員等とは、</t>
    <rPh sb="0" eb="1">
      <t>チュウ</t>
    </rPh>
    <rPh sb="3" eb="5">
      <t>セイカツ</t>
    </rPh>
    <rPh sb="5" eb="7">
      <t>シエン</t>
    </rPh>
    <rPh sb="7" eb="8">
      <t>イン</t>
    </rPh>
    <rPh sb="8" eb="9">
      <t>トウ</t>
    </rPh>
    <phoneticPr fontId="15"/>
  </si>
  <si>
    <t>　　　○療養介護にあっては、生活支援員</t>
    <rPh sb="4" eb="6">
      <t>リョウヨウ</t>
    </rPh>
    <rPh sb="6" eb="8">
      <t>カイゴ</t>
    </rPh>
    <rPh sb="14" eb="16">
      <t>セイカツ</t>
    </rPh>
    <rPh sb="16" eb="18">
      <t>シエン</t>
    </rPh>
    <rPh sb="18" eb="19">
      <t>イン</t>
    </rPh>
    <phoneticPr fontId="15"/>
  </si>
  <si>
    <t>　　　○生活介護にあっては、生活支援員又は共生型生活介護従業者</t>
    <rPh sb="4" eb="6">
      <t>セイカツ</t>
    </rPh>
    <rPh sb="6" eb="8">
      <t>カイゴ</t>
    </rPh>
    <rPh sb="14" eb="16">
      <t>セイカツ</t>
    </rPh>
    <rPh sb="16" eb="18">
      <t>シエン</t>
    </rPh>
    <rPh sb="18" eb="19">
      <t>イン</t>
    </rPh>
    <phoneticPr fontId="15"/>
  </si>
  <si>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15"/>
  </si>
  <si>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15"/>
  </si>
  <si>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9"/>
  </si>
  <si>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</si>
  <si>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15"/>
  </si>
  <si>
    <t>　　　○自立生活援助にあっては、地域生活支援員</t>
    <rPh sb="6" eb="8">
      <t>セイカツ</t>
    </rPh>
    <rPh sb="8" eb="10">
      <t>エンジョ</t>
    </rPh>
    <rPh sb="16" eb="18">
      <t>チイキ</t>
    </rPh>
    <phoneticPr fontId="15"/>
  </si>
  <si>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15"/>
  </si>
  <si>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15"/>
  </si>
  <si>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15"/>
  </si>
  <si>
    <t>　　　○福祉型障害児入所施設にあっては、加算（Ⅰ）（Ⅱ）においては、児童指導員、加算（Ⅲ）においては、児童指導員
　　　　又は保育士</t>
    <phoneticPr fontId="15"/>
  </si>
  <si>
    <t>　　　○医療型障害児入所施設にあっては、加算（Ⅰ）（Ⅱ）においては、児童指導員又は指定発達医療機関の職員、加算
　　　　（Ⅲ）においては、児童指導員若しくは保育士又は指定発達医療機関の職員
　　　　のことをいう。</t>
    <phoneticPr fontId="15"/>
  </si>
  <si>
    <t>合計</t>
    <rPh sb="0" eb="2">
      <t>ゴウケイ</t>
    </rPh>
    <phoneticPr fontId="15"/>
  </si>
  <si>
    <t>事業所・施設の名称</t>
    <rPh sb="0" eb="3">
      <t>ジギョウショ</t>
    </rPh>
    <rPh sb="4" eb="6">
      <t>シセツ</t>
    </rPh>
    <rPh sb="7" eb="9">
      <t>メイショウ</t>
    </rPh>
    <phoneticPr fontId="15"/>
  </si>
  <si>
    <t>日</t>
  </si>
  <si>
    <t>年</t>
    <rPh sb="0" eb="1">
      <t>ネン</t>
    </rPh>
    <phoneticPr fontId="14"/>
  </si>
  <si>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15"/>
  </si>
  <si>
    <t>事業所の名称</t>
    <rPh sb="0" eb="3">
      <t>ジギョウショ</t>
    </rPh>
    <rPh sb="4" eb="6">
      <t>メイショウ</t>
    </rPh>
    <phoneticPr fontId="15"/>
  </si>
  <si>
    <t>異動区分</t>
    <rPh sb="0" eb="2">
      <t>イドウ</t>
    </rPh>
    <rPh sb="2" eb="4">
      <t>クブン</t>
    </rPh>
    <phoneticPr fontId="15"/>
  </si>
  <si>
    <t>職種</t>
    <rPh sb="0" eb="2">
      <t>ショクシュ</t>
    </rPh>
    <phoneticPr fontId="15"/>
  </si>
  <si>
    <t>氏名</t>
    <rPh sb="0" eb="2">
      <t>シメイ</t>
    </rPh>
    <phoneticPr fontId="15"/>
  </si>
  <si>
    <t>管理栄養士</t>
    <rPh sb="0" eb="2">
      <t>カンリ</t>
    </rPh>
    <rPh sb="2" eb="5">
      <t>エイヨウシ</t>
    </rPh>
    <phoneticPr fontId="15"/>
  </si>
  <si>
    <t>栄養士</t>
    <rPh sb="0" eb="3">
      <t>エイヨウシ</t>
    </rPh>
    <phoneticPr fontId="15"/>
  </si>
  <si>
    <t>　　　</t>
    <phoneticPr fontId="15"/>
  </si>
  <si>
    <t>月</t>
    <rPh sb="0" eb="1">
      <t>ゲツ</t>
    </rPh>
    <phoneticPr fontId="15"/>
  </si>
  <si>
    <t>日</t>
    <rPh sb="0" eb="1">
      <t>ニチ</t>
    </rPh>
    <phoneticPr fontId="15"/>
  </si>
  <si>
    <t>月</t>
    <rPh sb="0" eb="1">
      <t>ツキ</t>
    </rPh>
    <phoneticPr fontId="15"/>
  </si>
  <si>
    <t>１　事業所名</t>
    <rPh sb="2" eb="5">
      <t>ジギョウショ</t>
    </rPh>
    <rPh sb="5" eb="6">
      <t>メイ</t>
    </rPh>
    <phoneticPr fontId="15"/>
  </si>
  <si>
    <t>氏　　名</t>
    <rPh sb="0" eb="1">
      <t>シ</t>
    </rPh>
    <rPh sb="3" eb="4">
      <t>メイ</t>
    </rPh>
    <phoneticPr fontId="15"/>
  </si>
  <si>
    <t>　２　異動区分</t>
    <rPh sb="3" eb="5">
      <t>イドウ</t>
    </rPh>
    <rPh sb="5" eb="7">
      <t>クブン</t>
    </rPh>
    <phoneticPr fontId="15"/>
  </si>
  <si>
    <t>氏名</t>
    <rPh sb="0" eb="2">
      <t>シメイ</t>
    </rPh>
    <phoneticPr fontId="14"/>
  </si>
  <si>
    <t>定員</t>
    <rPh sb="0" eb="2">
      <t>テイイン</t>
    </rPh>
    <phoneticPr fontId="14"/>
  </si>
  <si>
    <t>月</t>
    <rPh sb="0" eb="1">
      <t>ガツ</t>
    </rPh>
    <phoneticPr fontId="14"/>
  </si>
  <si>
    <t>住所</t>
    <rPh sb="0" eb="2">
      <t>ジュウショ</t>
    </rPh>
    <phoneticPr fontId="14"/>
  </si>
  <si>
    <t>生年月日</t>
    <rPh sb="0" eb="4">
      <t>セイネンガッピ</t>
    </rPh>
    <phoneticPr fontId="14"/>
  </si>
  <si>
    <t>事業所</t>
    <rPh sb="0" eb="3">
      <t>ジギョウショ</t>
    </rPh>
    <phoneticPr fontId="14"/>
  </si>
  <si>
    <t>診療科</t>
    <rPh sb="0" eb="3">
      <t>シンリョウカ</t>
    </rPh>
    <phoneticPr fontId="14"/>
  </si>
  <si>
    <t>年</t>
    <rPh sb="0" eb="1">
      <t>ネン</t>
    </rPh>
    <phoneticPr fontId="19"/>
  </si>
  <si>
    <t>法　人　名</t>
    <rPh sb="0" eb="1">
      <t>ホウ</t>
    </rPh>
    <rPh sb="2" eb="3">
      <t>ヒト</t>
    </rPh>
    <rPh sb="4" eb="5">
      <t>メイ</t>
    </rPh>
    <phoneticPr fontId="15"/>
  </si>
  <si>
    <t>事業所名</t>
    <rPh sb="0" eb="2">
      <t>ジギョウ</t>
    </rPh>
    <rPh sb="2" eb="3">
      <t>ショ</t>
    </rPh>
    <rPh sb="3" eb="4">
      <t>メイ</t>
    </rPh>
    <phoneticPr fontId="15"/>
  </si>
  <si>
    <t>事業所所在地
（区市町村名）</t>
    <rPh sb="0" eb="3">
      <t>ジギョウショ</t>
    </rPh>
    <rPh sb="3" eb="4">
      <t>トコロ</t>
    </rPh>
    <rPh sb="4" eb="5">
      <t>ザイ</t>
    </rPh>
    <rPh sb="5" eb="6">
      <t>チ</t>
    </rPh>
    <rPh sb="8" eb="12">
      <t>クシチョウソン</t>
    </rPh>
    <rPh sb="12" eb="13">
      <t>メイ</t>
    </rPh>
    <phoneticPr fontId="15"/>
  </si>
  <si>
    <t>公表の実施時期</t>
    <rPh sb="0" eb="2">
      <t>コウヒョウ</t>
    </rPh>
    <rPh sb="3" eb="5">
      <t>ジッシ</t>
    </rPh>
    <rPh sb="5" eb="7">
      <t>ジキ</t>
    </rPh>
    <phoneticPr fontId="15"/>
  </si>
  <si>
    <t>１ 事業所・施設の名称</t>
    <rPh sb="2" eb="5">
      <t>ジギョウショ</t>
    </rPh>
    <rPh sb="6" eb="8">
      <t>シセツ</t>
    </rPh>
    <rPh sb="9" eb="11">
      <t>メイショウ</t>
    </rPh>
    <phoneticPr fontId="15"/>
  </si>
  <si>
    <t>２ 異動区分</t>
    <rPh sb="2" eb="4">
      <t>イドウ</t>
    </rPh>
    <rPh sb="4" eb="6">
      <t>クブン</t>
    </rPh>
    <phoneticPr fontId="15"/>
  </si>
  <si>
    <t>注２</t>
    <phoneticPr fontId="14"/>
  </si>
  <si>
    <t>　「異動区分」欄については、該当する番号に○を付してください。</t>
    <rPh sb="2" eb="4">
      <t>イドウ</t>
    </rPh>
    <rPh sb="4" eb="6">
      <t>クブン</t>
    </rPh>
    <rPh sb="7" eb="8">
      <t>ラン</t>
    </rPh>
    <rPh sb="14" eb="16">
      <t>ガイトウ</t>
    </rPh>
    <rPh sb="18" eb="20">
      <t>バンゴウ</t>
    </rPh>
    <rPh sb="23" eb="24">
      <t>フ</t>
    </rPh>
    <phoneticPr fontId="15"/>
  </si>
  <si>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15"/>
  </si>
  <si>
    <t>（別紙59）</t>
    <rPh sb="1" eb="3">
      <t>ベッシ</t>
    </rPh>
    <phoneticPr fontId="19"/>
  </si>
  <si>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15"/>
  </si>
  <si>
    <t>３　サービスの種類</t>
    <rPh sb="7" eb="9">
      <t>シュルイ</t>
    </rPh>
    <phoneticPr fontId="14"/>
  </si>
  <si>
    <t>４ 申請する報酬算定区分</t>
    <rPh sb="2" eb="4">
      <t>シンセイ</t>
    </rPh>
    <rPh sb="6" eb="8">
      <t>ホウシュウ</t>
    </rPh>
    <rPh sb="8" eb="10">
      <t>サンテイ</t>
    </rPh>
    <rPh sb="10" eb="12">
      <t>クブン</t>
    </rPh>
    <phoneticPr fontId="15"/>
  </si>
  <si>
    <t>注１</t>
    <phoneticPr fontId="14"/>
  </si>
  <si>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15"/>
  </si>
  <si>
    <t xml:space="preserve">注３
</t>
    <rPh sb="0" eb="1">
      <t>チュウ</t>
    </rPh>
    <phoneticPr fontId="14"/>
  </si>
  <si>
    <t>（別紙60）</t>
    <rPh sb="1" eb="3">
      <t>ベッシ</t>
    </rPh>
    <phoneticPr fontId="14"/>
  </si>
  <si>
    <t>自己評価結果等の公表状況に関する届出書</t>
    <rPh sb="0" eb="6">
      <t>ジコヒョウカケッカ</t>
    </rPh>
    <rPh sb="6" eb="7">
      <t>トウ</t>
    </rPh>
    <rPh sb="13" eb="14">
      <t>カン</t>
    </rPh>
    <rPh sb="16" eb="19">
      <t>トドケデショ</t>
    </rPh>
    <phoneticPr fontId="15"/>
  </si>
  <si>
    <t>サービスの種別</t>
    <rPh sb="5" eb="7">
      <t>シュベツ</t>
    </rPh>
    <phoneticPr fontId="15"/>
  </si>
  <si>
    <t>①児童発達支援　　　②放課後等デイサービス　　　③保育所等訪問支援</t>
    <rPh sb="25" eb="29">
      <t>ホイクジョトウ</t>
    </rPh>
    <rPh sb="29" eb="33">
      <t>ホウモンシエン</t>
    </rPh>
    <phoneticPr fontId="15"/>
  </si>
  <si>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15"/>
  </si>
  <si>
    <t>　　　　　　年　　　　月</t>
    <phoneticPr fontId="15"/>
  </si>
  <si>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15"/>
  </si>
  <si>
    <r>
      <t>指　定　年　月</t>
    </r>
    <r>
      <rPr>
        <sz val="9"/>
        <rFont val="ＭＳ Ｐゴシック"/>
        <family val="3"/>
        <charset val="128"/>
      </rPr>
      <t xml:space="preserve">
（保育所等訪問支援）</t>
    </r>
    <rPh sb="9" eb="13">
      <t>ホイクジョトウ</t>
    </rPh>
    <rPh sb="13" eb="17">
      <t>ホウモンシエン</t>
    </rPh>
    <phoneticPr fontId="15"/>
  </si>
  <si>
    <t>　　　　　　　　　　 年　　　  月</t>
    <rPh sb="11" eb="12">
      <t>ネン</t>
    </rPh>
    <rPh sb="17" eb="18">
      <t>ガツ</t>
    </rPh>
    <phoneticPr fontId="15"/>
  </si>
  <si>
    <t>【自己評価結果等の公表状況等】</t>
    <rPh sb="1" eb="5">
      <t>ジコヒョウカ</t>
    </rPh>
    <rPh sb="5" eb="8">
      <t>ケッカトウ</t>
    </rPh>
    <rPh sb="9" eb="11">
      <t>コウヒョウ</t>
    </rPh>
    <rPh sb="11" eb="13">
      <t>ジョウキョウ</t>
    </rPh>
    <rPh sb="13" eb="14">
      <t>トウ</t>
    </rPh>
    <phoneticPr fontId="15"/>
  </si>
  <si>
    <t>年　　　　月　　　　</t>
    <phoneticPr fontId="15"/>
  </si>
  <si>
    <t>保護者への提示</t>
    <rPh sb="0" eb="3">
      <t>ホゴシャ</t>
    </rPh>
    <rPh sb="5" eb="7">
      <t>テイジ</t>
    </rPh>
    <phoneticPr fontId="14"/>
  </si>
  <si>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15"/>
  </si>
  <si>
    <t>公　表　方　法</t>
    <rPh sb="0" eb="1">
      <t>コウ</t>
    </rPh>
    <rPh sb="2" eb="3">
      <t>オモテ</t>
    </rPh>
    <rPh sb="4" eb="5">
      <t>カタ</t>
    </rPh>
    <rPh sb="6" eb="7">
      <t>ホウ</t>
    </rPh>
    <phoneticPr fontId="15"/>
  </si>
  <si>
    <t>① インターネット 　② その他（　　　　　　　　　　　　　　　　　）</t>
    <phoneticPr fontId="15"/>
  </si>
  <si>
    <t>①の場合は公表内容欄にURLを記載</t>
    <rPh sb="2" eb="4">
      <t>バアイ</t>
    </rPh>
    <rPh sb="5" eb="7">
      <t>コウヒョウ</t>
    </rPh>
    <rPh sb="7" eb="9">
      <t>ナイヨウ</t>
    </rPh>
    <rPh sb="9" eb="10">
      <t>ラン</t>
    </rPh>
    <rPh sb="15" eb="17">
      <t>キサイ</t>
    </rPh>
    <phoneticPr fontId="15"/>
  </si>
  <si>
    <t>公　表　内　容</t>
    <rPh sb="0" eb="1">
      <t>コウ</t>
    </rPh>
    <rPh sb="2" eb="3">
      <t>ヒョウ</t>
    </rPh>
    <rPh sb="4" eb="5">
      <t>ナイ</t>
    </rPh>
    <rPh sb="6" eb="7">
      <t>カタチ</t>
    </rPh>
    <phoneticPr fontId="15"/>
  </si>
  <si>
    <t>①の場合（URL：　　　　　　　　　　　　　　　　　　　　　　　　　　　　　　　　　　　　　　　　　　　　　　　）</t>
    <rPh sb="2" eb="4">
      <t>バアイ</t>
    </rPh>
    <phoneticPr fontId="14"/>
  </si>
  <si>
    <t>改　善　内　容</t>
    <rPh sb="0" eb="1">
      <t>カイ</t>
    </rPh>
    <rPh sb="2" eb="3">
      <t>ゼン</t>
    </rPh>
    <rPh sb="4" eb="5">
      <t>ナイ</t>
    </rPh>
    <rPh sb="6" eb="7">
      <t>カタチ</t>
    </rPh>
    <phoneticPr fontId="14"/>
  </si>
  <si>
    <t>備考１</t>
    <rPh sb="0" eb="2">
      <t>ビコウ</t>
    </rPh>
    <phoneticPr fontId="14"/>
  </si>
  <si>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14"/>
  </si>
  <si>
    <t>　減算は、届出がされていない月から届出がされていない状態が解消されるに至った月まで、障害児全員について減算する点に留意下さい。</t>
    <phoneticPr fontId="14"/>
  </si>
  <si>
    <t xml:space="preserve">３
</t>
    <phoneticPr fontId="14"/>
  </si>
  <si>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15"/>
  </si>
  <si>
    <t>（別紙61）</t>
    <rPh sb="1" eb="3">
      <t>ベッシ</t>
    </rPh>
    <phoneticPr fontId="19"/>
  </si>
  <si>
    <t>支援プログラムの公表状況に関する届出書</t>
    <rPh sb="0" eb="2">
      <t>シエン</t>
    </rPh>
    <rPh sb="13" eb="14">
      <t>カン</t>
    </rPh>
    <rPh sb="16" eb="19">
      <t>トドケデショ</t>
    </rPh>
    <phoneticPr fontId="15"/>
  </si>
  <si>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15"/>
  </si>
  <si>
    <r>
      <t xml:space="preserve">指　定　年　月
</t>
    </r>
    <r>
      <rPr>
        <sz val="6"/>
        <rFont val="ＭＳ Ｐゴシック"/>
        <family val="3"/>
        <charset val="128"/>
      </rPr>
      <t>（居宅訪問型児童発達支援）</t>
    </r>
    <phoneticPr fontId="15"/>
  </si>
  <si>
    <t>【支援プログラムの公表状況】</t>
    <rPh sb="1" eb="3">
      <t>シエン</t>
    </rPh>
    <rPh sb="9" eb="11">
      <t>コウヒョウ</t>
    </rPh>
    <rPh sb="11" eb="13">
      <t>ジョウキョウ</t>
    </rPh>
    <phoneticPr fontId="15"/>
  </si>
  <si>
    <t>　　　　　　年　　　　　　　　　　月</t>
    <phoneticPr fontId="15"/>
  </si>
  <si>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15"/>
  </si>
  <si>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15"/>
  </si>
  <si>
    <t>（別紙62）</t>
    <rPh sb="1" eb="3">
      <t>ベッシ</t>
    </rPh>
    <phoneticPr fontId="19"/>
  </si>
  <si>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15"/>
  </si>
  <si>
    <t>サービス種別</t>
    <rPh sb="4" eb="6">
      <t>シュベツ</t>
    </rPh>
    <phoneticPr fontId="15"/>
  </si>
  <si>
    <t>　１　異動区分</t>
    <rPh sb="3" eb="5">
      <t>イドウ</t>
    </rPh>
    <rPh sb="5" eb="7">
      <t>クブン</t>
    </rPh>
    <phoneticPr fontId="15"/>
  </si>
  <si>
    <t>　２　従業者の状況</t>
    <rPh sb="3" eb="6">
      <t>ジュウギョウシャ</t>
    </rPh>
    <rPh sb="7" eb="9">
      <t>ジョウキョウ</t>
    </rPh>
    <phoneticPr fontId="15"/>
  </si>
  <si>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15"/>
  </si>
  <si>
    <t>単位②</t>
    <rPh sb="0" eb="2">
      <t>タンイ</t>
    </rPh>
    <phoneticPr fontId="15"/>
  </si>
  <si>
    <t>基準人数の総数 A</t>
    <rPh sb="5" eb="7">
      <t>ソウスウ</t>
    </rPh>
    <phoneticPr fontId="15"/>
  </si>
  <si>
    <t>従業者の総数 B</t>
    <phoneticPr fontId="15"/>
  </si>
  <si>
    <t>うち経験５年以上の児童指導員等の員数（常勤専従）</t>
    <phoneticPr fontId="15"/>
  </si>
  <si>
    <t>うち児童指導員等の員数（常勤専従）</t>
    <phoneticPr fontId="15"/>
  </si>
  <si>
    <r>
      <rPr>
        <sz val="11"/>
        <rFont val="Segoe UI Symbol"/>
        <family val="3"/>
      </rPr>
      <t>②①</t>
    </r>
    <r>
      <rPr>
        <sz val="11"/>
        <rFont val="HGｺﾞｼｯｸM"/>
        <family val="3"/>
        <charset val="128"/>
      </rPr>
      <t>以外の場合</t>
    </r>
    <rPh sb="2" eb="4">
      <t>イガイ</t>
    </rPh>
    <rPh sb="5" eb="7">
      <t>バアイ</t>
    </rPh>
    <phoneticPr fontId="15"/>
  </si>
  <si>
    <t>単位①</t>
    <rPh sb="0" eb="2">
      <t>タンイ</t>
    </rPh>
    <phoneticPr fontId="15"/>
  </si>
  <si>
    <t>人　</t>
    <rPh sb="0" eb="1">
      <t>ヒト</t>
    </rPh>
    <phoneticPr fontId="15"/>
  </si>
  <si>
    <t>従業者の総数 B（常勤換算）</t>
    <rPh sb="0" eb="3">
      <t>ジュウギョウシャ</t>
    </rPh>
    <rPh sb="4" eb="6">
      <t>ソウスウ</t>
    </rPh>
    <rPh sb="9" eb="11">
      <t>ジョウキン</t>
    </rPh>
    <rPh sb="11" eb="13">
      <t>カンサン</t>
    </rPh>
    <phoneticPr fontId="15"/>
  </si>
  <si>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15"/>
  </si>
  <si>
    <t>うち児童指導員等の員数（常勤換算）</t>
    <rPh sb="2" eb="4">
      <t>ジドウ</t>
    </rPh>
    <rPh sb="4" eb="7">
      <t>シドウイン</t>
    </rPh>
    <rPh sb="7" eb="8">
      <t>トウ</t>
    </rPh>
    <rPh sb="9" eb="11">
      <t>インスウ</t>
    </rPh>
    <rPh sb="14" eb="16">
      <t>カンサン</t>
    </rPh>
    <phoneticPr fontId="15"/>
  </si>
  <si>
    <t>うちその他の従業者の員数
（常勤換算）</t>
    <rPh sb="4" eb="5">
      <t>タ</t>
    </rPh>
    <rPh sb="6" eb="9">
      <t>ジュウギョウシャ</t>
    </rPh>
    <rPh sb="10" eb="12">
      <t>インスウ</t>
    </rPh>
    <phoneticPr fontId="15"/>
  </si>
  <si>
    <t>加配人数（B－A）</t>
    <rPh sb="0" eb="2">
      <t>カハイ</t>
    </rPh>
    <rPh sb="2" eb="4">
      <t>ニンズウ</t>
    </rPh>
    <phoneticPr fontId="15"/>
  </si>
  <si>
    <t>児童指導員等加配加算算定区分</t>
    <rPh sb="0" eb="2">
      <t>ジドウ</t>
    </rPh>
    <rPh sb="2" eb="5">
      <t>シドウイン</t>
    </rPh>
    <rPh sb="5" eb="6">
      <t>トウ</t>
    </rPh>
    <rPh sb="6" eb="8">
      <t>カハイ</t>
    </rPh>
    <rPh sb="8" eb="10">
      <t>カサン</t>
    </rPh>
    <rPh sb="10" eb="12">
      <t>サンテイ</t>
    </rPh>
    <rPh sb="12" eb="14">
      <t>クブン</t>
    </rPh>
    <phoneticPr fontId="15"/>
  </si>
  <si>
    <t>備考１</t>
    <rPh sb="0" eb="1">
      <t>ビコウ</t>
    </rPh>
    <phoneticPr fontId="15"/>
  </si>
  <si>
    <t>　「サービス種別」、「異動区分」欄については、該当する番号に○を付してください。</t>
    <rPh sb="6" eb="8">
      <t>シュベツ</t>
    </rPh>
    <phoneticPr fontId="15"/>
  </si>
  <si>
    <t>２</t>
  </si>
  <si>
    <t>　「従業者の状況」には、サービス毎に単位を分けている場合は、児童指導員等の数を単位別に記載してください。</t>
    <phoneticPr fontId="15"/>
  </si>
  <si>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</si>
  <si>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15"/>
  </si>
  <si>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15"/>
  </si>
  <si>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15"/>
  </si>
  <si>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15"/>
  </si>
  <si>
    <t>　常勤専従で加配する者については、基準人員で求められている常勤１以上に該当する従業者とは異なる者であることに留意ください。</t>
    <phoneticPr fontId="15"/>
  </si>
  <si>
    <t>８</t>
  </si>
  <si>
    <t>　経験５年以上の児童指導員等については、実務経験を証明する書類を添付してください。</t>
    <phoneticPr fontId="15"/>
  </si>
  <si>
    <t>　算定区分について、該当項目に○を付してください。</t>
    <phoneticPr fontId="15"/>
  </si>
  <si>
    <t>　資格等を求める配置については、配置する職員の資格等を証明する書類を添付してください。</t>
    <rPh sb="1" eb="3">
      <t>シカク</t>
    </rPh>
    <rPh sb="3" eb="4">
      <t>トウ</t>
    </rPh>
    <rPh sb="5" eb="6">
      <t>モト</t>
    </rPh>
    <rPh sb="16" eb="18">
      <t>ハイチ</t>
    </rPh>
    <phoneticPr fontId="15"/>
  </si>
  <si>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15"/>
  </si>
  <si>
    <t>（別紙63）</t>
    <rPh sb="1" eb="3">
      <t>ベッシ</t>
    </rPh>
    <phoneticPr fontId="19"/>
  </si>
  <si>
    <t>看護職員加配加算に関する届出書</t>
    <rPh sb="0" eb="2">
      <t>カンゴ</t>
    </rPh>
    <rPh sb="2" eb="4">
      <t>ショクイン</t>
    </rPh>
    <rPh sb="4" eb="6">
      <t>カハイ</t>
    </rPh>
    <rPh sb="6" eb="8">
      <t>カサン</t>
    </rPh>
    <rPh sb="9" eb="10">
      <t>カン</t>
    </rPh>
    <rPh sb="12" eb="15">
      <t>トドケデショ</t>
    </rPh>
    <phoneticPr fontId="15"/>
  </si>
  <si>
    <t>　２　看護職員の
　　　状況</t>
    <rPh sb="3" eb="5">
      <t>カンゴ</t>
    </rPh>
    <rPh sb="5" eb="7">
      <t>ショクイン</t>
    </rPh>
    <rPh sb="12" eb="14">
      <t>ジョウキョウ</t>
    </rPh>
    <phoneticPr fontId="15"/>
  </si>
  <si>
    <t>基準人数 A</t>
    <rPh sb="0" eb="2">
      <t>キジュン</t>
    </rPh>
    <rPh sb="2" eb="4">
      <t>ニンズウ</t>
    </rPh>
    <phoneticPr fontId="15"/>
  </si>
  <si>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15"/>
  </si>
  <si>
    <t>看護職員の総数 Ｃ
（常勤換算）</t>
    <rPh sb="0" eb="2">
      <t>カンゴ</t>
    </rPh>
    <rPh sb="2" eb="4">
      <t>ショクイン</t>
    </rPh>
    <rPh sb="5" eb="7">
      <t>ソウスウ</t>
    </rPh>
    <rPh sb="11" eb="13">
      <t>ジョウキン</t>
    </rPh>
    <rPh sb="13" eb="15">
      <t>カンサン</t>
    </rPh>
    <phoneticPr fontId="15"/>
  </si>
  <si>
    <t>うち保健師の員数</t>
    <rPh sb="2" eb="5">
      <t>ホケンシ</t>
    </rPh>
    <rPh sb="6" eb="8">
      <t>インスウ</t>
    </rPh>
    <phoneticPr fontId="15"/>
  </si>
  <si>
    <t>うち助産師の員数</t>
    <rPh sb="2" eb="5">
      <t>ジョサンシ</t>
    </rPh>
    <rPh sb="6" eb="8">
      <t>インスウ</t>
    </rPh>
    <phoneticPr fontId="15"/>
  </si>
  <si>
    <t>うち看護師の員数</t>
    <rPh sb="2" eb="5">
      <t>カンゴシ</t>
    </rPh>
    <rPh sb="6" eb="8">
      <t>インスウ</t>
    </rPh>
    <phoneticPr fontId="15"/>
  </si>
  <si>
    <t>うち准看護師の員数</t>
    <rPh sb="2" eb="6">
      <t>ジュンカンゴシ</t>
    </rPh>
    <rPh sb="7" eb="9">
      <t>インスウ</t>
    </rPh>
    <phoneticPr fontId="15"/>
  </si>
  <si>
    <t>加配人数
（Ｃ－Ｂ－A）</t>
    <rPh sb="0" eb="2">
      <t>カハイ</t>
    </rPh>
    <rPh sb="2" eb="4">
      <t>ニンズウ</t>
    </rPh>
    <phoneticPr fontId="15"/>
  </si>
  <si>
    <t>　３　医療的ケア児
　　　の医療的ケア
　　　スコア</t>
    <rPh sb="3" eb="6">
      <t>イリョウテキ</t>
    </rPh>
    <rPh sb="8" eb="9">
      <t>ジ</t>
    </rPh>
    <rPh sb="14" eb="17">
      <t>イリョウテキ</t>
    </rPh>
    <phoneticPr fontId="15"/>
  </si>
  <si>
    <t>①利用した医療的ケア児のスコア（※）</t>
    <rPh sb="1" eb="3">
      <t>リヨウ</t>
    </rPh>
    <rPh sb="5" eb="8">
      <t>イリョウテキ</t>
    </rPh>
    <rPh sb="10" eb="11">
      <t>ジ</t>
    </rPh>
    <phoneticPr fontId="15"/>
  </si>
  <si>
    <t>②開所日数</t>
    <rPh sb="1" eb="3">
      <t>カイショ</t>
    </rPh>
    <rPh sb="3" eb="5">
      <t>ニッスウ</t>
    </rPh>
    <phoneticPr fontId="15"/>
  </si>
  <si>
    <t>③医療的ケアスコアの
合計の点数
（①÷②）</t>
    <rPh sb="1" eb="4">
      <t>イリョウテキ</t>
    </rPh>
    <rPh sb="11" eb="13">
      <t>ゴウケイ</t>
    </rPh>
    <rPh sb="14" eb="16">
      <t>テンスウ</t>
    </rPh>
    <phoneticPr fontId="15"/>
  </si>
  <si>
    <t>４月</t>
    <rPh sb="1" eb="2">
      <t>ガツ</t>
    </rPh>
    <phoneticPr fontId="15"/>
  </si>
  <si>
    <t>５月</t>
    <rPh sb="1" eb="2">
      <t>ガツ</t>
    </rPh>
    <phoneticPr fontId="15"/>
  </si>
  <si>
    <t>６月</t>
    <rPh sb="1" eb="2">
      <t>ガツ</t>
    </rPh>
    <phoneticPr fontId="15"/>
  </si>
  <si>
    <t>７月</t>
    <rPh sb="1" eb="2">
      <t>ガツ</t>
    </rPh>
    <phoneticPr fontId="15"/>
  </si>
  <si>
    <t>８月</t>
    <rPh sb="1" eb="2">
      <t>ガツ</t>
    </rPh>
    <phoneticPr fontId="15"/>
  </si>
  <si>
    <t>９月</t>
    <rPh sb="1" eb="2">
      <t>ガツ</t>
    </rPh>
    <phoneticPr fontId="15"/>
  </si>
  <si>
    <t>10月</t>
    <rPh sb="2" eb="3">
      <t>ガツ</t>
    </rPh>
    <phoneticPr fontId="15"/>
  </si>
  <si>
    <t>11月</t>
    <rPh sb="2" eb="3">
      <t>ガツ</t>
    </rPh>
    <phoneticPr fontId="15"/>
  </si>
  <si>
    <t>12月</t>
    <rPh sb="2" eb="3">
      <t>ガツ</t>
    </rPh>
    <phoneticPr fontId="15"/>
  </si>
  <si>
    <t>１月</t>
    <rPh sb="1" eb="2">
      <t>ガツ</t>
    </rPh>
    <phoneticPr fontId="15"/>
  </si>
  <si>
    <t>２月</t>
    <rPh sb="1" eb="2">
      <t>ガツ</t>
    </rPh>
    <phoneticPr fontId="15"/>
  </si>
  <si>
    <t>３月</t>
    <rPh sb="1" eb="2">
      <t>ガツ</t>
    </rPh>
    <phoneticPr fontId="15"/>
  </si>
  <si>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15"/>
  </si>
  <si>
    <t>（別紙64）</t>
    <rPh sb="1" eb="3">
      <t>ベッシ</t>
    </rPh>
    <phoneticPr fontId="19"/>
  </si>
  <si>
    <t>栄養士配置加算に関する届出書</t>
    <phoneticPr fontId="15"/>
  </si>
  <si>
    <t>　１　児童発達支援セン
　　ターの名称</t>
    <rPh sb="3" eb="5">
      <t>ジドウ</t>
    </rPh>
    <rPh sb="5" eb="7">
      <t>ハッタツ</t>
    </rPh>
    <rPh sb="7" eb="9">
      <t>シエン</t>
    </rPh>
    <rPh sb="17" eb="19">
      <t>メイショウ</t>
    </rPh>
    <phoneticPr fontId="15"/>
  </si>
  <si>
    <t xml:space="preserve">  ３　届出項目</t>
    <rPh sb="4" eb="6">
      <t>トドケデ</t>
    </rPh>
    <rPh sb="6" eb="8">
      <t>コウモク</t>
    </rPh>
    <phoneticPr fontId="15"/>
  </si>
  <si>
    <t>　４　栄養士配置の状況</t>
    <rPh sb="3" eb="5">
      <t>エイヨウ</t>
    </rPh>
    <rPh sb="5" eb="6">
      <t>シ</t>
    </rPh>
    <rPh sb="6" eb="8">
      <t>ハイチ</t>
    </rPh>
    <rPh sb="9" eb="11">
      <t>ジョウキョウ</t>
    </rPh>
    <phoneticPr fontId="15"/>
  </si>
  <si>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15"/>
  </si>
  <si>
    <t>（別紙65）</t>
    <rPh sb="1" eb="3">
      <t>ベッシ</t>
    </rPh>
    <phoneticPr fontId="19"/>
  </si>
  <si>
    <t>食事提供加算届出書</t>
    <rPh sb="0" eb="2">
      <t>ショクジ</t>
    </rPh>
    <rPh sb="2" eb="4">
      <t>テイキョウ</t>
    </rPh>
    <rPh sb="4" eb="6">
      <t>カサン</t>
    </rPh>
    <phoneticPr fontId="15"/>
  </si>
  <si>
    <t xml:space="preserve">  ２　届出項目</t>
    <rPh sb="4" eb="6">
      <t>トドケデ</t>
    </rPh>
    <rPh sb="6" eb="8">
      <t>コウモク</t>
    </rPh>
    <phoneticPr fontId="15"/>
  </si>
  <si>
    <t>　３　調理室での調理</t>
    <rPh sb="3" eb="5">
      <t>チョウリ</t>
    </rPh>
    <rPh sb="5" eb="6">
      <t>シツ</t>
    </rPh>
    <rPh sb="8" eb="10">
      <t>チョウリ</t>
    </rPh>
    <phoneticPr fontId="19"/>
  </si>
  <si>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9"/>
  </si>
  <si>
    <t>食事提供加算（Ⅰ）</t>
    <rPh sb="0" eb="2">
      <t>ショクジ</t>
    </rPh>
    <rPh sb="2" eb="6">
      <t>テイキョウカサン</t>
    </rPh>
    <phoneticPr fontId="15"/>
  </si>
  <si>
    <t>所属　氏名</t>
    <rPh sb="0" eb="2">
      <t>ショゾク</t>
    </rPh>
    <rPh sb="3" eb="5">
      <t>シメイ</t>
    </rPh>
    <phoneticPr fontId="15"/>
  </si>
  <si>
    <t>栄養士</t>
    <rPh sb="0" eb="3">
      <t>エイヨウシ</t>
    </rPh>
    <phoneticPr fontId="19"/>
  </si>
  <si>
    <t>食事提供加算（Ⅱ）</t>
    <rPh sb="0" eb="2">
      <t>ショクジ</t>
    </rPh>
    <rPh sb="2" eb="4">
      <t>テイキョウ</t>
    </rPh>
    <rPh sb="4" eb="6">
      <t>カサン</t>
    </rPh>
    <phoneticPr fontId="15"/>
  </si>
  <si>
    <t>備考１　「異動区分」欄については、該当する番号に○を付してください。</t>
    <phoneticPr fontId="19"/>
  </si>
  <si>
    <t>　　２　「届出項目」欄については、該当する番号に〇を付してください。</t>
    <rPh sb="5" eb="6">
      <t>トド</t>
    </rPh>
    <rPh sb="6" eb="9">
      <t>デコウモク</t>
    </rPh>
    <phoneticPr fontId="19"/>
  </si>
  <si>
    <t xml:space="preserve">          </t>
    <phoneticPr fontId="19"/>
  </si>
  <si>
    <t>　　３　「調理室での調理」の欄については、該当する番号に〇を付してください。</t>
    <phoneticPr fontId="19"/>
  </si>
  <si>
    <t xml:space="preserve">     </t>
    <phoneticPr fontId="14"/>
  </si>
  <si>
    <t>（別紙66-１）</t>
    <rPh sb="1" eb="3">
      <t>ベッシ</t>
    </rPh>
    <phoneticPr fontId="19"/>
  </si>
  <si>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15"/>
  </si>
  <si>
    <t>　　１　異動区分</t>
    <rPh sb="4" eb="6">
      <t>イドウ</t>
    </rPh>
    <rPh sb="6" eb="8">
      <t>クブン</t>
    </rPh>
    <phoneticPr fontId="15"/>
  </si>
  <si>
    <t>　　２　サービス種別</t>
    <rPh sb="8" eb="10">
      <t>シュベツ</t>
    </rPh>
    <phoneticPr fontId="14"/>
  </si>
  <si>
    <t>　　３　職員の勤務体制</t>
    <rPh sb="4" eb="6">
      <t>ショクイン</t>
    </rPh>
    <rPh sb="7" eb="11">
      <t>キンムタイセイ</t>
    </rPh>
    <phoneticPr fontId="14"/>
  </si>
  <si>
    <t>　１　強度行動障害支援者養成研修（実践研修）修了者　配置</t>
    <phoneticPr fontId="15"/>
  </si>
  <si>
    <t>　２　強度行動障害支援者養成研修（基礎研修）修了者　配置</t>
    <phoneticPr fontId="15"/>
  </si>
  <si>
    <t>※　１は必須　　２は１が兼ねる場合も可</t>
    <rPh sb="4" eb="6">
      <t>ヒッス</t>
    </rPh>
    <rPh sb="12" eb="13">
      <t>カ</t>
    </rPh>
    <rPh sb="15" eb="17">
      <t>バアイ</t>
    </rPh>
    <rPh sb="18" eb="19">
      <t>カ</t>
    </rPh>
    <phoneticPr fontId="14"/>
  </si>
  <si>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15"/>
  </si>
  <si>
    <t>（別紙66-２）</t>
    <rPh sb="1" eb="3">
      <t>ベッシ</t>
    </rPh>
    <phoneticPr fontId="19"/>
  </si>
  <si>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15"/>
  </si>
  <si>
    <t>　　２　届出項目</t>
    <rPh sb="4" eb="6">
      <t>トドケデ</t>
    </rPh>
    <rPh sb="6" eb="8">
      <t>コウモク</t>
    </rPh>
    <phoneticPr fontId="15"/>
  </si>
  <si>
    <t>　　３　職員の体制</t>
    <rPh sb="4" eb="6">
      <t>ショクイン</t>
    </rPh>
    <rPh sb="7" eb="9">
      <t>タイセイ</t>
    </rPh>
    <phoneticPr fontId="14"/>
  </si>
  <si>
    <t>（別紙67）</t>
    <rPh sb="1" eb="3">
      <t>ベッシ</t>
    </rPh>
    <phoneticPr fontId="19"/>
  </si>
  <si>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15"/>
  </si>
  <si>
    <t>　　１　事業所の名称</t>
    <rPh sb="4" eb="7">
      <t>ジギョウショ</t>
    </rPh>
    <rPh sb="8" eb="10">
      <t>メイショウ</t>
    </rPh>
    <phoneticPr fontId="15"/>
  </si>
  <si>
    <t>　　２　異動区分</t>
    <rPh sb="4" eb="6">
      <t>イドウ</t>
    </rPh>
    <rPh sb="6" eb="8">
      <t>クブン</t>
    </rPh>
    <phoneticPr fontId="15"/>
  </si>
  <si>
    <t>　　３　サービス種別</t>
    <rPh sb="8" eb="10">
      <t>シュベツ</t>
    </rPh>
    <phoneticPr fontId="14"/>
  </si>
  <si>
    <t>　　４　送迎の対象に
　　　　含まれる児童</t>
    <rPh sb="4" eb="6">
      <t>ソウゲイ</t>
    </rPh>
    <rPh sb="7" eb="9">
      <t>タイショウ</t>
    </rPh>
    <rPh sb="15" eb="16">
      <t>フク</t>
    </rPh>
    <rPh sb="19" eb="21">
      <t>ジドウ</t>
    </rPh>
    <phoneticPr fontId="14"/>
  </si>
  <si>
    <t>　　５　送迎の体制
　　　　（運転手以外）</t>
    <rPh sb="4" eb="6">
      <t>ソウゲイ</t>
    </rPh>
    <rPh sb="7" eb="9">
      <t>タイセイ</t>
    </rPh>
    <rPh sb="15" eb="18">
      <t>ウンテンシュ</t>
    </rPh>
    <rPh sb="18" eb="20">
      <t>イガイ</t>
    </rPh>
    <phoneticPr fontId="15"/>
  </si>
  <si>
    <t>喀痰吸引等の
実施可否</t>
    <rPh sb="0" eb="2">
      <t>カクタン</t>
    </rPh>
    <rPh sb="2" eb="4">
      <t>キュウイン</t>
    </rPh>
    <rPh sb="4" eb="5">
      <t>トウ</t>
    </rPh>
    <rPh sb="7" eb="9">
      <t>ジッシ</t>
    </rPh>
    <rPh sb="9" eb="11">
      <t>カヒ</t>
    </rPh>
    <phoneticPr fontId="15"/>
  </si>
  <si>
    <t>計</t>
    <rPh sb="0" eb="1">
      <t>ケイ</t>
    </rPh>
    <phoneticPr fontId="15"/>
  </si>
  <si>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15"/>
  </si>
  <si>
    <t>　</t>
    <phoneticPr fontId="14"/>
  </si>
  <si>
    <t>（別紙68）</t>
    <rPh sb="1" eb="3">
      <t>ベッシ</t>
    </rPh>
    <phoneticPr fontId="19"/>
  </si>
  <si>
    <t>延長支援加算に関する届出書</t>
    <rPh sb="0" eb="2">
      <t>エンチョウ</t>
    </rPh>
    <rPh sb="2" eb="4">
      <t>シエン</t>
    </rPh>
    <rPh sb="4" eb="6">
      <t>カサン</t>
    </rPh>
    <rPh sb="7" eb="8">
      <t>カン</t>
    </rPh>
    <rPh sb="10" eb="11">
      <t>トドケ</t>
    </rPh>
    <rPh sb="11" eb="12">
      <t>デ</t>
    </rPh>
    <rPh sb="12" eb="13">
      <t>ショ</t>
    </rPh>
    <phoneticPr fontId="15"/>
  </si>
  <si>
    <t>２　サービス種別</t>
    <phoneticPr fontId="15"/>
  </si>
  <si>
    <t>２-２　サービス種別
　　　の詳細</t>
    <rPh sb="15" eb="17">
      <t>ショウサイ</t>
    </rPh>
    <phoneticPr fontId="15"/>
  </si>
  <si>
    <t>３　運営規程上の
　　営業時間</t>
    <rPh sb="2" eb="4">
      <t>ウンエイ</t>
    </rPh>
    <rPh sb="4" eb="6">
      <t>キホド</t>
    </rPh>
    <rPh sb="6" eb="7">
      <t>ジョウ</t>
    </rPh>
    <rPh sb="11" eb="13">
      <t>エイギョウ</t>
    </rPh>
    <rPh sb="13" eb="15">
      <t>ジカン</t>
    </rPh>
    <phoneticPr fontId="15"/>
  </si>
  <si>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14"/>
  </si>
  <si>
    <t>備考１</t>
    <rPh sb="0" eb="2">
      <t>ビコウ</t>
    </rPh>
    <phoneticPr fontId="15"/>
  </si>
  <si>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14"/>
  </si>
  <si>
    <t>２</t>
    <phoneticPr fontId="14"/>
  </si>
  <si>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14"/>
  </si>
  <si>
    <t>（別紙69）</t>
    <rPh sb="1" eb="3">
      <t>ベッシ</t>
    </rPh>
    <phoneticPr fontId="19"/>
  </si>
  <si>
    <t>専門的支援体制加算に関する届出書</t>
    <rPh sb="0" eb="3">
      <t>センモンテキ</t>
    </rPh>
    <rPh sb="3" eb="5">
      <t>シエン</t>
    </rPh>
    <rPh sb="5" eb="7">
      <t>タイセイ</t>
    </rPh>
    <rPh sb="7" eb="9">
      <t>カサン</t>
    </rPh>
    <rPh sb="10" eb="11">
      <t>カン</t>
    </rPh>
    <rPh sb="13" eb="16">
      <t>トドケデショ</t>
    </rPh>
    <phoneticPr fontId="15"/>
  </si>
  <si>
    <t>基準人数の総数 A</t>
    <rPh sb="0" eb="2">
      <t>キジュン</t>
    </rPh>
    <rPh sb="2" eb="4">
      <t>ニンズウ</t>
    </rPh>
    <rPh sb="5" eb="7">
      <t>ソウスウ</t>
    </rPh>
    <phoneticPr fontId="15"/>
  </si>
  <si>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15"/>
  </si>
  <si>
    <t>うち５年以上保育士の員数</t>
    <rPh sb="3" eb="6">
      <t>ネンイジョウ</t>
    </rPh>
    <rPh sb="6" eb="9">
      <t>ホイクシ</t>
    </rPh>
    <rPh sb="10" eb="12">
      <t>インスウ</t>
    </rPh>
    <phoneticPr fontId="15"/>
  </si>
  <si>
    <t>うち５年以上児童指導員の員数</t>
    <rPh sb="3" eb="6">
      <t>ネンイジョウ</t>
    </rPh>
    <rPh sb="6" eb="8">
      <t>ジドウ</t>
    </rPh>
    <rPh sb="8" eb="11">
      <t>シドウイン</t>
    </rPh>
    <rPh sb="12" eb="14">
      <t>インスウ</t>
    </rPh>
    <phoneticPr fontId="15"/>
  </si>
  <si>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15"/>
  </si>
  <si>
    <t>　「従業者の状況」には、サービス毎に単位を分けている場合は、それぞれの員数を単位別に記載してください。</t>
    <rPh sb="35" eb="37">
      <t>インスウ</t>
    </rPh>
    <phoneticPr fontId="15"/>
  </si>
  <si>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</si>
  <si>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15"/>
  </si>
  <si>
    <t>　「うち５年以上保育士の員数」には、保育士の資格を得てから５年以上児童福祉事業に従事した経験を有する保育士の数を単位別に記載してください。</t>
    <phoneticPr fontId="15"/>
  </si>
  <si>
    <t>　「うち５年以上児童指導員の員数」には、児童指導員として任用されてから５年以上児童福祉事業に従事した経験を有する児童指導員の数を単位別に記載してください。</t>
    <rPh sb="28" eb="30">
      <t>ニンヨウ</t>
    </rPh>
    <phoneticPr fontId="15"/>
  </si>
  <si>
    <t>　５年以上児童福祉事業に従事した経験については、実務経験を証明する書類を添付してください。</t>
    <phoneticPr fontId="15"/>
  </si>
  <si>
    <t>　算定対象となる従業者については、該当項目に○を付してください。</t>
    <phoneticPr fontId="15"/>
  </si>
  <si>
    <t>　資格等を求める配置については、配置する職員の資格等を証明する書類を添付してください。</t>
    <phoneticPr fontId="15"/>
  </si>
  <si>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15"/>
  </si>
  <si>
    <t>（別紙70）</t>
    <rPh sb="1" eb="3">
      <t>ベッシ</t>
    </rPh>
    <phoneticPr fontId="19"/>
  </si>
  <si>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15"/>
  </si>
  <si>
    <t xml:space="preserve"> １　事業所の名称</t>
    <rPh sb="3" eb="5">
      <t>ジギョウ</t>
    </rPh>
    <rPh sb="5" eb="6">
      <t>ショ</t>
    </rPh>
    <rPh sb="7" eb="9">
      <t>メイショウ</t>
    </rPh>
    <phoneticPr fontId="15"/>
  </si>
  <si>
    <t xml:space="preserve"> ２　異動区分</t>
    <rPh sb="3" eb="5">
      <t>イドウ</t>
    </rPh>
    <rPh sb="5" eb="7">
      <t>クブン</t>
    </rPh>
    <phoneticPr fontId="15"/>
  </si>
  <si>
    <t xml:space="preserve"> ３　理学療法士等</t>
    <rPh sb="3" eb="5">
      <t>リガク</t>
    </rPh>
    <rPh sb="5" eb="8">
      <t>リョウホウシ</t>
    </rPh>
    <rPh sb="8" eb="9">
      <t>トウ</t>
    </rPh>
    <phoneticPr fontId="15"/>
  </si>
  <si>
    <t>理学療法士</t>
    <rPh sb="0" eb="2">
      <t>リガク</t>
    </rPh>
    <rPh sb="2" eb="5">
      <t>リョウホウシ</t>
    </rPh>
    <phoneticPr fontId="14"/>
  </si>
  <si>
    <t>　　名</t>
    <rPh sb="2" eb="3">
      <t>メイ</t>
    </rPh>
    <phoneticPr fontId="14"/>
  </si>
  <si>
    <t>作業療法士</t>
    <rPh sb="0" eb="2">
      <t>サギョウ</t>
    </rPh>
    <rPh sb="2" eb="5">
      <t>リョウホウシ</t>
    </rPh>
    <phoneticPr fontId="14"/>
  </si>
  <si>
    <t>言語聴覚士</t>
    <rPh sb="0" eb="5">
      <t>ゲンゴチョウカクシ</t>
    </rPh>
    <phoneticPr fontId="14"/>
  </si>
  <si>
    <t>心理担当職員</t>
    <rPh sb="0" eb="2">
      <t>シンリ</t>
    </rPh>
    <rPh sb="2" eb="4">
      <t>タントウ</t>
    </rPh>
    <rPh sb="4" eb="6">
      <t>ショクイン</t>
    </rPh>
    <phoneticPr fontId="14"/>
  </si>
  <si>
    <t>保育士（児童福祉事業経験５年以上）</t>
    <rPh sb="0" eb="3">
      <t>ホイクシ</t>
    </rPh>
    <rPh sb="4" eb="6">
      <t>ジドウ</t>
    </rPh>
    <rPh sb="6" eb="8">
      <t>フクシ</t>
    </rPh>
    <rPh sb="8" eb="10">
      <t>ジギョウ</t>
    </rPh>
    <rPh sb="10" eb="12">
      <t>ケイケン</t>
    </rPh>
    <phoneticPr fontId="14"/>
  </si>
  <si>
    <t>児童指導員（児童福祉事業経験５年以上）</t>
    <rPh sb="0" eb="2">
      <t>ジドウ</t>
    </rPh>
    <rPh sb="2" eb="5">
      <t>シドウイン</t>
    </rPh>
    <phoneticPr fontId="14"/>
  </si>
  <si>
    <t>視覚障害者の生活訓練を専門とする技術者の養成を行う研修を修了した者</t>
    <phoneticPr fontId="14"/>
  </si>
  <si>
    <t>　　２　配置する職員の資格を証明する書類を添付してください。</t>
    <phoneticPr fontId="14"/>
  </si>
  <si>
    <t>　　３　保育士・児童指導員については実務経験を証明する書類を添付してください。</t>
    <phoneticPr fontId="14"/>
  </si>
  <si>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14"/>
  </si>
  <si>
    <t>　　５　資格等を求める配置については、配置する職員の資格等を証明する書類を添付して
　　　ください。</t>
    <phoneticPr fontId="14"/>
  </si>
  <si>
    <t>（別紙71）</t>
    <rPh sb="1" eb="3">
      <t>ベッシ</t>
    </rPh>
    <phoneticPr fontId="19"/>
  </si>
  <si>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15"/>
  </si>
  <si>
    <t>事業所・施設種別</t>
    <rPh sb="0" eb="3">
      <t>ジギョウショ</t>
    </rPh>
    <rPh sb="4" eb="6">
      <t>シセツ</t>
    </rPh>
    <rPh sb="6" eb="8">
      <t>シュベツ</t>
    </rPh>
    <phoneticPr fontId="15"/>
  </si>
  <si>
    <t>　２　配置する専門職
　　　員の状況</t>
    <rPh sb="3" eb="5">
      <t>ハイチ</t>
    </rPh>
    <rPh sb="7" eb="9">
      <t>センモン</t>
    </rPh>
    <rPh sb="9" eb="10">
      <t>ショク</t>
    </rPh>
    <rPh sb="14" eb="15">
      <t>イン</t>
    </rPh>
    <rPh sb="16" eb="18">
      <t>ジョウキョウ</t>
    </rPh>
    <phoneticPr fontId="15"/>
  </si>
  <si>
    <t>配置する専門職員の職種</t>
    <rPh sb="0" eb="2">
      <t>ハイチ</t>
    </rPh>
    <rPh sb="8" eb="10">
      <t>ショクシュ</t>
    </rPh>
    <phoneticPr fontId="15"/>
  </si>
  <si>
    <t>障害児支援に従事した
経験年数</t>
    <rPh sb="0" eb="2">
      <t>ショウガイ</t>
    </rPh>
    <rPh sb="2" eb="3">
      <t>ジ</t>
    </rPh>
    <rPh sb="3" eb="5">
      <t>シエン</t>
    </rPh>
    <rPh sb="6" eb="8">
      <t>ジュウジ</t>
    </rPh>
    <rPh sb="11" eb="13">
      <t>ケイケン</t>
    </rPh>
    <rPh sb="13" eb="15">
      <t>ネンスウ</t>
    </rPh>
    <phoneticPr fontId="15"/>
  </si>
  <si>
    <t>１人目</t>
    <rPh sb="1" eb="3">
      <t>ニンメ</t>
    </rPh>
    <phoneticPr fontId="15"/>
  </si>
  <si>
    <t>２人目</t>
    <rPh sb="1" eb="3">
      <t>ニンメ</t>
    </rPh>
    <phoneticPr fontId="15"/>
  </si>
  <si>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15"/>
  </si>
  <si>
    <t>各職種の職員数（常勤換算）</t>
    <rPh sb="0" eb="3">
      <t>カクショクシュ</t>
    </rPh>
    <rPh sb="4" eb="7">
      <t>ショクインスウ</t>
    </rPh>
    <rPh sb="8" eb="10">
      <t>ジョウキン</t>
    </rPh>
    <rPh sb="10" eb="12">
      <t>カンサン</t>
    </rPh>
    <phoneticPr fontId="15"/>
  </si>
  <si>
    <t>理学療法士</t>
    <rPh sb="0" eb="2">
      <t>リガク</t>
    </rPh>
    <rPh sb="2" eb="5">
      <t>リョウホウシ</t>
    </rPh>
    <phoneticPr fontId="15"/>
  </si>
  <si>
    <t>作業療法士</t>
    <rPh sb="0" eb="2">
      <t>サギョウ</t>
    </rPh>
    <rPh sb="2" eb="5">
      <t>リョウホウシ</t>
    </rPh>
    <phoneticPr fontId="15"/>
  </si>
  <si>
    <t>言語聴覚士</t>
    <rPh sb="0" eb="5">
      <t>ゲンゴチョウカクシ</t>
    </rPh>
    <phoneticPr fontId="15"/>
  </si>
  <si>
    <t>看護職員</t>
    <rPh sb="0" eb="2">
      <t>カンゴ</t>
    </rPh>
    <rPh sb="2" eb="4">
      <t>ショクイン</t>
    </rPh>
    <phoneticPr fontId="15"/>
  </si>
  <si>
    <t>心理担当
職員</t>
    <rPh sb="0" eb="2">
      <t>シンリ</t>
    </rPh>
    <rPh sb="2" eb="4">
      <t>タントウ</t>
    </rPh>
    <rPh sb="5" eb="7">
      <t>ショクイン</t>
    </rPh>
    <phoneticPr fontId="15"/>
  </si>
  <si>
    <r>
      <t xml:space="preserve">保育士
</t>
    </r>
    <r>
      <rPr>
        <sz val="10"/>
        <rFont val="HGｺﾞｼｯｸM"/>
        <family val="3"/>
        <charset val="128"/>
      </rPr>
      <t>（備考５）</t>
    </r>
    <rPh sb="0" eb="3">
      <t>ホイクシ</t>
    </rPh>
    <rPh sb="5" eb="7">
      <t>ビコウ</t>
    </rPh>
    <phoneticPr fontId="15"/>
  </si>
  <si>
    <r>
      <t xml:space="preserve">児童指導員
</t>
    </r>
    <r>
      <rPr>
        <sz val="10"/>
        <rFont val="HGｺﾞｼｯｸM"/>
        <family val="3"/>
        <charset val="128"/>
      </rPr>
      <t>（備考５）</t>
    </r>
    <rPh sb="7" eb="9">
      <t>ビコウ</t>
    </rPh>
    <phoneticPr fontId="15"/>
  </si>
  <si>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15"/>
  </si>
  <si>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15"/>
  </si>
  <si>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15"/>
  </si>
  <si>
    <t>　　４　中核機能強化加算（Ⅰ）及び（Ⅱ）を算定する場合には「１人目」欄及び「２人目」欄に、中核機能強化加算
　　　（Ⅲ）を算定する場合には「１人目」欄に記入されている必要があります。</t>
    <rPh sb="15" eb="16">
      <t>オヨ</t>
    </rPh>
    <phoneticPr fontId="15"/>
  </si>
  <si>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15"/>
  </si>
  <si>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15"/>
  </si>
  <si>
    <t>　　７　 資格等を求める配置については、配置する職員の資格等を証明する書類を添付してください。</t>
    <phoneticPr fontId="15"/>
  </si>
  <si>
    <t>（別紙72)</t>
    <rPh sb="1" eb="3">
      <t>ベッシ</t>
    </rPh>
    <phoneticPr fontId="19"/>
  </si>
  <si>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15"/>
  </si>
  <si>
    <t>視覚障害児等との意思疎通に関し専門性を有する者</t>
    <phoneticPr fontId="15"/>
  </si>
  <si>
    <t>職　　名</t>
    <rPh sb="0" eb="1">
      <t>ショク</t>
    </rPh>
    <rPh sb="3" eb="4">
      <t>メイ</t>
    </rPh>
    <phoneticPr fontId="15"/>
  </si>
  <si>
    <t>専門性を有する者が要する資格又は意思疎通の専門性</t>
    <rPh sb="9" eb="10">
      <t>ヨウ</t>
    </rPh>
    <rPh sb="12" eb="14">
      <t>シカク</t>
    </rPh>
    <rPh sb="14" eb="15">
      <t>マタ</t>
    </rPh>
    <rPh sb="16" eb="20">
      <t>イシソツウ</t>
    </rPh>
    <rPh sb="21" eb="24">
      <t>センモンセイ</t>
    </rPh>
    <phoneticPr fontId="15"/>
  </si>
  <si>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15"/>
  </si>
  <si>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15"/>
  </si>
  <si>
    <t>（別紙73）</t>
    <rPh sb="1" eb="3">
      <t>ベッシ</t>
    </rPh>
    <phoneticPr fontId="19"/>
  </si>
  <si>
    <t>人工内耳装用児支援加算に関する届出書</t>
    <rPh sb="12" eb="13">
      <t>カン</t>
    </rPh>
    <phoneticPr fontId="15"/>
  </si>
  <si>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9"/>
  </si>
  <si>
    <t>４．言語聴覚士の配置</t>
    <rPh sb="2" eb="4">
      <t>ゲンゴ</t>
    </rPh>
    <rPh sb="4" eb="7">
      <t>チョウカクシ</t>
    </rPh>
    <rPh sb="8" eb="10">
      <t>ハイチ</t>
    </rPh>
    <phoneticPr fontId="19"/>
  </si>
  <si>
    <t>人工内耳装用加算（Ⅰ）</t>
    <rPh sb="0" eb="4">
      <t>ジンコウナイジ</t>
    </rPh>
    <rPh sb="4" eb="8">
      <t>ソウヨウカサン</t>
    </rPh>
    <phoneticPr fontId="15"/>
  </si>
  <si>
    <t>人数等</t>
    <rPh sb="0" eb="2">
      <t>ニンズウ</t>
    </rPh>
    <rPh sb="2" eb="3">
      <t>トウ</t>
    </rPh>
    <phoneticPr fontId="15"/>
  </si>
  <si>
    <t>言語聴覚士（常勤換算）</t>
    <rPh sb="0" eb="5">
      <t>ゲンゴチョウカクシ</t>
    </rPh>
    <rPh sb="6" eb="8">
      <t>ジョウキン</t>
    </rPh>
    <rPh sb="8" eb="10">
      <t>カンサン</t>
    </rPh>
    <phoneticPr fontId="15"/>
  </si>
  <si>
    <t xml:space="preserve">
人工内耳装用加算（Ⅱ）</t>
    <rPh sb="1" eb="5">
      <t>ジンコウナイジ</t>
    </rPh>
    <rPh sb="5" eb="9">
      <t>ソウヨウカサン</t>
    </rPh>
    <phoneticPr fontId="15"/>
  </si>
  <si>
    <t xml:space="preserve">言語聴覚士 </t>
    <rPh sb="0" eb="5">
      <t>ゲンゴチョウカクシ</t>
    </rPh>
    <phoneticPr fontId="15"/>
  </si>
  <si>
    <t>　　　　</t>
    <phoneticPr fontId="19"/>
  </si>
  <si>
    <t>　　２　「届出項目」欄については、該当する番号に○を付してください。</t>
    <phoneticPr fontId="19"/>
  </si>
  <si>
    <t xml:space="preserve">         </t>
    <phoneticPr fontId="19"/>
  </si>
  <si>
    <t xml:space="preserve">      </t>
    <phoneticPr fontId="14"/>
  </si>
  <si>
    <t>（別紙74）</t>
    <rPh sb="1" eb="3">
      <t>ベッシ</t>
    </rPh>
    <phoneticPr fontId="19"/>
  </si>
  <si>
    <t>入浴支援加算に関する届出書</t>
    <rPh sb="0" eb="4">
      <t>ニュウヨクシエン</t>
    </rPh>
    <phoneticPr fontId="15"/>
  </si>
  <si>
    <t>　１　事業所の名称</t>
    <rPh sb="3" eb="6">
      <t>ジギョウショ</t>
    </rPh>
    <rPh sb="7" eb="9">
      <t>メイショウ</t>
    </rPh>
    <phoneticPr fontId="15"/>
  </si>
  <si>
    <t xml:space="preserve">  ３　入浴設備</t>
    <rPh sb="4" eb="8">
      <t>ニュウヨクセツビ</t>
    </rPh>
    <phoneticPr fontId="15"/>
  </si>
  <si>
    <t xml:space="preserve">  ４　安全計画の整備</t>
    <rPh sb="4" eb="8">
      <t>アンゼンケイカク</t>
    </rPh>
    <rPh sb="9" eb="11">
      <t>セイビ</t>
    </rPh>
    <phoneticPr fontId="15"/>
  </si>
  <si>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15"/>
  </si>
  <si>
    <t>（別紙75）</t>
    <rPh sb="1" eb="3">
      <t>ベッシ</t>
    </rPh>
    <phoneticPr fontId="19"/>
  </si>
  <si>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15"/>
  </si>
  <si>
    <t>サービス種別</t>
    <rPh sb="4" eb="6">
      <t>シュベツ</t>
    </rPh>
    <phoneticPr fontId="14"/>
  </si>
  <si>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15"/>
  </si>
  <si>
    <t>（共生型サービス体制強化加算を算定する場合）</t>
    <phoneticPr fontId="14"/>
  </si>
  <si>
    <t>児童発達支援管理責任者</t>
    <rPh sb="0" eb="2">
      <t>ジドウ</t>
    </rPh>
    <rPh sb="2" eb="4">
      <t>ハッタツ</t>
    </rPh>
    <rPh sb="4" eb="6">
      <t>シエン</t>
    </rPh>
    <rPh sb="6" eb="8">
      <t>カンリ</t>
    </rPh>
    <rPh sb="8" eb="11">
      <t>セキニンシャ</t>
    </rPh>
    <phoneticPr fontId="15"/>
  </si>
  <si>
    <t>保育士又は児童指導員</t>
    <rPh sb="0" eb="3">
      <t>ホイクシ</t>
    </rPh>
    <rPh sb="3" eb="4">
      <t>マタ</t>
    </rPh>
    <rPh sb="5" eb="7">
      <t>ジドウ</t>
    </rPh>
    <rPh sb="7" eb="10">
      <t>シドウイン</t>
    </rPh>
    <phoneticPr fontId="15"/>
  </si>
  <si>
    <t>　３　看護職員の配置の状況</t>
    <rPh sb="3" eb="5">
      <t>カンゴ</t>
    </rPh>
    <rPh sb="5" eb="7">
      <t>ショクイン</t>
    </rPh>
    <rPh sb="8" eb="10">
      <t>ハイチ</t>
    </rPh>
    <rPh sb="11" eb="13">
      <t>ジョウキョウ</t>
    </rPh>
    <phoneticPr fontId="15"/>
  </si>
  <si>
    <t>（共生型サービス医療的ケア児支援加算を算定する場合）</t>
    <rPh sb="8" eb="11">
      <t>イリョウテキ</t>
    </rPh>
    <rPh sb="13" eb="18">
      <t>ジシエンカサン</t>
    </rPh>
    <phoneticPr fontId="14"/>
  </si>
  <si>
    <t>　４　地域に貢献する
　　　活動の内容</t>
    <rPh sb="3" eb="5">
      <t>チイキ</t>
    </rPh>
    <rPh sb="6" eb="8">
      <t>コウケン</t>
    </rPh>
    <rPh sb="14" eb="16">
      <t>カツドウ</t>
    </rPh>
    <rPh sb="17" eb="19">
      <t>ナイヨウ</t>
    </rPh>
    <phoneticPr fontId="14"/>
  </si>
  <si>
    <t>【自由記述】</t>
    <rPh sb="1" eb="3">
      <t>ジユウ</t>
    </rPh>
    <rPh sb="3" eb="5">
      <t>キジュツ</t>
    </rPh>
    <phoneticPr fontId="14"/>
  </si>
  <si>
    <t>（別紙77）</t>
    <rPh sb="1" eb="3">
      <t>ベッシ</t>
    </rPh>
    <phoneticPr fontId="19"/>
  </si>
  <si>
    <t>個別サポート加算（Ⅰ）に関する届出書</t>
    <rPh sb="0" eb="2">
      <t>コベツ</t>
    </rPh>
    <rPh sb="6" eb="8">
      <t>カサン</t>
    </rPh>
    <rPh sb="12" eb="13">
      <t>カン</t>
    </rPh>
    <rPh sb="15" eb="18">
      <t>トドケデショ</t>
    </rPh>
    <phoneticPr fontId="15"/>
  </si>
  <si>
    <t>放課後等デイサービス</t>
    <rPh sb="0" eb="4">
      <t>ホウカゴトウ</t>
    </rPh>
    <phoneticPr fontId="14"/>
  </si>
  <si>
    <r>
      <t>　</t>
    </r>
    <r>
      <rPr>
        <sz val="11"/>
        <rFont val="HGｺﾞｼｯｸM"/>
        <family val="3"/>
        <charset val="128"/>
      </rPr>
      <t xml:space="preserve">１　強度行動障害支援者養成研修（基礎研修）修了者　配置
</t>
    </r>
    <phoneticPr fontId="15"/>
  </si>
  <si>
    <t>（別紙78）</t>
    <rPh sb="1" eb="3">
      <t>ベッシ</t>
    </rPh>
    <phoneticPr fontId="19"/>
  </si>
  <si>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15"/>
  </si>
  <si>
    <t>事業所・施設の名称</t>
    <phoneticPr fontId="15"/>
  </si>
  <si>
    <t>○訪問支援員の配置状況</t>
    <rPh sb="1" eb="3">
      <t>ホウモン</t>
    </rPh>
    <rPh sb="3" eb="5">
      <t>シエン</t>
    </rPh>
    <rPh sb="5" eb="6">
      <t>イン</t>
    </rPh>
    <rPh sb="7" eb="9">
      <t>ハイチ</t>
    </rPh>
    <rPh sb="9" eb="11">
      <t>ジョウキョウ</t>
    </rPh>
    <phoneticPr fontId="15"/>
  </si>
  <si>
    <t>職種（資格）</t>
    <rPh sb="0" eb="2">
      <t>ショクシュ</t>
    </rPh>
    <rPh sb="3" eb="5">
      <t>シカク</t>
    </rPh>
    <phoneticPr fontId="15"/>
  </si>
  <si>
    <t>資格取得日</t>
    <rPh sb="0" eb="2">
      <t>シカク</t>
    </rPh>
    <rPh sb="2" eb="4">
      <t>シュトク</t>
    </rPh>
    <rPh sb="4" eb="5">
      <t>ビ</t>
    </rPh>
    <phoneticPr fontId="15"/>
  </si>
  <si>
    <t>備考１　「異動区分」欄及び「サービス種別」欄については、該当する番号に○を付し
　　　てください。</t>
    <rPh sb="11" eb="12">
      <t>オヨ</t>
    </rPh>
    <rPh sb="18" eb="20">
      <t>シュベツ</t>
    </rPh>
    <rPh sb="21" eb="22">
      <t>ラン</t>
    </rPh>
    <phoneticPr fontId="19"/>
  </si>
  <si>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15"/>
  </si>
  <si>
    <t>電話番号</t>
    <rPh sb="0" eb="2">
      <t>デンワ</t>
    </rPh>
    <rPh sb="2" eb="4">
      <t>バンゴウ</t>
    </rPh>
    <phoneticPr fontId="15"/>
  </si>
  <si>
    <t>（別紙１ー２）</t>
    <rPh sb="1" eb="3">
      <t>ベッシ</t>
    </rPh>
    <phoneticPr fontId="19"/>
  </si>
  <si>
    <t>別紙60</t>
  </si>
  <si>
    <t>別紙61</t>
  </si>
  <si>
    <t>別紙62</t>
    <phoneticPr fontId="19"/>
  </si>
  <si>
    <t>別紙63</t>
  </si>
  <si>
    <t>別紙3-1</t>
    <phoneticPr fontId="19"/>
  </si>
  <si>
    <t>別紙64</t>
    <phoneticPr fontId="19"/>
  </si>
  <si>
    <t>別紙65</t>
  </si>
  <si>
    <t>別紙67</t>
  </si>
  <si>
    <t>別紙68</t>
  </si>
  <si>
    <t>別紙69</t>
  </si>
  <si>
    <t>別紙66-1</t>
    <phoneticPr fontId="19"/>
  </si>
  <si>
    <t>別紙71</t>
    <phoneticPr fontId="19"/>
  </si>
  <si>
    <t>別紙72</t>
    <phoneticPr fontId="19"/>
  </si>
  <si>
    <t>別紙73</t>
  </si>
  <si>
    <t>別紙74</t>
  </si>
  <si>
    <t>計画書</t>
    <rPh sb="0" eb="3">
      <t>ケイカクショ</t>
    </rPh>
    <phoneticPr fontId="19"/>
  </si>
  <si>
    <t>別紙75</t>
  </si>
  <si>
    <t>別紙77</t>
  </si>
  <si>
    <t>別紙78</t>
    <phoneticPr fontId="19"/>
  </si>
  <si>
    <t>個票なし</t>
    <phoneticPr fontId="19"/>
  </si>
  <si>
    <t>報酬算定区分に関する届出書</t>
    <rPh sb="0" eb="2">
      <t>ホウシュウ</t>
    </rPh>
    <rPh sb="2" eb="4">
      <t>サンテイ</t>
    </rPh>
    <rPh sb="4" eb="6">
      <t>クブン</t>
    </rPh>
    <rPh sb="7" eb="8">
      <t>カン</t>
    </rPh>
    <rPh sb="10" eb="13">
      <t>トドケデショ</t>
    </rPh>
    <phoneticPr fontId="15"/>
  </si>
  <si>
    <t>　　※児童発達支援　 （センター除く、重心除く）</t>
    <rPh sb="3" eb="5">
      <t>ジドウ</t>
    </rPh>
    <rPh sb="5" eb="7">
      <t>ハッタツ</t>
    </rPh>
    <rPh sb="7" eb="9">
      <t>シエン</t>
    </rPh>
    <rPh sb="16" eb="17">
      <t>ノゾ</t>
    </rPh>
    <rPh sb="19" eb="21">
      <t>ジュウシン</t>
    </rPh>
    <rPh sb="21" eb="22">
      <t>ノゾ</t>
    </rPh>
    <phoneticPr fontId="15"/>
  </si>
  <si>
    <t>①　利用延べ人数</t>
    <rPh sb="2" eb="4">
      <t>リヨウ</t>
    </rPh>
    <rPh sb="4" eb="5">
      <t>ノ</t>
    </rPh>
    <rPh sb="6" eb="8">
      <t>ニンズウ</t>
    </rPh>
    <phoneticPr fontId="15"/>
  </si>
  <si>
    <r>
      <t xml:space="preserve">②　①うち未就学児
</t>
    </r>
    <r>
      <rPr>
        <sz val="11"/>
        <color indexed="18"/>
        <rFont val="ＭＳ Ｐゴシック"/>
        <family val="3"/>
        <charset val="128"/>
      </rPr>
      <t>（小学校就学前の障害児）の利用延べ人数</t>
    </r>
    <rPh sb="5" eb="9">
      <t>ミシュウガクジ</t>
    </rPh>
    <rPh sb="11" eb="14">
      <t>ショウガッコウ</t>
    </rPh>
    <rPh sb="14" eb="17">
      <t>シュウガクマエ</t>
    </rPh>
    <rPh sb="18" eb="21">
      <t>ショウガイジ</t>
    </rPh>
    <rPh sb="23" eb="25">
      <t>リヨウ</t>
    </rPh>
    <rPh sb="25" eb="26">
      <t>ノ</t>
    </rPh>
    <rPh sb="27" eb="29">
      <t>ニンズウ</t>
    </rPh>
    <phoneticPr fontId="15"/>
  </si>
  <si>
    <t>③　未就学児の割合
（②／①）</t>
    <rPh sb="2" eb="6">
      <t>ミシュウガクジ</t>
    </rPh>
    <rPh sb="7" eb="9">
      <t>ワリアイ</t>
    </rPh>
    <phoneticPr fontId="15"/>
  </si>
  <si>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15"/>
  </si>
  <si>
    <t>　　　　　①前年度において１年未満の実績しかない場合（前年度の実績が全くない場合を含む。）、新設又
　　　　　は増改築等の時点から体制届の提出までの間（指定月の10日が提出締切り）の在籍者数（契約
　　　　　者数）の実人数により判定すること。
　　　　　②新設又は増改築の時点から３月以上１年未満の間は、新設又は増改築の時点から３月におけ
　　　　　る障害児の延べ利用人数により算出し判定すること。
　　　　　③新設又は増改築の時点から１年以上経過している場合は、直近１年間における障害児の延べ
　　　　　利用人数により算出し判定すること。
　　　　　④③以降は、上記「報酬区分を判定する際に用いる障害児の数について」と同様に算出すること。
　　　　　※なお、この割合の算出に当たっては、小数点第２位以下を切り上げるものとする。</t>
    <rPh sb="76" eb="78">
      <t>シテイ</t>
    </rPh>
    <rPh sb="78" eb="79">
      <t>ツキ</t>
    </rPh>
    <rPh sb="82" eb="83">
      <t>ヒ</t>
    </rPh>
    <rPh sb="108" eb="109">
      <t>ジツ</t>
    </rPh>
    <rPh sb="109" eb="111">
      <t>ニンズウ</t>
    </rPh>
    <rPh sb="114" eb="116">
      <t>ハンテイ</t>
    </rPh>
    <rPh sb="192" eb="194">
      <t>ハンテイ</t>
    </rPh>
    <rPh sb="263" eb="265">
      <t>ハンテイ</t>
    </rPh>
    <rPh sb="278" eb="280">
      <t>イコウ</t>
    </rPh>
    <rPh sb="282" eb="284">
      <t>ジョウキ</t>
    </rPh>
    <rPh sb="310" eb="312">
      <t>ドウヨウ</t>
    </rPh>
    <rPh sb="313" eb="315">
      <t>サンシュツ</t>
    </rPh>
    <phoneticPr fontId="15"/>
  </si>
  <si>
    <t>（報酬算定区分に関する届出書・別添）</t>
    <rPh sb="15" eb="17">
      <t>ベッテン</t>
    </rPh>
    <phoneticPr fontId="15"/>
  </si>
  <si>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15"/>
  </si>
  <si>
    <r>
      <rPr>
        <u/>
        <sz val="10"/>
        <color indexed="8"/>
        <rFont val="ＭＳ Ｐゴシック"/>
        <family val="3"/>
        <charset val="128"/>
      </rPr>
      <t>　　</t>
    </r>
    <r>
      <rPr>
        <sz val="10"/>
        <color indexed="8"/>
        <rFont val="ＭＳ Ｐゴシック"/>
        <family val="3"/>
        <charset val="128"/>
      </rPr>
      <t>月</t>
    </r>
    <rPh sb="2" eb="3">
      <t>ガツ</t>
    </rPh>
    <phoneticPr fontId="15"/>
  </si>
  <si>
    <t>曜日</t>
    <rPh sb="0" eb="2">
      <t>ヨウビ</t>
    </rPh>
    <phoneticPr fontId="15"/>
  </si>
  <si>
    <t>医療的ケア児利用児童数</t>
    <rPh sb="0" eb="3">
      <t>イリョウテキ</t>
    </rPh>
    <rPh sb="5" eb="6">
      <t>ジ</t>
    </rPh>
    <rPh sb="6" eb="8">
      <t>リヨウ</t>
    </rPh>
    <rPh sb="8" eb="11">
      <t>ジドウスウ</t>
    </rPh>
    <phoneticPr fontId="15"/>
  </si>
  <si>
    <t>区分３（32点以上）</t>
    <rPh sb="0" eb="2">
      <t>クブン</t>
    </rPh>
    <rPh sb="6" eb="7">
      <t>テン</t>
    </rPh>
    <rPh sb="7" eb="9">
      <t>イジョウ</t>
    </rPh>
    <phoneticPr fontId="15"/>
  </si>
  <si>
    <t>区分２（16点以上）</t>
    <rPh sb="0" eb="2">
      <t>クブン</t>
    </rPh>
    <rPh sb="6" eb="7">
      <t>テン</t>
    </rPh>
    <rPh sb="7" eb="9">
      <t>イジョウ</t>
    </rPh>
    <phoneticPr fontId="15"/>
  </si>
  <si>
    <t>区分１（３点以上）</t>
    <rPh sb="0" eb="2">
      <t>クブン</t>
    </rPh>
    <rPh sb="5" eb="6">
      <t>テン</t>
    </rPh>
    <rPh sb="6" eb="8">
      <t>イジョウ</t>
    </rPh>
    <phoneticPr fontId="15"/>
  </si>
  <si>
    <t>必要看護職員数</t>
    <rPh sb="0" eb="2">
      <t>ヒツヨウ</t>
    </rPh>
    <rPh sb="2" eb="4">
      <t>カンゴ</t>
    </rPh>
    <rPh sb="4" eb="6">
      <t>ショクイン</t>
    </rPh>
    <rPh sb="6" eb="7">
      <t>スウ</t>
    </rPh>
    <phoneticPr fontId="15"/>
  </si>
  <si>
    <t>配置看護職員数</t>
    <rPh sb="0" eb="2">
      <t>ハイチ</t>
    </rPh>
    <rPh sb="2" eb="4">
      <t>カンゴ</t>
    </rPh>
    <rPh sb="4" eb="6">
      <t>ショクイン</t>
    </rPh>
    <rPh sb="6" eb="7">
      <t>スウ</t>
    </rPh>
    <phoneticPr fontId="15"/>
  </si>
  <si>
    <t>医療的ケア児が利用する日の合計日数</t>
    <rPh sb="0" eb="3">
      <t>イリョウテキ</t>
    </rPh>
    <rPh sb="5" eb="6">
      <t>ジ</t>
    </rPh>
    <rPh sb="7" eb="9">
      <t>リヨウ</t>
    </rPh>
    <rPh sb="11" eb="12">
      <t>ヒ</t>
    </rPh>
    <rPh sb="13" eb="15">
      <t>ゴウケイ</t>
    </rPh>
    <rPh sb="15" eb="17">
      <t>ニッスウ</t>
    </rPh>
    <phoneticPr fontId="15"/>
  </si>
  <si>
    <t>医療的ケア児の１日の平均利用人数</t>
    <rPh sb="0" eb="3">
      <t>イリョウテキ</t>
    </rPh>
    <rPh sb="5" eb="6">
      <t>ジ</t>
    </rPh>
    <rPh sb="8" eb="9">
      <t>ニチ</t>
    </rPh>
    <rPh sb="10" eb="12">
      <t>ヘイキン</t>
    </rPh>
    <rPh sb="12" eb="14">
      <t>リヨウ</t>
    </rPh>
    <rPh sb="14" eb="16">
      <t>ニンズウ</t>
    </rPh>
    <phoneticPr fontId="15"/>
  </si>
  <si>
    <t>！この欄が○でない場合、要件を満たしていません。</t>
    <phoneticPr fontId="15"/>
  </si>
  <si>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15"/>
  </si>
  <si>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15"/>
  </si>
  <si>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15"/>
  </si>
  <si>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15"/>
  </si>
  <si>
    <t>　水色のセルのみ入力してください。(それ以外セルは自動計算されます。)</t>
    <rPh sb="1" eb="3">
      <t>ミズイロ</t>
    </rPh>
    <rPh sb="8" eb="10">
      <t>ニュウリョク</t>
    </rPh>
    <rPh sb="20" eb="22">
      <t>イガイ</t>
    </rPh>
    <rPh sb="25" eb="27">
      <t>ジドウ</t>
    </rPh>
    <rPh sb="27" eb="29">
      <t>ケイサン</t>
    </rPh>
    <phoneticPr fontId="15"/>
  </si>
  <si>
    <t>　配置看護職員合計数が必要看護職員数合計数以上になっている必要があります。</t>
    <rPh sb="1" eb="3">
      <t>ハイチ</t>
    </rPh>
    <rPh sb="3" eb="5">
      <t>カンゴ</t>
    </rPh>
    <rPh sb="5" eb="7">
      <t>ショクイン</t>
    </rPh>
    <rPh sb="7" eb="10">
      <t>ゴウケイスウ</t>
    </rPh>
    <rPh sb="11" eb="13">
      <t>ヒツヨウ</t>
    </rPh>
    <rPh sb="13" eb="15">
      <t>カンゴ</t>
    </rPh>
    <rPh sb="15" eb="18">
      <t>ショクインスウ</t>
    </rPh>
    <rPh sb="18" eb="21">
      <t>ゴウケイスウ</t>
    </rPh>
    <rPh sb="21" eb="23">
      <t>イジョウ</t>
    </rPh>
    <rPh sb="29" eb="31">
      <t>ヒツヨウ</t>
    </rPh>
    <phoneticPr fontId="15"/>
  </si>
  <si>
    <t>火</t>
    <rPh sb="0" eb="1">
      <t>カ</t>
    </rPh>
    <phoneticPr fontId="15"/>
  </si>
  <si>
    <t>水</t>
    <rPh sb="0" eb="1">
      <t>スイ</t>
    </rPh>
    <phoneticPr fontId="15"/>
  </si>
  <si>
    <t>木</t>
    <rPh sb="0" eb="1">
      <t>モク</t>
    </rPh>
    <phoneticPr fontId="15"/>
  </si>
  <si>
    <t>金</t>
  </si>
  <si>
    <t>土</t>
  </si>
  <si>
    <t>月</t>
  </si>
  <si>
    <t>火</t>
  </si>
  <si>
    <t>水</t>
  </si>
  <si>
    <t>木</t>
  </si>
  <si>
    <t>未就学</t>
    <rPh sb="0" eb="3">
      <t>ミシュウガク</t>
    </rPh>
    <phoneticPr fontId="19"/>
  </si>
  <si>
    <t>障害児（通所・入所）給付費算定に係る体制等に関する届出書</t>
    <rPh sb="0" eb="3">
      <t>ショウガイジ</t>
    </rPh>
    <rPh sb="4" eb="6">
      <t>ツウショ</t>
    </rPh>
    <rPh sb="7" eb="9">
      <t>ニュウショ</t>
    </rPh>
    <rPh sb="10" eb="12">
      <t>キュウフ</t>
    </rPh>
    <rPh sb="12" eb="13">
      <t>ヒ</t>
    </rPh>
    <rPh sb="13" eb="15">
      <t>サンテイ</t>
    </rPh>
    <rPh sb="16" eb="17">
      <t>カカ</t>
    </rPh>
    <rPh sb="18" eb="20">
      <t>タイセイ</t>
    </rPh>
    <rPh sb="20" eb="21">
      <t>トウ</t>
    </rPh>
    <rPh sb="22" eb="23">
      <t>カン</t>
    </rPh>
    <rPh sb="25" eb="26">
      <t>トド</t>
    </rPh>
    <rPh sb="26" eb="27">
      <t>デ</t>
    </rPh>
    <rPh sb="27" eb="28">
      <t>ショ</t>
    </rPh>
    <phoneticPr fontId="15"/>
  </si>
  <si>
    <t>届出者</t>
    <rPh sb="0" eb="2">
      <t>トドケデ</t>
    </rPh>
    <rPh sb="2" eb="3">
      <t>シャ</t>
    </rPh>
    <phoneticPr fontId="15"/>
  </si>
  <si>
    <t>所 在 地</t>
    <rPh sb="0" eb="1">
      <t>トコロ</t>
    </rPh>
    <rPh sb="2" eb="3">
      <t>ザイ</t>
    </rPh>
    <rPh sb="4" eb="5">
      <t>チ</t>
    </rPh>
    <phoneticPr fontId="15"/>
  </si>
  <si>
    <t>事業者名</t>
    <rPh sb="0" eb="3">
      <t>ジギョウシャ</t>
    </rPh>
    <rPh sb="3" eb="4">
      <t>メイ</t>
    </rPh>
    <phoneticPr fontId="15"/>
  </si>
  <si>
    <t>代表者名</t>
    <rPh sb="0" eb="3">
      <t>ダイヒョウシャ</t>
    </rPh>
    <rPh sb="3" eb="4">
      <t>メイ</t>
    </rPh>
    <phoneticPr fontId="15"/>
  </si>
  <si>
    <t>フリガナ</t>
    <phoneticPr fontId="15"/>
  </si>
  <si>
    <t>主たる事務所
の所在地</t>
    <rPh sb="0" eb="1">
      <t>シュ</t>
    </rPh>
    <rPh sb="3" eb="6">
      <t>ジムショ</t>
    </rPh>
    <rPh sb="8" eb="11">
      <t>ショザイチ</t>
    </rPh>
    <phoneticPr fontId="15"/>
  </si>
  <si>
    <t>法人の種別</t>
    <rPh sb="0" eb="2">
      <t>ホウジン</t>
    </rPh>
    <rPh sb="3" eb="5">
      <t>シュベツ</t>
    </rPh>
    <phoneticPr fontId="15"/>
  </si>
  <si>
    <t>法人所轄庁</t>
    <rPh sb="0" eb="2">
      <t>ホウジン</t>
    </rPh>
    <rPh sb="2" eb="5">
      <t>ショカツチョウ</t>
    </rPh>
    <phoneticPr fontId="15"/>
  </si>
  <si>
    <t>代表者の職・氏名</t>
    <rPh sb="0" eb="3">
      <t>ダイヒョウシャ</t>
    </rPh>
    <rPh sb="4" eb="5">
      <t>ショク</t>
    </rPh>
    <rPh sb="6" eb="8">
      <t>シメイ</t>
    </rPh>
    <phoneticPr fontId="15"/>
  </si>
  <si>
    <t>職名</t>
    <rPh sb="0" eb="2">
      <t>ショクメイ</t>
    </rPh>
    <phoneticPr fontId="15"/>
  </si>
  <si>
    <t>代表者の住所</t>
    <rPh sb="0" eb="3">
      <t>ダイヒョウシャ</t>
    </rPh>
    <rPh sb="4" eb="6">
      <t>ジュウショ</t>
    </rPh>
    <phoneticPr fontId="15"/>
  </si>
  <si>
    <t>施設・事業所の状況</t>
    <rPh sb="0" eb="2">
      <t>シセツ</t>
    </rPh>
    <rPh sb="3" eb="6">
      <t>ジギョウショ</t>
    </rPh>
    <rPh sb="7" eb="9">
      <t>ジョウキョウ</t>
    </rPh>
    <phoneticPr fontId="15"/>
  </si>
  <si>
    <t>管理者の氏名</t>
    <rPh sb="0" eb="3">
      <t>カンリシャ</t>
    </rPh>
    <rPh sb="4" eb="6">
      <t>シメイ</t>
    </rPh>
    <phoneticPr fontId="15"/>
  </si>
  <si>
    <t>管理者の住所</t>
    <rPh sb="0" eb="3">
      <t>カンリシャ</t>
    </rPh>
    <rPh sb="4" eb="6">
      <t>ジュウショ</t>
    </rPh>
    <phoneticPr fontId="15"/>
  </si>
  <si>
    <t>（裏面有り）</t>
    <rPh sb="1" eb="3">
      <t>リメン</t>
    </rPh>
    <rPh sb="3" eb="4">
      <t>ア</t>
    </rPh>
    <phoneticPr fontId="15"/>
  </si>
  <si>
    <t>(裏面）</t>
    <rPh sb="1" eb="2">
      <t>ウラ</t>
    </rPh>
    <rPh sb="2" eb="3">
      <t>メン</t>
    </rPh>
    <phoneticPr fontId="15"/>
  </si>
  <si>
    <t>特記事項</t>
    <rPh sb="0" eb="2">
      <t>トッキ</t>
    </rPh>
    <rPh sb="2" eb="4">
      <t>ジコウ</t>
    </rPh>
    <phoneticPr fontId="15"/>
  </si>
  <si>
    <t>関係書類</t>
    <rPh sb="0" eb="2">
      <t>カンケイ</t>
    </rPh>
    <rPh sb="2" eb="4">
      <t>ショルイ</t>
    </rPh>
    <phoneticPr fontId="15"/>
  </si>
  <si>
    <t>別紙のとおり</t>
    <rPh sb="0" eb="2">
      <t>ベッシ</t>
    </rPh>
    <phoneticPr fontId="15"/>
  </si>
  <si>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15"/>
  </si>
  <si>
    <t>注３　「異動等の区分」欄は、今回届出を行う事業所・施設について該当する数字に「○」を記入してください。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5" eb="37">
      <t>スウジ</t>
    </rPh>
    <rPh sb="42" eb="44">
      <t>キニュウ</t>
    </rPh>
    <phoneticPr fontId="15"/>
  </si>
  <si>
    <t>注５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15"/>
  </si>
  <si>
    <t>入力フォーム</t>
    <rPh sb="0" eb="2">
      <t>ニュウリョク</t>
    </rPh>
    <phoneticPr fontId="14"/>
  </si>
  <si>
    <t>令和</t>
    <rPh sb="0" eb="2">
      <t>レイワ</t>
    </rPh>
    <phoneticPr fontId="14"/>
  </si>
  <si>
    <t>日</t>
    <rPh sb="0" eb="1">
      <t>ヒ</t>
    </rPh>
    <phoneticPr fontId="14"/>
  </si>
  <si>
    <t>入力</t>
    <phoneticPr fontId="14"/>
  </si>
  <si>
    <t>選択</t>
    <rPh sb="0" eb="2">
      <t>センタク</t>
    </rPh>
    <phoneticPr fontId="14"/>
  </si>
  <si>
    <t>入力</t>
    <rPh sb="0" eb="2">
      <t>ニュウリョク</t>
    </rPh>
    <phoneticPr fontId="14"/>
  </si>
  <si>
    <t>実施するサービス</t>
    <phoneticPr fontId="14"/>
  </si>
  <si>
    <t>今回申請するサービス</t>
    <rPh sb="0" eb="2">
      <t>コンカイ</t>
    </rPh>
    <rPh sb="2" eb="4">
      <t>シンセイ</t>
    </rPh>
    <phoneticPr fontId="14"/>
  </si>
  <si>
    <t>既に指定済みのサービス</t>
    <rPh sb="0" eb="1">
      <t>スデ</t>
    </rPh>
    <rPh sb="2" eb="5">
      <t>シテイズ</t>
    </rPh>
    <phoneticPr fontId="14"/>
  </si>
  <si>
    <t>児童発達支援</t>
    <rPh sb="0" eb="6">
      <t>ジドウハッタツシエン</t>
    </rPh>
    <phoneticPr fontId="14"/>
  </si>
  <si>
    <t>○</t>
  </si>
  <si>
    <t>放課後等デイサービス</t>
    <phoneticPr fontId="14"/>
  </si>
  <si>
    <t>保育所等訪問支援</t>
    <phoneticPr fontId="14"/>
  </si>
  <si>
    <t>指定障害児入所施設</t>
    <phoneticPr fontId="14"/>
  </si>
  <si>
    <t>多機能型の有無</t>
    <rPh sb="0" eb="4">
      <t>タキノウガタ</t>
    </rPh>
    <rPh sb="5" eb="7">
      <t>ウム</t>
    </rPh>
    <phoneticPr fontId="14"/>
  </si>
  <si>
    <t>法人等</t>
    <rPh sb="0" eb="3">
      <t>ホウジントウ</t>
    </rPh>
    <phoneticPr fontId="14"/>
  </si>
  <si>
    <t>法人番号（13桁）</t>
    <rPh sb="0" eb="4">
      <t>ホウジンバンゴウ</t>
    </rPh>
    <rPh sb="7" eb="8">
      <t>ケタ</t>
    </rPh>
    <phoneticPr fontId="14"/>
  </si>
  <si>
    <t>名称</t>
    <phoneticPr fontId="14"/>
  </si>
  <si>
    <t>名称（フリガナ）</t>
    <phoneticPr fontId="14"/>
  </si>
  <si>
    <t>郵便番号</t>
    <rPh sb="0" eb="4">
      <t>ユウビンバンゴウ</t>
    </rPh>
    <phoneticPr fontId="14"/>
  </si>
  <si>
    <t>群馬</t>
    <rPh sb="0" eb="2">
      <t>グンマ</t>
    </rPh>
    <phoneticPr fontId="14"/>
  </si>
  <si>
    <t>市</t>
    <rPh sb="0" eb="1">
      <t>シ</t>
    </rPh>
    <phoneticPr fontId="14"/>
  </si>
  <si>
    <t>電話番号</t>
    <rPh sb="0" eb="4">
      <t>デンワバンゴウ</t>
    </rPh>
    <phoneticPr fontId="14"/>
  </si>
  <si>
    <t>メールアドレス</t>
    <phoneticPr fontId="14"/>
  </si>
  <si>
    <t>種類</t>
    <rPh sb="0" eb="2">
      <t>シュルイ</t>
    </rPh>
    <phoneticPr fontId="14"/>
  </si>
  <si>
    <t>代表者</t>
    <rPh sb="0" eb="3">
      <t>ダイヒョウシャ</t>
    </rPh>
    <phoneticPr fontId="14"/>
  </si>
  <si>
    <t>職名</t>
    <rPh sb="0" eb="2">
      <t>ショクメイ</t>
    </rPh>
    <phoneticPr fontId="14"/>
  </si>
  <si>
    <t>氏名（フリガナ）</t>
    <rPh sb="0" eb="2">
      <t>シメイ</t>
    </rPh>
    <phoneticPr fontId="14"/>
  </si>
  <si>
    <t>住所（住民票の住所）</t>
    <rPh sb="0" eb="2">
      <t>ジュウショ</t>
    </rPh>
    <rPh sb="3" eb="6">
      <t>ジュウミンヒョウ</t>
    </rPh>
    <rPh sb="7" eb="9">
      <t>ジュウショ</t>
    </rPh>
    <phoneticPr fontId="14"/>
  </si>
  <si>
    <t>県</t>
    <rPh sb="0" eb="1">
      <t>ケン</t>
    </rPh>
    <phoneticPr fontId="14"/>
  </si>
  <si>
    <t>群　馬　県　知　事　殿</t>
    <rPh sb="0" eb="1">
      <t>グン</t>
    </rPh>
    <rPh sb="2" eb="3">
      <t>ウマ</t>
    </rPh>
    <rPh sb="4" eb="5">
      <t>ケン</t>
    </rPh>
    <rPh sb="6" eb="7">
      <t>チ</t>
    </rPh>
    <rPh sb="8" eb="9">
      <t>コト</t>
    </rPh>
    <rPh sb="10" eb="11">
      <t>ドノ</t>
    </rPh>
    <phoneticPr fontId="19"/>
  </si>
  <si>
    <t>このことについて、関係書類を添えて以下のとおり届け出ます。</t>
    <phoneticPr fontId="19"/>
  </si>
  <si>
    <t>名　　　称</t>
    <rPh sb="0" eb="1">
      <t>ナ</t>
    </rPh>
    <rPh sb="4" eb="5">
      <t>ショウ</t>
    </rPh>
    <phoneticPr fontId="19"/>
  </si>
  <si>
    <t>連　絡　先</t>
    <rPh sb="0" eb="1">
      <t>レン</t>
    </rPh>
    <rPh sb="2" eb="3">
      <t>ラク</t>
    </rPh>
    <rPh sb="4" eb="5">
      <t>サキ</t>
    </rPh>
    <phoneticPr fontId="15"/>
  </si>
  <si>
    <t>所　在　地</t>
    <rPh sb="0" eb="1">
      <t>ショ</t>
    </rPh>
    <rPh sb="2" eb="3">
      <t>ザイ</t>
    </rPh>
    <rPh sb="4" eb="5">
      <t>チ</t>
    </rPh>
    <phoneticPr fontId="15"/>
  </si>
  <si>
    <t>名　　　称</t>
    <rPh sb="0" eb="1">
      <t>ナ</t>
    </rPh>
    <rPh sb="4" eb="5">
      <t>ショウ</t>
    </rPh>
    <phoneticPr fontId="15"/>
  </si>
  <si>
    <t>法人所轄庁</t>
    <phoneticPr fontId="19"/>
  </si>
  <si>
    <t>管理者</t>
    <rPh sb="0" eb="3">
      <t>カンリシャ</t>
    </rPh>
    <phoneticPr fontId="14"/>
  </si>
  <si>
    <t>注１　「法人の種別欄」は、申請者が法人である場合に、「社会福祉法人」、「医療法人」、「社団法人」、
　　  「財団法人」、「株式会社」、「有限会社」等の別を記入してください。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5" eb="59">
      <t>ザイダンホウジン</t>
    </rPh>
    <rPh sb="62" eb="66">
      <t>カブシキガイシャ</t>
    </rPh>
    <rPh sb="69" eb="73">
      <t>ユウゲンガイシャ</t>
    </rPh>
    <rPh sb="74" eb="75">
      <t>トウ</t>
    </rPh>
    <rPh sb="76" eb="77">
      <t>ベツ</t>
    </rPh>
    <rPh sb="78" eb="80">
      <t>キニュウ</t>
    </rPh>
    <phoneticPr fontId="15"/>
  </si>
  <si>
    <t>注４　「異動項目」欄は、（別紙１）「障害児（通所・入所）給付費等の算定に係る体制等状況一覧表」に掲げる項目を
　　　　記載してください。</t>
    <rPh sb="4" eb="6">
      <t>イドウ</t>
    </rPh>
    <rPh sb="6" eb="8">
      <t>コウモク</t>
    </rPh>
    <rPh sb="9" eb="10">
      <t>ラン</t>
    </rPh>
    <rPh sb="13" eb="15">
      <t>ベッシ</t>
    </rPh>
    <rPh sb="18" eb="21">
      <t>ショウガイジ</t>
    </rPh>
    <rPh sb="22" eb="24">
      <t>ツウショ</t>
    </rPh>
    <rPh sb="25" eb="27">
      <t>ニュウショ</t>
    </rPh>
    <rPh sb="28" eb="31">
      <t>キュウフヒ</t>
    </rPh>
    <rPh sb="31" eb="32">
      <t>トウ</t>
    </rPh>
    <rPh sb="33" eb="35">
      <t>サンテイ</t>
    </rPh>
    <rPh sb="36" eb="37">
      <t>カカ</t>
    </rPh>
    <rPh sb="38" eb="40">
      <t>タイセイ</t>
    </rPh>
    <rPh sb="40" eb="41">
      <t>トウ</t>
    </rPh>
    <rPh sb="41" eb="43">
      <t>ジョウキョウ</t>
    </rPh>
    <rPh sb="43" eb="45">
      <t>イチラン</t>
    </rPh>
    <rPh sb="45" eb="46">
      <t>ヒョウ</t>
    </rPh>
    <rPh sb="48" eb="49">
      <t>カカ</t>
    </rPh>
    <rPh sb="51" eb="53">
      <t>コウモク</t>
    </rPh>
    <rPh sb="59" eb="61">
      <t>キサイ</t>
    </rPh>
    <phoneticPr fontId="15"/>
  </si>
  <si>
    <t>（通所・入所）
支援の種類</t>
    <rPh sb="1" eb="3">
      <t>ツウショ</t>
    </rPh>
    <rPh sb="4" eb="6">
      <t>ニュウショ</t>
    </rPh>
    <rPh sb="8" eb="10">
      <t>シエン</t>
    </rPh>
    <rPh sb="11" eb="13">
      <t>シュルイ</t>
    </rPh>
    <phoneticPr fontId="15"/>
  </si>
  <si>
    <t>指定年月日（新規指定の場合は指定予定年月日）</t>
    <rPh sb="0" eb="2">
      <t>シテイ</t>
    </rPh>
    <rPh sb="2" eb="5">
      <t>ネンガッピ</t>
    </rPh>
    <rPh sb="6" eb="10">
      <t>シンキシテイ</t>
    </rPh>
    <rPh sb="11" eb="13">
      <t>バアイ</t>
    </rPh>
    <rPh sb="14" eb="18">
      <t>シテイヨテイ</t>
    </rPh>
    <rPh sb="18" eb="21">
      <t>ネンガッピ</t>
    </rPh>
    <phoneticPr fontId="14"/>
  </si>
  <si>
    <t>申請の種類（新規・更新・変更）</t>
    <phoneticPr fontId="14"/>
  </si>
  <si>
    <t>変更年月日（新規指定の場合は入力不要）</t>
    <rPh sb="0" eb="2">
      <t>ヘンコウ</t>
    </rPh>
    <rPh sb="2" eb="5">
      <t>ネンガッピ</t>
    </rPh>
    <rPh sb="6" eb="10">
      <t>シンキシテイ</t>
    </rPh>
    <rPh sb="11" eb="13">
      <t>バアイ</t>
    </rPh>
    <rPh sb="14" eb="16">
      <t>ニュウリョク</t>
    </rPh>
    <rPh sb="16" eb="18">
      <t>フヨウ</t>
    </rPh>
    <phoneticPr fontId="14"/>
  </si>
  <si>
    <t>事業所番号（新規指定の場合は入力不要）</t>
    <rPh sb="0" eb="5">
      <t>ジギョウショバンゴウ</t>
    </rPh>
    <phoneticPr fontId="14"/>
  </si>
  <si>
    <t>届出の種類（新規・変更・終了）</t>
    <rPh sb="0" eb="2">
      <t>トドケデ</t>
    </rPh>
    <rPh sb="12" eb="14">
      <t>シュウリョウ</t>
    </rPh>
    <phoneticPr fontId="14"/>
  </si>
  <si>
    <t>身体拘束廃止未実施</t>
  </si>
  <si>
    <t>虐待防止措置未実施</t>
  </si>
  <si>
    <t>共生型サービス対象区分</t>
  </si>
  <si>
    <t>地域生活支援拠点等</t>
  </si>
  <si>
    <t>児発</t>
    <rPh sb="0" eb="1">
      <t>ジ</t>
    </rPh>
    <rPh sb="1" eb="2">
      <t>ハツ</t>
    </rPh>
    <phoneticPr fontId="19"/>
  </si>
  <si>
    <t>放デイ</t>
    <rPh sb="0" eb="1">
      <t>ホウ</t>
    </rPh>
    <phoneticPr fontId="19"/>
  </si>
  <si>
    <t>訪問</t>
    <rPh sb="0" eb="2">
      <t>ホウモン</t>
    </rPh>
    <phoneticPr fontId="19"/>
  </si>
  <si>
    <t>居宅</t>
    <rPh sb="0" eb="2">
      <t>キョタク</t>
    </rPh>
    <phoneticPr fontId="19"/>
  </si>
  <si>
    <t>○</t>
    <phoneticPr fontId="19"/>
  </si>
  <si>
    <t>開所時間減算区分</t>
    <rPh sb="0" eb="2">
      <t>カイショ</t>
    </rPh>
    <rPh sb="2" eb="4">
      <t>ジカン</t>
    </rPh>
    <rPh sb="4" eb="6">
      <t>ゲンザン</t>
    </rPh>
    <rPh sb="6" eb="8">
      <t>クブン</t>
    </rPh>
    <phoneticPr fontId="15"/>
  </si>
  <si>
    <t>福祉・介護職員等処遇改善加算（Ⅴ）区分</t>
    <rPh sb="0" eb="2">
      <t>フクシ</t>
    </rPh>
    <rPh sb="3" eb="5">
      <t>カイゴ</t>
    </rPh>
    <rPh sb="5" eb="7">
      <t>ショクイン</t>
    </rPh>
    <rPh sb="7" eb="8">
      <t>トウ</t>
    </rPh>
    <rPh sb="8" eb="10">
      <t>ショグウ</t>
    </rPh>
    <rPh sb="10" eb="12">
      <t>カイゼン</t>
    </rPh>
    <rPh sb="12" eb="14">
      <t>カサン</t>
    </rPh>
    <rPh sb="17" eb="19">
      <t>クブン</t>
    </rPh>
    <phoneticPr fontId="15"/>
  </si>
  <si>
    <t>共生型サービス体制強化</t>
    <rPh sb="0" eb="3">
      <t>キョウセイガタ</t>
    </rPh>
    <rPh sb="7" eb="9">
      <t>タイセイ</t>
    </rPh>
    <rPh sb="9" eb="11">
      <t>キョウカ</t>
    </rPh>
    <phoneticPr fontId="15"/>
  </si>
  <si>
    <t>共生型サービス体制強化（医療的ケア）</t>
    <rPh sb="0" eb="3">
      <t>キョウセイガタ</t>
    </rPh>
    <rPh sb="7" eb="9">
      <t>タイセイ</t>
    </rPh>
    <rPh sb="9" eb="11">
      <t>キョウカ</t>
    </rPh>
    <rPh sb="12" eb="15">
      <t>イリョウテキ</t>
    </rPh>
    <phoneticPr fontId="15"/>
  </si>
  <si>
    <t>栄養士配置体制</t>
    <rPh sb="0" eb="3">
      <t>エイヨウシ</t>
    </rPh>
    <rPh sb="3" eb="5">
      <t>ハイチ</t>
    </rPh>
    <rPh sb="5" eb="7">
      <t>タイセイ</t>
    </rPh>
    <phoneticPr fontId="15"/>
  </si>
  <si>
    <t>変更の有無</t>
    <rPh sb="0" eb="2">
      <t>ヘンコウ</t>
    </rPh>
    <rPh sb="3" eb="5">
      <t>ウム</t>
    </rPh>
    <phoneticPr fontId="19"/>
  </si>
  <si>
    <t>１．なし　　２．あり</t>
  </si>
  <si>
    <t>現在の加算</t>
    <rPh sb="0" eb="2">
      <t>ゲンザイ</t>
    </rPh>
    <rPh sb="3" eb="5">
      <t>カサン</t>
    </rPh>
    <phoneticPr fontId="19"/>
  </si>
  <si>
    <t>変更後の加算</t>
    <rPh sb="0" eb="3">
      <t>ヘンコウゴ</t>
    </rPh>
    <rPh sb="4" eb="6">
      <t>カサン</t>
    </rPh>
    <phoneticPr fontId="19"/>
  </si>
  <si>
    <t>強度行動障害加算体制（放デイ）</t>
    <rPh sb="0" eb="2">
      <t>キョウド</t>
    </rPh>
    <rPh sb="2" eb="4">
      <t>コウドウ</t>
    </rPh>
    <rPh sb="4" eb="6">
      <t>ショウガイ</t>
    </rPh>
    <rPh sb="6" eb="8">
      <t>カサン</t>
    </rPh>
    <rPh sb="8" eb="10">
      <t>タイセイ</t>
    </rPh>
    <rPh sb="11" eb="12">
      <t>ホウ</t>
    </rPh>
    <phoneticPr fontId="15"/>
  </si>
  <si>
    <t>１．非該当</t>
  </si>
  <si>
    <t>１．非該当</t>
    <phoneticPr fontId="19"/>
  </si>
  <si>
    <t>２．Ⅰ</t>
    <phoneticPr fontId="19"/>
  </si>
  <si>
    <t>３．Ⅱ</t>
    <phoneticPr fontId="15"/>
  </si>
  <si>
    <t>１．なし</t>
  </si>
  <si>
    <t>１．なし</t>
    <phoneticPr fontId="19"/>
  </si>
  <si>
    <t>２．あり</t>
    <phoneticPr fontId="19"/>
  </si>
  <si>
    <t>１．４時間未満</t>
    <phoneticPr fontId="19"/>
  </si>
  <si>
    <t>２．４時間以上６時間未満</t>
    <phoneticPr fontId="19"/>
  </si>
  <si>
    <t>３．Ⅱ</t>
    <phoneticPr fontId="19"/>
  </si>
  <si>
    <t>４．Ⅲ</t>
    <phoneticPr fontId="19"/>
  </si>
  <si>
    <t>５．Ⅰ</t>
    <phoneticPr fontId="19"/>
  </si>
  <si>
    <t>４．その他従業者</t>
    <phoneticPr fontId="19"/>
  </si>
  <si>
    <t>６．常勤専従（経験５年以上）</t>
    <rPh sb="4" eb="6">
      <t>センジュウ</t>
    </rPh>
    <rPh sb="11" eb="13">
      <t>イジョウ</t>
    </rPh>
    <phoneticPr fontId="15"/>
  </si>
  <si>
    <t>７．常勤専従（経験５年未満）</t>
    <phoneticPr fontId="19"/>
  </si>
  <si>
    <t>８．常勤換算（経験５年以上）</t>
    <phoneticPr fontId="19"/>
  </si>
  <si>
    <t>９．常勤換算（経験５年未満）</t>
    <phoneticPr fontId="19"/>
  </si>
  <si>
    <t>２．その他栄養士</t>
    <phoneticPr fontId="19"/>
  </si>
  <si>
    <t>３．常勤栄養士</t>
    <phoneticPr fontId="19"/>
  </si>
  <si>
    <t>４．常勤管理栄養士</t>
    <phoneticPr fontId="19"/>
  </si>
  <si>
    <t>１．非該当</t>
    <rPh sb="2" eb="5">
      <t>ヒガイトウ</t>
    </rPh>
    <phoneticPr fontId="15"/>
  </si>
  <si>
    <t>４．Ⅱ</t>
    <phoneticPr fontId="19"/>
  </si>
  <si>
    <t>３．Ⅰ</t>
    <phoneticPr fontId="19"/>
  </si>
  <si>
    <t>強度行動障害加算体制（放デイ以外）</t>
    <rPh sb="0" eb="2">
      <t>キョウド</t>
    </rPh>
    <rPh sb="2" eb="4">
      <t>コウドウ</t>
    </rPh>
    <rPh sb="4" eb="6">
      <t>ショウガイ</t>
    </rPh>
    <rPh sb="6" eb="8">
      <t>カサン</t>
    </rPh>
    <rPh sb="8" eb="10">
      <t>タイセイ</t>
    </rPh>
    <rPh sb="11" eb="12">
      <t>ホウ</t>
    </rPh>
    <rPh sb="14" eb="16">
      <t>イガイ</t>
    </rPh>
    <phoneticPr fontId="15"/>
  </si>
  <si>
    <t>人工内耳装用児支援体制（放デイ）</t>
    <rPh sb="0" eb="4">
      <t>ジンコウナイジ</t>
    </rPh>
    <rPh sb="4" eb="7">
      <t>ソウヨウジ</t>
    </rPh>
    <rPh sb="7" eb="11">
      <t>シエンタイセイ</t>
    </rPh>
    <phoneticPr fontId="19"/>
  </si>
  <si>
    <t>人工内耳装用児支援体制（児発）</t>
    <rPh sb="0" eb="4">
      <t>ジンコウナイジ</t>
    </rPh>
    <rPh sb="4" eb="7">
      <t>ソウヨウジ</t>
    </rPh>
    <rPh sb="7" eb="11">
      <t>シエンタイセイ</t>
    </rPh>
    <rPh sb="12" eb="13">
      <t>ジ</t>
    </rPh>
    <rPh sb="13" eb="14">
      <t>ハツ</t>
    </rPh>
    <phoneticPr fontId="19"/>
  </si>
  <si>
    <t>２．該当</t>
    <phoneticPr fontId="19"/>
  </si>
  <si>
    <t>１．Ｖ（１）</t>
    <phoneticPr fontId="19"/>
  </si>
  <si>
    <t>２．Ｖ（２）</t>
    <phoneticPr fontId="19"/>
  </si>
  <si>
    <t>３．Ｖ（３）</t>
    <phoneticPr fontId="19"/>
  </si>
  <si>
    <t>４．Ｖ（４）</t>
    <phoneticPr fontId="19"/>
  </si>
  <si>
    <t>５．Ｖ（５）</t>
    <phoneticPr fontId="19"/>
  </si>
  <si>
    <t>６．Ｖ（６）</t>
    <phoneticPr fontId="19"/>
  </si>
  <si>
    <t>７．Ｖ（７）</t>
    <phoneticPr fontId="19"/>
  </si>
  <si>
    <t>８．Ｖ（８）</t>
    <phoneticPr fontId="19"/>
  </si>
  <si>
    <t>９．Ｖ（９）</t>
    <phoneticPr fontId="19"/>
  </si>
  <si>
    <t>１０．Ｖ（１０）</t>
    <phoneticPr fontId="19"/>
  </si>
  <si>
    <t>１１．Ｖ（１１）</t>
    <phoneticPr fontId="19"/>
  </si>
  <si>
    <t>１２．Ｖ（１２）</t>
    <phoneticPr fontId="19"/>
  </si>
  <si>
    <t>１３．Ｖ（１３）</t>
    <phoneticPr fontId="19"/>
  </si>
  <si>
    <t>１４．Ｖ（１４）</t>
    <phoneticPr fontId="19"/>
  </si>
  <si>
    <t>５．Ⅳ</t>
    <phoneticPr fontId="19"/>
  </si>
  <si>
    <t>変更内容</t>
    <rPh sb="0" eb="2">
      <t>ヘンコウ</t>
    </rPh>
    <rPh sb="2" eb="4">
      <t>ナイヨウ</t>
    </rPh>
    <phoneticPr fontId="19"/>
  </si>
  <si>
    <t>なし</t>
  </si>
  <si>
    <t>異動項目</t>
    <phoneticPr fontId="19"/>
  </si>
  <si>
    <t>特記事項のとおり</t>
    <phoneticPr fontId="19"/>
  </si>
  <si>
    <t>指定年月日</t>
    <phoneticPr fontId="19"/>
  </si>
  <si>
    <t>異動等
の区分</t>
    <phoneticPr fontId="19"/>
  </si>
  <si>
    <t>異動年月日</t>
    <rPh sb="0" eb="2">
      <t>イドウ</t>
    </rPh>
    <phoneticPr fontId="19"/>
  </si>
  <si>
    <t>変更後</t>
    <rPh sb="0" eb="3">
      <t>ヘンコウゴ</t>
    </rPh>
    <phoneticPr fontId="19"/>
  </si>
  <si>
    <t>変更前</t>
    <rPh sb="0" eb="3">
      <t>ヘンコウマエ</t>
    </rPh>
    <phoneticPr fontId="19"/>
  </si>
  <si>
    <t>区分</t>
    <rPh sb="0" eb="2">
      <t>クブン</t>
    </rPh>
    <phoneticPr fontId="15"/>
  </si>
  <si>
    <t>主たる障害種別</t>
    <phoneticPr fontId="14"/>
  </si>
  <si>
    <t>２．児童発達支援センター以外</t>
    <rPh sb="12" eb="14">
      <t>イガイ</t>
    </rPh>
    <phoneticPr fontId="15"/>
  </si>
  <si>
    <t>　　　　　２　医療的ケア区分に応じた基本報酬に関する届出を行う場合は別添も添付してください。</t>
    <phoneticPr fontId="15"/>
  </si>
  <si>
    <r>
      <t xml:space="preserve">          ３</t>
    </r>
    <r>
      <rPr>
        <b/>
        <u/>
        <sz val="11"/>
        <rFont val="ＭＳ Ｐゴシック"/>
        <family val="3"/>
        <charset val="128"/>
      </rPr>
      <t>　「報酬区分を判定する際に用いる障害児の数について」</t>
    </r>
    <phoneticPr fontId="15"/>
  </si>
  <si>
    <r>
      <rPr>
        <sz val="11"/>
        <rFont val="ＭＳ Ｐゴシック"/>
        <family val="3"/>
        <charset val="128"/>
      </rPr>
      <t>　　　　　４</t>
    </r>
    <r>
      <rPr>
        <b/>
        <u/>
        <sz val="11"/>
        <rFont val="ＭＳ Ｐゴシック"/>
        <family val="3"/>
        <charset val="128"/>
      </rPr>
      <t>　「新設、増改築等の場合の障害児の数について」</t>
    </r>
    <rPh sb="8" eb="10">
      <t>シンセツ</t>
    </rPh>
    <rPh sb="11" eb="14">
      <t>ゾウカイチク</t>
    </rPh>
    <rPh sb="14" eb="15">
      <t>トウ</t>
    </rPh>
    <rPh sb="16" eb="18">
      <t>バアイ</t>
    </rPh>
    <rPh sb="19" eb="22">
      <t>ショウガイジ</t>
    </rPh>
    <rPh sb="23" eb="24">
      <t>カズ</t>
    </rPh>
    <phoneticPr fontId="15"/>
  </si>
  <si>
    <t>新規(なし→あり)</t>
    <phoneticPr fontId="19"/>
  </si>
  <si>
    <t>終了(あり→なし)</t>
    <phoneticPr fontId="19"/>
  </si>
  <si>
    <t>変更(あり→あり(区分変更))</t>
    <phoneticPr fontId="19"/>
  </si>
  <si>
    <t>①　新規</t>
    <phoneticPr fontId="19"/>
  </si>
  <si>
    <t>②　変更</t>
    <phoneticPr fontId="19"/>
  </si>
  <si>
    <t>③　終了</t>
    <phoneticPr fontId="19"/>
  </si>
  <si>
    <r>
      <t>　　　　　・当該年度の前年度（毎年４月１日に始まり翌年３月31日をもって終わる年度とする。以下同じ。）
　　　　　　の延べ利用人数を用いる。
　　　　　・未就学児の割合を算定する場合は、小学校就学前の障害児の当該年度の前年度の延べ利用
　　　　　　人数を、全障害児の当該年度の前年度の延べ利用人数で除すこと。
　　　　　　※なお、この割合の算出に当たっては、小数点第２位以下を切り上げるものとする。
　　　　　・</t>
    </r>
    <r>
      <rPr>
        <sz val="11"/>
        <color rgb="FFFF0000"/>
        <rFont val="ＭＳ Ｐゴシック"/>
        <family val="3"/>
        <charset val="128"/>
      </rPr>
      <t>多機能型事業所における報酬区分については、</t>
    </r>
    <r>
      <rPr>
        <sz val="11"/>
        <rFont val="ＭＳ Ｐゴシック"/>
        <family val="3"/>
        <charset val="128"/>
      </rPr>
      <t>障害児の数を合算するのではなく、</t>
    </r>
    <r>
      <rPr>
        <sz val="11"/>
        <color rgb="FFFF0000"/>
        <rFont val="ＭＳ Ｐゴシック"/>
        <family val="3"/>
        <charset val="128"/>
      </rPr>
      <t>児童発達支
　　　　　　援の報酬を算定している障害児の延べ利用人数により算出</t>
    </r>
    <r>
      <rPr>
        <sz val="11"/>
        <rFont val="ＭＳ Ｐゴシック"/>
        <family val="3"/>
        <charset val="128"/>
      </rPr>
      <t>すること。</t>
    </r>
    <rPh sb="77" eb="81">
      <t>ミシュウガクジ</t>
    </rPh>
    <rPh sb="82" eb="84">
      <t>ワリアイ</t>
    </rPh>
    <rPh sb="85" eb="87">
      <t>サンテイ</t>
    </rPh>
    <rPh sb="89" eb="91">
      <t>バアイ</t>
    </rPh>
    <rPh sb="149" eb="150">
      <t>ジョ</t>
    </rPh>
    <phoneticPr fontId="15"/>
  </si>
  <si>
    <t>① 児童発達支援</t>
    <phoneticPr fontId="19"/>
  </si>
  <si>
    <t>③ ①・②の多機能</t>
    <phoneticPr fontId="19"/>
  </si>
  <si>
    <t>② 放課後等デイサービス</t>
    <phoneticPr fontId="19"/>
  </si>
  <si>
    <t>ア　児童指導員等（常勤専従・経験５年以上）</t>
    <phoneticPr fontId="19"/>
  </si>
  <si>
    <t>イ　児童指導員等（常勤専従）</t>
    <phoneticPr fontId="19"/>
  </si>
  <si>
    <t>ウ　児童指導員等（常勤換算・経験５年以上）</t>
    <phoneticPr fontId="19"/>
  </si>
  <si>
    <t>エ　児童指導員等（常勤換算）</t>
    <phoneticPr fontId="19"/>
  </si>
  <si>
    <t>オ　その他従業者</t>
    <phoneticPr fontId="19"/>
  </si>
  <si>
    <r>
      <t>備考　　</t>
    </r>
    <r>
      <rPr>
        <strike/>
        <sz val="11"/>
        <rFont val="ＭＳ Ｐゴシック"/>
        <family val="3"/>
        <charset val="128"/>
      </rPr>
      <t>１　「異動区分」欄については、該当する番号に○を付してください。</t>
    </r>
    <rPh sb="0" eb="2">
      <t>ビコウ</t>
    </rPh>
    <rPh sb="7" eb="9">
      <t>イドウ</t>
    </rPh>
    <rPh sb="9" eb="11">
      <t>クブン</t>
    </rPh>
    <rPh sb="12" eb="13">
      <t>ラン</t>
    </rPh>
    <rPh sb="19" eb="21">
      <t>ガイトウ</t>
    </rPh>
    <rPh sb="23" eb="25">
      <t>バンゴウ</t>
    </rPh>
    <rPh sb="28" eb="29">
      <t>フ</t>
    </rPh>
    <phoneticPr fontId="15"/>
  </si>
  <si>
    <t>（参考様式５）</t>
    <phoneticPr fontId="15"/>
  </si>
  <si>
    <t>児童発達支援</t>
    <rPh sb="0" eb="6">
      <t>ジドウハッタツシエン</t>
    </rPh>
    <phoneticPr fontId="15"/>
  </si>
  <si>
    <t>従業者の勤務の体制及び勤務形態一覧表</t>
    <phoneticPr fontId="15"/>
  </si>
  <si>
    <t>（</t>
    <phoneticPr fontId="15"/>
  </si>
  <si>
    <t>）</t>
    <phoneticPr fontId="15"/>
  </si>
  <si>
    <t>放課後等デイサービス</t>
    <rPh sb="0" eb="4">
      <t>ホウカゴトウ</t>
    </rPh>
    <phoneticPr fontId="15"/>
  </si>
  <si>
    <t>居宅訪問型児童発達支援</t>
    <rPh sb="0" eb="2">
      <t>キョタク</t>
    </rPh>
    <rPh sb="2" eb="4">
      <t>ホウモン</t>
    </rPh>
    <rPh sb="4" eb="5">
      <t>ガタ</t>
    </rPh>
    <rPh sb="5" eb="7">
      <t>ジドウ</t>
    </rPh>
    <rPh sb="7" eb="9">
      <t>ハッタツ</t>
    </rPh>
    <rPh sb="9" eb="11">
      <t>シエン</t>
    </rPh>
    <phoneticPr fontId="15"/>
  </si>
  <si>
    <t>児童発達支援、放課後等デイサービス</t>
    <rPh sb="0" eb="6">
      <t>ジドウハッタツシエン</t>
    </rPh>
    <phoneticPr fontId="15"/>
  </si>
  <si>
    <t>障害区分・定員</t>
    <rPh sb="0" eb="2">
      <t>ショウガイ</t>
    </rPh>
    <rPh sb="2" eb="4">
      <t>クブン</t>
    </rPh>
    <rPh sb="5" eb="7">
      <t>テイイン</t>
    </rPh>
    <phoneticPr fontId="15"/>
  </si>
  <si>
    <t>児童発達支援、保育所等訪問支援</t>
    <rPh sb="0" eb="6">
      <t>ジドウハッタツシエン</t>
    </rPh>
    <phoneticPr fontId="15"/>
  </si>
  <si>
    <t>放課後等デイサービス、保育所等訪問支援</t>
    <phoneticPr fontId="15"/>
  </si>
  <si>
    <t>第２週</t>
  </si>
  <si>
    <t>第３週</t>
  </si>
  <si>
    <t>第４週</t>
  </si>
  <si>
    <t>第５週</t>
  </si>
  <si>
    <t>週平均</t>
    <rPh sb="0" eb="3">
      <t>シュウヘイキン</t>
    </rPh>
    <phoneticPr fontId="15"/>
  </si>
  <si>
    <t>継続勤務年数（○年○月）</t>
    <rPh sb="0" eb="2">
      <t>ケイゾク</t>
    </rPh>
    <phoneticPr fontId="15"/>
  </si>
  <si>
    <t>職  　種</t>
    <phoneticPr fontId="15"/>
  </si>
  <si>
    <t>資格等の種類</t>
    <phoneticPr fontId="15"/>
  </si>
  <si>
    <t>氏   名</t>
    <phoneticPr fontId="15"/>
  </si>
  <si>
    <t>の勤務</t>
    <phoneticPr fontId="15"/>
  </si>
  <si>
    <t>※当該法人でサービス直接提供</t>
    <rPh sb="10" eb="14">
      <t>チョクセツテイキョウ</t>
    </rPh>
    <phoneticPr fontId="15"/>
  </si>
  <si>
    <t>保育所等訪問支援、居宅訪問型児童発達支援</t>
    <rPh sb="0" eb="2">
      <t>ホイク</t>
    </rPh>
    <phoneticPr fontId="15"/>
  </si>
  <si>
    <t>時間</t>
    <phoneticPr fontId="15"/>
  </si>
  <si>
    <t>職員として勤務した年数</t>
    <phoneticPr fontId="15"/>
  </si>
  <si>
    <t>児童発達支援、放課後等デイサービス、保育所等訪問支援</t>
    <rPh sb="0" eb="6">
      <t>ジドウハッタツシエン</t>
    </rPh>
    <phoneticPr fontId="15"/>
  </si>
  <si>
    <t>児童発達支援、放課後等デイサービス、居宅訪問型児童発達支援</t>
    <rPh sb="0" eb="6">
      <t>ジドウハッタツシエン</t>
    </rPh>
    <phoneticPr fontId="15"/>
  </si>
  <si>
    <t>児童発達支援、保育所等訪問支援、居宅訪問型児童発達支援</t>
    <rPh sb="0" eb="6">
      <t>ジドウハッタツシエン</t>
    </rPh>
    <phoneticPr fontId="15"/>
  </si>
  <si>
    <t>放課後等デイサービス、保育所等訪問支援、居宅訪問型児童発達支援</t>
    <rPh sb="0" eb="3">
      <t>ホウカゴ</t>
    </rPh>
    <rPh sb="3" eb="4">
      <t>トウ</t>
    </rPh>
    <phoneticPr fontId="15"/>
  </si>
  <si>
    <t>児童発達支援、放課後等デイサービス、保育所等訪問支援、居宅訪問型児童発達支援</t>
    <rPh sb="0" eb="6">
      <t>ジドウハッタツシエン</t>
    </rPh>
    <phoneticPr fontId="15"/>
  </si>
  <si>
    <t>■勤務時間</t>
    <rPh sb="1" eb="5">
      <t>キンムジカン</t>
    </rPh>
    <phoneticPr fontId="15"/>
  </si>
  <si>
    <t>■サービス提供時間</t>
    <rPh sb="5" eb="9">
      <t>テイキョウジカン</t>
    </rPh>
    <phoneticPr fontId="15"/>
  </si>
  <si>
    <t>■備考</t>
    <rPh sb="1" eb="3">
      <t>ビコウ</t>
    </rPh>
    <phoneticPr fontId="15"/>
  </si>
  <si>
    <t>勤務時間</t>
    <rPh sb="0" eb="2">
      <t>キンム</t>
    </rPh>
    <rPh sb="2" eb="4">
      <t>ジカン</t>
    </rPh>
    <phoneticPr fontId="15"/>
  </si>
  <si>
    <t>～</t>
    <phoneticPr fontId="15"/>
  </si>
  <si>
    <t>,</t>
    <phoneticPr fontId="15"/>
  </si>
  <si>
    <t>a</t>
    <phoneticPr fontId="15"/>
  </si>
  <si>
    <t>b</t>
    <phoneticPr fontId="15"/>
  </si>
  <si>
    <t>c</t>
    <phoneticPr fontId="15"/>
  </si>
  <si>
    <t>d</t>
    <phoneticPr fontId="15"/>
  </si>
  <si>
    <t>e</t>
    <phoneticPr fontId="15"/>
  </si>
  <si>
    <t>休業日</t>
    <rPh sb="0" eb="3">
      <t>キュウギョウビ</t>
    </rPh>
    <phoneticPr fontId="15"/>
  </si>
  <si>
    <t>⑧</t>
    <phoneticPr fontId="15"/>
  </si>
  <si>
    <t>⑨</t>
    <phoneticPr fontId="15"/>
  </si>
  <si>
    <t>⑩</t>
    <phoneticPr fontId="15"/>
  </si>
  <si>
    <t>⑪</t>
    <phoneticPr fontId="15"/>
  </si>
  <si>
    <t>⑫</t>
    <phoneticPr fontId="15"/>
  </si>
  <si>
    <t>⑬</t>
    <phoneticPr fontId="15"/>
  </si>
  <si>
    <t>⑭</t>
    <phoneticPr fontId="15"/>
  </si>
  <si>
    <t>⑮</t>
    <phoneticPr fontId="15"/>
  </si>
  <si>
    <t>⑯</t>
    <phoneticPr fontId="15"/>
  </si>
  <si>
    <t>⑰</t>
    <phoneticPr fontId="15"/>
  </si>
  <si>
    <t>⑱</t>
    <phoneticPr fontId="15"/>
  </si>
  <si>
    <t>⑲</t>
    <phoneticPr fontId="15"/>
  </si>
  <si>
    <t>⑳</t>
    <phoneticPr fontId="15"/>
  </si>
  <si>
    <t>月</t>
    <rPh sb="0" eb="1">
      <t>ガツ</t>
    </rPh>
    <phoneticPr fontId="19"/>
  </si>
  <si>
    <t>放課後等デイサービス、居宅訪問型児童発達支援</t>
    <phoneticPr fontId="15"/>
  </si>
  <si>
    <t>居宅型児童発達支援</t>
    <phoneticPr fontId="19"/>
  </si>
  <si>
    <t>f</t>
    <phoneticPr fontId="15"/>
  </si>
  <si>
    <t>g</t>
    <phoneticPr fontId="15"/>
  </si>
  <si>
    <t>h</t>
    <phoneticPr fontId="15"/>
  </si>
  <si>
    <t>【参考】時間換算</t>
    <rPh sb="1" eb="3">
      <t>サンコウ</t>
    </rPh>
    <rPh sb="4" eb="6">
      <t>ジカン</t>
    </rPh>
    <rPh sb="6" eb="8">
      <t>カンサン</t>
    </rPh>
    <phoneticPr fontId="19"/>
  </si>
  <si>
    <t>第１週</t>
    <phoneticPr fontId="19"/>
  </si>
  <si>
    <t>３指導員</t>
    <rPh sb="1" eb="4">
      <t>シドウイン</t>
    </rPh>
    <phoneticPr fontId="15"/>
  </si>
  <si>
    <t>７．常勤専従（経験５年未満）</t>
    <phoneticPr fontId="19"/>
  </si>
  <si>
    <t>８．常勤換算（経験５年以上）</t>
    <phoneticPr fontId="19"/>
  </si>
  <si>
    <t>９．常勤換算（経験５年未満）</t>
    <phoneticPr fontId="19"/>
  </si>
  <si>
    <t>４．その他従業者</t>
    <phoneticPr fontId="19"/>
  </si>
  <si>
    <t>児童指導員</t>
    <rPh sb="0" eb="5">
      <t>ジドウシドウイン</t>
    </rPh>
    <phoneticPr fontId="19"/>
  </si>
  <si>
    <t>保育士</t>
    <rPh sb="0" eb="3">
      <t>ホイクシ</t>
    </rPh>
    <phoneticPr fontId="19"/>
  </si>
  <si>
    <t>機能訓練担当職員</t>
    <rPh sb="0" eb="8">
      <t>キノウクンレンタントウショクイン</t>
    </rPh>
    <phoneticPr fontId="19"/>
  </si>
  <si>
    <t>管理者兼児童発達支援管理責任者</t>
    <rPh sb="0" eb="3">
      <t>カンリシャ</t>
    </rPh>
    <rPh sb="3" eb="4">
      <t>ケン</t>
    </rPh>
    <rPh sb="4" eb="15">
      <t>ジドウハッタツシエンカンリセキニンシャ</t>
    </rPh>
    <phoneticPr fontId="19"/>
  </si>
  <si>
    <t>児童発達支援管理責任者</t>
    <rPh sb="0" eb="11">
      <t>ジドウハッタツシエンカンリセキニンシャ</t>
    </rPh>
    <phoneticPr fontId="19"/>
  </si>
  <si>
    <r>
      <t>１児童発達支援管理責任者</t>
    </r>
    <r>
      <rPr>
        <b/>
        <u/>
        <sz val="8"/>
        <color rgb="FFFF0000"/>
        <rFont val="ＭＳ ゴシック"/>
        <family val="3"/>
        <charset val="128"/>
      </rPr>
      <t>（管理者が児童指導員等を兼務する場合には、「１児童発達支援管理責任者」には記載せず、「２児童指導員等」又は「３指導員」に記載）</t>
    </r>
    <rPh sb="1" eb="2">
      <t>ドウ</t>
    </rPh>
    <rPh sb="2" eb="4">
      <t>ハッタツ</t>
    </rPh>
    <rPh sb="4" eb="6">
      <t>シエン</t>
    </rPh>
    <rPh sb="6" eb="8">
      <t>カンリ</t>
    </rPh>
    <rPh sb="8" eb="11">
      <t>セキニンシャ</t>
    </rPh>
    <rPh sb="12" eb="15">
      <t>カンリシャ</t>
    </rPh>
    <rPh sb="17" eb="23">
      <t>ジドウシドウイントウ</t>
    </rPh>
    <rPh sb="24" eb="26">
      <t>ケンム</t>
    </rPh>
    <rPh sb="28" eb="30">
      <t>バアイ</t>
    </rPh>
    <rPh sb="35" eb="46">
      <t>ジドウハッタツシエンカンリセキニンシャ</t>
    </rPh>
    <rPh sb="49" eb="51">
      <t>キサイ</t>
    </rPh>
    <rPh sb="55" eb="61">
      <t>ジドウシドウイントウ</t>
    </rPh>
    <rPh sb="62" eb="63">
      <t>マタ</t>
    </rPh>
    <rPh sb="66" eb="69">
      <t>シドウイン</t>
    </rPh>
    <rPh sb="71" eb="73">
      <t>キサイ</t>
    </rPh>
    <phoneticPr fontId="15"/>
  </si>
  <si>
    <t>管理者</t>
    <rPh sb="0" eb="3">
      <t>カンリシャ</t>
    </rPh>
    <phoneticPr fontId="19"/>
  </si>
  <si>
    <t>管理者兼児童指導員</t>
    <rPh sb="0" eb="3">
      <t>カンリシャ</t>
    </rPh>
    <rPh sb="3" eb="4">
      <t>ケン</t>
    </rPh>
    <rPh sb="4" eb="9">
      <t>ジドウシドウイン</t>
    </rPh>
    <phoneticPr fontId="19"/>
  </si>
  <si>
    <t>管理者兼保育士</t>
    <rPh sb="0" eb="3">
      <t>カンリシャ</t>
    </rPh>
    <rPh sb="3" eb="4">
      <t>ケン</t>
    </rPh>
    <rPh sb="4" eb="7">
      <t>ホイクシ</t>
    </rPh>
    <phoneticPr fontId="19"/>
  </si>
  <si>
    <t>管理者兼機能訓練担当職員</t>
    <rPh sb="0" eb="3">
      <t>カンリシャ</t>
    </rPh>
    <rPh sb="3" eb="4">
      <t>ケン</t>
    </rPh>
    <rPh sb="4" eb="12">
      <t>キノウクンレンタントウショクイン</t>
    </rPh>
    <phoneticPr fontId="19"/>
  </si>
  <si>
    <t>管理者兼看護師</t>
    <rPh sb="0" eb="3">
      <t>カンリシャ</t>
    </rPh>
    <rPh sb="3" eb="4">
      <t>ケン</t>
    </rPh>
    <rPh sb="4" eb="7">
      <t>カンゴシ</t>
    </rPh>
    <phoneticPr fontId="19"/>
  </si>
  <si>
    <t>常勤が勤務すべき時間数</t>
    <phoneticPr fontId="19"/>
  </si>
  <si>
    <t>記載する期間</t>
    <rPh sb="0" eb="2">
      <t>キサイ</t>
    </rPh>
    <rPh sb="4" eb="6">
      <t>キカン</t>
    </rPh>
    <phoneticPr fontId="19"/>
  </si>
  <si>
    <t>４週（２８日）</t>
    <rPh sb="1" eb="2">
      <t>シュウ</t>
    </rPh>
    <rPh sb="5" eb="6">
      <t>ニチ</t>
    </rPh>
    <phoneticPr fontId="19"/>
  </si>
  <si>
    <t>暦月（３０日又は３１日）</t>
    <rPh sb="0" eb="2">
      <t>コヨミツキ</t>
    </rPh>
    <rPh sb="5" eb="6">
      <t>ニチ</t>
    </rPh>
    <rPh sb="6" eb="7">
      <t>マタ</t>
    </rPh>
    <rPh sb="10" eb="11">
      <t>ニチ</t>
    </rPh>
    <phoneticPr fontId="19"/>
  </si>
  <si>
    <t>勤務
形態</t>
    <phoneticPr fontId="15"/>
  </si>
  <si>
    <t>「職種」欄は、プルダウンから選択してください。</t>
    <rPh sb="1" eb="3">
      <t>ショクシュ</t>
    </rPh>
    <rPh sb="4" eb="5">
      <t>ラン</t>
    </rPh>
    <rPh sb="14" eb="16">
      <t>センタク</t>
    </rPh>
    <phoneticPr fontId="15"/>
  </si>
  <si>
    <t>「資格等の種類」欄には、所有する資格を全て記載してください。</t>
    <rPh sb="1" eb="4">
      <t>シカクトウ</t>
    </rPh>
    <rPh sb="5" eb="7">
      <t>シュルイ</t>
    </rPh>
    <rPh sb="8" eb="9">
      <t>ラン</t>
    </rPh>
    <rPh sb="12" eb="14">
      <t>ショユウ</t>
    </rPh>
    <rPh sb="16" eb="18">
      <t>シカク</t>
    </rPh>
    <rPh sb="19" eb="20">
      <t>スベ</t>
    </rPh>
    <rPh sb="21" eb="23">
      <t>キサイ</t>
    </rPh>
    <phoneticPr fontId="19"/>
  </si>
  <si>
    <t>年</t>
    <rPh sb="0" eb="1">
      <t>ネン</t>
    </rPh>
    <phoneticPr fontId="19"/>
  </si>
  <si>
    <t>月</t>
    <rPh sb="0" eb="1">
      <t>ツキ</t>
    </rPh>
    <phoneticPr fontId="19"/>
  </si>
  <si>
    <r>
      <t>指導員</t>
    </r>
    <r>
      <rPr>
        <sz val="6"/>
        <rFont val="ＭＳ ゴシック"/>
        <family val="3"/>
        <charset val="128"/>
      </rPr>
      <t>（障害福祉サービス経験者）</t>
    </r>
    <rPh sb="0" eb="3">
      <t>シドウイン</t>
    </rPh>
    <rPh sb="4" eb="8">
      <t>ショウガイフクシ</t>
    </rPh>
    <rPh sb="12" eb="15">
      <t>ケイケンシャ</t>
    </rPh>
    <phoneticPr fontId="19"/>
  </si>
  <si>
    <r>
      <t>指導員</t>
    </r>
    <r>
      <rPr>
        <sz val="6"/>
        <rFont val="ＭＳ ゴシック"/>
        <family val="3"/>
        <charset val="128"/>
      </rPr>
      <t>（障害福祉サービス経験者以外）</t>
    </r>
    <rPh sb="0" eb="3">
      <t>シドウイン</t>
    </rPh>
    <rPh sb="4" eb="8">
      <t>ショウガイフクシ</t>
    </rPh>
    <rPh sb="12" eb="15">
      <t>ケイケンシャ</t>
    </rPh>
    <rPh sb="15" eb="17">
      <t>イガイ</t>
    </rPh>
    <phoneticPr fontId="19"/>
  </si>
  <si>
    <t>従業者全員（管理者含む）について、記載してください。</t>
    <phoneticPr fontId="15"/>
  </si>
  <si>
    <t>　※同一人物を複数記載しないでください（兼務の場合は「職種」欄で該当する職種を選択してください）。</t>
    <rPh sb="2" eb="6">
      <t>ドウイツジンブツ</t>
    </rPh>
    <rPh sb="7" eb="11">
      <t>フクスウキサイ</t>
    </rPh>
    <rPh sb="20" eb="22">
      <t>ケンム</t>
    </rPh>
    <rPh sb="23" eb="25">
      <t>バアイ</t>
    </rPh>
    <rPh sb="27" eb="29">
      <t>ショクシュ</t>
    </rPh>
    <rPh sb="30" eb="31">
      <t>ラン</t>
    </rPh>
    <rPh sb="32" eb="34">
      <t>ガイトウ</t>
    </rPh>
    <rPh sb="36" eb="38">
      <t>ショクシュ</t>
    </rPh>
    <rPh sb="39" eb="41">
      <t>センタク</t>
    </rPh>
    <phoneticPr fontId="19"/>
  </si>
  <si>
    <t xml:space="preserve">　区分：A:常勤で専従　B:常勤で兼務　C:常勤以外で専従　D:常勤以外で兼務	</t>
    <rPh sb="1" eb="3">
      <t>クブン</t>
    </rPh>
    <phoneticPr fontId="19"/>
  </si>
  <si>
    <t>「勤務形態」欄は、以下区分についてプルダウンから選択してください。</t>
    <rPh sb="1" eb="5">
      <t>キンムケイタイ</t>
    </rPh>
    <rPh sb="6" eb="7">
      <t>ラン</t>
    </rPh>
    <rPh sb="9" eb="11">
      <t>イカ</t>
    </rPh>
    <rPh sb="11" eb="13">
      <t>クブン</t>
    </rPh>
    <phoneticPr fontId="15"/>
  </si>
  <si>
    <t>資格取得後</t>
  </si>
  <si>
    <t>　例：「社会福祉士」「精神保健福祉士」「教員免許」「●●学専修学科卒」「高校卒」</t>
    <rPh sb="4" eb="9">
      <t>シャカイフクシシ</t>
    </rPh>
    <rPh sb="11" eb="18">
      <t>セイシンホケンフクシシ</t>
    </rPh>
    <rPh sb="20" eb="24">
      <t>キョウインメンキョ</t>
    </rPh>
    <rPh sb="28" eb="29">
      <t>ガク</t>
    </rPh>
    <rPh sb="29" eb="31">
      <t>センシュウ</t>
    </rPh>
    <rPh sb="31" eb="33">
      <t>ガッカ</t>
    </rPh>
    <rPh sb="33" eb="34">
      <t>ソツ</t>
    </rPh>
    <rPh sb="36" eb="39">
      <t>コウコウソツ</t>
    </rPh>
    <phoneticPr fontId="15"/>
  </si>
  <si>
    <t>　　　「理学療法士」「作業療法士」「言語聴覚士」「介護福祉士」</t>
    <rPh sb="4" eb="9">
      <t>リガクリョウホウシ</t>
    </rPh>
    <rPh sb="11" eb="16">
      <t>サギョウリョウホウシ</t>
    </rPh>
    <rPh sb="18" eb="23">
      <t>ゲンゴチョウカクシ</t>
    </rPh>
    <rPh sb="25" eb="30">
      <t>カイゴフクシシ</t>
    </rPh>
    <phoneticPr fontId="15"/>
  </si>
  <si>
    <t xml:space="preserve">　　　「強度行動障害支援者養成研修（基礎研修）修了者｣ 　｢強度行動障害支援者養成研修（実践研修）修了者｣ </t>
    <rPh sb="4" eb="6">
      <t>キョウド</t>
    </rPh>
    <rPh sb="6" eb="8">
      <t>コウドウ</t>
    </rPh>
    <rPh sb="8" eb="10">
      <t>ショウガイ</t>
    </rPh>
    <rPh sb="10" eb="13">
      <t>シエンシャ</t>
    </rPh>
    <rPh sb="13" eb="15">
      <t>ヨウセイ</t>
    </rPh>
    <rPh sb="15" eb="17">
      <t>ケンシュウ</t>
    </rPh>
    <rPh sb="18" eb="20">
      <t>キソ</t>
    </rPh>
    <rPh sb="20" eb="22">
      <t>ケンシュウ</t>
    </rPh>
    <rPh sb="23" eb="25">
      <t>シュウリョウ</t>
    </rPh>
    <rPh sb="25" eb="26">
      <t>シャ</t>
    </rPh>
    <rPh sb="30" eb="32">
      <t>キョウド</t>
    </rPh>
    <rPh sb="32" eb="34">
      <t>コウドウ</t>
    </rPh>
    <rPh sb="34" eb="36">
      <t>ショウガイ</t>
    </rPh>
    <rPh sb="36" eb="39">
      <t>シエンシャ</t>
    </rPh>
    <rPh sb="39" eb="41">
      <t>ヨウセイ</t>
    </rPh>
    <rPh sb="41" eb="43">
      <t>ケンシュウ</t>
    </rPh>
    <rPh sb="44" eb="46">
      <t>ジッセン</t>
    </rPh>
    <rPh sb="46" eb="48">
      <t>ケンシュウ</t>
    </rPh>
    <rPh sb="49" eb="51">
      <t>シュウリョウ</t>
    </rPh>
    <rPh sb="51" eb="52">
      <t>シャ</t>
    </rPh>
    <phoneticPr fontId="15"/>
  </si>
  <si>
    <t>「児童福祉事業従事年数」欄には、社会福祉法で定める第一種社会福祉事業と第二種社会福祉事業のうち、児童福祉法に</t>
    <rPh sb="7" eb="11">
      <t>ジュウジネンスウ</t>
    </rPh>
    <rPh sb="12" eb="13">
      <t>ラン</t>
    </rPh>
    <phoneticPr fontId="19"/>
  </si>
  <si>
    <t>規定する事業に従事した年数を記載してください。</t>
    <rPh sb="7" eb="9">
      <t>ジュウジ</t>
    </rPh>
    <rPh sb="11" eb="13">
      <t>ネンスウ</t>
    </rPh>
    <rPh sb="14" eb="16">
      <t>キサイ</t>
    </rPh>
    <phoneticPr fontId="19"/>
  </si>
  <si>
    <t>　例：保育士資格を取得してから、保育園に５年勤務した場合：「資格取得後５年」</t>
    <rPh sb="1" eb="2">
      <t>レイ</t>
    </rPh>
    <rPh sb="3" eb="6">
      <t>ホイクシ</t>
    </rPh>
    <rPh sb="6" eb="8">
      <t>シカク</t>
    </rPh>
    <rPh sb="9" eb="11">
      <t>シュトク</t>
    </rPh>
    <rPh sb="16" eb="19">
      <t>ホイクエン</t>
    </rPh>
    <rPh sb="21" eb="24">
      <t>ネンキンム</t>
    </rPh>
    <rPh sb="26" eb="28">
      <t>バアイ</t>
    </rPh>
    <phoneticPr fontId="19"/>
  </si>
  <si>
    <t>　　　社会福祉士資格を取得してから、放課後等デイサービスに５年勤務した場合：「資格取得後５年」</t>
    <rPh sb="3" eb="8">
      <t>シャカイフクシシ</t>
    </rPh>
    <rPh sb="8" eb="10">
      <t>シカク</t>
    </rPh>
    <rPh sb="11" eb="13">
      <t>シュトク</t>
    </rPh>
    <rPh sb="18" eb="22">
      <t>ホウカゴトウ</t>
    </rPh>
    <rPh sb="30" eb="33">
      <t>ネンキンム</t>
    </rPh>
    <rPh sb="35" eb="37">
      <t>バアイ</t>
    </rPh>
    <rPh sb="39" eb="44">
      <t>シカクシュトクゴ</t>
    </rPh>
    <rPh sb="45" eb="46">
      <t>ネン</t>
    </rPh>
    <phoneticPr fontId="19"/>
  </si>
  <si>
    <t>　高卒者が放課後等デイサービスに７年勤務した場合：「資格取得前を含み７年」もしくは「資格取得後５年」</t>
    <rPh sb="1" eb="3">
      <t>コウソツ</t>
    </rPh>
    <rPh sb="3" eb="4">
      <t>シャ</t>
    </rPh>
    <rPh sb="5" eb="9">
      <t>ホウカゴトウ</t>
    </rPh>
    <rPh sb="17" eb="18">
      <t>ネン</t>
    </rPh>
    <rPh sb="18" eb="20">
      <t>キンム</t>
    </rPh>
    <rPh sb="22" eb="24">
      <t>バアイ</t>
    </rPh>
    <rPh sb="26" eb="31">
      <t>シカクシュトクマエ</t>
    </rPh>
    <rPh sb="32" eb="33">
      <t>フク</t>
    </rPh>
    <rPh sb="35" eb="36">
      <t>ネン</t>
    </rPh>
    <rPh sb="42" eb="47">
      <t>シカクシュトクゴ</t>
    </rPh>
    <rPh sb="48" eb="49">
      <t>ネン</t>
    </rPh>
    <phoneticPr fontId="19"/>
  </si>
  <si>
    <t>加算が変更(増加もしくは減少)となる年月を記載してください。</t>
    <rPh sb="0" eb="2">
      <t>カサン</t>
    </rPh>
    <rPh sb="3" eb="5">
      <t>ヘンコウ</t>
    </rPh>
    <rPh sb="6" eb="8">
      <t>ゾウカ</t>
    </rPh>
    <rPh sb="12" eb="14">
      <t>ゲンショウ</t>
    </rPh>
    <rPh sb="18" eb="20">
      <t>ネンゲツ</t>
    </rPh>
    <rPh sb="21" eb="23">
      <t>キサイ</t>
    </rPh>
    <phoneticPr fontId="19"/>
  </si>
  <si>
    <t>記載する期間（常勤換算を４週（２８日）で行うのか、暦月（３０日又は３１日）で行うのか）を選択してください。</t>
    <rPh sb="0" eb="2">
      <t>キサイ</t>
    </rPh>
    <rPh sb="4" eb="6">
      <t>キカン</t>
    </rPh>
    <rPh sb="44" eb="46">
      <t>センタク</t>
    </rPh>
    <phoneticPr fontId="19"/>
  </si>
  <si>
    <t>　※特例によらない多機能型事業所の場合は、従業者の勤務の体制及び勤務形態一覧表を各単位で作成してください。</t>
    <rPh sb="2" eb="4">
      <t>トクレイ</t>
    </rPh>
    <rPh sb="9" eb="16">
      <t>タキノウガタジギョウショ</t>
    </rPh>
    <rPh sb="17" eb="19">
      <t>バアイ</t>
    </rPh>
    <rPh sb="40" eb="43">
      <t>カクタンイ</t>
    </rPh>
    <rPh sb="44" eb="46">
      <t>サクセイ</t>
    </rPh>
    <phoneticPr fontId="19"/>
  </si>
  <si>
    <t>「勤務時間」は、①～⑳で選択してください。</t>
    <rPh sb="1" eb="5">
      <t>キンムジカン</t>
    </rPh>
    <rPh sb="12" eb="14">
      <t>センタク</t>
    </rPh>
    <phoneticPr fontId="19"/>
  </si>
  <si>
    <t>「サービス提供時間」は、a～hで選択してください。</t>
    <rPh sb="5" eb="9">
      <t>テイキョウジカン</t>
    </rPh>
    <rPh sb="16" eb="18">
      <t>センタク</t>
    </rPh>
    <phoneticPr fontId="19"/>
  </si>
  <si>
    <t>サービス提供時間</t>
    <phoneticPr fontId="15"/>
  </si>
  <si>
    <t>提供時間</t>
    <rPh sb="0" eb="4">
      <t>テイキョウジカン</t>
    </rPh>
    <phoneticPr fontId="15"/>
  </si>
  <si>
    <t>休憩時間</t>
    <phoneticPr fontId="19"/>
  </si>
  <si>
    <t>除外時間</t>
    <phoneticPr fontId="19"/>
  </si>
  <si>
    <r>
      <t xml:space="preserve">児童福祉事業
従事年数
</t>
    </r>
    <r>
      <rPr>
        <u/>
        <sz val="8"/>
        <color rgb="FFFF0000"/>
        <rFont val="ＭＳ ゴシック"/>
        <family val="3"/>
        <charset val="128"/>
      </rPr>
      <t>（１年未満切り捨て）</t>
    </r>
    <rPh sb="0" eb="6">
      <t>ジドウフクシジギョウ</t>
    </rPh>
    <rPh sb="7" eb="9">
      <t>ジュウジ</t>
    </rPh>
    <rPh sb="9" eb="11">
      <t>ネンスウ</t>
    </rPh>
    <rPh sb="14" eb="15">
      <t>ネン</t>
    </rPh>
    <rPh sb="15" eb="17">
      <t>ミマン</t>
    </rPh>
    <rPh sb="17" eb="18">
      <t>キ</t>
    </rPh>
    <rPh sb="19" eb="20">
      <t>ス</t>
    </rPh>
    <phoneticPr fontId="19"/>
  </si>
  <si>
    <t>介護育児
休業法
対象者</t>
    <rPh sb="0" eb="2">
      <t>カイゴ</t>
    </rPh>
    <rPh sb="2" eb="4">
      <t>イクジ</t>
    </rPh>
    <rPh sb="5" eb="8">
      <t>キュウギョウホウ</t>
    </rPh>
    <rPh sb="7" eb="8">
      <t>ホウ</t>
    </rPh>
    <rPh sb="9" eb="12">
      <t>タイショウシャ</t>
    </rPh>
    <phoneticPr fontId="19"/>
  </si>
  <si>
    <t>専従</t>
  </si>
  <si>
    <t>A</t>
    <phoneticPr fontId="19"/>
  </si>
  <si>
    <t>B</t>
    <phoneticPr fontId="19"/>
  </si>
  <si>
    <t>C</t>
    <phoneticPr fontId="19"/>
  </si>
  <si>
    <t>D</t>
    <phoneticPr fontId="19"/>
  </si>
  <si>
    <t>常勤専従</t>
    <rPh sb="0" eb="4">
      <t>ジョウキンセンジュウ</t>
    </rPh>
    <phoneticPr fontId="19"/>
  </si>
  <si>
    <t>常勤兼務</t>
    <rPh sb="0" eb="2">
      <t>ジョウキン</t>
    </rPh>
    <rPh sb="2" eb="4">
      <t>ケンム</t>
    </rPh>
    <phoneticPr fontId="19"/>
  </si>
  <si>
    <t>非常勤専従</t>
    <rPh sb="0" eb="5">
      <t>ヒジョウキンセンジュウ</t>
    </rPh>
    <phoneticPr fontId="19"/>
  </si>
  <si>
    <t>非常勤兼務</t>
    <rPh sb="0" eb="3">
      <t>ヒジョウキン</t>
    </rPh>
    <rPh sb="3" eb="5">
      <t>ケンム</t>
    </rPh>
    <phoneticPr fontId="19"/>
  </si>
  <si>
    <t>-</t>
    <phoneticPr fontId="19"/>
  </si>
  <si>
    <t>当該法人でサービス直接提供</t>
    <rPh sb="9" eb="13">
      <t>チョクセツテイキョウ</t>
    </rPh>
    <phoneticPr fontId="15"/>
  </si>
  <si>
    <t>【参考】サービス提供時間確認</t>
    <rPh sb="1" eb="3">
      <t>サンコウ</t>
    </rPh>
    <rPh sb="8" eb="10">
      <t>テイキョウ</t>
    </rPh>
    <rPh sb="10" eb="12">
      <t>ジカン</t>
    </rPh>
    <rPh sb="12" eb="14">
      <t>カクニン</t>
    </rPh>
    <phoneticPr fontId="19"/>
  </si>
  <si>
    <t>看護職員（保健師）</t>
    <rPh sb="0" eb="4">
      <t>カンゴショクイン</t>
    </rPh>
    <rPh sb="5" eb="8">
      <t>ホケンシ</t>
    </rPh>
    <phoneticPr fontId="19"/>
  </si>
  <si>
    <t>看護職員（助産師）</t>
    <rPh sb="0" eb="4">
      <t>カンゴショクイン</t>
    </rPh>
    <rPh sb="5" eb="8">
      <t>ジョサンシ</t>
    </rPh>
    <phoneticPr fontId="19"/>
  </si>
  <si>
    <t>看護職員（看護師）</t>
    <rPh sb="0" eb="4">
      <t>カンゴショクイン</t>
    </rPh>
    <rPh sb="5" eb="8">
      <t>カンゴシ</t>
    </rPh>
    <phoneticPr fontId="19"/>
  </si>
  <si>
    <t>看護職員（准看護師）</t>
    <rPh sb="0" eb="4">
      <t>カンゴショクイン</t>
    </rPh>
    <rPh sb="5" eb="9">
      <t>ジュンカンゴシ</t>
    </rPh>
    <phoneticPr fontId="19"/>
  </si>
  <si>
    <t>管理栄養士</t>
    <rPh sb="0" eb="5">
      <t>カンリエイヨウシ</t>
    </rPh>
    <phoneticPr fontId="19"/>
  </si>
  <si>
    <t>２児童指導員等（指導員（強度行動障害基礎研修修了者）含む）</t>
    <rPh sb="1" eb="7">
      <t>ジドウシドウイントウ</t>
    </rPh>
    <rPh sb="8" eb="11">
      <t>シドウイン</t>
    </rPh>
    <rPh sb="12" eb="14">
      <t>キョウド</t>
    </rPh>
    <rPh sb="14" eb="16">
      <t>コウドウ</t>
    </rPh>
    <rPh sb="16" eb="18">
      <t>ショウガイ</t>
    </rPh>
    <rPh sb="18" eb="20">
      <t>キソ</t>
    </rPh>
    <rPh sb="20" eb="22">
      <t>ケンシュウ</t>
    </rPh>
    <rPh sb="22" eb="25">
      <t>シュウリョウシャ</t>
    </rPh>
    <rPh sb="26" eb="27">
      <t>フク</t>
    </rPh>
    <phoneticPr fontId="15"/>
  </si>
  <si>
    <r>
      <t>指導員</t>
    </r>
    <r>
      <rPr>
        <sz val="6"/>
        <rFont val="ＭＳ ゴシック"/>
        <family val="3"/>
        <charset val="128"/>
      </rPr>
      <t>（強度行動障害基礎研修修了者）</t>
    </r>
    <rPh sb="0" eb="3">
      <t>シドウイン</t>
    </rPh>
    <rPh sb="4" eb="10">
      <t>キョウドコウドウショウガイ</t>
    </rPh>
    <rPh sb="10" eb="14">
      <t>キソケンシュウ</t>
    </rPh>
    <rPh sb="14" eb="17">
      <t>シュウリョウシャ</t>
    </rPh>
    <phoneticPr fontId="19"/>
  </si>
  <si>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7" eb="29">
      <t>カンゴ</t>
    </rPh>
    <rPh sb="29" eb="31">
      <t>ショクイン</t>
    </rPh>
    <rPh sb="32" eb="34">
      <t>ジョウキョウ</t>
    </rPh>
    <rPh sb="35" eb="37">
      <t>タンイ</t>
    </rPh>
    <rPh sb="40" eb="41">
      <t>ラン</t>
    </rPh>
    <rPh sb="46" eb="48">
      <t>ジドウ</t>
    </rPh>
    <rPh sb="48" eb="50">
      <t>ハッタツ</t>
    </rPh>
    <rPh sb="50" eb="52">
      <t>シエン</t>
    </rPh>
    <rPh sb="59" eb="62">
      <t>ホウカゴ</t>
    </rPh>
    <rPh sb="62" eb="63">
      <t>トウ</t>
    </rPh>
    <rPh sb="71" eb="73">
      <t>キジュン</t>
    </rPh>
    <rPh sb="73" eb="75">
      <t>ジンイン</t>
    </rPh>
    <rPh sb="76" eb="77">
      <t>トウ</t>
    </rPh>
    <rPh sb="82" eb="84">
      <t>キサイ</t>
    </rPh>
    <phoneticPr fontId="15"/>
  </si>
  <si>
    <t>１　新規</t>
    <phoneticPr fontId="19"/>
  </si>
  <si>
    <t>２　変更</t>
    <phoneticPr fontId="19"/>
  </si>
  <si>
    <t>３　終了</t>
    <phoneticPr fontId="19"/>
  </si>
  <si>
    <t xml:space="preserve"> １　栄養士配置加算(Ⅰ）</t>
    <phoneticPr fontId="19"/>
  </si>
  <si>
    <t>２　栄養士配置加算(Ⅱ)</t>
    <phoneticPr fontId="19"/>
  </si>
  <si>
    <t xml:space="preserve"> １　食事提供加算(Ⅰ）</t>
    <phoneticPr fontId="19"/>
  </si>
  <si>
    <t>２　食事提供加算(Ⅱ)</t>
    <phoneticPr fontId="19"/>
  </si>
  <si>
    <t>①　行っている</t>
  </si>
  <si>
    <t>①　行っている</t>
    <phoneticPr fontId="19"/>
  </si>
  <si>
    <t>②　行っていない</t>
    <phoneticPr fontId="19"/>
  </si>
  <si>
    <t>①児童発達支援</t>
  </si>
  <si>
    <t>③保育所等訪問支援</t>
  </si>
  <si>
    <t>②居宅訪問型児童発達支援</t>
  </si>
  <si>
    <t>①児童発達支援、②居宅訪問型児童発達支援、③保育所等訪問支援</t>
  </si>
  <si>
    <t>①児童発達支援、②居宅訪問型児童発達支援</t>
  </si>
  <si>
    <t>①児童発達支援、③保育所等訪問支援</t>
  </si>
  <si>
    <t>②居宅訪問型児童発達支援、③保育所等訪問支援</t>
  </si>
  <si>
    <t>　２　強度行動障害支援者養成研修（中核的人材）修了者　配置</t>
    <rPh sb="17" eb="19">
      <t>チュウカク</t>
    </rPh>
    <rPh sb="19" eb="20">
      <t>テキ</t>
    </rPh>
    <rPh sb="20" eb="22">
      <t>ジンザイ</t>
    </rPh>
    <phoneticPr fontId="15"/>
  </si>
  <si>
    <t>①　強度行動障害児支援加算（Ⅰ）</t>
    <phoneticPr fontId="19"/>
  </si>
  <si>
    <t>②　強度行動障害児支援加算（Ⅱ）</t>
    <phoneticPr fontId="19"/>
  </si>
  <si>
    <t>1　新規</t>
    <phoneticPr fontId="19"/>
  </si>
  <si>
    <t>2　変更</t>
    <phoneticPr fontId="19"/>
  </si>
  <si>
    <t>3　終了</t>
    <phoneticPr fontId="19"/>
  </si>
  <si>
    <t>児童発達支援</t>
    <phoneticPr fontId="19"/>
  </si>
  <si>
    <t>放課後等デイサービス</t>
    <phoneticPr fontId="19"/>
  </si>
  <si>
    <t>児童発達支援、放課後等デイサービス</t>
    <phoneticPr fontId="19"/>
  </si>
  <si>
    <r>
      <rPr>
        <sz val="11"/>
        <rFont val="HGｺﾞｼｯｸM"/>
        <family val="3"/>
        <charset val="128"/>
      </rPr>
      <t>３　福祉専門職員配置等加算(Ⅲ)</t>
    </r>
    <r>
      <rPr>
        <sz val="9"/>
        <rFont val="HGｺﾞｼｯｸM"/>
        <family val="3"/>
        <charset val="128"/>
      </rPr>
      <t>　　 ※常勤職員が75％以上又は勤続3年以上の常勤職員が30％以上</t>
    </r>
    <rPh sb="2" eb="4">
      <t>フクシ</t>
    </rPh>
    <rPh sb="4" eb="6">
      <t>センモン</t>
    </rPh>
    <rPh sb="6" eb="8">
      <t>ショクイン</t>
    </rPh>
    <rPh sb="8" eb="10">
      <t>ハイチ</t>
    </rPh>
    <rPh sb="10" eb="11">
      <t>トウ</t>
    </rPh>
    <rPh sb="11" eb="13">
      <t>カサン</t>
    </rPh>
    <rPh sb="20" eb="22">
      <t>ジョウキン</t>
    </rPh>
    <rPh sb="22" eb="24">
      <t>ショクイン</t>
    </rPh>
    <rPh sb="28" eb="30">
      <t>イジョウ</t>
    </rPh>
    <rPh sb="30" eb="31">
      <t>マタ</t>
    </rPh>
    <rPh sb="32" eb="34">
      <t>キンゾク</t>
    </rPh>
    <rPh sb="35" eb="36">
      <t>ネン</t>
    </rPh>
    <rPh sb="36" eb="38">
      <t>イジョウ</t>
    </rPh>
    <rPh sb="39" eb="41">
      <t>ジョウキン</t>
    </rPh>
    <rPh sb="41" eb="43">
      <t>ショクイン</t>
    </rPh>
    <rPh sb="47" eb="49">
      <t>イジョウ</t>
    </rPh>
    <phoneticPr fontId="15"/>
  </si>
  <si>
    <r>
      <rPr>
        <sz val="11"/>
        <rFont val="HGｺﾞｼｯｸM"/>
        <family val="3"/>
        <charset val="128"/>
      </rPr>
      <t>２　福祉専門職員配置等加算(Ⅱ)</t>
    </r>
    <r>
      <rPr>
        <sz val="9"/>
        <rFont val="HGｺﾞｼｯｸM"/>
        <family val="3"/>
        <charset val="128"/>
      </rPr>
      <t>　 　※有資格者25％以上</t>
    </r>
    <rPh sb="2" eb="4">
      <t>フクシ</t>
    </rPh>
    <rPh sb="4" eb="6">
      <t>センモン</t>
    </rPh>
    <rPh sb="6" eb="8">
      <t>ショクイン</t>
    </rPh>
    <rPh sb="8" eb="10">
      <t>ハイチ</t>
    </rPh>
    <rPh sb="10" eb="11">
      <t>トウ</t>
    </rPh>
    <rPh sb="11" eb="13">
      <t>カサン</t>
    </rPh>
    <rPh sb="20" eb="24">
      <t>ユウシカクシャ</t>
    </rPh>
    <rPh sb="27" eb="29">
      <t>イジョウ</t>
    </rPh>
    <phoneticPr fontId="15"/>
  </si>
  <si>
    <r>
      <t>１　福祉専門職員配置等加算(Ⅰ)</t>
    </r>
    <r>
      <rPr>
        <sz val="9"/>
        <rFont val="HGｺﾞｼｯｸM"/>
        <family val="3"/>
        <charset val="128"/>
      </rPr>
      <t>　 　※有資格者35％以上</t>
    </r>
    <rPh sb="1" eb="3">
      <t>フクシ</t>
    </rPh>
    <rPh sb="3" eb="5">
      <t>センモン</t>
    </rPh>
    <rPh sb="5" eb="7">
      <t>ショクイン</t>
    </rPh>
    <rPh sb="7" eb="9">
      <t>ハイチ</t>
    </rPh>
    <rPh sb="9" eb="10">
      <t>トウ</t>
    </rPh>
    <rPh sb="10" eb="12">
      <t>カサン</t>
    </rPh>
    <rPh sb="19" eb="23">
      <t>ユウシカクシャ</t>
    </rPh>
    <rPh sb="26" eb="28">
      <t>イジョウ</t>
    </rPh>
    <phoneticPr fontId="15"/>
  </si>
  <si>
    <t>有</t>
    <rPh sb="0" eb="1">
      <t>ア</t>
    </rPh>
    <phoneticPr fontId="19"/>
  </si>
  <si>
    <t>無</t>
    <rPh sb="0" eb="1">
      <t>ナ</t>
    </rPh>
    <phoneticPr fontId="19"/>
  </si>
  <si>
    <t>③　放課後等デイサービス</t>
    <phoneticPr fontId="19"/>
  </si>
  <si>
    <t>児童発達支援センター</t>
    <rPh sb="0" eb="6">
      <t>ジドウハッタツシエン</t>
    </rPh>
    <phoneticPr fontId="14"/>
  </si>
  <si>
    <t>①　児童発達支援（児童発達支援センター又は主として重症心身障害児を通わせる事業所で行われるものを除く）</t>
    <phoneticPr fontId="19"/>
  </si>
  <si>
    <t>②　児童発達支援（児童発達支援センター又は主として重症心身障害児を通わせる事業所で行われるものに限る）</t>
    <phoneticPr fontId="19"/>
  </si>
  <si>
    <t>１　重症心身障害児</t>
    <phoneticPr fontId="19"/>
  </si>
  <si>
    <t>２　医療的ケア児</t>
    <phoneticPr fontId="19"/>
  </si>
  <si>
    <t>３　１重症心身障害児及び２医療的ケア児</t>
    <phoneticPr fontId="19"/>
  </si>
  <si>
    <t>①　主として重症心身障害児を通わせる事業所</t>
    <phoneticPr fontId="19"/>
  </si>
  <si>
    <t>②共生型サービス</t>
    <phoneticPr fontId="19"/>
  </si>
  <si>
    <t>③ 基準該当サービス</t>
    <phoneticPr fontId="19"/>
  </si>
  <si>
    <t>④ その他</t>
    <phoneticPr fontId="19"/>
  </si>
  <si>
    <t>①あり</t>
    <phoneticPr fontId="14"/>
  </si>
  <si>
    <t>ア　理学療法士等（保育士及び児童指導員を除く。）</t>
    <phoneticPr fontId="19"/>
  </si>
  <si>
    <t>イ　５年以上保育士</t>
    <phoneticPr fontId="19"/>
  </si>
  <si>
    <t>ウ　５年以上児童指導員</t>
    <phoneticPr fontId="19"/>
  </si>
  <si>
    <t>１　新規</t>
    <phoneticPr fontId="19"/>
  </si>
  <si>
    <t>２　変更</t>
    <phoneticPr fontId="19"/>
  </si>
  <si>
    <t>３　終了</t>
    <phoneticPr fontId="19"/>
  </si>
  <si>
    <t>① 児童発達支援センター</t>
    <phoneticPr fontId="19"/>
  </si>
  <si>
    <t>② 児童発達支援事業所</t>
    <phoneticPr fontId="19"/>
  </si>
  <si>
    <t>③ 放課後等デイサービス</t>
    <phoneticPr fontId="19"/>
  </si>
  <si>
    <t>①　新規</t>
    <phoneticPr fontId="19"/>
  </si>
  <si>
    <t>③　終了</t>
    <phoneticPr fontId="19"/>
  </si>
  <si>
    <t>②　変更</t>
    <phoneticPr fontId="19"/>
  </si>
  <si>
    <t>２　人工内耳装用加算(Ⅱ)</t>
    <phoneticPr fontId="19"/>
  </si>
  <si>
    <t>②　なし</t>
    <phoneticPr fontId="19"/>
  </si>
  <si>
    <t>①　あり</t>
    <phoneticPr fontId="19"/>
  </si>
  <si>
    <t>１　人工内耳装用加算(Ⅰ）</t>
    <phoneticPr fontId="19"/>
  </si>
  <si>
    <t>１　あり</t>
    <phoneticPr fontId="14"/>
  </si>
  <si>
    <t>① 児童発達支援、② 放課後等デイサービス</t>
    <phoneticPr fontId="19"/>
  </si>
  <si>
    <t>①　居宅訪問型児童発達支援</t>
    <phoneticPr fontId="19"/>
  </si>
  <si>
    <t>②　保育所等訪問支援</t>
    <phoneticPr fontId="19"/>
  </si>
  <si>
    <t>①　居宅訪問型児童発達支援、②　保育所等訪問支援</t>
    <phoneticPr fontId="19"/>
  </si>
  <si>
    <t>通算：</t>
    <rPh sb="0" eb="2">
      <t>ツウサン</t>
    </rPh>
    <phoneticPr fontId="19"/>
  </si>
  <si>
    <t>年</t>
    <rPh sb="0" eb="1">
      <t>ネン</t>
    </rPh>
    <phoneticPr fontId="19"/>
  </si>
  <si>
    <t>備考1</t>
    <phoneticPr fontId="15"/>
  </si>
  <si>
    <t>備考</t>
    <rPh sb="0" eb="1">
      <t>ビコウ</t>
    </rPh>
    <phoneticPr fontId="15"/>
  </si>
  <si>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15"/>
  </si>
  <si>
    <t>　　４　「うち保健師の員数」等には、サービス毎に配置されている看護職員の数を単位別に記載してください。</t>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15"/>
  </si>
  <si>
    <t>備考　資格等を求める配置については、配置する職員の資格等を証明する書類を添付してください。</t>
    <rPh sb="0" eb="2">
      <t>ビコウ</t>
    </rPh>
    <phoneticPr fontId="14"/>
  </si>
  <si>
    <t>備考１　助言、指導を行う栄養士または管理栄養士は、資格を証明する書類を添付して
　　　ください。</t>
    <rPh sb="0" eb="2">
      <t>ビコウ</t>
    </rPh>
    <phoneticPr fontId="19"/>
  </si>
  <si>
    <t>　　２　資格等を求める配置については、配置する職員の資格等を証明する書類を添付
　　　してください。</t>
    <phoneticPr fontId="19"/>
  </si>
  <si>
    <t>備考１　資格等を求める配置については、配置する職員の資格等を証明する書類を添付してください。</t>
    <rPh sb="0" eb="2">
      <t>ビコウ</t>
    </rPh>
    <phoneticPr fontId="15"/>
  </si>
  <si>
    <t>備考１　資格等を求める配置については、配置する職員の資格等を証明する書類を添付してください。</t>
    <phoneticPr fontId="15"/>
  </si>
  <si>
    <t>備考１　「送迎の対象に含まれる児童」欄については、１から３のうちいずれかの番号を選択して
　　　ください。</t>
    <rPh sb="0" eb="2">
      <t>ビコウ</t>
    </rPh>
    <rPh sb="5" eb="7">
      <t>ソウゲイ</t>
    </rPh>
    <rPh sb="8" eb="10">
      <t>タイショウ</t>
    </rPh>
    <rPh sb="11" eb="12">
      <t>フク</t>
    </rPh>
    <rPh sb="15" eb="17">
      <t>ジドウ</t>
    </rPh>
    <rPh sb="18" eb="19">
      <t>ラン</t>
    </rPh>
    <rPh sb="37" eb="39">
      <t>バンゴウ</t>
    </rPh>
    <rPh sb="40" eb="42">
      <t>センタク</t>
    </rPh>
    <phoneticPr fontId="14"/>
  </si>
  <si>
    <t>　　２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15"/>
  </si>
  <si>
    <t>備考1</t>
    <rPh sb="0" eb="1">
      <t>ビコウ</t>
    </rPh>
    <phoneticPr fontId="19"/>
  </si>
  <si>
    <t>備考１　「異動区分」欄については、該当する番号を選択してください。</t>
    <rPh sb="0" eb="2">
      <t>ビコウ</t>
    </rPh>
    <rPh sb="5" eb="7">
      <t>イドウ</t>
    </rPh>
    <rPh sb="7" eb="9">
      <t>クブン</t>
    </rPh>
    <rPh sb="10" eb="11">
      <t>ラン</t>
    </rPh>
    <rPh sb="17" eb="19">
      <t>ガイトウ</t>
    </rPh>
    <rPh sb="21" eb="23">
      <t>バンゴウ</t>
    </rPh>
    <rPh sb="24" eb="26">
      <t>センタク</t>
    </rPh>
    <phoneticPr fontId="15"/>
  </si>
  <si>
    <t>備考１　「聴力検査室の設置状況」欄については、該当する番号に○を付してください。
　　　また、新規の場合は、聴力検査室の設置状況がわかる図面又は写真を提出し
　　　てください。</t>
    <rPh sb="0" eb="2">
      <t>ビコウ</t>
    </rPh>
    <rPh sb="6" eb="7">
      <t>リョク</t>
    </rPh>
    <phoneticPr fontId="19"/>
  </si>
  <si>
    <t>　　２　人工内耳装用児支援加算（Ⅰ）については、児童発達支援センターのみ算定が
　　　可能です。</t>
    <phoneticPr fontId="19"/>
  </si>
  <si>
    <t>　　３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9"/>
  </si>
  <si>
    <t>　　４　資格等を求める配置については、配置する職員の資格等を証明する書類を添付
　　　してください。</t>
    <phoneticPr fontId="19"/>
  </si>
  <si>
    <t>備考１　新規の場合は、入浴設備がわかる図面又は写真を提出してください。</t>
    <rPh sb="0" eb="2">
      <t>ビコウ</t>
    </rPh>
    <rPh sb="4" eb="6">
      <t>シンキ</t>
    </rPh>
    <rPh sb="7" eb="9">
      <t>バアイ</t>
    </rPh>
    <rPh sb="11" eb="13">
      <t>ニュウヨク</t>
    </rPh>
    <rPh sb="13" eb="15">
      <t>セツビ</t>
    </rPh>
    <rPh sb="19" eb="21">
      <t>ズメン</t>
    </rPh>
    <rPh sb="21" eb="22">
      <t>マタ</t>
    </rPh>
    <rPh sb="23" eb="25">
      <t>シャシン</t>
    </rPh>
    <rPh sb="26" eb="28">
      <t>テイシュツ</t>
    </rPh>
    <phoneticPr fontId="14"/>
  </si>
  <si>
    <t>　　２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14"/>
  </si>
  <si>
    <t>備考　資格等を求める配置については、配置する職員の資格等を証明する書類を添付してください。</t>
    <rPh sb="0" eb="2">
      <t>ビコウ</t>
    </rPh>
    <phoneticPr fontId="15"/>
  </si>
  <si>
    <t>備考１　障害児支援経験年数には、資格取得後の障害児支援事業所等又は任用後の障害児
　　　支援事業所等の実務経験年数を記載してください。また、実務経験を証明する書類
　　　を添付してください。</t>
    <rPh sb="0" eb="2">
      <t>ビコウ</t>
    </rPh>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15"/>
  </si>
  <si>
    <t xml:space="preserve">    ２ 資格等を求める配置については、配置する職員の資格等を証明する書類を添付して
　　　ください。</t>
    <phoneticPr fontId="14"/>
  </si>
  <si>
    <t>障害児支援経験年数</t>
    <phoneticPr fontId="19"/>
  </si>
  <si>
    <t xml:space="preserve">社会福祉法人(社協以外)
</t>
    <phoneticPr fontId="19"/>
  </si>
  <si>
    <t>社会福祉法人(社協)</t>
    <phoneticPr fontId="19"/>
  </si>
  <si>
    <t>医療法人</t>
    <phoneticPr fontId="19"/>
  </si>
  <si>
    <t>社団・財団</t>
    <phoneticPr fontId="19"/>
  </si>
  <si>
    <t>営利法人</t>
    <phoneticPr fontId="19"/>
  </si>
  <si>
    <t>非営利法人(ＮＰＯ)</t>
    <phoneticPr fontId="19"/>
  </si>
  <si>
    <t>農協</t>
    <phoneticPr fontId="19"/>
  </si>
  <si>
    <t>生協</t>
    <phoneticPr fontId="19"/>
  </si>
  <si>
    <t>その他法人</t>
    <phoneticPr fontId="19"/>
  </si>
  <si>
    <t>地方公共団体(都道府県)</t>
    <phoneticPr fontId="19"/>
  </si>
  <si>
    <t>地方公共団体(市町村)</t>
    <phoneticPr fontId="19"/>
  </si>
  <si>
    <t>地方公共団体(広域連合・一部事務組合等)</t>
    <phoneticPr fontId="19"/>
  </si>
  <si>
    <t>非法人</t>
    <phoneticPr fontId="19"/>
  </si>
  <si>
    <t>その他</t>
    <phoneticPr fontId="19"/>
  </si>
  <si>
    <t>有効期間満了日年月日（更新の場合のみ入力）</t>
    <rPh sb="0" eb="2">
      <t>ユウコウ</t>
    </rPh>
    <rPh sb="2" eb="4">
      <t>キカン</t>
    </rPh>
    <rPh sb="4" eb="6">
      <t>マンリョウ</t>
    </rPh>
    <rPh sb="6" eb="7">
      <t>ビ</t>
    </rPh>
    <rPh sb="7" eb="10">
      <t>ネンガッピ</t>
    </rPh>
    <rPh sb="11" eb="13">
      <t>コウシン</t>
    </rPh>
    <rPh sb="14" eb="16">
      <t>バアイ</t>
    </rPh>
    <rPh sb="18" eb="20">
      <t>ニュウリョク</t>
    </rPh>
    <phoneticPr fontId="14"/>
  </si>
  <si>
    <t>変更</t>
  </si>
  <si>
    <t>事業所（施設）の名称</t>
    <rPh sb="0" eb="3">
      <t>ジギョウショ</t>
    </rPh>
    <rPh sb="4" eb="6">
      <t>シセツ</t>
    </rPh>
    <rPh sb="8" eb="10">
      <t>メイショウ</t>
    </rPh>
    <phoneticPr fontId="15"/>
  </si>
  <si>
    <t>事業所（施設）の所在地</t>
    <rPh sb="0" eb="3">
      <t>ジギョウショ</t>
    </rPh>
    <rPh sb="4" eb="6">
      <t>シセツ</t>
    </rPh>
    <rPh sb="8" eb="11">
      <t>ショザイチ</t>
    </rPh>
    <phoneticPr fontId="15"/>
  </si>
  <si>
    <t>事業所（施設）の連絡先（電話番号）</t>
    <rPh sb="0" eb="3">
      <t>ジギョウショ</t>
    </rPh>
    <rPh sb="4" eb="6">
      <t>シセツ</t>
    </rPh>
    <rPh sb="8" eb="11">
      <t>レンラクサキ</t>
    </rPh>
    <rPh sb="12" eb="14">
      <t>デンワ</t>
    </rPh>
    <rPh sb="14" eb="16">
      <t>バンゴウ</t>
    </rPh>
    <phoneticPr fontId="15"/>
  </si>
  <si>
    <t>申請者の名称</t>
    <rPh sb="0" eb="3">
      <t>シンセイシャ</t>
    </rPh>
    <rPh sb="4" eb="6">
      <t>メイショウ</t>
    </rPh>
    <phoneticPr fontId="15"/>
  </si>
  <si>
    <t>申請者の主たる事務所の所在地</t>
    <rPh sb="0" eb="3">
      <t>シンセイシャ</t>
    </rPh>
    <rPh sb="4" eb="5">
      <t>オモ</t>
    </rPh>
    <rPh sb="7" eb="9">
      <t>ジム</t>
    </rPh>
    <rPh sb="9" eb="10">
      <t>ショ</t>
    </rPh>
    <rPh sb="11" eb="14">
      <t>ショザイチ</t>
    </rPh>
    <phoneticPr fontId="15"/>
  </si>
  <si>
    <t>法人等の種類</t>
    <rPh sb="0" eb="2">
      <t>ホウジン</t>
    </rPh>
    <rPh sb="2" eb="3">
      <t>トウ</t>
    </rPh>
    <rPh sb="4" eb="6">
      <t>シュルイ</t>
    </rPh>
    <phoneticPr fontId="15"/>
  </si>
  <si>
    <t>共生型サービスの該当有無</t>
    <rPh sb="0" eb="3">
      <t>キョウセイガタ</t>
    </rPh>
    <rPh sb="8" eb="10">
      <t>ガイトウ</t>
    </rPh>
    <rPh sb="10" eb="12">
      <t>ウム</t>
    </rPh>
    <phoneticPr fontId="15"/>
  </si>
  <si>
    <t>事業所（施設）の構造概要・平面図・設備の概要</t>
    <rPh sb="8" eb="10">
      <t>コウゾウ</t>
    </rPh>
    <rPh sb="10" eb="12">
      <t>ガイヨウ</t>
    </rPh>
    <rPh sb="13" eb="16">
      <t>ヘイメンズ</t>
    </rPh>
    <rPh sb="17" eb="19">
      <t>セツビ</t>
    </rPh>
    <rPh sb="20" eb="22">
      <t>ガイヨウ</t>
    </rPh>
    <phoneticPr fontId="15"/>
  </si>
  <si>
    <t>利用者又は入所者の定員</t>
    <rPh sb="3" eb="4">
      <t>マタ</t>
    </rPh>
    <phoneticPr fontId="15"/>
  </si>
  <si>
    <t>提携就労支援機関の名称</t>
  </si>
  <si>
    <t>提供する障害福祉サービス等の種類</t>
    <rPh sb="4" eb="8">
      <t>ショウガイフクシ</t>
    </rPh>
    <rPh sb="12" eb="13">
      <t>トウ</t>
    </rPh>
    <phoneticPr fontId="15"/>
  </si>
  <si>
    <t>第三者委託により提供する障害福祉サービス等の種類等</t>
    <rPh sb="20" eb="21">
      <t>トウ</t>
    </rPh>
    <rPh sb="24" eb="25">
      <t>ナド</t>
    </rPh>
    <phoneticPr fontId="14"/>
  </si>
  <si>
    <t>事業実施形態（事業所の種別等）</t>
    <rPh sb="7" eb="10">
      <t>ジギョウショ</t>
    </rPh>
    <rPh sb="11" eb="13">
      <t>シュベツ</t>
    </rPh>
    <rPh sb="13" eb="14">
      <t>トウ</t>
    </rPh>
    <phoneticPr fontId="15"/>
  </si>
  <si>
    <t>障害児対象事業の該当有無</t>
  </si>
  <si>
    <t>利用する障害児の推定数</t>
  </si>
  <si>
    <t>運営規程</t>
  </si>
  <si>
    <t>その他（重要事項説明書）</t>
    <rPh sb="2" eb="3">
      <t>タ</t>
    </rPh>
    <rPh sb="4" eb="11">
      <t>ジュウヨウジコウセツメイショ</t>
    </rPh>
    <phoneticPr fontId="19"/>
  </si>
  <si>
    <t>変更前</t>
    <rPh sb="0" eb="3">
      <t>ヘンコウマエ</t>
    </rPh>
    <phoneticPr fontId="19"/>
  </si>
  <si>
    <t>変更後</t>
    <rPh sb="0" eb="3">
      <t>ヘンコウゴ</t>
    </rPh>
    <phoneticPr fontId="19"/>
  </si>
  <si>
    <t>申請者の代表者の生年月日</t>
    <rPh sb="0" eb="3">
      <t>シンセイシャ</t>
    </rPh>
    <rPh sb="4" eb="7">
      <t>ダイヒョウシャ</t>
    </rPh>
    <rPh sb="8" eb="10">
      <t>セイネン</t>
    </rPh>
    <rPh sb="10" eb="12">
      <t>ガッピ</t>
    </rPh>
    <phoneticPr fontId="15"/>
  </si>
  <si>
    <t>申請者の代表者の住所</t>
    <rPh sb="0" eb="3">
      <t>シンセイシャ</t>
    </rPh>
    <rPh sb="4" eb="7">
      <t>ダイヒョウシャ</t>
    </rPh>
    <rPh sb="8" eb="10">
      <t>ジュウショ</t>
    </rPh>
    <phoneticPr fontId="15"/>
  </si>
  <si>
    <t>申請者の代表者の職名</t>
    <rPh sb="0" eb="3">
      <t>シンセイシャ</t>
    </rPh>
    <rPh sb="4" eb="7">
      <t>ダイヒョウシャ</t>
    </rPh>
    <rPh sb="8" eb="10">
      <t>ショクメイ</t>
    </rPh>
    <phoneticPr fontId="15"/>
  </si>
  <si>
    <t>申請者の代表者の氏名</t>
    <rPh sb="0" eb="3">
      <t>シンセイシャ</t>
    </rPh>
    <rPh sb="4" eb="7">
      <t>ダイヒョウシャ</t>
    </rPh>
    <rPh sb="8" eb="10">
      <t>シメイ</t>
    </rPh>
    <phoneticPr fontId="15"/>
  </si>
  <si>
    <t>登記事項証明書又は条例等</t>
    <rPh sb="0" eb="2">
      <t>トウキ</t>
    </rPh>
    <rPh sb="2" eb="4">
      <t>ジコウ</t>
    </rPh>
    <rPh sb="4" eb="7">
      <t>ショウメイショ</t>
    </rPh>
    <rPh sb="7" eb="8">
      <t>マタ</t>
    </rPh>
    <rPh sb="9" eb="12">
      <t>ジョウレイナド</t>
    </rPh>
    <phoneticPr fontId="15"/>
  </si>
  <si>
    <t>管理者の代表者の生年月日</t>
    <rPh sb="4" eb="7">
      <t>ダイヒョウシャ</t>
    </rPh>
    <rPh sb="8" eb="10">
      <t>セイネン</t>
    </rPh>
    <rPh sb="10" eb="12">
      <t>ガッピ</t>
    </rPh>
    <phoneticPr fontId="15"/>
  </si>
  <si>
    <t>管理者の代表者の住所</t>
    <rPh sb="4" eb="7">
      <t>ダイヒョウシャ</t>
    </rPh>
    <rPh sb="8" eb="10">
      <t>ジュウショ</t>
    </rPh>
    <phoneticPr fontId="15"/>
  </si>
  <si>
    <t>管理者の代表者の職名</t>
    <rPh sb="4" eb="7">
      <t>ダイヒョウシャ</t>
    </rPh>
    <rPh sb="8" eb="10">
      <t>ショクメイ</t>
    </rPh>
    <phoneticPr fontId="15"/>
  </si>
  <si>
    <t xml:space="preserve">管理者の氏名
</t>
    <phoneticPr fontId="15"/>
  </si>
  <si>
    <t>児童発達支援管理責任者の代表者の生年月日</t>
    <rPh sb="12" eb="15">
      <t>ダイヒョウシャ</t>
    </rPh>
    <rPh sb="16" eb="18">
      <t>セイネン</t>
    </rPh>
    <rPh sb="18" eb="20">
      <t>ガッピ</t>
    </rPh>
    <phoneticPr fontId="15"/>
  </si>
  <si>
    <t>児童発達支援管理責任者の代表者の住所</t>
    <rPh sb="12" eb="15">
      <t>ダイヒョウシャ</t>
    </rPh>
    <rPh sb="16" eb="18">
      <t>ジュウショ</t>
    </rPh>
    <phoneticPr fontId="15"/>
  </si>
  <si>
    <t>児童発達支援管理責任者の代表者の職名</t>
    <rPh sb="12" eb="15">
      <t>ダイヒョウシャ</t>
    </rPh>
    <rPh sb="16" eb="18">
      <t>ショクメイ</t>
    </rPh>
    <phoneticPr fontId="15"/>
  </si>
  <si>
    <t>児童発達支援管理責任者の氏名</t>
    <rPh sb="0" eb="2">
      <t>ジドウ</t>
    </rPh>
    <rPh sb="2" eb="4">
      <t>ハッタツ</t>
    </rPh>
    <rPh sb="4" eb="6">
      <t>シエン</t>
    </rPh>
    <rPh sb="6" eb="8">
      <t>カンリ</t>
    </rPh>
    <rPh sb="8" eb="11">
      <t>セキニンシャ</t>
    </rPh>
    <phoneticPr fontId="15"/>
  </si>
  <si>
    <t>従業者の勤務の体制及び勤務形態（従業者の採用）</t>
  </si>
  <si>
    <t>従業者の勤務の体制及び勤務形態（従業者の採用）</t>
    <phoneticPr fontId="19"/>
  </si>
  <si>
    <t>従業者の勤務の体制及び勤務形態（従業者の異動）</t>
    <rPh sb="20" eb="22">
      <t>イドウ</t>
    </rPh>
    <phoneticPr fontId="19"/>
  </si>
  <si>
    <t>従業者の勤務の体制及び勤務形態（従業者の退職）</t>
  </si>
  <si>
    <t>従業者の勤務の体制及び勤務形態（従業者の退職）</t>
    <phoneticPr fontId="19"/>
  </si>
  <si>
    <t>協力医療機関の名称</t>
    <rPh sb="7" eb="9">
      <t>メイショウ</t>
    </rPh>
    <phoneticPr fontId="15"/>
  </si>
  <si>
    <t>協力医療機関の診療科名</t>
    <rPh sb="7" eb="10">
      <t>シンリョウカ</t>
    </rPh>
    <rPh sb="10" eb="11">
      <t>メイ</t>
    </rPh>
    <phoneticPr fontId="15"/>
  </si>
  <si>
    <t>協力医療機関の契約内容</t>
    <rPh sb="7" eb="9">
      <t>ケイヤク</t>
    </rPh>
    <rPh sb="9" eb="11">
      <t>ナイヨウ</t>
    </rPh>
    <phoneticPr fontId="15"/>
  </si>
  <si>
    <t>その他（その他）</t>
    <rPh sb="2" eb="3">
      <t>タ</t>
    </rPh>
    <rPh sb="6" eb="7">
      <t>タ</t>
    </rPh>
    <phoneticPr fontId="19"/>
  </si>
  <si>
    <t>児童発達支援管理責任者</t>
    <rPh sb="0" eb="11">
      <t>ジドウハッタツシエンカンリセキニンシャ</t>
    </rPh>
    <phoneticPr fontId="14"/>
  </si>
  <si>
    <t>事業所（施設）の名称</t>
    <rPh sb="0" eb="3">
      <t>ジギョウショ</t>
    </rPh>
    <rPh sb="4" eb="6">
      <t>シセツ</t>
    </rPh>
    <rPh sb="8" eb="10">
      <t>メイショウ</t>
    </rPh>
    <phoneticPr fontId="23"/>
  </si>
  <si>
    <t>事業所（施設）の所在地</t>
    <rPh sb="0" eb="3">
      <t>ジギョウショ</t>
    </rPh>
    <rPh sb="4" eb="6">
      <t>シセツ</t>
    </rPh>
    <rPh sb="8" eb="11">
      <t>ショザイチ</t>
    </rPh>
    <phoneticPr fontId="23"/>
  </si>
  <si>
    <t>事業所（施設）の連絡先（電話番号）</t>
    <rPh sb="0" eb="3">
      <t>ジギョウショ</t>
    </rPh>
    <rPh sb="4" eb="6">
      <t>シセツ</t>
    </rPh>
    <rPh sb="8" eb="11">
      <t>レンラクサキ</t>
    </rPh>
    <rPh sb="12" eb="14">
      <t>デンワ</t>
    </rPh>
    <rPh sb="14" eb="16">
      <t>バンゴウ</t>
    </rPh>
    <phoneticPr fontId="23"/>
  </si>
  <si>
    <t>申請者の名称</t>
    <rPh sb="0" eb="3">
      <t>シンセイシャ</t>
    </rPh>
    <rPh sb="4" eb="6">
      <t>メイショウ</t>
    </rPh>
    <phoneticPr fontId="23"/>
  </si>
  <si>
    <t>申請者の主たる事務所の所在地</t>
    <rPh sb="0" eb="3">
      <t>シンセイシャ</t>
    </rPh>
    <rPh sb="4" eb="5">
      <t>オモ</t>
    </rPh>
    <rPh sb="7" eb="9">
      <t>ジム</t>
    </rPh>
    <rPh sb="9" eb="10">
      <t>ショ</t>
    </rPh>
    <rPh sb="11" eb="14">
      <t>ショザイチ</t>
    </rPh>
    <phoneticPr fontId="23"/>
  </si>
  <si>
    <t>法人等の種類</t>
    <rPh sb="0" eb="2">
      <t>ホウジン</t>
    </rPh>
    <rPh sb="2" eb="3">
      <t>トウ</t>
    </rPh>
    <rPh sb="4" eb="6">
      <t>シュルイ</t>
    </rPh>
    <phoneticPr fontId="23"/>
  </si>
  <si>
    <t>登記事項証明書又は条例等</t>
    <rPh sb="0" eb="2">
      <t>トウキ</t>
    </rPh>
    <rPh sb="2" eb="4">
      <t>ジコウ</t>
    </rPh>
    <rPh sb="4" eb="7">
      <t>ショウメイショ</t>
    </rPh>
    <rPh sb="7" eb="8">
      <t>マタ</t>
    </rPh>
    <rPh sb="9" eb="12">
      <t>ジョウレイナド</t>
    </rPh>
    <phoneticPr fontId="23"/>
  </si>
  <si>
    <t>共生型サービスの該当有無</t>
    <rPh sb="0" eb="3">
      <t>キョウセイガタ</t>
    </rPh>
    <rPh sb="8" eb="10">
      <t>ガイトウ</t>
    </rPh>
    <rPh sb="10" eb="12">
      <t>ウム</t>
    </rPh>
    <phoneticPr fontId="23"/>
  </si>
  <si>
    <t>事業所（施設）の構造概要・平面図・設備の概要</t>
    <rPh sb="8" eb="10">
      <t>コウゾウ</t>
    </rPh>
    <rPh sb="10" eb="12">
      <t>ガイヨウ</t>
    </rPh>
    <rPh sb="13" eb="16">
      <t>ヘイメンズ</t>
    </rPh>
    <rPh sb="17" eb="19">
      <t>セツビ</t>
    </rPh>
    <rPh sb="20" eb="22">
      <t>ガイヨウ</t>
    </rPh>
    <phoneticPr fontId="23"/>
  </si>
  <si>
    <t>事業実施形態（事業所の種別等）</t>
    <rPh sb="7" eb="10">
      <t>ジギョウショ</t>
    </rPh>
    <rPh sb="11" eb="13">
      <t>シュベツ</t>
    </rPh>
    <rPh sb="13" eb="14">
      <t>トウ</t>
    </rPh>
    <phoneticPr fontId="23"/>
  </si>
  <si>
    <t>従業者の勤務の体制及び勤務形態（従業者の異動）</t>
    <rPh sb="20" eb="22">
      <t>イドウ</t>
    </rPh>
    <phoneticPr fontId="21"/>
  </si>
  <si>
    <t>その他（重要事項説明書）</t>
    <rPh sb="2" eb="3">
      <t>タ</t>
    </rPh>
    <rPh sb="4" eb="11">
      <t>ジュウヨウジコウセツメイショ</t>
    </rPh>
    <phoneticPr fontId="21"/>
  </si>
  <si>
    <t>その他（その他）</t>
    <rPh sb="2" eb="3">
      <t>タ</t>
    </rPh>
    <rPh sb="6" eb="7">
      <t>タ</t>
    </rPh>
    <phoneticPr fontId="21"/>
  </si>
  <si>
    <t>変更の有無</t>
    <rPh sb="0" eb="2">
      <t>ヘンコウ</t>
    </rPh>
    <rPh sb="3" eb="5">
      <t>ウム</t>
    </rPh>
    <phoneticPr fontId="19"/>
  </si>
  <si>
    <t>指定地域相談支援の提供に当たる者</t>
    <rPh sb="0" eb="8">
      <t>シテイチイキソウダンシエン</t>
    </rPh>
    <rPh sb="9" eb="11">
      <t>テイキョウ</t>
    </rPh>
    <rPh sb="12" eb="13">
      <t>ア</t>
    </rPh>
    <rPh sb="15" eb="16">
      <t>モノ</t>
    </rPh>
    <phoneticPr fontId="15"/>
  </si>
  <si>
    <t>変更指定申請で対応</t>
    <rPh sb="0" eb="6">
      <t>ヘンコウシテイシンセイ</t>
    </rPh>
    <rPh sb="7" eb="9">
      <t>タイオウ</t>
    </rPh>
    <phoneticPr fontId="19"/>
  </si>
  <si>
    <t>市町村管轄</t>
    <rPh sb="0" eb="3">
      <t>シチョウソン</t>
    </rPh>
    <rPh sb="3" eb="5">
      <t>カンカツ</t>
    </rPh>
    <phoneticPr fontId="19"/>
  </si>
  <si>
    <t>障害者のみ該当</t>
    <rPh sb="0" eb="3">
      <t>ショウガイシャ</t>
    </rPh>
    <rPh sb="5" eb="7">
      <t>ガイトウ</t>
    </rPh>
    <phoneticPr fontId="19"/>
  </si>
  <si>
    <t>別添のとおり</t>
    <rPh sb="0" eb="2">
      <t>ベッテン</t>
    </rPh>
    <phoneticPr fontId="19"/>
  </si>
  <si>
    <t>申請者の代表者の氏名、生年月日、住所</t>
    <rPh sb="0" eb="3">
      <t>シンセイシャ</t>
    </rPh>
    <rPh sb="4" eb="7">
      <t>ダイヒョウシャ</t>
    </rPh>
    <rPh sb="8" eb="10">
      <t>シメイ</t>
    </rPh>
    <rPh sb="16" eb="18">
      <t>ジュウショ</t>
    </rPh>
    <phoneticPr fontId="23"/>
  </si>
  <si>
    <t xml:space="preserve">管理者の氏名、生年月日、住所
</t>
    <phoneticPr fontId="19"/>
  </si>
  <si>
    <t>児童発達支援管理責任者の氏名、生年月日、住所</t>
    <rPh sb="0" eb="2">
      <t>ジドウ</t>
    </rPh>
    <rPh sb="2" eb="4">
      <t>ハッタツ</t>
    </rPh>
    <rPh sb="4" eb="6">
      <t>シエン</t>
    </rPh>
    <rPh sb="6" eb="8">
      <t>カンリ</t>
    </rPh>
    <rPh sb="8" eb="11">
      <t>セキニンシャ</t>
    </rPh>
    <phoneticPr fontId="23"/>
  </si>
  <si>
    <t>協力医療機関の名称、診療科名、契約内容</t>
    <rPh sb="7" eb="9">
      <t>メイショウ</t>
    </rPh>
    <rPh sb="10" eb="14">
      <t>シンリョウカメイ</t>
    </rPh>
    <rPh sb="15" eb="19">
      <t>ケイヤクナイヨウ</t>
    </rPh>
    <phoneticPr fontId="23"/>
  </si>
  <si>
    <t>協力医療機関</t>
    <rPh sb="0" eb="6">
      <t>キョウリョクイリョウキカン</t>
    </rPh>
    <phoneticPr fontId="14"/>
  </si>
  <si>
    <t>（新規採用）</t>
    <rPh sb="1" eb="3">
      <t>シンキ</t>
    </rPh>
    <rPh sb="3" eb="5">
      <t>サイヨウ</t>
    </rPh>
    <phoneticPr fontId="19"/>
  </si>
  <si>
    <t>（退職）</t>
    <rPh sb="1" eb="3">
      <t>タイショク</t>
    </rPh>
    <phoneticPr fontId="19"/>
  </si>
  <si>
    <t>名称</t>
    <rPh sb="0" eb="2">
      <t>メイショウ</t>
    </rPh>
    <phoneticPr fontId="14"/>
  </si>
  <si>
    <t>利用者の推定数</t>
    <rPh sb="0" eb="3">
      <t>リヨウシャ</t>
    </rPh>
    <rPh sb="4" eb="7">
      <t>スイテイスウ</t>
    </rPh>
    <phoneticPr fontId="14"/>
  </si>
  <si>
    <t>変更届出書（未使用）</t>
    <rPh sb="0" eb="5">
      <t>ヘンコウトドケデショ</t>
    </rPh>
    <rPh sb="6" eb="9">
      <t>ミシヨウ</t>
    </rPh>
    <phoneticPr fontId="19"/>
  </si>
  <si>
    <t>障害児（通所・入所）給付費算定に係る体制等に関する届出書</t>
    <phoneticPr fontId="19"/>
  </si>
  <si>
    <t>E-Mail</t>
    <phoneticPr fontId="15"/>
  </si>
  <si>
    <t>個票なし</t>
  </si>
  <si>
    <t>別紙62</t>
  </si>
  <si>
    <t>別紙3-1</t>
  </si>
  <si>
    <t>別紙64</t>
  </si>
  <si>
    <t>別紙66-1</t>
  </si>
  <si>
    <t>別紙71</t>
  </si>
  <si>
    <t>別紙72</t>
  </si>
  <si>
    <t>別紙60</t>
    <phoneticPr fontId="19"/>
  </si>
  <si>
    <t>別紙66-2</t>
    <phoneticPr fontId="19"/>
  </si>
  <si>
    <t>別紙77</t>
    <phoneticPr fontId="19"/>
  </si>
  <si>
    <t>共通事項</t>
    <rPh sb="0" eb="4">
      <t>キョウツウジコウ</t>
    </rPh>
    <phoneticPr fontId="19"/>
  </si>
  <si>
    <t>指定申請</t>
    <rPh sb="0" eb="4">
      <t>シテイシンセイ</t>
    </rPh>
    <phoneticPr fontId="19"/>
  </si>
  <si>
    <t>福祉・介護職員等処遇改善加算対象</t>
  </si>
  <si>
    <t>経過措置対象区分</t>
  </si>
  <si>
    <t>区分</t>
    <rPh sb="0" eb="2">
      <t>クブン</t>
    </rPh>
    <phoneticPr fontId="19"/>
  </si>
  <si>
    <t>転記先</t>
    <rPh sb="0" eb="3">
      <t>テンキサキ</t>
    </rPh>
    <phoneticPr fontId="19"/>
  </si>
  <si>
    <t>申請（届出）の提出年月日</t>
    <rPh sb="0" eb="2">
      <t>シンセイ</t>
    </rPh>
    <rPh sb="3" eb="5">
      <t>トドケデ</t>
    </rPh>
    <rPh sb="7" eb="9">
      <t>テイシュツ</t>
    </rPh>
    <rPh sb="9" eb="12">
      <t>ネンガッピ</t>
    </rPh>
    <phoneticPr fontId="14"/>
  </si>
  <si>
    <t>付表</t>
    <rPh sb="0" eb="2">
      <t>フヒョウ</t>
    </rPh>
    <phoneticPr fontId="19"/>
  </si>
  <si>
    <t>別紙78</t>
    <rPh sb="0" eb="2">
      <t>ベッシ</t>
    </rPh>
    <phoneticPr fontId="19"/>
  </si>
  <si>
    <t>廃止・休止・再開</t>
    <rPh sb="0" eb="2">
      <t>ハイシ</t>
    </rPh>
    <rPh sb="3" eb="5">
      <t>キュウシ</t>
    </rPh>
    <rPh sb="6" eb="8">
      <t>サイカイ</t>
    </rPh>
    <phoneticPr fontId="19"/>
  </si>
  <si>
    <t>廃止・休止・再開した年月日</t>
    <rPh sb="0" eb="2">
      <t>ハイシ</t>
    </rPh>
    <rPh sb="3" eb="5">
      <t>キュウシ</t>
    </rPh>
    <rPh sb="6" eb="8">
      <t>サイカイ</t>
    </rPh>
    <rPh sb="10" eb="12">
      <t>ネンゲツ</t>
    </rPh>
    <rPh sb="12" eb="13">
      <t>ヒ</t>
    </rPh>
    <phoneticPr fontId="14"/>
  </si>
  <si>
    <t>休止開始日</t>
    <rPh sb="0" eb="5">
      <t>キュウシカイシヒ</t>
    </rPh>
    <phoneticPr fontId="14"/>
  </si>
  <si>
    <t>休止終了予定日</t>
    <rPh sb="0" eb="4">
      <t>キュウシシュウリョウ</t>
    </rPh>
    <rPh sb="4" eb="7">
      <t>ヨテイビ</t>
    </rPh>
    <phoneticPr fontId="14"/>
  </si>
  <si>
    <t>①指定児童発達支援（児童発達支援センターに限る。）</t>
    <phoneticPr fontId="19"/>
  </si>
  <si>
    <t>②指定児童発達支援（児童発達支援センターを除く。）</t>
    <phoneticPr fontId="19"/>
  </si>
  <si>
    <t>③指定放課後等デイサービス</t>
    <phoneticPr fontId="19"/>
  </si>
  <si>
    <t>医療的ケア区分（　あり　）</t>
    <phoneticPr fontId="19"/>
  </si>
  <si>
    <t>医療的ケア区分（　なし　）</t>
    <phoneticPr fontId="19"/>
  </si>
  <si>
    <t>個票</t>
    <rPh sb="0" eb="2">
      <t>コヒョウ</t>
    </rPh>
    <phoneticPr fontId="19"/>
  </si>
  <si>
    <t>個票</t>
    <phoneticPr fontId="19"/>
  </si>
  <si>
    <t>有休</t>
    <rPh sb="0" eb="2">
      <t>ユウキュウ</t>
    </rPh>
    <phoneticPr fontId="19"/>
  </si>
  <si>
    <t>病休</t>
    <rPh sb="0" eb="2">
      <t>ビョウキュウ</t>
    </rPh>
    <phoneticPr fontId="19"/>
  </si>
  <si>
    <t>調理員</t>
    <rPh sb="0" eb="3">
      <t>チョウリイン</t>
    </rPh>
    <phoneticPr fontId="19"/>
  </si>
  <si>
    <t>訪問支援員</t>
    <rPh sb="0" eb="5">
      <t>ホウモンシエンイン</t>
    </rPh>
    <phoneticPr fontId="19"/>
  </si>
  <si>
    <t>医師（嘱託医）</t>
    <rPh sb="0" eb="2">
      <t>イシ</t>
    </rPh>
    <rPh sb="3" eb="5">
      <t>ショクタク</t>
    </rPh>
    <phoneticPr fontId="19"/>
  </si>
  <si>
    <t>その他</t>
    <rPh sb="2" eb="3">
      <t>タ</t>
    </rPh>
    <phoneticPr fontId="19"/>
  </si>
  <si>
    <t>県</t>
  </si>
  <si>
    <t>市</t>
  </si>
  <si>
    <t>群馬</t>
    <rPh sb="0" eb="2">
      <t>グンマ</t>
    </rPh>
    <phoneticPr fontId="19"/>
  </si>
  <si>
    <t>２．Ⅰ・イ</t>
    <phoneticPr fontId="19"/>
  </si>
  <si>
    <t>３．Ⅱ・イ</t>
    <phoneticPr fontId="19"/>
  </si>
  <si>
    <t>７．Ⅰ・ロ</t>
    <phoneticPr fontId="19"/>
  </si>
  <si>
    <t>８．Ⅱ・ロ</t>
    <phoneticPr fontId="19"/>
  </si>
  <si>
    <t>福祉・介護職員等処遇改善加算対象</t>
    <phoneticPr fontId="19"/>
  </si>
  <si>
    <r>
      <t>１．なし　　２．Ⅰ</t>
    </r>
    <r>
      <rPr>
        <sz val="11"/>
        <color rgb="FFFF0000"/>
        <rFont val="ＭＳ ゴシック"/>
        <family val="3"/>
        <charset val="128"/>
      </rPr>
      <t>・イ</t>
    </r>
    <r>
      <rPr>
        <sz val="11"/>
        <color theme="1"/>
        <rFont val="ＭＳ ゴシック"/>
        <family val="3"/>
        <charset val="128"/>
      </rPr>
      <t>　　３．Ⅱ</t>
    </r>
    <r>
      <rPr>
        <sz val="11"/>
        <color rgb="FFFF0000"/>
        <rFont val="ＭＳ ゴシック"/>
        <family val="3"/>
        <charset val="128"/>
      </rPr>
      <t>・イ</t>
    </r>
    <r>
      <rPr>
        <sz val="11"/>
        <color theme="1"/>
        <rFont val="ＭＳ ゴシック"/>
        <family val="3"/>
        <charset val="128"/>
      </rPr>
      <t>　　４．Ⅲ　　５．Ⅳ　　</t>
    </r>
    <r>
      <rPr>
        <sz val="11"/>
        <color rgb="FFFF0000"/>
        <rFont val="ＭＳ ゴシック"/>
        <family val="3"/>
        <charset val="128"/>
      </rPr>
      <t>７．Ⅰ・ロ　　８．Ⅱ・ロ</t>
    </r>
    <phoneticPr fontId="15"/>
  </si>
  <si>
    <r>
      <t>１．なし　　２．Ⅰ</t>
    </r>
    <r>
      <rPr>
        <sz val="11"/>
        <color rgb="FFFF0000"/>
        <rFont val="ＭＳ ゴシック"/>
        <family val="3"/>
        <charset val="128"/>
      </rPr>
      <t>・イ</t>
    </r>
    <r>
      <rPr>
        <sz val="11"/>
        <color theme="1"/>
        <rFont val="ＭＳ ゴシック"/>
        <family val="3"/>
        <charset val="128"/>
      </rPr>
      <t>　　４．Ⅲ　　５．Ⅳ　　</t>
    </r>
    <r>
      <rPr>
        <sz val="11"/>
        <color rgb="FFFF0000"/>
        <rFont val="ＭＳ ゴシック"/>
        <family val="3"/>
        <charset val="128"/>
      </rPr>
      <t>７．Ⅰ・ロ</t>
    </r>
    <phoneticPr fontId="15"/>
  </si>
  <si>
    <t>①　新規</t>
  </si>
  <si>
    <t>②　変更</t>
  </si>
  <si>
    <t>③　終了</t>
  </si>
  <si>
    <t>変更(あり→あり(区分変更))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</si>
</sst>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
    <numFmt numFmtId="177" formatCode="0.00_ "/>
    <numFmt numFmtId="178" formatCode="0_ "/>
    <numFmt numFmtId="179" formatCode="[$]ggge&quot;年&quot;m&quot;月&quot;d&quot;日&quot;;@" x16r2:formatCode16="[$-ja-JP-x-gannen]ggge&quot;年&quot;m&quot;月&quot;d&quot;日&quot;;@"/>
    <numFmt numFmtId="180" formatCode="\ 0;\-0;;@"/>
    <numFmt numFmtId="181" formatCode="0.0"/>
    <numFmt numFmtId="182" formatCode="[$]ggge&quot;年&quot;m&quot;月&quot;;@"/>
    <numFmt numFmtId="183" formatCode="aaa"/>
    <numFmt numFmtId="184" formatCode="h:mm;@"/>
    <numFmt numFmtId="185" formatCode="0.0_);[Red]\(0.0\)"/>
    <numFmt numFmtId="186" formatCode="#,##0&quot;／月&quot;"/>
    <numFmt numFmtId="187" formatCode="#,##0&quot;人&quot;"/>
    <numFmt numFmtId="188" formatCode="#,##0.0&quot;人&quot;"/>
    <numFmt numFmtId="189" formatCode="#,##0.0&quot;時間&quot;"/>
    <numFmt numFmtId="190" formatCode="0;\-0;;@"/>
  </numFmts>
  <fonts count="99">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0"/>
      <color theme="1"/>
      <name val="ＭＳ ゴシック"/>
      <family val="3"/>
      <charset val="128"/>
    </font>
    <font>
      <sz val="6"/>
      <name val="游ゴシック"/>
      <family val="3"/>
      <charset val="128"/>
      <scheme val="minor"/>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z val="10.5"/>
      <color theme="1"/>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游ゴシック"/>
      <family val="3"/>
      <charset val="128"/>
      <scheme val="minor"/>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2"/>
      <name val="HGｺﾞｼｯｸM"/>
      <family val="3"/>
      <charset val="128"/>
    </font>
    <font>
      <sz val="12"/>
      <name val="ＭＳ Ｐゴシック"/>
      <family val="3"/>
      <charset val="128"/>
    </font>
    <font>
      <sz val="10"/>
      <name val="ＭＳ Ｐゴシック"/>
      <family val="2"/>
      <charset val="128"/>
    </font>
    <font>
      <sz val="12"/>
      <name val="ＭＳ ゴシック"/>
      <family val="3"/>
      <charset val="128"/>
    </font>
    <font>
      <sz val="9"/>
      <name val="ＭＳ ゴシック"/>
      <family val="3"/>
      <charset val="128"/>
    </font>
    <font>
      <sz val="10"/>
      <name val="ＭＳ Ｐゴシック"/>
      <family val="3"/>
      <charset val="128"/>
    </font>
    <font>
      <sz val="11"/>
      <color rgb="FFFF0000"/>
      <name val="HGｺﾞｼｯｸM"/>
      <family val="3"/>
      <charset val="128"/>
    </font>
    <font>
      <sz val="12"/>
      <color theme="1"/>
      <name val="ＭＳ ゴシック"/>
      <family val="3"/>
      <charset val="128"/>
    </font>
    <font>
      <sz val="11"/>
      <name val="游ゴシック"/>
      <family val="3"/>
      <charset val="128"/>
      <scheme val="minor"/>
    </font>
    <font>
      <sz val="16"/>
      <name val="HGｺﾞｼｯｸM"/>
      <family val="3"/>
      <charset val="128"/>
    </font>
    <font>
      <sz val="14"/>
      <name val="ＭＳ ゴシック"/>
      <family val="3"/>
      <charset val="128"/>
    </font>
    <font>
      <sz val="11"/>
      <color theme="1"/>
      <name val="ＭＳ ゴシック"/>
      <family val="2"/>
      <charset val="128"/>
    </font>
    <font>
      <b/>
      <sz val="11"/>
      <name val="ＭＳ Ｐゴシック"/>
      <family val="3"/>
      <charset val="128"/>
    </font>
    <font>
      <sz val="11"/>
      <color rgb="FF000000"/>
      <name val="ＭＳ Ｐゴシック"/>
      <family val="3"/>
      <charset val="128"/>
    </font>
    <font>
      <sz val="10"/>
      <name val="ＭＳ 明朝"/>
      <family val="1"/>
      <charset val="128"/>
    </font>
    <font>
      <sz val="8"/>
      <name val="ＭＳ Ｐゴシック"/>
      <family val="3"/>
      <charset val="128"/>
    </font>
    <font>
      <sz val="11"/>
      <color theme="1"/>
      <name val="游ゴシック"/>
      <family val="2"/>
      <scheme val="minor"/>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color rgb="FF000000"/>
      <name val="ＭＳ ゴシック"/>
      <family val="3"/>
      <charset val="128"/>
    </font>
    <font>
      <sz val="11"/>
      <color rgb="FF000000"/>
      <name val="HGｺﾞｼｯｸM"/>
      <family val="3"/>
      <charset val="128"/>
    </font>
    <font>
      <sz val="11"/>
      <color indexed="18"/>
      <name val="ＭＳ Ｐゴシック"/>
      <family val="3"/>
      <charset val="128"/>
    </font>
    <font>
      <sz val="10"/>
      <color theme="1"/>
      <name val="ＭＳ Ｐゴシック"/>
      <family val="3"/>
      <charset val="128"/>
    </font>
    <font>
      <u/>
      <sz val="10"/>
      <color indexed="8"/>
      <name val="ＭＳ Ｐゴシック"/>
      <family val="3"/>
      <charset val="128"/>
    </font>
    <font>
      <sz val="10"/>
      <color indexed="8"/>
      <name val="ＭＳ Ｐゴシック"/>
      <family val="3"/>
      <charset val="128"/>
    </font>
    <font>
      <sz val="10"/>
      <color theme="3"/>
      <name val="ＭＳ Ｐゴシック"/>
      <family val="3"/>
      <charset val="128"/>
    </font>
    <font>
      <b/>
      <sz val="10"/>
      <name val="ＭＳ Ｐゴシック"/>
      <family val="3"/>
      <charset val="128"/>
    </font>
    <font>
      <b/>
      <sz val="11"/>
      <color rgb="FF0000CC"/>
      <name val="ＭＳ ゴシック"/>
      <family val="3"/>
      <charset val="128"/>
    </font>
    <font>
      <sz val="12"/>
      <color rgb="FF0000CC"/>
      <name val="ＭＳ ゴシック"/>
      <family val="3"/>
      <charset val="128"/>
    </font>
    <font>
      <sz val="11"/>
      <color rgb="FF0000CC"/>
      <name val="ＭＳ ゴシック"/>
      <family val="3"/>
      <charset val="128"/>
    </font>
    <font>
      <u/>
      <sz val="11"/>
      <color theme="10"/>
      <name val="游ゴシック"/>
      <family val="2"/>
      <charset val="128"/>
      <scheme val="minor"/>
    </font>
    <font>
      <b/>
      <u/>
      <sz val="11"/>
      <name val="ＭＳ Ｐゴシック"/>
      <family val="3"/>
      <charset val="128"/>
    </font>
    <font>
      <u/>
      <sz val="11"/>
      <name val="ＭＳ Ｐゴシック"/>
      <family val="3"/>
      <charset val="128"/>
    </font>
    <font>
      <strike/>
      <sz val="11"/>
      <name val="ＭＳ Ｐゴシック"/>
      <family val="3"/>
      <charset val="128"/>
    </font>
    <font>
      <strike/>
      <sz val="11"/>
      <name val="HGｺﾞｼｯｸM"/>
      <family val="3"/>
      <charset val="128"/>
    </font>
    <font>
      <sz val="8"/>
      <name val="ＭＳ ゴシック"/>
      <family val="3"/>
      <charset val="128"/>
    </font>
    <font>
      <sz val="8"/>
      <color theme="0" tint="-0.14999847407452621"/>
      <name val="ＭＳ ゴシック"/>
      <family val="3"/>
      <charset val="128"/>
    </font>
    <font>
      <sz val="8"/>
      <color indexed="8"/>
      <name val="ＭＳ ゴシック"/>
      <family val="3"/>
      <charset val="128"/>
    </font>
    <font>
      <sz val="8"/>
      <color theme="1"/>
      <name val="ＭＳ ゴシック"/>
      <family val="3"/>
      <charset val="128"/>
    </font>
    <font>
      <sz val="8"/>
      <color rgb="FFFF0000"/>
      <name val="ＭＳ ゴシック"/>
      <family val="3"/>
      <charset val="128"/>
    </font>
    <font>
      <sz val="6"/>
      <name val="ＭＳ ゴシック"/>
      <family val="3"/>
      <charset val="128"/>
    </font>
    <font>
      <sz val="6"/>
      <color indexed="8"/>
      <name val="ＭＳ ゴシック"/>
      <family val="3"/>
      <charset val="128"/>
    </font>
    <font>
      <sz val="6"/>
      <color theme="1"/>
      <name val="ＭＳ ゴシック"/>
      <family val="3"/>
      <charset val="128"/>
    </font>
    <font>
      <b/>
      <u/>
      <sz val="8"/>
      <color rgb="FFFF0000"/>
      <name val="ＭＳ ゴシック"/>
      <family val="3"/>
      <charset val="128"/>
    </font>
    <font>
      <strike/>
      <sz val="8"/>
      <color rgb="FFFF0000"/>
      <name val="ＭＳ ゴシック"/>
      <family val="3"/>
      <charset val="128"/>
    </font>
    <font>
      <u/>
      <sz val="8"/>
      <color rgb="FFFF0000"/>
      <name val="ＭＳ ゴシック"/>
      <family val="3"/>
      <charset val="128"/>
    </font>
    <font>
      <strike/>
      <sz val="10.5"/>
      <name val="HGｺﾞｼｯｸM"/>
      <family val="3"/>
      <charset val="128"/>
    </font>
    <font>
      <sz val="11"/>
      <color theme="0"/>
      <name val="HGｺﾞｼｯｸM"/>
      <family val="3"/>
      <charset val="128"/>
    </font>
    <font>
      <sz val="12"/>
      <name val="メイリオ"/>
      <family val="3"/>
      <charset val="128"/>
    </font>
    <font>
      <sz val="12"/>
      <color rgb="FFFF0000"/>
      <name val="メイリオ"/>
      <family val="3"/>
      <charset val="128"/>
    </font>
    <font>
      <u/>
      <sz val="11"/>
      <color theme="10"/>
      <name val="游ゴシック"/>
      <family val="3"/>
      <charset val="128"/>
      <scheme val="minor"/>
    </font>
    <font>
      <strike/>
      <sz val="10.5"/>
      <color theme="1"/>
      <name val="HGｺﾞｼｯｸM"/>
      <family val="3"/>
      <charset val="128"/>
    </font>
    <font>
      <sz val="9"/>
      <color theme="1"/>
      <name val="ＭＳ ゴシック"/>
      <family val="3"/>
      <charset val="128"/>
    </font>
    <font>
      <u/>
      <sz val="9"/>
      <color theme="1"/>
      <name val="ＭＳ ゴシック"/>
      <family val="3"/>
      <charset val="128"/>
    </font>
    <font>
      <u/>
      <sz val="8"/>
      <color theme="10"/>
      <name val="游ゴシック"/>
      <family val="3"/>
      <charset val="128"/>
      <scheme val="minor"/>
    </font>
    <font>
      <u/>
      <sz val="9"/>
      <color theme="10"/>
      <name val="ＭＳ ゴシック"/>
      <family val="3"/>
      <charset val="128"/>
    </font>
    <font>
      <sz val="11"/>
      <color rgb="FFFF000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0.499984740745262"/>
        <bgColor indexed="64"/>
      </patternFill>
    </fill>
  </fills>
  <borders count="23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style="thin">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style="hair">
        <color indexed="64"/>
      </top>
      <bottom style="thin">
        <color auto="1"/>
      </bottom>
      <diagonal/>
    </border>
    <border>
      <left style="thin">
        <color indexed="64"/>
      </left>
      <right/>
      <top style="hair">
        <color indexed="64"/>
      </top>
      <bottom style="thin">
        <color auto="1"/>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dotted">
        <color indexed="64"/>
      </bottom>
      <diagonal/>
    </border>
    <border>
      <left style="thin">
        <color indexed="64"/>
      </left>
      <right style="thin">
        <color indexed="64"/>
      </right>
      <top style="medium">
        <color indexed="64"/>
      </top>
      <bottom/>
      <diagonal/>
    </border>
    <border>
      <left/>
      <right style="thin">
        <color indexed="64"/>
      </right>
      <top/>
      <bottom style="dotted">
        <color indexed="64"/>
      </bottom>
      <diagonal/>
    </border>
    <border>
      <left style="thin">
        <color indexed="64"/>
      </left>
      <right/>
      <top/>
      <bottom style="dotted">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left style="thin">
        <color indexed="64"/>
      </left>
      <right style="thin">
        <color indexed="64"/>
      </right>
      <top/>
      <bottom style="medium">
        <color indexed="64"/>
      </bottom>
      <diagonal/>
    </border>
    <border>
      <left/>
      <right/>
      <top/>
      <bottom style="thin">
        <color theme="1"/>
      </bottom>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double">
        <color indexed="64"/>
      </bottom>
      <diagonal/>
    </border>
    <border>
      <left style="medium">
        <color theme="1"/>
      </left>
      <right/>
      <top/>
      <bottom style="thin">
        <color indexed="64"/>
      </bottom>
      <diagonal/>
    </border>
    <border>
      <left/>
      <right/>
      <top/>
      <bottom style="medium">
        <color rgb="FF0000FF"/>
      </bottom>
      <diagonal/>
    </border>
    <border>
      <left style="medium">
        <color rgb="FF0000FF"/>
      </left>
      <right/>
      <top style="medium">
        <color rgb="FF0000FF"/>
      </top>
      <bottom style="medium">
        <color rgb="FF0000FF"/>
      </bottom>
      <diagonal/>
    </border>
    <border>
      <left/>
      <right/>
      <top style="medium">
        <color rgb="FF0000FF"/>
      </top>
      <bottom style="medium">
        <color rgb="FF0000FF"/>
      </bottom>
      <diagonal/>
    </border>
    <border>
      <left/>
      <right style="thin">
        <color indexed="64"/>
      </right>
      <top style="medium">
        <color rgb="FF0000FF"/>
      </top>
      <bottom style="medium">
        <color rgb="FF0000FF"/>
      </bottom>
      <diagonal/>
    </border>
    <border>
      <left style="thin">
        <color indexed="64"/>
      </left>
      <right style="thin">
        <color indexed="64"/>
      </right>
      <top style="medium">
        <color rgb="FF0000FF"/>
      </top>
      <bottom style="medium">
        <color rgb="FF0000FF"/>
      </bottom>
      <diagonal/>
    </border>
    <border>
      <left style="thin">
        <color indexed="64"/>
      </left>
      <right style="medium">
        <color rgb="FF0000FF"/>
      </right>
      <top style="medium">
        <color rgb="FF0000FF"/>
      </top>
      <bottom style="medium">
        <color rgb="FF0000FF"/>
      </bottom>
      <diagonal/>
    </border>
    <border>
      <left style="medium">
        <color rgb="FF0000FF"/>
      </left>
      <right/>
      <top style="medium">
        <color rgb="FF0000FF"/>
      </top>
      <bottom/>
      <diagonal/>
    </border>
    <border>
      <left/>
      <right/>
      <top style="medium">
        <color rgb="FF0000FF"/>
      </top>
      <bottom/>
      <diagonal/>
    </border>
    <border>
      <left/>
      <right style="medium">
        <color rgb="FF0000FF"/>
      </right>
      <top style="medium">
        <color rgb="FF0000FF"/>
      </top>
      <bottom/>
      <diagonal/>
    </border>
    <border>
      <left style="medium">
        <color rgb="FF0000FF"/>
      </left>
      <right/>
      <top/>
      <bottom/>
      <diagonal/>
    </border>
    <border>
      <left/>
      <right style="medium">
        <color rgb="FF0000FF"/>
      </right>
      <top/>
      <bottom/>
      <diagonal/>
    </border>
    <border>
      <left style="medium">
        <color rgb="FF0000FF"/>
      </left>
      <right/>
      <top/>
      <bottom style="medium">
        <color rgb="FF0000FF"/>
      </bottom>
      <diagonal/>
    </border>
    <border>
      <left/>
      <right style="medium">
        <color rgb="FF0000FF"/>
      </right>
      <top/>
      <bottom style="medium">
        <color rgb="FF0000FF"/>
      </bottom>
      <diagonal/>
    </border>
    <border>
      <left style="thin">
        <color theme="1"/>
      </left>
      <right style="thin">
        <color theme="1"/>
      </right>
      <top style="thin">
        <color indexed="64"/>
      </top>
      <bottom style="thin">
        <color indexed="64"/>
      </bottom>
      <diagonal/>
    </border>
    <border>
      <left style="medium">
        <color indexed="64"/>
      </left>
      <right style="thin">
        <color theme="1"/>
      </right>
      <top style="thin">
        <color indexed="64"/>
      </top>
      <bottom style="thin">
        <color indexed="64"/>
      </bottom>
      <diagonal/>
    </border>
    <border>
      <left style="thin">
        <color theme="1"/>
      </left>
      <right style="medium">
        <color indexed="64"/>
      </right>
      <top style="thin">
        <color indexed="64"/>
      </top>
      <bottom style="thin">
        <color indexed="64"/>
      </bottom>
      <diagonal/>
    </border>
    <border>
      <left style="thin">
        <color theme="1"/>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indexed="64"/>
      </right>
      <top style="thin">
        <color theme="1"/>
      </top>
      <bottom/>
      <diagonal/>
    </border>
    <border>
      <left/>
      <right style="thin">
        <color theme="1"/>
      </right>
      <top style="thin">
        <color indexed="64"/>
      </top>
      <bottom style="thin">
        <color indexed="64"/>
      </bottom>
      <diagonal/>
    </border>
    <border>
      <left/>
      <right style="thin">
        <color theme="1"/>
      </right>
      <top style="thin">
        <color indexed="64"/>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right/>
      <top style="thin">
        <color theme="1"/>
      </top>
      <bottom style="thin">
        <color indexed="64"/>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medium">
        <color theme="1"/>
      </left>
      <right/>
      <top style="medium">
        <color theme="1"/>
      </top>
      <bottom style="thin">
        <color indexed="64"/>
      </bottom>
      <diagonal/>
    </border>
    <border>
      <left/>
      <right/>
      <top style="medium">
        <color theme="1"/>
      </top>
      <bottom style="thin">
        <color indexed="64"/>
      </bottom>
      <diagonal/>
    </border>
    <border>
      <left style="thin">
        <color indexed="64"/>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medium">
        <color theme="1"/>
      </right>
      <top style="medium">
        <color theme="1"/>
      </top>
      <bottom style="thin">
        <color indexed="64"/>
      </bottom>
      <diagonal/>
    </border>
    <border>
      <left style="medium">
        <color theme="1"/>
      </left>
      <right/>
      <top style="thin">
        <color indexed="64"/>
      </top>
      <bottom style="thin">
        <color indexed="64"/>
      </bottom>
      <diagonal/>
    </border>
    <border>
      <left style="medium">
        <color theme="1"/>
      </left>
      <right/>
      <top style="thin">
        <color theme="1"/>
      </top>
      <bottom style="thin">
        <color indexed="64"/>
      </bottom>
      <diagonal/>
    </border>
    <border>
      <left style="medium">
        <color theme="1"/>
      </left>
      <right/>
      <top style="thin">
        <color indexed="64"/>
      </top>
      <bottom style="medium">
        <color theme="1"/>
      </bottom>
      <diagonal/>
    </border>
    <border>
      <left/>
      <right/>
      <top style="thin">
        <color indexed="64"/>
      </top>
      <bottom style="medium">
        <color theme="1"/>
      </bottom>
      <diagonal/>
    </border>
    <border>
      <left style="thin">
        <color indexed="64"/>
      </left>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n">
        <color indexed="64"/>
      </right>
      <top style="thin">
        <color theme="1"/>
      </top>
      <bottom style="medium">
        <color theme="1"/>
      </bottom>
      <diagonal/>
    </border>
    <border>
      <left/>
      <right/>
      <top/>
      <bottom style="medium">
        <color theme="1"/>
      </bottom>
      <diagonal/>
    </border>
    <border>
      <left/>
      <right style="thin">
        <color indexed="64"/>
      </right>
      <top/>
      <bottom style="medium">
        <color theme="1"/>
      </bottom>
      <diagonal/>
    </border>
    <border>
      <left style="thin">
        <color theme="1"/>
      </left>
      <right/>
      <top/>
      <bottom/>
      <diagonal/>
    </border>
    <border>
      <left style="thin">
        <color theme="1"/>
      </left>
      <right/>
      <top/>
      <bottom style="medium">
        <color theme="1"/>
      </bottom>
      <diagonal/>
    </border>
    <border>
      <left/>
      <right style="thin">
        <color theme="1"/>
      </right>
      <top/>
      <bottom/>
      <diagonal/>
    </border>
    <border>
      <left/>
      <right style="thin">
        <color theme="1"/>
      </right>
      <top/>
      <bottom style="medium">
        <color theme="1"/>
      </bottom>
      <diagonal/>
    </border>
    <border>
      <left style="thin">
        <color indexed="64"/>
      </left>
      <right/>
      <top/>
      <bottom style="medium">
        <color theme="1"/>
      </bottom>
      <diagonal/>
    </border>
    <border>
      <left style="medium">
        <color theme="1"/>
      </left>
      <right/>
      <top style="medium">
        <color theme="1"/>
      </top>
      <bottom/>
      <diagonal/>
    </border>
    <border>
      <left/>
      <right/>
      <top style="medium">
        <color theme="1"/>
      </top>
      <bottom/>
      <diagonal/>
    </border>
    <border>
      <left style="thin">
        <color indexed="64"/>
      </left>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right style="thin">
        <color indexed="64"/>
      </right>
      <top style="medium">
        <color theme="1"/>
      </top>
      <bottom/>
      <diagonal/>
    </border>
    <border>
      <left style="medium">
        <color theme="1"/>
      </left>
      <right/>
      <top/>
      <bottom/>
      <diagonal/>
    </border>
    <border>
      <left style="thin">
        <color theme="1"/>
      </left>
      <right/>
      <top style="medium">
        <color theme="1"/>
      </top>
      <bottom/>
      <diagonal/>
    </border>
    <border>
      <left/>
      <right style="thin">
        <color theme="1"/>
      </right>
      <top style="medium">
        <color theme="1"/>
      </top>
      <bottom/>
      <diagonal/>
    </border>
    <border>
      <left style="thin">
        <color indexed="64"/>
      </left>
      <right/>
      <top style="medium">
        <color theme="1"/>
      </top>
      <bottom style="thin">
        <color theme="1"/>
      </bottom>
      <diagonal/>
    </border>
    <border>
      <left/>
      <right/>
      <top style="medium">
        <color theme="1"/>
      </top>
      <bottom style="thin">
        <color theme="1"/>
      </bottom>
      <diagonal/>
    </border>
    <border>
      <left/>
      <right style="medium">
        <color theme="1"/>
      </right>
      <top style="medium">
        <color theme="1"/>
      </top>
      <bottom style="thin">
        <color theme="1"/>
      </bottom>
      <diagonal/>
    </border>
    <border>
      <left style="thin">
        <color indexed="64"/>
      </left>
      <right/>
      <top/>
      <bottom style="thin">
        <color theme="1"/>
      </bottom>
      <diagonal/>
    </border>
    <border>
      <left/>
      <right style="medium">
        <color theme="1"/>
      </right>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thin">
        <color theme="1"/>
      </left>
      <right style="medium">
        <color theme="1"/>
      </right>
      <top style="thin">
        <color theme="1"/>
      </top>
      <bottom style="thin">
        <color theme="1"/>
      </bottom>
      <diagonal/>
    </border>
    <border>
      <left style="thin">
        <color indexed="64"/>
      </left>
      <right style="thin">
        <color theme="1"/>
      </right>
      <top style="thin">
        <color indexed="64"/>
      </top>
      <bottom style="medium">
        <color theme="1"/>
      </bottom>
      <diagonal/>
    </border>
    <border>
      <left style="thin">
        <color theme="1"/>
      </left>
      <right style="thin">
        <color theme="1"/>
      </right>
      <top style="thin">
        <color indexed="64"/>
      </top>
      <bottom style="medium">
        <color theme="1"/>
      </bottom>
      <diagonal/>
    </border>
    <border>
      <left style="thin">
        <color theme="1"/>
      </left>
      <right/>
      <top style="thin">
        <color indexed="64"/>
      </top>
      <bottom style="medium">
        <color theme="1"/>
      </bottom>
      <diagonal/>
    </border>
    <border>
      <left style="thin">
        <color theme="1"/>
      </left>
      <right style="thin">
        <color indexed="64"/>
      </right>
      <top style="thin">
        <color indexed="64"/>
      </top>
      <bottom style="medium">
        <color theme="1"/>
      </bottom>
      <diagonal/>
    </border>
    <border>
      <left/>
      <right style="thin">
        <color theme="1"/>
      </right>
      <top style="thin">
        <color indexed="64"/>
      </top>
      <bottom style="medium">
        <color theme="1"/>
      </bottom>
      <diagonal/>
    </border>
    <border>
      <left style="thin">
        <color theme="1"/>
      </left>
      <right style="medium">
        <color theme="1"/>
      </right>
      <top style="thin">
        <color theme="1"/>
      </top>
      <bottom style="medium">
        <color theme="1"/>
      </bottom>
      <diagonal/>
    </border>
    <border diagonalDown="1">
      <left style="thin">
        <color indexed="64"/>
      </left>
      <right style="thin">
        <color indexed="64"/>
      </right>
      <top style="medium">
        <color theme="1"/>
      </top>
      <bottom style="thin">
        <color indexed="64"/>
      </bottom>
      <diagonal style="thin">
        <color indexed="64"/>
      </diagonal>
    </border>
    <border diagonalDown="1">
      <left style="thin">
        <color indexed="64"/>
      </left>
      <right/>
      <top style="medium">
        <color theme="1"/>
      </top>
      <bottom style="thin">
        <color indexed="64"/>
      </bottom>
      <diagonal style="thin">
        <color indexed="64"/>
      </diagonal>
    </border>
    <border diagonalDown="1">
      <left style="thin">
        <color theme="1"/>
      </left>
      <right style="thin">
        <color theme="1"/>
      </right>
      <top style="medium">
        <color theme="1"/>
      </top>
      <bottom style="thin">
        <color theme="1"/>
      </bottom>
      <diagonal style="thin">
        <color indexed="64"/>
      </diagonal>
    </border>
    <border diagonalDown="1">
      <left style="thin">
        <color theme="1"/>
      </left>
      <right style="medium">
        <color theme="1"/>
      </right>
      <top style="medium">
        <color theme="1"/>
      </top>
      <bottom style="thin">
        <color theme="1"/>
      </bottom>
      <diagonal style="thin">
        <color indexed="64"/>
      </diagonal>
    </border>
    <border diagonalDown="1">
      <left style="thin">
        <color indexed="64"/>
      </left>
      <right style="thin">
        <color indexed="64"/>
      </right>
      <top style="thin">
        <color theme="1"/>
      </top>
      <bottom style="thin">
        <color indexed="64"/>
      </bottom>
      <diagonal style="thin">
        <color indexed="64"/>
      </diagonal>
    </border>
    <border diagonalDown="1">
      <left style="thin">
        <color indexed="64"/>
      </left>
      <right/>
      <top style="thin">
        <color theme="1"/>
      </top>
      <bottom style="thin">
        <color indexed="64"/>
      </bottom>
      <diagonal style="thin">
        <color indexed="64"/>
      </diagonal>
    </border>
    <border diagonalDown="1">
      <left style="thin">
        <color theme="1"/>
      </left>
      <right style="thin">
        <color theme="1"/>
      </right>
      <top style="thin">
        <color theme="1"/>
      </top>
      <bottom style="thin">
        <color theme="1"/>
      </bottom>
      <diagonal style="thin">
        <color indexed="64"/>
      </diagonal>
    </border>
    <border diagonalDown="1">
      <left style="thin">
        <color theme="1"/>
      </left>
      <right style="medium">
        <color theme="1"/>
      </right>
      <top style="thin">
        <color theme="1"/>
      </top>
      <bottom style="thin">
        <color theme="1"/>
      </bottom>
      <diagonal style="thin">
        <color indexed="64"/>
      </diagonal>
    </border>
    <border diagonalDown="1">
      <left style="thin">
        <color indexed="64"/>
      </left>
      <right/>
      <top style="thin">
        <color indexed="64"/>
      </top>
      <bottom style="thin">
        <color theme="1"/>
      </bottom>
      <diagonal style="thin">
        <color indexed="64"/>
      </diagonal>
    </border>
    <border diagonalDown="1">
      <left/>
      <right/>
      <top style="thin">
        <color indexed="64"/>
      </top>
      <bottom style="thin">
        <color theme="1"/>
      </bottom>
      <diagonal style="thin">
        <color indexed="64"/>
      </diagonal>
    </border>
    <border diagonalDown="1">
      <left/>
      <right style="thin">
        <color indexed="64"/>
      </right>
      <top style="thin">
        <color indexed="64"/>
      </top>
      <bottom style="thin">
        <color theme="1"/>
      </bottom>
      <diagonal style="thin">
        <color indexed="64"/>
      </diagonal>
    </border>
    <border diagonalDown="1">
      <left style="thin">
        <color indexed="64"/>
      </left>
      <right/>
      <top style="thin">
        <color indexed="64"/>
      </top>
      <bottom style="medium">
        <color theme="1"/>
      </bottom>
      <diagonal style="thin">
        <color indexed="64"/>
      </diagonal>
    </border>
    <border diagonalDown="1">
      <left/>
      <right/>
      <top style="thin">
        <color indexed="64"/>
      </top>
      <bottom style="medium">
        <color theme="1"/>
      </bottom>
      <diagonal style="thin">
        <color indexed="64"/>
      </diagonal>
    </border>
    <border diagonalDown="1">
      <left/>
      <right style="thin">
        <color indexed="64"/>
      </right>
      <top style="thin">
        <color indexed="64"/>
      </top>
      <bottom style="medium">
        <color theme="1"/>
      </bottom>
      <diagonal style="thin">
        <color indexed="64"/>
      </diagonal>
    </border>
    <border>
      <left/>
      <right style="medium">
        <color indexed="64"/>
      </right>
      <top style="medium">
        <color theme="1"/>
      </top>
      <bottom/>
      <diagonal/>
    </border>
    <border>
      <left style="thin">
        <color indexed="64"/>
      </left>
      <right style="medium">
        <color theme="1"/>
      </right>
      <top style="thin">
        <color indexed="64"/>
      </top>
      <bottom style="thin">
        <color indexed="64"/>
      </bottom>
      <diagonal/>
    </border>
    <border>
      <left/>
      <right style="medium">
        <color indexed="64"/>
      </right>
      <top/>
      <bottom style="medium">
        <color theme="1"/>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theme="1"/>
      </top>
      <bottom style="medium">
        <color rgb="FF0000FF"/>
      </bottom>
      <diagonal/>
    </border>
  </borders>
  <cellStyleXfs count="51">
    <xf numFmtId="0" fontId="0"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xf numFmtId="38" fontId="37" fillId="0" borderId="0" applyFont="0" applyFill="0" applyBorder="0" applyAlignment="0" applyProtection="0"/>
    <xf numFmtId="0" fontId="28" fillId="0" borderId="0">
      <alignment vertical="center"/>
    </xf>
    <xf numFmtId="0" fontId="11" fillId="0" borderId="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0" fontId="46" fillId="0" borderId="0">
      <alignment vertical="center"/>
    </xf>
    <xf numFmtId="0" fontId="12" fillId="0" borderId="0">
      <alignment vertical="center"/>
    </xf>
    <xf numFmtId="0" fontId="28" fillId="0" borderId="0">
      <alignment vertical="center"/>
    </xf>
    <xf numFmtId="9" fontId="11" fillId="0" borderId="0" applyFont="0" applyFill="0" applyBorder="0" applyAlignment="0" applyProtection="0">
      <alignment vertical="center"/>
    </xf>
    <xf numFmtId="0" fontId="11" fillId="0" borderId="0">
      <alignment vertical="center"/>
    </xf>
    <xf numFmtId="0" fontId="48" fillId="0" borderId="0">
      <alignment vertical="center"/>
    </xf>
    <xf numFmtId="0" fontId="28" fillId="0" borderId="0">
      <alignment vertical="center"/>
    </xf>
    <xf numFmtId="0" fontId="12" fillId="0" borderId="0">
      <alignment vertical="center"/>
    </xf>
    <xf numFmtId="0" fontId="50" fillId="0" borderId="0"/>
    <xf numFmtId="9" fontId="12" fillId="0" borderId="0" applyFont="0" applyFill="0" applyBorder="0" applyAlignment="0" applyProtection="0">
      <alignment vertical="center"/>
    </xf>
    <xf numFmtId="0" fontId="51" fillId="0" borderId="0"/>
    <xf numFmtId="38" fontId="51" fillId="0" borderId="0" applyFont="0" applyFill="0" applyBorder="0" applyAlignment="0" applyProtection="0">
      <alignment vertical="center"/>
    </xf>
    <xf numFmtId="9" fontId="51" fillId="0" borderId="0" applyFont="0" applyFill="0" applyBorder="0" applyAlignment="0" applyProtection="0">
      <alignment vertical="center"/>
    </xf>
    <xf numFmtId="0" fontId="10" fillId="0" borderId="0">
      <alignment vertical="center"/>
    </xf>
    <xf numFmtId="0" fontId="12" fillId="0" borderId="0">
      <alignment vertical="center"/>
    </xf>
    <xf numFmtId="0" fontId="12" fillId="0" borderId="0"/>
    <xf numFmtId="0" fontId="12" fillId="0" borderId="0">
      <alignment vertical="center"/>
    </xf>
    <xf numFmtId="0" fontId="9" fillId="0" borderId="0">
      <alignment vertical="center"/>
    </xf>
    <xf numFmtId="0" fontId="8" fillId="0" borderId="0">
      <alignment vertical="center"/>
    </xf>
    <xf numFmtId="0" fontId="72" fillId="0" borderId="0" applyNumberFormat="0" applyFill="0" applyBorder="0" applyAlignment="0" applyProtection="0">
      <alignment vertical="center"/>
    </xf>
    <xf numFmtId="9" fontId="28"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2" fillId="0" borderId="0" applyNumberFormat="0" applyFill="0" applyBorder="0" applyAlignment="0" applyProtection="0">
      <alignment vertical="center"/>
    </xf>
    <xf numFmtId="0" fontId="18" fillId="0" borderId="0">
      <alignment vertical="center"/>
    </xf>
    <xf numFmtId="0" fontId="6" fillId="0" borderId="0">
      <alignment vertical="center"/>
    </xf>
    <xf numFmtId="0" fontId="12" fillId="0" borderId="0"/>
    <xf numFmtId="0" fontId="12" fillId="0" borderId="0"/>
    <xf numFmtId="0" fontId="5" fillId="0" borderId="0">
      <alignment vertical="center"/>
    </xf>
    <xf numFmtId="0" fontId="49" fillId="0" borderId="0"/>
    <xf numFmtId="38" fontId="49" fillId="0" borderId="0" applyFont="0" applyFill="0" applyBorder="0" applyAlignment="0" applyProtection="0"/>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cellStyleXfs>
  <cellXfs count="1548">
    <xf numFmtId="0" fontId="0" fillId="0" borderId="0" xfId="0">
      <alignment vertical="center"/>
    </xf>
    <xf numFmtId="0" fontId="12" fillId="0" borderId="0" xfId="1">
      <alignment vertical="center"/>
    </xf>
    <xf numFmtId="0" fontId="17" fillId="2" borderId="0" xfId="3" applyFont="1" applyFill="1">
      <alignment vertical="center"/>
    </xf>
    <xf numFmtId="0" fontId="17" fillId="2" borderId="0" xfId="3" applyFont="1" applyFill="1" applyAlignment="1">
      <alignment horizontal="left" vertical="center"/>
    </xf>
    <xf numFmtId="0" fontId="22" fillId="2" borderId="0" xfId="3" applyFont="1" applyFill="1">
      <alignment vertical="center"/>
    </xf>
    <xf numFmtId="0" fontId="12" fillId="0" borderId="0" xfId="1" applyAlignment="1">
      <alignment vertical="center" wrapText="1"/>
    </xf>
    <xf numFmtId="0" fontId="17" fillId="0" borderId="0" xfId="0" applyFont="1">
      <alignment vertical="center"/>
    </xf>
    <xf numFmtId="0" fontId="29" fillId="0" borderId="0" xfId="0" applyFont="1" applyAlignment="1">
      <alignment horizontal="left" vertical="center"/>
    </xf>
    <xf numFmtId="0" fontId="29" fillId="0" borderId="0" xfId="0" applyFont="1">
      <alignment vertical="center"/>
    </xf>
    <xf numFmtId="0" fontId="29" fillId="0" borderId="0" xfId="0" applyFont="1" applyAlignment="1">
      <alignment vertical="center" wrapText="1"/>
    </xf>
    <xf numFmtId="0" fontId="29" fillId="0" borderId="0" xfId="0" applyFont="1" applyAlignment="1">
      <alignment horizontal="right" vertical="center"/>
    </xf>
    <xf numFmtId="0" fontId="29" fillId="0" borderId="22" xfId="0" applyFont="1" applyBorder="1">
      <alignment vertical="center"/>
    </xf>
    <xf numFmtId="0" fontId="29" fillId="0" borderId="22" xfId="0" applyFont="1" applyBorder="1" applyAlignment="1">
      <alignment vertical="center" wrapText="1"/>
    </xf>
    <xf numFmtId="0" fontId="29" fillId="0" borderId="31" xfId="0" applyFont="1" applyBorder="1">
      <alignment vertical="center"/>
    </xf>
    <xf numFmtId="0" fontId="29" fillId="0" borderId="30" xfId="0" applyFont="1" applyBorder="1">
      <alignment vertical="center"/>
    </xf>
    <xf numFmtId="0" fontId="29" fillId="0" borderId="29" xfId="0" applyFont="1" applyBorder="1">
      <alignment vertical="center"/>
    </xf>
    <xf numFmtId="0" fontId="32" fillId="0" borderId="0" xfId="0" applyFont="1" applyAlignment="1">
      <alignment horizontal="center" vertical="center"/>
    </xf>
    <xf numFmtId="0" fontId="34" fillId="0" borderId="0" xfId="0" applyFont="1" applyAlignment="1">
      <alignment horizontal="right" vertical="center"/>
    </xf>
    <xf numFmtId="0" fontId="32" fillId="0" borderId="0" xfId="0" applyFont="1">
      <alignment vertical="center"/>
    </xf>
    <xf numFmtId="0" fontId="32" fillId="0" borderId="0" xfId="1" applyFont="1">
      <alignment vertical="center"/>
    </xf>
    <xf numFmtId="0" fontId="29" fillId="0" borderId="0" xfId="1" applyFont="1">
      <alignment vertical="center"/>
    </xf>
    <xf numFmtId="0" fontId="29" fillId="0" borderId="0" xfId="1" applyFont="1" applyAlignment="1">
      <alignment horizontal="right" vertical="center"/>
    </xf>
    <xf numFmtId="0" fontId="32" fillId="0" borderId="0" xfId="1" applyFont="1" applyAlignment="1">
      <alignment horizontal="center" vertical="center"/>
    </xf>
    <xf numFmtId="0" fontId="29" fillId="0" borderId="22" xfId="1" applyFont="1" applyBorder="1">
      <alignment vertical="center"/>
    </xf>
    <xf numFmtId="0" fontId="29" fillId="0" borderId="16" xfId="1" applyFont="1" applyBorder="1">
      <alignment vertical="center"/>
    </xf>
    <xf numFmtId="0" fontId="29" fillId="0" borderId="17" xfId="1" applyFont="1" applyBorder="1">
      <alignment vertical="center"/>
    </xf>
    <xf numFmtId="0" fontId="29" fillId="0" borderId="18" xfId="1" applyFont="1" applyBorder="1">
      <alignment vertical="center"/>
    </xf>
    <xf numFmtId="0" fontId="29" fillId="0" borderId="30" xfId="1" applyFont="1" applyBorder="1">
      <alignment vertical="center"/>
    </xf>
    <xf numFmtId="0" fontId="29" fillId="0" borderId="31" xfId="1" applyFont="1" applyBorder="1">
      <alignment vertical="center"/>
    </xf>
    <xf numFmtId="0" fontId="29" fillId="0" borderId="0" xfId="1" applyFont="1" applyAlignment="1">
      <alignment horizontal="left" vertical="center"/>
    </xf>
    <xf numFmtId="0" fontId="35" fillId="0" borderId="0" xfId="1" applyFont="1">
      <alignment vertical="center"/>
    </xf>
    <xf numFmtId="0" fontId="35" fillId="0" borderId="0" xfId="1" applyFont="1" applyAlignment="1">
      <alignment horizontal="center" vertical="center"/>
    </xf>
    <xf numFmtId="0" fontId="38" fillId="0" borderId="0" xfId="3" applyFont="1">
      <alignment vertical="center"/>
    </xf>
    <xf numFmtId="0" fontId="35" fillId="0" borderId="0" xfId="3" applyFont="1">
      <alignment vertical="center"/>
    </xf>
    <xf numFmtId="0" fontId="23" fillId="0" borderId="0" xfId="1" applyFont="1" applyAlignment="1">
      <alignment horizontal="center" vertical="center"/>
    </xf>
    <xf numFmtId="0" fontId="29" fillId="0" borderId="0" xfId="1" applyFont="1" applyAlignment="1">
      <alignment vertical="top"/>
    </xf>
    <xf numFmtId="0" fontId="29" fillId="0" borderId="0" xfId="1" applyFont="1" applyAlignment="1">
      <alignment vertical="top" wrapText="1"/>
    </xf>
    <xf numFmtId="0" fontId="29" fillId="0" borderId="0" xfId="1" applyFont="1" applyAlignment="1">
      <alignment vertical="center" wrapText="1"/>
    </xf>
    <xf numFmtId="0" fontId="29" fillId="0" borderId="0" xfId="1" applyFont="1" applyAlignment="1">
      <alignment horizontal="left" vertical="center" wrapText="1"/>
    </xf>
    <xf numFmtId="0" fontId="41" fillId="0" borderId="0" xfId="1" applyFont="1" applyAlignment="1">
      <alignment vertical="center" wrapText="1"/>
    </xf>
    <xf numFmtId="0" fontId="29" fillId="0" borderId="0" xfId="1" applyFont="1" applyAlignment="1">
      <alignment horizontal="center" vertical="center"/>
    </xf>
    <xf numFmtId="0" fontId="30" fillId="0" borderId="0" xfId="3" applyFont="1">
      <alignment vertical="center"/>
    </xf>
    <xf numFmtId="0" fontId="30" fillId="0" borderId="0" xfId="3" applyFont="1" applyAlignment="1">
      <alignment horizontal="center" vertical="center"/>
    </xf>
    <xf numFmtId="0" fontId="29" fillId="0" borderId="12" xfId="1" applyFont="1" applyBorder="1">
      <alignment vertical="center"/>
    </xf>
    <xf numFmtId="0" fontId="43" fillId="0" borderId="0" xfId="8" applyFont="1">
      <alignment vertical="center"/>
    </xf>
    <xf numFmtId="0" fontId="43" fillId="0" borderId="0" xfId="8" applyFont="1" applyAlignment="1">
      <alignment vertical="center" wrapText="1"/>
    </xf>
    <xf numFmtId="0" fontId="43" fillId="0" borderId="0" xfId="8" applyFont="1" applyAlignment="1">
      <alignment horizontal="center" vertical="center"/>
    </xf>
    <xf numFmtId="0" fontId="29" fillId="0" borderId="0" xfId="1" applyFont="1" applyAlignment="1">
      <alignment horizontal="right" vertical="center" indent="1"/>
    </xf>
    <xf numFmtId="0" fontId="29" fillId="0" borderId="29" xfId="1" applyFont="1" applyBorder="1">
      <alignment vertical="center"/>
    </xf>
    <xf numFmtId="0" fontId="29" fillId="0" borderId="17" xfId="1" applyFont="1" applyBorder="1" applyAlignment="1">
      <alignment horizontal="center" vertical="center"/>
    </xf>
    <xf numFmtId="0" fontId="23" fillId="0" borderId="0" xfId="1" applyFont="1">
      <alignment vertical="center"/>
    </xf>
    <xf numFmtId="0" fontId="13" fillId="0" borderId="0" xfId="1" applyFont="1">
      <alignment vertical="center"/>
    </xf>
    <xf numFmtId="0" fontId="12" fillId="0" borderId="0" xfId="10">
      <alignment vertical="center"/>
    </xf>
    <xf numFmtId="0" fontId="29" fillId="0" borderId="83" xfId="0" applyFont="1" applyBorder="1" applyAlignment="1">
      <alignment horizontal="left" vertical="center"/>
    </xf>
    <xf numFmtId="0" fontId="29" fillId="0" borderId="80" xfId="0" applyFont="1" applyBorder="1" applyAlignment="1">
      <alignment horizontal="left" vertical="center"/>
    </xf>
    <xf numFmtId="0" fontId="29" fillId="0" borderId="84" xfId="0" applyFont="1" applyBorder="1" applyAlignment="1">
      <alignment horizontal="left" vertical="center"/>
    </xf>
    <xf numFmtId="0" fontId="29" fillId="0" borderId="79" xfId="0" applyFont="1" applyBorder="1">
      <alignment vertical="center"/>
    </xf>
    <xf numFmtId="0" fontId="29" fillId="0" borderId="84" xfId="0" applyFont="1" applyBorder="1" applyAlignment="1">
      <alignment horizontal="center" vertical="center"/>
    </xf>
    <xf numFmtId="0" fontId="29" fillId="0" borderId="84" xfId="0" applyFont="1" applyBorder="1" applyAlignment="1">
      <alignment vertical="center" wrapText="1"/>
    </xf>
    <xf numFmtId="0" fontId="29" fillId="0" borderId="83" xfId="1" applyFont="1" applyBorder="1" applyAlignment="1">
      <alignment horizontal="left" vertical="center"/>
    </xf>
    <xf numFmtId="0" fontId="29" fillId="0" borderId="84" xfId="1" applyFont="1" applyBorder="1" applyAlignment="1">
      <alignment horizontal="left" vertical="center"/>
    </xf>
    <xf numFmtId="0" fontId="29" fillId="0" borderId="79" xfId="1" applyFont="1" applyBorder="1">
      <alignment vertical="center"/>
    </xf>
    <xf numFmtId="0" fontId="29" fillId="0" borderId="84" xfId="1" applyFont="1" applyBorder="1" applyAlignment="1">
      <alignment horizontal="center" vertical="center"/>
    </xf>
    <xf numFmtId="0" fontId="29" fillId="0" borderId="84" xfId="1" applyFont="1" applyBorder="1">
      <alignment vertical="center"/>
    </xf>
    <xf numFmtId="0" fontId="29" fillId="0" borderId="83" xfId="1" applyFont="1" applyBorder="1" applyAlignment="1">
      <alignment horizontal="center" vertical="center"/>
    </xf>
    <xf numFmtId="0" fontId="16" fillId="2" borderId="0" xfId="3" applyFont="1" applyFill="1">
      <alignment vertical="center"/>
    </xf>
    <xf numFmtId="0" fontId="18" fillId="2" borderId="0" xfId="3" applyFont="1" applyFill="1" applyAlignment="1">
      <alignment horizontal="left" vertical="top"/>
    </xf>
    <xf numFmtId="0" fontId="29" fillId="0" borderId="82" xfId="1" applyFont="1" applyBorder="1" applyAlignment="1">
      <alignment horizontal="center" vertical="center"/>
    </xf>
    <xf numFmtId="0" fontId="29" fillId="0" borderId="84" xfId="1" applyFont="1" applyBorder="1" applyAlignment="1">
      <alignment horizontal="center" vertical="center" wrapText="1"/>
    </xf>
    <xf numFmtId="0" fontId="29" fillId="0" borderId="82" xfId="1" applyFont="1" applyBorder="1" applyAlignment="1">
      <alignment horizontal="left" vertical="center"/>
    </xf>
    <xf numFmtId="0" fontId="12" fillId="0" borderId="0" xfId="10" applyAlignment="1">
      <alignment horizontal="right" vertical="top" wrapText="1"/>
    </xf>
    <xf numFmtId="0" fontId="12" fillId="0" borderId="0" xfId="10" applyAlignment="1">
      <alignment vertical="top"/>
    </xf>
    <xf numFmtId="0" fontId="12" fillId="0" borderId="0" xfId="1" applyAlignment="1">
      <alignment horizontal="right" vertical="center"/>
    </xf>
    <xf numFmtId="0" fontId="12" fillId="0" borderId="12" xfId="10" applyBorder="1" applyAlignment="1">
      <alignment horizontal="center" vertical="center"/>
    </xf>
    <xf numFmtId="0" fontId="12" fillId="0" borderId="84" xfId="10" applyBorder="1" applyAlignment="1">
      <alignment horizontal="center" vertical="center" shrinkToFit="1"/>
    </xf>
    <xf numFmtId="0" fontId="12" fillId="0" borderId="84" xfId="10" applyBorder="1" applyAlignment="1">
      <alignment horizontal="center" vertical="center" wrapText="1"/>
    </xf>
    <xf numFmtId="0" fontId="12" fillId="0" borderId="100" xfId="10" applyBorder="1" applyAlignment="1">
      <alignment horizontal="center" vertical="center" wrapText="1"/>
    </xf>
    <xf numFmtId="0" fontId="12" fillId="0" borderId="84" xfId="1" applyBorder="1" applyAlignment="1">
      <alignment horizontal="center" vertical="center" shrinkToFit="1"/>
    </xf>
    <xf numFmtId="0" fontId="12" fillId="0" borderId="101" xfId="10" applyBorder="1" applyAlignment="1">
      <alignment horizontal="center" vertical="center"/>
    </xf>
    <xf numFmtId="0" fontId="12" fillId="0" borderId="84" xfId="10" applyBorder="1" applyAlignment="1">
      <alignment horizontal="center" vertical="center"/>
    </xf>
    <xf numFmtId="0" fontId="29" fillId="0" borderId="30" xfId="1" applyFont="1" applyBorder="1" applyAlignment="1">
      <alignment horizontal="left" vertical="center" wrapText="1" justifyLastLine="1"/>
    </xf>
    <xf numFmtId="0" fontId="29" fillId="0" borderId="82" xfId="1" applyFont="1" applyBorder="1" applyAlignment="1">
      <alignment horizontal="right" vertical="center"/>
    </xf>
    <xf numFmtId="0" fontId="29" fillId="0" borderId="0" xfId="1" applyFont="1" applyAlignment="1">
      <alignment horizontal="left" vertical="center" wrapText="1" justifyLastLine="1"/>
    </xf>
    <xf numFmtId="0" fontId="29" fillId="0" borderId="30" xfId="1" applyFont="1" applyBorder="1" applyAlignment="1">
      <alignment horizontal="right" vertical="center"/>
    </xf>
    <xf numFmtId="0" fontId="29" fillId="0" borderId="0" xfId="1" quotePrefix="1" applyFont="1" applyAlignment="1">
      <alignment horizontal="right" vertical="top"/>
    </xf>
    <xf numFmtId="0" fontId="29" fillId="0" borderId="0" xfId="1" applyFont="1" applyAlignment="1">
      <alignment horizontal="right" vertical="top"/>
    </xf>
    <xf numFmtId="0" fontId="29" fillId="0" borderId="0" xfId="1" applyFont="1" applyAlignment="1">
      <alignment vertical="top" justifyLastLine="1"/>
    </xf>
    <xf numFmtId="0" fontId="29" fillId="0" borderId="0" xfId="1" applyFont="1" applyAlignment="1">
      <alignment horizontal="right" vertical="top" justifyLastLine="1"/>
    </xf>
    <xf numFmtId="0" fontId="12" fillId="0" borderId="0" xfId="1" applyAlignment="1">
      <alignment vertical="top"/>
    </xf>
    <xf numFmtId="0" fontId="29" fillId="0" borderId="22" xfId="1" applyFont="1" applyBorder="1" applyAlignment="1">
      <alignment vertical="top"/>
    </xf>
    <xf numFmtId="0" fontId="29" fillId="0" borderId="0" xfId="1" applyFont="1" applyAlignment="1">
      <alignment horizontal="center" vertical="top"/>
    </xf>
    <xf numFmtId="0" fontId="29" fillId="0" borderId="0" xfId="1" applyFont="1" applyAlignment="1">
      <alignment horizontal="left" vertical="top" justifyLastLine="1"/>
    </xf>
    <xf numFmtId="0" fontId="29" fillId="0" borderId="0" xfId="1" applyFont="1" applyAlignment="1">
      <alignment vertical="center" justifyLastLine="1"/>
    </xf>
    <xf numFmtId="0" fontId="29" fillId="0" borderId="0" xfId="1" applyFont="1" applyAlignment="1">
      <alignment horizontal="center" vertical="center" justifyLastLine="1"/>
    </xf>
    <xf numFmtId="0" fontId="29" fillId="0" borderId="12" xfId="1" applyFont="1" applyBorder="1" applyAlignment="1">
      <alignment horizontal="center" vertical="center" justifyLastLine="1"/>
    </xf>
    <xf numFmtId="0" fontId="29" fillId="0" borderId="108" xfId="1" applyFont="1" applyBorder="1" applyAlignment="1">
      <alignment horizontal="center" vertical="center"/>
    </xf>
    <xf numFmtId="0" fontId="29" fillId="0" borderId="84" xfId="1" applyFont="1" applyBorder="1" applyAlignment="1">
      <alignment horizontal="center" vertical="center" wrapText="1" justifyLastLine="1"/>
    </xf>
    <xf numFmtId="0" fontId="29" fillId="0" borderId="109" xfId="1" applyFont="1" applyBorder="1" applyAlignment="1">
      <alignment horizontal="left" vertical="center" wrapText="1" justifyLastLine="1"/>
    </xf>
    <xf numFmtId="0" fontId="29" fillId="0" borderId="110" xfId="1" applyFont="1" applyBorder="1" applyAlignment="1">
      <alignment horizontal="left" vertical="center" wrapText="1" justifyLastLine="1"/>
    </xf>
    <xf numFmtId="0" fontId="29" fillId="0" borderId="79" xfId="1" applyFont="1" applyBorder="1" applyAlignment="1">
      <alignment horizontal="center" vertical="center" wrapText="1" justifyLastLine="1"/>
    </xf>
    <xf numFmtId="0" fontId="29" fillId="0" borderId="101" xfId="1" applyFont="1" applyBorder="1" applyAlignment="1">
      <alignment horizontal="left" vertical="center" wrapText="1" justifyLastLine="1"/>
    </xf>
    <xf numFmtId="0" fontId="29" fillId="0" borderId="113" xfId="1" applyFont="1" applyBorder="1" applyAlignment="1">
      <alignment horizontal="left" vertical="center" wrapText="1" justifyLastLine="1"/>
    </xf>
    <xf numFmtId="0" fontId="29" fillId="0" borderId="0" xfId="25" applyFont="1">
      <alignment vertical="center"/>
    </xf>
    <xf numFmtId="0" fontId="12" fillId="0" borderId="0" xfId="25">
      <alignment vertical="center"/>
    </xf>
    <xf numFmtId="0" fontId="32" fillId="0" borderId="0" xfId="25" applyFont="1" applyAlignment="1">
      <alignment horizontal="center" vertical="center"/>
    </xf>
    <xf numFmtId="0" fontId="29" fillId="0" borderId="83" xfId="25" applyFont="1" applyBorder="1" applyAlignment="1">
      <alignment horizontal="left" vertical="center" wrapText="1"/>
    </xf>
    <xf numFmtId="0" fontId="29" fillId="0" borderId="84" xfId="25" applyFont="1" applyBorder="1" applyAlignment="1">
      <alignment horizontal="left" vertical="center"/>
    </xf>
    <xf numFmtId="0" fontId="29" fillId="0" borderId="83" xfId="25" applyFont="1" applyBorder="1" applyAlignment="1">
      <alignment horizontal="left" vertical="center"/>
    </xf>
    <xf numFmtId="0" fontId="17" fillId="0" borderId="0" xfId="25" applyFont="1">
      <alignment vertical="center"/>
    </xf>
    <xf numFmtId="0" fontId="29" fillId="0" borderId="82" xfId="25" applyFont="1" applyBorder="1" applyAlignment="1">
      <alignment horizontal="left" vertical="center"/>
    </xf>
    <xf numFmtId="0" fontId="29" fillId="0" borderId="79" xfId="25" applyFont="1" applyBorder="1">
      <alignment vertical="center"/>
    </xf>
    <xf numFmtId="0" fontId="29" fillId="0" borderId="22" xfId="25" applyFont="1" applyBorder="1">
      <alignment vertical="center"/>
    </xf>
    <xf numFmtId="0" fontId="29" fillId="0" borderId="84" xfId="25" applyFont="1" applyBorder="1">
      <alignment vertical="center"/>
    </xf>
    <xf numFmtId="0" fontId="29" fillId="0" borderId="84" xfId="25" applyFont="1" applyBorder="1" applyAlignment="1">
      <alignment horizontal="center" vertical="center"/>
    </xf>
    <xf numFmtId="0" fontId="29" fillId="0" borderId="84" xfId="25" applyFont="1" applyBorder="1" applyAlignment="1">
      <alignment horizontal="distributed" vertical="center" justifyLastLine="1"/>
    </xf>
    <xf numFmtId="0" fontId="29" fillId="0" borderId="16" xfId="25" applyFont="1" applyBorder="1">
      <alignment vertical="center"/>
    </xf>
    <xf numFmtId="0" fontId="29" fillId="0" borderId="0" xfId="25" applyFont="1" applyAlignment="1">
      <alignment horizontal="left" vertical="center"/>
    </xf>
    <xf numFmtId="0" fontId="12" fillId="0" borderId="0" xfId="25" applyAlignment="1">
      <alignment vertical="center" wrapText="1"/>
    </xf>
    <xf numFmtId="0" fontId="29" fillId="0" borderId="80" xfId="1" applyFont="1" applyBorder="1" applyAlignment="1">
      <alignment vertical="center" wrapText="1"/>
    </xf>
    <xf numFmtId="0" fontId="12" fillId="0" borderId="0" xfId="1" applyAlignment="1">
      <alignment horizontal="left" vertical="center" wrapText="1"/>
    </xf>
    <xf numFmtId="0" fontId="29" fillId="0" borderId="0" xfId="1" applyFont="1" applyAlignment="1"/>
    <xf numFmtId="0" fontId="29" fillId="0" borderId="0" xfId="1" applyFont="1" applyAlignment="1">
      <alignment horizontal="right" vertical="center" wrapText="1"/>
    </xf>
    <xf numFmtId="0" fontId="29" fillId="0" borderId="0" xfId="8" applyFont="1">
      <alignment vertical="center"/>
    </xf>
    <xf numFmtId="0" fontId="29" fillId="0" borderId="0" xfId="8" applyFont="1" applyAlignment="1">
      <alignment horizontal="right" vertical="center"/>
    </xf>
    <xf numFmtId="0" fontId="29" fillId="0" borderId="0" xfId="8" applyFont="1" applyAlignment="1">
      <alignment horizontal="center" vertical="center"/>
    </xf>
    <xf numFmtId="0" fontId="29" fillId="0" borderId="0" xfId="8" applyFont="1" applyAlignment="1">
      <alignment horizontal="right" vertical="top" wrapText="1"/>
    </xf>
    <xf numFmtId="0" fontId="29" fillId="0" borderId="0" xfId="8" quotePrefix="1" applyFont="1" applyAlignment="1">
      <alignment horizontal="right" vertical="top" wrapText="1"/>
    </xf>
    <xf numFmtId="0" fontId="29" fillId="0" borderId="81" xfId="25" applyFont="1" applyBorder="1" applyAlignment="1">
      <alignment horizontal="left" vertical="center"/>
    </xf>
    <xf numFmtId="0" fontId="17" fillId="0" borderId="0" xfId="8" applyFont="1" applyAlignment="1">
      <alignment vertical="center" wrapText="1"/>
    </xf>
    <xf numFmtId="0" fontId="58" fillId="0" borderId="0" xfId="1" applyFont="1">
      <alignment vertical="center"/>
    </xf>
    <xf numFmtId="0" fontId="32" fillId="0" borderId="0" xfId="1" applyFont="1" applyAlignment="1">
      <alignment horizontal="right" vertical="center"/>
    </xf>
    <xf numFmtId="0" fontId="23" fillId="0" borderId="0" xfId="1" applyFont="1" applyAlignment="1">
      <alignment horizontal="right" vertical="center"/>
    </xf>
    <xf numFmtId="0" fontId="29" fillId="0" borderId="99" xfId="1" applyFont="1" applyBorder="1" applyAlignment="1">
      <alignment horizontal="center" vertical="center"/>
    </xf>
    <xf numFmtId="0" fontId="29" fillId="0" borderId="0" xfId="1" applyFont="1" applyAlignment="1">
      <alignment horizontal="center" vertical="center" wrapText="1"/>
    </xf>
    <xf numFmtId="0" fontId="35" fillId="0" borderId="0" xfId="1" applyFont="1" applyAlignment="1">
      <alignment horizontal="center" vertical="center" wrapText="1"/>
    </xf>
    <xf numFmtId="0" fontId="29" fillId="0" borderId="0" xfId="3" applyFont="1" applyAlignment="1">
      <alignment horizontal="right" vertical="center"/>
    </xf>
    <xf numFmtId="0" fontId="21" fillId="0" borderId="0" xfId="3" applyFont="1">
      <alignment vertical="center"/>
    </xf>
    <xf numFmtId="0" fontId="31" fillId="0" borderId="0" xfId="3" applyFont="1" applyAlignment="1">
      <alignment vertical="center" wrapText="1"/>
    </xf>
    <xf numFmtId="0" fontId="39" fillId="0" borderId="0" xfId="3" applyFont="1" applyAlignment="1">
      <alignment horizontal="left" vertical="center"/>
    </xf>
    <xf numFmtId="0" fontId="30" fillId="0" borderId="0" xfId="3" applyFont="1" applyAlignment="1">
      <alignment horizontal="left" vertical="center" wrapText="1"/>
    </xf>
    <xf numFmtId="0" fontId="21" fillId="0" borderId="0" xfId="3" applyFont="1" applyAlignment="1">
      <alignment horizontal="left" vertical="center" wrapText="1"/>
    </xf>
    <xf numFmtId="0" fontId="29" fillId="0" borderId="0" xfId="25" applyFont="1" applyAlignment="1">
      <alignment horizontal="right" vertical="center"/>
    </xf>
    <xf numFmtId="0" fontId="29" fillId="0" borderId="30" xfId="25" applyFont="1" applyBorder="1" applyAlignment="1">
      <alignment horizontal="left" vertical="center"/>
    </xf>
    <xf numFmtId="0" fontId="29" fillId="0" borderId="0" xfId="25" applyFont="1" applyAlignment="1">
      <alignment horizontal="center" vertical="center"/>
    </xf>
    <xf numFmtId="0" fontId="32" fillId="0" borderId="0" xfId="27" applyFont="1">
      <alignment vertical="center"/>
    </xf>
    <xf numFmtId="0" fontId="29" fillId="0" borderId="0" xfId="27" applyFont="1">
      <alignment vertical="center"/>
    </xf>
    <xf numFmtId="0" fontId="12" fillId="0" borderId="0" xfId="27">
      <alignment vertical="center"/>
    </xf>
    <xf numFmtId="0" fontId="34" fillId="0" borderId="0" xfId="27" applyFont="1" applyAlignment="1">
      <alignment horizontal="right" vertical="center"/>
    </xf>
    <xf numFmtId="0" fontId="32" fillId="0" borderId="0" xfId="27" applyFont="1" applyAlignment="1">
      <alignment horizontal="center" vertical="center"/>
    </xf>
    <xf numFmtId="0" fontId="29" fillId="0" borderId="83" xfId="27" applyFont="1" applyBorder="1" applyAlignment="1">
      <alignment horizontal="center" vertical="center"/>
    </xf>
    <xf numFmtId="0" fontId="29" fillId="0" borderId="84" xfId="27" applyFont="1" applyBorder="1" applyAlignment="1">
      <alignment horizontal="center" vertical="center"/>
    </xf>
    <xf numFmtId="0" fontId="29" fillId="0" borderId="84" xfId="27" applyFont="1" applyBorder="1" applyAlignment="1">
      <alignment horizontal="left" vertical="center"/>
    </xf>
    <xf numFmtId="0" fontId="29" fillId="0" borderId="29" xfId="27" applyFont="1" applyBorder="1">
      <alignment vertical="center"/>
    </xf>
    <xf numFmtId="0" fontId="29" fillId="0" borderId="30" xfId="27" applyFont="1" applyBorder="1">
      <alignment vertical="center"/>
    </xf>
    <xf numFmtId="0" fontId="29" fillId="0" borderId="31" xfId="27" applyFont="1" applyBorder="1">
      <alignment vertical="center"/>
    </xf>
    <xf numFmtId="0" fontId="29" fillId="0" borderId="79" xfId="27" applyFont="1" applyBorder="1">
      <alignment vertical="center"/>
    </xf>
    <xf numFmtId="0" fontId="29" fillId="0" borderId="0" xfId="27" applyFont="1" applyAlignment="1">
      <alignment horizontal="center" vertical="center"/>
    </xf>
    <xf numFmtId="0" fontId="29" fillId="0" borderId="22" xfId="27" applyFont="1" applyBorder="1">
      <alignment vertical="center"/>
    </xf>
    <xf numFmtId="0" fontId="29" fillId="0" borderId="84" xfId="27" applyFont="1" applyBorder="1" applyAlignment="1">
      <alignment horizontal="center" vertical="center" shrinkToFit="1"/>
    </xf>
    <xf numFmtId="0" fontId="29" fillId="0" borderId="0" xfId="27" applyFont="1" applyAlignment="1">
      <alignment horizontal="right" vertical="center" indent="1"/>
    </xf>
    <xf numFmtId="0" fontId="29" fillId="0" borderId="16" xfId="27" applyFont="1" applyBorder="1">
      <alignment vertical="center"/>
    </xf>
    <xf numFmtId="0" fontId="12" fillId="0" borderId="0" xfId="27" applyAlignment="1">
      <alignment horizontal="left" vertical="center" indent="3"/>
    </xf>
    <xf numFmtId="0" fontId="12" fillId="0" borderId="79" xfId="1" applyBorder="1">
      <alignment vertical="center"/>
    </xf>
    <xf numFmtId="0" fontId="29" fillId="0" borderId="30" xfId="1" applyFont="1" applyBorder="1" applyAlignment="1">
      <alignment horizontal="right" vertical="center" indent="1"/>
    </xf>
    <xf numFmtId="0" fontId="60" fillId="0" borderId="0" xfId="28" applyFont="1" applyAlignment="1">
      <alignment horizontal="justify" vertical="center"/>
    </xf>
    <xf numFmtId="0" fontId="12" fillId="0" borderId="0" xfId="8">
      <alignment vertical="center"/>
    </xf>
    <xf numFmtId="0" fontId="12" fillId="0" borderId="0" xfId="8" applyAlignment="1">
      <alignment horizontal="center" vertical="center"/>
    </xf>
    <xf numFmtId="0" fontId="29" fillId="0" borderId="84" xfId="8" applyFont="1" applyBorder="1" applyAlignment="1">
      <alignment horizontal="center" vertical="center"/>
    </xf>
    <xf numFmtId="0" fontId="29" fillId="0" borderId="82" xfId="8" applyFont="1" applyBorder="1" applyAlignment="1">
      <alignment horizontal="center" vertical="center"/>
    </xf>
    <xf numFmtId="0" fontId="29" fillId="0" borderId="30" xfId="8" applyFont="1" applyBorder="1" applyAlignment="1">
      <alignment horizontal="center" vertical="center"/>
    </xf>
    <xf numFmtId="0" fontId="29" fillId="0" borderId="21" xfId="1" applyFont="1" applyBorder="1">
      <alignment vertical="center"/>
    </xf>
    <xf numFmtId="0" fontId="29" fillId="0" borderId="17" xfId="0" applyFont="1" applyBorder="1" applyAlignment="1">
      <alignment horizontal="left" vertical="center" indent="1"/>
    </xf>
    <xf numFmtId="0" fontId="30" fillId="0" borderId="17" xfId="0" applyFont="1" applyBorder="1">
      <alignment vertical="center"/>
    </xf>
    <xf numFmtId="0" fontId="29" fillId="0" borderId="17" xfId="0" applyFont="1" applyBorder="1">
      <alignment vertical="center"/>
    </xf>
    <xf numFmtId="0" fontId="29" fillId="0" borderId="16" xfId="0" applyFont="1" applyBorder="1">
      <alignment vertical="center"/>
    </xf>
    <xf numFmtId="0" fontId="29" fillId="0" borderId="21" xfId="1" applyFont="1" applyBorder="1" applyAlignment="1">
      <alignment horizontal="center" vertical="center" wrapText="1" justifyLastLine="1"/>
    </xf>
    <xf numFmtId="0" fontId="29" fillId="0" borderId="17" xfId="1" applyFont="1" applyBorder="1" applyAlignment="1">
      <alignment horizontal="left" vertical="center" wrapText="1" justifyLastLine="1"/>
    </xf>
    <xf numFmtId="0" fontId="29" fillId="0" borderId="17" xfId="1" applyFont="1" applyBorder="1" applyAlignment="1">
      <alignment horizontal="right" vertical="center" justifyLastLine="1"/>
    </xf>
    <xf numFmtId="0" fontId="29" fillId="0" borderId="17" xfId="1" applyFont="1" applyBorder="1" applyAlignment="1">
      <alignment vertical="center" justifyLastLine="1"/>
    </xf>
    <xf numFmtId="0" fontId="29" fillId="0" borderId="17" xfId="25" applyFont="1" applyBorder="1" applyAlignment="1">
      <alignment horizontal="center" vertical="center"/>
    </xf>
    <xf numFmtId="0" fontId="29" fillId="0" borderId="17" xfId="25" applyFont="1" applyBorder="1">
      <alignment vertical="center"/>
    </xf>
    <xf numFmtId="0" fontId="29" fillId="0" borderId="18" xfId="25" applyFont="1" applyBorder="1">
      <alignment vertical="center"/>
    </xf>
    <xf numFmtId="0" fontId="29" fillId="0" borderId="17" xfId="27" applyFont="1" applyBorder="1">
      <alignment vertical="center"/>
    </xf>
    <xf numFmtId="0" fontId="29" fillId="0" borderId="17" xfId="27" applyFont="1" applyBorder="1" applyAlignment="1">
      <alignment horizontal="center" vertical="center"/>
    </xf>
    <xf numFmtId="0" fontId="29" fillId="0" borderId="18" xfId="27" applyFont="1" applyBorder="1">
      <alignment vertical="center"/>
    </xf>
    <xf numFmtId="0" fontId="29" fillId="0" borderId="17" xfId="8" applyFont="1" applyBorder="1" applyAlignment="1">
      <alignment horizontal="center" vertical="center"/>
    </xf>
    <xf numFmtId="0" fontId="12" fillId="0" borderId="0" xfId="1" applyAlignment="1">
      <alignment horizontal="right" vertical="center"/>
    </xf>
    <xf numFmtId="0" fontId="36" fillId="0" borderId="83" xfId="1" applyFont="1" applyBorder="1" applyAlignment="1">
      <alignment horizontal="center" vertical="center"/>
    </xf>
    <xf numFmtId="0" fontId="12" fillId="0" borderId="84" xfId="1" applyBorder="1" applyAlignment="1">
      <alignment horizontal="left" vertical="center"/>
    </xf>
    <xf numFmtId="0" fontId="12" fillId="0" borderId="79" xfId="1" applyBorder="1" applyAlignment="1">
      <alignment vertical="center" wrapText="1"/>
    </xf>
    <xf numFmtId="0" fontId="12" fillId="0" borderId="17" xfId="1" applyBorder="1" applyAlignment="1">
      <alignment horizontal="left" vertical="center" wrapText="1"/>
    </xf>
    <xf numFmtId="0" fontId="12" fillId="0" borderId="22" xfId="1" applyBorder="1">
      <alignment vertical="center"/>
    </xf>
    <xf numFmtId="0" fontId="12" fillId="0" borderId="84" xfId="1" applyBorder="1" applyAlignment="1">
      <alignment horizontal="center" vertical="center"/>
    </xf>
    <xf numFmtId="0" fontId="12" fillId="0" borderId="84" xfId="1" applyBorder="1" applyAlignment="1">
      <alignment horizontal="left" vertical="center" wrapText="1" justifyLastLine="1"/>
    </xf>
    <xf numFmtId="0" fontId="12" fillId="0" borderId="84" xfId="1" applyBorder="1" applyAlignment="1">
      <alignment horizontal="center" vertical="center" wrapText="1" justifyLastLine="1"/>
    </xf>
    <xf numFmtId="0" fontId="12" fillId="0" borderId="108" xfId="1" applyBorder="1" applyAlignment="1">
      <alignment horizontal="center" vertical="center"/>
    </xf>
    <xf numFmtId="0" fontId="12" fillId="0" borderId="12" xfId="1" applyBorder="1" applyAlignment="1">
      <alignment horizontal="center" vertical="center" justifyLastLine="1"/>
    </xf>
    <xf numFmtId="0" fontId="12" fillId="0" borderId="12" xfId="1" applyBorder="1" applyAlignment="1">
      <alignment vertical="center" justifyLastLine="1"/>
    </xf>
    <xf numFmtId="0" fontId="12" fillId="0" borderId="0" xfId="1" applyAlignment="1">
      <alignment horizontal="center" vertical="center" justifyLastLine="1"/>
    </xf>
    <xf numFmtId="0" fontId="12" fillId="0" borderId="0" xfId="1" applyAlignment="1">
      <alignment vertical="center" justifyLastLine="1"/>
    </xf>
    <xf numFmtId="0" fontId="12" fillId="0" borderId="16" xfId="1" applyBorder="1">
      <alignment vertical="center"/>
    </xf>
    <xf numFmtId="0" fontId="12" fillId="0" borderId="18" xfId="1" applyBorder="1">
      <alignment vertical="center"/>
    </xf>
    <xf numFmtId="0" fontId="36" fillId="0" borderId="0" xfId="1" applyFont="1" applyAlignment="1">
      <alignment horizontal="right" vertical="center"/>
    </xf>
    <xf numFmtId="0" fontId="64" fillId="0" borderId="84" xfId="4" applyFont="1" applyBorder="1" applyAlignment="1">
      <alignment horizontal="right" vertical="center"/>
    </xf>
    <xf numFmtId="0" fontId="64" fillId="0" borderId="84" xfId="4" applyFont="1" applyBorder="1" applyAlignment="1">
      <alignment horizontal="center" vertical="center" shrinkToFit="1"/>
    </xf>
    <xf numFmtId="0" fontId="64" fillId="5" borderId="80" xfId="4" applyFont="1" applyFill="1" applyBorder="1" applyAlignment="1" applyProtection="1">
      <alignment horizontal="center" vertical="center" shrinkToFit="1"/>
      <protection locked="0"/>
    </xf>
    <xf numFmtId="0" fontId="64" fillId="5" borderId="113" xfId="4" applyFont="1" applyFill="1" applyBorder="1" applyAlignment="1" applyProtection="1">
      <alignment horizontal="center" vertical="center" shrinkToFit="1"/>
      <protection locked="0"/>
    </xf>
    <xf numFmtId="0" fontId="64" fillId="0" borderId="125" xfId="4" applyFont="1" applyBorder="1" applyAlignment="1">
      <alignment horizontal="center" vertical="center" shrinkToFit="1"/>
    </xf>
    <xf numFmtId="0" fontId="64" fillId="5" borderId="110" xfId="4" applyFont="1" applyFill="1" applyBorder="1" applyAlignment="1" applyProtection="1">
      <alignment horizontal="center" vertical="center" shrinkToFit="1"/>
      <protection locked="0"/>
    </xf>
    <xf numFmtId="0" fontId="64" fillId="0" borderId="126" xfId="4" applyFont="1" applyBorder="1" applyAlignment="1">
      <alignment horizontal="center" vertical="center" shrinkToFit="1"/>
    </xf>
    <xf numFmtId="0" fontId="64" fillId="5" borderId="100" xfId="4" applyFont="1" applyFill="1" applyBorder="1" applyAlignment="1" applyProtection="1">
      <alignment horizontal="center" vertical="center" shrinkToFit="1"/>
      <protection locked="0"/>
    </xf>
    <xf numFmtId="0" fontId="64" fillId="0" borderId="127" xfId="4" applyFont="1" applyBorder="1" applyAlignment="1">
      <alignment horizontal="center" vertical="center" shrinkToFit="1"/>
    </xf>
    <xf numFmtId="0" fontId="64" fillId="0" borderId="109" xfId="4" applyFont="1" applyBorder="1" applyAlignment="1">
      <alignment horizontal="center" vertical="center" shrinkToFit="1"/>
    </xf>
    <xf numFmtId="178" fontId="64" fillId="0" borderId="109" xfId="4" applyNumberFormat="1" applyFont="1" applyBorder="1" applyAlignment="1">
      <alignment horizontal="center" vertical="center" shrinkToFit="1"/>
    </xf>
    <xf numFmtId="0" fontId="64" fillId="0" borderId="113" xfId="4" applyFont="1" applyBorder="1" applyAlignment="1">
      <alignment horizontal="center" vertical="center" shrinkToFit="1"/>
    </xf>
    <xf numFmtId="0" fontId="64" fillId="0" borderId="110" xfId="4" applyFont="1" applyBorder="1" applyAlignment="1">
      <alignment horizontal="center" vertical="center" shrinkToFit="1"/>
    </xf>
    <xf numFmtId="177" fontId="64" fillId="0" borderId="100" xfId="4" applyNumberFormat="1" applyFont="1" applyBorder="1" applyAlignment="1">
      <alignment horizontal="center" vertical="center" shrinkToFit="1"/>
    </xf>
    <xf numFmtId="0" fontId="64" fillId="5" borderId="84" xfId="4" applyFont="1" applyFill="1" applyBorder="1" applyAlignment="1" applyProtection="1">
      <alignment horizontal="center" vertical="center" shrinkToFit="1"/>
      <protection locked="0"/>
    </xf>
    <xf numFmtId="0" fontId="64" fillId="5" borderId="83" xfId="4" applyFont="1" applyFill="1" applyBorder="1" applyAlignment="1" applyProtection="1">
      <alignment horizontal="center" vertical="center" shrinkToFit="1"/>
      <protection locked="0"/>
    </xf>
    <xf numFmtId="0" fontId="67" fillId="2" borderId="84" xfId="4" applyFont="1" applyFill="1" applyBorder="1" applyAlignment="1">
      <alignment horizontal="center" vertical="center" shrinkToFit="1"/>
    </xf>
    <xf numFmtId="0" fontId="47" fillId="0" borderId="84" xfId="1" applyFont="1" applyBorder="1" applyAlignment="1">
      <alignment horizontal="center" vertical="center"/>
    </xf>
    <xf numFmtId="0" fontId="12" fillId="0" borderId="0" xfId="1" applyAlignment="1">
      <alignment horizontal="left" vertical="center"/>
    </xf>
    <xf numFmtId="0" fontId="64" fillId="0" borderId="100" xfId="4" applyFont="1" applyBorder="1" applyAlignment="1">
      <alignment horizontal="center" vertical="center" shrinkToFit="1"/>
    </xf>
    <xf numFmtId="0" fontId="64" fillId="0" borderId="83" xfId="4" applyFont="1" applyBorder="1" applyAlignment="1">
      <alignment horizontal="center" vertical="center" shrinkToFit="1"/>
    </xf>
    <xf numFmtId="0" fontId="8" fillId="0" borderId="0" xfId="29">
      <alignment vertical="center"/>
    </xf>
    <xf numFmtId="0" fontId="17" fillId="2" borderId="82" xfId="3" applyFont="1" applyFill="1" applyBorder="1" applyAlignment="1">
      <alignment vertical="center" shrinkToFit="1"/>
    </xf>
    <xf numFmtId="0" fontId="17" fillId="2" borderId="81" xfId="3" applyFont="1" applyFill="1" applyBorder="1" applyAlignment="1">
      <alignment vertical="center" shrinkToFit="1"/>
    </xf>
    <xf numFmtId="0" fontId="26" fillId="2" borderId="0" xfId="3" applyFont="1" applyFill="1" applyAlignment="1">
      <alignment vertical="center"/>
    </xf>
    <xf numFmtId="0" fontId="26" fillId="2" borderId="0" xfId="3" applyFont="1" applyFill="1" applyAlignment="1">
      <alignment horizontal="left" vertical="center"/>
    </xf>
    <xf numFmtId="0" fontId="17" fillId="2" borderId="0" xfId="3" applyFont="1" applyFill="1" applyAlignment="1">
      <alignment vertical="center"/>
    </xf>
    <xf numFmtId="0" fontId="26" fillId="2" borderId="0" xfId="2" applyFont="1" applyFill="1" applyAlignment="1">
      <alignment horizontal="left" vertical="center"/>
    </xf>
    <xf numFmtId="0" fontId="13" fillId="2" borderId="0" xfId="1" applyFont="1" applyFill="1" applyAlignment="1">
      <alignment vertical="center"/>
    </xf>
    <xf numFmtId="0" fontId="26" fillId="2" borderId="0" xfId="1" applyFont="1" applyFill="1" applyAlignment="1">
      <alignment vertical="center"/>
    </xf>
    <xf numFmtId="0" fontId="12" fillId="0" borderId="0" xfId="1" applyFont="1">
      <alignment vertical="center"/>
    </xf>
    <xf numFmtId="0" fontId="74" fillId="0" borderId="0" xfId="1" applyFont="1">
      <alignment vertical="center"/>
    </xf>
    <xf numFmtId="0" fontId="40" fillId="0" borderId="0" xfId="1" applyFont="1" applyAlignment="1">
      <alignment horizontal="left" vertical="center"/>
    </xf>
    <xf numFmtId="176" fontId="12" fillId="0" borderId="64" xfId="31" applyNumberFormat="1" applyFont="1" applyBorder="1">
      <alignment vertical="center"/>
    </xf>
    <xf numFmtId="176" fontId="12" fillId="0" borderId="84" xfId="31" applyNumberFormat="1" applyFont="1" applyBorder="1">
      <alignment vertical="center"/>
    </xf>
    <xf numFmtId="0" fontId="12" fillId="0" borderId="0" xfId="1" applyBorder="1">
      <alignment vertical="center"/>
    </xf>
    <xf numFmtId="0" fontId="77" fillId="4" borderId="0" xfId="26" applyFont="1" applyFill="1" applyAlignment="1">
      <alignment horizontal="left" vertical="center"/>
    </xf>
    <xf numFmtId="0" fontId="77" fillId="4" borderId="0" xfId="26" applyFont="1" applyFill="1" applyAlignment="1">
      <alignment horizontal="center" vertical="center"/>
    </xf>
    <xf numFmtId="0" fontId="77" fillId="4" borderId="0" xfId="26" applyFont="1" applyFill="1" applyAlignment="1">
      <alignment vertical="center"/>
    </xf>
    <xf numFmtId="0" fontId="77" fillId="4" borderId="0" xfId="26" applyFont="1" applyFill="1" applyAlignment="1">
      <alignment horizontal="left"/>
    </xf>
    <xf numFmtId="0" fontId="12" fillId="0" borderId="0" xfId="26" applyAlignment="1">
      <alignment horizontal="left"/>
    </xf>
    <xf numFmtId="0" fontId="12" fillId="0" borderId="0" xfId="26"/>
    <xf numFmtId="0" fontId="77" fillId="4" borderId="0" xfId="26" applyFont="1" applyFill="1" applyBorder="1" applyAlignment="1">
      <alignment horizontal="center" vertical="center"/>
    </xf>
    <xf numFmtId="0" fontId="77" fillId="4" borderId="0" xfId="26" applyFont="1" applyFill="1" applyBorder="1" applyAlignment="1">
      <alignment horizontal="left" vertical="center"/>
    </xf>
    <xf numFmtId="0" fontId="12" fillId="0" borderId="0" xfId="1" applyAlignment="1">
      <alignment horizontal="right" vertical="center"/>
    </xf>
    <xf numFmtId="0" fontId="23" fillId="0" borderId="0" xfId="1" applyFont="1" applyAlignment="1">
      <alignment horizontal="center" vertical="center"/>
    </xf>
    <xf numFmtId="0" fontId="77" fillId="4" borderId="0" xfId="26" applyFont="1" applyFill="1"/>
    <xf numFmtId="0" fontId="12" fillId="4" borderId="0" xfId="26" applyFill="1" applyAlignment="1">
      <alignment horizontal="left"/>
    </xf>
    <xf numFmtId="0" fontId="12" fillId="4" borderId="0" xfId="26" applyFill="1"/>
    <xf numFmtId="0" fontId="77" fillId="4" borderId="0" xfId="26" applyFont="1" applyFill="1" applyAlignment="1">
      <alignment horizontal="left"/>
    </xf>
    <xf numFmtId="0" fontId="77" fillId="4" borderId="0" xfId="26" applyFont="1" applyFill="1"/>
    <xf numFmtId="0" fontId="29" fillId="0" borderId="12" xfId="1" applyFont="1" applyBorder="1" applyAlignment="1">
      <alignment horizontal="center" vertical="center"/>
    </xf>
    <xf numFmtId="0" fontId="29" fillId="0" borderId="12" xfId="1" applyFont="1" applyBorder="1" applyAlignment="1">
      <alignment horizontal="right" vertical="center" justifyLastLine="1"/>
    </xf>
    <xf numFmtId="0" fontId="56" fillId="0" borderId="0" xfId="1" applyFont="1">
      <alignment vertical="center"/>
    </xf>
    <xf numFmtId="188" fontId="89" fillId="0" borderId="17" xfId="25" applyNumberFormat="1" applyFont="1" applyBorder="1">
      <alignment vertical="center"/>
    </xf>
    <xf numFmtId="0" fontId="12" fillId="0" borderId="0" xfId="25" applyAlignment="1">
      <alignment horizontal="left" vertical="center"/>
    </xf>
    <xf numFmtId="0" fontId="17" fillId="0" borderId="0" xfId="25" applyFont="1" applyAlignment="1">
      <alignment horizontal="left" vertical="center"/>
    </xf>
    <xf numFmtId="180" fontId="12" fillId="0" borderId="0" xfId="1" applyNumberFormat="1">
      <alignment vertical="center"/>
    </xf>
    <xf numFmtId="0" fontId="29" fillId="0" borderId="0" xfId="1" applyFont="1" applyBorder="1" applyAlignment="1">
      <alignment vertical="center"/>
    </xf>
    <xf numFmtId="0" fontId="41" fillId="0" borderId="0" xfId="1" applyFont="1" applyBorder="1" applyAlignment="1">
      <alignment vertical="center"/>
    </xf>
    <xf numFmtId="0" fontId="34" fillId="0" borderId="0" xfId="1" applyFont="1" applyBorder="1" applyAlignment="1">
      <alignment vertical="center"/>
    </xf>
    <xf numFmtId="0" fontId="29" fillId="0" borderId="82" xfId="1" applyFont="1" applyBorder="1" applyAlignment="1">
      <alignment horizontal="center" vertical="center"/>
    </xf>
    <xf numFmtId="0" fontId="29" fillId="0" borderId="82" xfId="8" applyFont="1" applyBorder="1" applyAlignment="1">
      <alignment horizontal="center" vertical="center"/>
    </xf>
    <xf numFmtId="0" fontId="29" fillId="0" borderId="81" xfId="8" applyFont="1" applyBorder="1" applyAlignment="1">
      <alignment horizontal="center" vertical="center"/>
    </xf>
    <xf numFmtId="0" fontId="29" fillId="0" borderId="0" xfId="8" applyFont="1" applyAlignment="1">
      <alignment horizontal="right" vertical="center"/>
    </xf>
    <xf numFmtId="0" fontId="29" fillId="0" borderId="83" xfId="8" applyFont="1" applyBorder="1" applyAlignment="1">
      <alignment horizontal="center" vertical="center"/>
    </xf>
    <xf numFmtId="0" fontId="29" fillId="0" borderId="84" xfId="8" applyFont="1" applyBorder="1" applyAlignment="1">
      <alignment horizontal="center" vertical="center"/>
    </xf>
    <xf numFmtId="0" fontId="29" fillId="0" borderId="0" xfId="8" applyFont="1" applyAlignment="1">
      <alignment horizontal="center" vertical="center"/>
    </xf>
    <xf numFmtId="176" fontId="90" fillId="0" borderId="231" xfId="31" applyNumberFormat="1" applyFont="1" applyBorder="1" applyAlignment="1">
      <alignment horizontal="center" vertical="center"/>
    </xf>
    <xf numFmtId="0" fontId="91" fillId="0" borderId="232" xfId="0" applyFont="1" applyBorder="1" applyAlignment="1">
      <alignment horizontal="center" vertical="center"/>
    </xf>
    <xf numFmtId="0" fontId="29" fillId="0" borderId="156" xfId="1" applyFont="1" applyBorder="1" applyAlignment="1">
      <alignment horizontal="center" vertical="center"/>
    </xf>
    <xf numFmtId="0" fontId="29" fillId="0" borderId="156" xfId="1" applyFont="1" applyBorder="1" applyAlignment="1">
      <alignment horizontal="center" vertical="center" wrapText="1"/>
    </xf>
    <xf numFmtId="0" fontId="29" fillId="6" borderId="84" xfId="8" applyFont="1" applyFill="1" applyBorder="1" applyAlignment="1">
      <alignment horizontal="center" vertical="center"/>
    </xf>
    <xf numFmtId="0" fontId="76" fillId="0" borderId="0" xfId="1" applyFont="1">
      <alignment vertical="center"/>
    </xf>
    <xf numFmtId="0" fontId="76" fillId="0" borderId="0" xfId="27" applyFont="1">
      <alignment vertical="center"/>
    </xf>
    <xf numFmtId="0" fontId="76" fillId="0" borderId="0" xfId="8" applyFont="1" applyAlignment="1">
      <alignment horizontal="left" vertical="top"/>
    </xf>
    <xf numFmtId="0" fontId="94" fillId="0" borderId="0" xfId="29" applyFont="1" applyFill="1" applyAlignment="1">
      <alignment vertical="top"/>
    </xf>
    <xf numFmtId="0" fontId="94" fillId="0" borderId="0" xfId="29" applyFont="1">
      <alignment vertical="center"/>
    </xf>
    <xf numFmtId="0" fontId="94" fillId="0" borderId="0" xfId="29" applyFont="1" applyAlignment="1">
      <alignment vertical="center"/>
    </xf>
    <xf numFmtId="0" fontId="94" fillId="5" borderId="82" xfId="29" applyFont="1" applyFill="1" applyBorder="1" applyAlignment="1" applyProtection="1">
      <alignment vertical="top"/>
      <protection locked="0"/>
    </xf>
    <xf numFmtId="0" fontId="94" fillId="5" borderId="83" xfId="29" applyFont="1" applyFill="1" applyBorder="1" applyAlignment="1" applyProtection="1">
      <alignment vertical="top"/>
      <protection locked="0"/>
    </xf>
    <xf numFmtId="0" fontId="94" fillId="5" borderId="81" xfId="29" applyFont="1" applyFill="1" applyBorder="1" applyAlignment="1" applyProtection="1">
      <alignment vertical="top"/>
      <protection locked="0"/>
    </xf>
    <xf numFmtId="0" fontId="97" fillId="0" borderId="0" xfId="38" applyFont="1" applyAlignment="1" applyProtection="1">
      <alignment horizontal="center" vertical="center"/>
      <protection locked="0"/>
    </xf>
    <xf numFmtId="0" fontId="94" fillId="0" borderId="0" xfId="29" applyFont="1" applyAlignment="1" applyProtection="1">
      <alignment horizontal="center" vertical="center"/>
      <protection locked="0"/>
    </xf>
    <xf numFmtId="0" fontId="94" fillId="5" borderId="82" xfId="29" applyFont="1" applyFill="1" applyBorder="1" applyAlignment="1" applyProtection="1">
      <alignment vertical="top"/>
    </xf>
    <xf numFmtId="0" fontId="94" fillId="0" borderId="82" xfId="29" applyFont="1" applyFill="1" applyBorder="1" applyAlignment="1" applyProtection="1">
      <alignment vertical="top"/>
    </xf>
    <xf numFmtId="0" fontId="94" fillId="0" borderId="81" xfId="29" applyFont="1" applyFill="1" applyBorder="1" applyAlignment="1" applyProtection="1">
      <alignment vertical="top"/>
    </xf>
    <xf numFmtId="0" fontId="94" fillId="0" borderId="0" xfId="29" applyFont="1" applyFill="1" applyAlignment="1" applyProtection="1">
      <alignment vertical="top"/>
    </xf>
    <xf numFmtId="0" fontId="94" fillId="0" borderId="81" xfId="29" applyFont="1" applyFill="1" applyBorder="1" applyAlignment="1" applyProtection="1">
      <alignment horizontal="center" vertical="top" shrinkToFit="1"/>
    </xf>
    <xf numFmtId="0" fontId="94" fillId="5" borderId="81" xfId="29" applyFont="1" applyFill="1" applyBorder="1" applyAlignment="1" applyProtection="1">
      <alignment horizontal="left" vertical="top" shrinkToFit="1"/>
    </xf>
    <xf numFmtId="0" fontId="94" fillId="0" borderId="0" xfId="29" applyFont="1" applyFill="1" applyAlignment="1" applyProtection="1">
      <alignment horizontal="center" vertical="top"/>
    </xf>
    <xf numFmtId="0" fontId="94" fillId="0" borderId="0" xfId="29" applyFont="1" applyAlignment="1" applyProtection="1">
      <alignment horizontal="left" vertical="center"/>
    </xf>
    <xf numFmtId="0" fontId="94" fillId="0" borderId="0" xfId="29" applyFont="1" applyProtection="1">
      <alignment vertical="center"/>
    </xf>
    <xf numFmtId="0" fontId="94" fillId="0" borderId="0" xfId="29" applyFont="1" applyAlignment="1" applyProtection="1">
      <alignment vertical="center"/>
    </xf>
    <xf numFmtId="0" fontId="8" fillId="0" borderId="0" xfId="29" applyProtection="1">
      <alignment vertical="center"/>
    </xf>
    <xf numFmtId="0" fontId="94" fillId="0" borderId="84" xfId="29" applyFont="1" applyFill="1" applyBorder="1" applyAlignment="1" applyProtection="1">
      <alignment vertical="top"/>
    </xf>
    <xf numFmtId="0" fontId="94" fillId="2" borderId="82" xfId="29" applyFont="1" applyFill="1" applyBorder="1" applyAlignment="1" applyProtection="1">
      <alignment vertical="top"/>
    </xf>
    <xf numFmtId="0" fontId="94" fillId="2" borderId="81" xfId="29" applyFont="1" applyFill="1" applyBorder="1" applyAlignment="1" applyProtection="1">
      <alignment vertical="top"/>
    </xf>
    <xf numFmtId="0" fontId="94" fillId="0" borderId="0" xfId="29" applyFont="1" applyFill="1" applyBorder="1" applyAlignment="1" applyProtection="1">
      <alignment horizontal="center" vertical="top"/>
    </xf>
    <xf numFmtId="0" fontId="94" fillId="0" borderId="80" xfId="29" applyFont="1" applyFill="1" applyBorder="1" applyAlignment="1" applyProtection="1">
      <alignment vertical="top"/>
    </xf>
    <xf numFmtId="0" fontId="94" fillId="0" borderId="78" xfId="29" applyFont="1" applyFill="1" applyBorder="1" applyAlignment="1" applyProtection="1">
      <alignment vertical="top"/>
    </xf>
    <xf numFmtId="0" fontId="94" fillId="5" borderId="0" xfId="29" applyFont="1" applyFill="1" applyBorder="1" applyAlignment="1" applyProtection="1">
      <alignment horizontal="center" vertical="top"/>
    </xf>
    <xf numFmtId="49" fontId="94" fillId="5" borderId="0" xfId="29" applyNumberFormat="1" applyFont="1" applyFill="1" applyBorder="1" applyAlignment="1" applyProtection="1">
      <alignment horizontal="center" vertical="top"/>
    </xf>
    <xf numFmtId="0" fontId="94" fillId="0" borderId="0" xfId="29" applyFont="1" applyAlignment="1" applyProtection="1">
      <alignment vertical="center" wrapText="1"/>
    </xf>
    <xf numFmtId="0" fontId="94" fillId="0" borderId="12" xfId="29" applyFont="1" applyFill="1" applyBorder="1" applyAlignment="1" applyProtection="1">
      <alignment vertical="top"/>
    </xf>
    <xf numFmtId="0" fontId="94" fillId="5" borderId="0" xfId="0" applyFont="1" applyFill="1" applyBorder="1" applyAlignment="1" applyProtection="1">
      <alignment horizontal="center" vertical="top"/>
    </xf>
    <xf numFmtId="0" fontId="94" fillId="0" borderId="83" xfId="29" applyFont="1" applyFill="1" applyBorder="1" applyAlignment="1" applyProtection="1">
      <alignment vertical="top"/>
    </xf>
    <xf numFmtId="0" fontId="94" fillId="0" borderId="82" xfId="0" applyFont="1" applyFill="1" applyBorder="1" applyAlignment="1" applyProtection="1">
      <alignment vertical="top"/>
    </xf>
    <xf numFmtId="0" fontId="94" fillId="0" borderId="81" xfId="0" applyFont="1" applyFill="1" applyBorder="1" applyAlignment="1" applyProtection="1">
      <alignment vertical="top"/>
    </xf>
    <xf numFmtId="0" fontId="94" fillId="0" borderId="0" xfId="0" applyFont="1" applyFill="1" applyBorder="1" applyAlignment="1" applyProtection="1">
      <alignment horizontal="center" vertical="top"/>
    </xf>
    <xf numFmtId="0" fontId="94" fillId="0" borderId="79" xfId="29" applyFont="1" applyFill="1" applyBorder="1" applyAlignment="1" applyProtection="1">
      <alignment vertical="top"/>
    </xf>
    <xf numFmtId="0" fontId="97" fillId="0" borderId="0" xfId="38" applyFont="1" applyFill="1" applyBorder="1" applyAlignment="1" applyProtection="1">
      <alignment horizontal="center" vertical="top"/>
    </xf>
    <xf numFmtId="0" fontId="94" fillId="0" borderId="29" xfId="29" applyFont="1" applyFill="1" applyBorder="1" applyAlignment="1" applyProtection="1">
      <alignment horizontal="left" vertical="top"/>
    </xf>
    <xf numFmtId="0" fontId="94" fillId="0" borderId="30" xfId="0" applyFont="1" applyFill="1" applyBorder="1" applyAlignment="1" applyProtection="1">
      <alignment vertical="top"/>
    </xf>
    <xf numFmtId="180" fontId="94" fillId="0" borderId="0" xfId="29" applyNumberFormat="1" applyFont="1" applyAlignment="1" applyProtection="1">
      <alignment horizontal="left" vertical="center"/>
    </xf>
    <xf numFmtId="180" fontId="94" fillId="0" borderId="0" xfId="29" applyNumberFormat="1" applyFont="1" applyProtection="1">
      <alignment vertical="center"/>
    </xf>
    <xf numFmtId="0" fontId="94" fillId="0" borderId="16" xfId="29" applyFont="1" applyFill="1" applyBorder="1" applyAlignment="1" applyProtection="1">
      <alignment vertical="top"/>
    </xf>
    <xf numFmtId="0" fontId="94" fillId="0" borderId="29" xfId="29" applyFont="1" applyFill="1" applyBorder="1" applyAlignment="1" applyProtection="1">
      <alignment vertical="top"/>
    </xf>
    <xf numFmtId="0" fontId="94" fillId="0" borderId="83" xfId="29" applyFont="1" applyFill="1" applyBorder="1" applyAlignment="1" applyProtection="1">
      <alignment vertical="top" shrinkToFit="1"/>
    </xf>
    <xf numFmtId="0" fontId="94" fillId="0" borderId="0" xfId="29" applyFont="1" applyFill="1" applyBorder="1" applyAlignment="1" applyProtection="1">
      <alignment vertical="top"/>
    </xf>
    <xf numFmtId="0" fontId="94" fillId="6" borderId="83" xfId="29" applyFont="1" applyFill="1" applyBorder="1" applyAlignment="1" applyProtection="1">
      <alignment vertical="top" shrinkToFit="1"/>
    </xf>
    <xf numFmtId="0" fontId="94" fillId="0" borderId="0" xfId="0" applyFont="1" applyBorder="1" applyAlignment="1" applyProtection="1">
      <alignment horizontal="center" vertical="top"/>
    </xf>
    <xf numFmtId="0" fontId="94" fillId="0" borderId="83" xfId="29" applyFont="1" applyFill="1" applyBorder="1" applyAlignment="1" applyProtection="1">
      <alignment vertical="top" wrapText="1" shrinkToFit="1"/>
    </xf>
    <xf numFmtId="0" fontId="97" fillId="0" borderId="0" xfId="38" applyFont="1" applyAlignment="1" applyProtection="1">
      <alignment horizontal="left" vertical="center"/>
    </xf>
    <xf numFmtId="179" fontId="94" fillId="0" borderId="0" xfId="29" applyNumberFormat="1" applyFont="1" applyAlignment="1" applyProtection="1">
      <alignment horizontal="left" vertical="center"/>
    </xf>
    <xf numFmtId="0" fontId="94" fillId="0" borderId="0" xfId="29" applyFont="1" applyAlignment="1" applyProtection="1">
      <alignment horizontal="center" vertical="center"/>
    </xf>
    <xf numFmtId="0" fontId="79" fillId="0" borderId="142" xfId="26" applyFont="1" applyBorder="1" applyAlignment="1" applyProtection="1">
      <alignment horizontal="center" vertical="center" wrapText="1"/>
      <protection locked="0"/>
    </xf>
    <xf numFmtId="0" fontId="77" fillId="4" borderId="0" xfId="26" applyFont="1" applyFill="1" applyAlignment="1" applyProtection="1">
      <alignment horizontal="left" vertical="center"/>
    </xf>
    <xf numFmtId="0" fontId="77" fillId="4" borderId="0" xfId="26" applyFont="1" applyFill="1" applyAlignment="1" applyProtection="1">
      <alignment horizontal="center" vertical="center"/>
    </xf>
    <xf numFmtId="0" fontId="77" fillId="4" borderId="0" xfId="26" applyFont="1" applyFill="1" applyAlignment="1" applyProtection="1">
      <alignment vertical="center"/>
    </xf>
    <xf numFmtId="0" fontId="50" fillId="4" borderId="0" xfId="26" applyFont="1" applyFill="1" applyAlignment="1" applyProtection="1">
      <alignment vertical="center"/>
    </xf>
    <xf numFmtId="0" fontId="50" fillId="0" borderId="0" xfId="26" applyFont="1" applyAlignment="1" applyProtection="1">
      <alignment vertical="center"/>
    </xf>
    <xf numFmtId="0" fontId="77" fillId="4" borderId="0" xfId="26" applyFont="1" applyFill="1" applyAlignment="1" applyProtection="1">
      <alignment horizontal="centerContinuous" vertical="center"/>
    </xf>
    <xf numFmtId="0" fontId="77" fillId="4" borderId="0" xfId="26" applyNumberFormat="1" applyFont="1" applyFill="1" applyAlignment="1" applyProtection="1">
      <alignment horizontal="center" vertical="center"/>
    </xf>
    <xf numFmtId="0" fontId="77" fillId="4" borderId="0" xfId="26" applyFont="1" applyFill="1" applyBorder="1" applyAlignment="1" applyProtection="1">
      <alignment horizontal="center" vertical="center"/>
    </xf>
    <xf numFmtId="0" fontId="77" fillId="4" borderId="191" xfId="26" applyFont="1" applyFill="1" applyBorder="1" applyAlignment="1" applyProtection="1">
      <alignment horizontal="left" vertical="center"/>
    </xf>
    <xf numFmtId="0" fontId="77" fillId="4" borderId="192" xfId="26" applyFont="1" applyFill="1" applyBorder="1" applyAlignment="1" applyProtection="1">
      <alignment horizontal="left" vertical="center"/>
    </xf>
    <xf numFmtId="0" fontId="77" fillId="4" borderId="192" xfId="26" applyFont="1" applyFill="1" applyBorder="1" applyAlignment="1" applyProtection="1">
      <alignment vertical="center"/>
    </xf>
    <xf numFmtId="0" fontId="77" fillId="4" borderId="192" xfId="26" applyFont="1" applyFill="1" applyBorder="1" applyAlignment="1" applyProtection="1">
      <alignment horizontal="center" vertical="center"/>
    </xf>
    <xf numFmtId="0" fontId="80" fillId="4" borderId="192" xfId="0" applyFont="1" applyFill="1" applyBorder="1" applyAlignment="1" applyProtection="1">
      <alignment horizontal="left" vertical="center"/>
    </xf>
    <xf numFmtId="0" fontId="80" fillId="4" borderId="200" xfId="0" applyFont="1" applyFill="1" applyBorder="1" applyAlignment="1" applyProtection="1">
      <alignment horizontal="left" vertical="center"/>
    </xf>
    <xf numFmtId="0" fontId="77" fillId="4" borderId="202" xfId="26" applyFont="1" applyFill="1" applyBorder="1" applyAlignment="1" applyProtection="1">
      <alignment vertical="center"/>
    </xf>
    <xf numFmtId="0" fontId="77" fillId="4" borderId="174" xfId="26" applyFont="1" applyFill="1" applyBorder="1" applyAlignment="1" applyProtection="1">
      <alignment horizontal="left" vertical="center"/>
    </xf>
    <xf numFmtId="0" fontId="77" fillId="4" borderId="82" xfId="26" applyFont="1" applyFill="1" applyBorder="1" applyAlignment="1" applyProtection="1">
      <alignment horizontal="left" vertical="center"/>
    </xf>
    <xf numFmtId="0" fontId="77" fillId="4" borderId="82" xfId="26" applyFont="1" applyFill="1" applyBorder="1" applyAlignment="1" applyProtection="1">
      <alignment vertical="center"/>
    </xf>
    <xf numFmtId="0" fontId="77" fillId="4" borderId="82" xfId="26" applyFont="1" applyFill="1" applyBorder="1" applyAlignment="1" applyProtection="1">
      <alignment horizontal="center" vertical="center"/>
    </xf>
    <xf numFmtId="0" fontId="80" fillId="4" borderId="82" xfId="0" applyFont="1" applyFill="1" applyBorder="1" applyAlignment="1" applyProtection="1">
      <alignment horizontal="left" vertical="center"/>
    </xf>
    <xf numFmtId="0" fontId="80" fillId="4" borderId="203" xfId="0" applyFont="1" applyFill="1" applyBorder="1" applyAlignment="1" applyProtection="1">
      <alignment horizontal="left" vertical="center"/>
    </xf>
    <xf numFmtId="0" fontId="77" fillId="4" borderId="204" xfId="26" applyFont="1" applyFill="1" applyBorder="1" applyAlignment="1" applyProtection="1">
      <alignment vertical="center"/>
    </xf>
    <xf numFmtId="0" fontId="77" fillId="4" borderId="17" xfId="26" applyFont="1" applyFill="1" applyBorder="1" applyAlignment="1" applyProtection="1">
      <alignment horizontal="left" vertical="center"/>
    </xf>
    <xf numFmtId="0" fontId="80" fillId="4" borderId="17" xfId="0" applyFont="1" applyFill="1" applyBorder="1" applyAlignment="1" applyProtection="1">
      <alignment horizontal="left" vertical="center"/>
    </xf>
    <xf numFmtId="0" fontId="77" fillId="4" borderId="117" xfId="26" applyFont="1" applyFill="1" applyBorder="1" applyAlignment="1" applyProtection="1">
      <alignment horizontal="left" vertical="center"/>
    </xf>
    <xf numFmtId="0" fontId="77" fillId="4" borderId="137" xfId="26" applyFont="1" applyFill="1" applyBorder="1" applyAlignment="1" applyProtection="1">
      <alignment horizontal="left" vertical="center"/>
    </xf>
    <xf numFmtId="0" fontId="77" fillId="4" borderId="17" xfId="26" applyFont="1" applyFill="1" applyBorder="1" applyAlignment="1" applyProtection="1">
      <alignment vertical="center"/>
    </xf>
    <xf numFmtId="0" fontId="77" fillId="4" borderId="17" xfId="26" applyFont="1" applyFill="1" applyBorder="1" applyAlignment="1" applyProtection="1">
      <alignment horizontal="center" vertical="center"/>
    </xf>
    <xf numFmtId="0" fontId="77" fillId="4" borderId="194" xfId="26" applyFont="1" applyFill="1" applyBorder="1" applyAlignment="1" applyProtection="1">
      <alignment horizontal="left" vertical="center"/>
    </xf>
    <xf numFmtId="0" fontId="77" fillId="4" borderId="184" xfId="26" applyFont="1" applyFill="1" applyBorder="1" applyAlignment="1" applyProtection="1">
      <alignment horizontal="left" vertical="center"/>
    </xf>
    <xf numFmtId="0" fontId="77" fillId="4" borderId="184" xfId="26" applyFont="1" applyFill="1" applyBorder="1" applyAlignment="1" applyProtection="1">
      <alignment horizontal="center" vertical="center"/>
    </xf>
    <xf numFmtId="1" fontId="77" fillId="4" borderId="184" xfId="26" applyNumberFormat="1" applyFont="1" applyFill="1" applyBorder="1" applyAlignment="1" applyProtection="1">
      <alignment horizontal="left" vertical="center"/>
    </xf>
    <xf numFmtId="1" fontId="80" fillId="4" borderId="184" xfId="0" applyNumberFormat="1" applyFont="1" applyFill="1" applyBorder="1" applyAlignment="1" applyProtection="1">
      <alignment horizontal="left" vertical="center"/>
    </xf>
    <xf numFmtId="1" fontId="80" fillId="4" borderId="190" xfId="0" applyNumberFormat="1" applyFont="1" applyFill="1" applyBorder="1" applyAlignment="1" applyProtection="1">
      <alignment horizontal="left" vertical="center"/>
    </xf>
    <xf numFmtId="0" fontId="77" fillId="4" borderId="195" xfId="26" applyFont="1" applyFill="1" applyBorder="1" applyAlignment="1" applyProtection="1">
      <alignment vertical="center"/>
    </xf>
    <xf numFmtId="182" fontId="78" fillId="4" borderId="0" xfId="26" applyNumberFormat="1" applyFont="1" applyFill="1" applyAlignment="1" applyProtection="1">
      <alignment horizontal="center" vertical="center"/>
    </xf>
    <xf numFmtId="182" fontId="78" fillId="4" borderId="0" xfId="26" applyNumberFormat="1" applyFont="1" applyFill="1" applyAlignment="1" applyProtection="1">
      <alignment vertical="center"/>
    </xf>
    <xf numFmtId="0" fontId="79" fillId="4" borderId="172" xfId="26" applyFont="1" applyFill="1" applyBorder="1" applyAlignment="1" applyProtection="1">
      <alignment horizontal="centerContinuous" vertical="center" wrapText="1"/>
    </xf>
    <xf numFmtId="0" fontId="79" fillId="4" borderId="170" xfId="26" applyFont="1" applyFill="1" applyBorder="1" applyAlignment="1" applyProtection="1">
      <alignment horizontal="centerContinuous" vertical="center" wrapText="1"/>
    </xf>
    <xf numFmtId="0" fontId="79" fillId="4" borderId="171" xfId="26" applyFont="1" applyFill="1" applyBorder="1" applyAlignment="1" applyProtection="1">
      <alignment horizontal="centerContinuous" vertical="center" wrapText="1"/>
    </xf>
    <xf numFmtId="0" fontId="79" fillId="4" borderId="171" xfId="26" applyFont="1" applyFill="1" applyBorder="1" applyAlignment="1" applyProtection="1">
      <alignment horizontal="centerContinuous" vertical="center"/>
    </xf>
    <xf numFmtId="0" fontId="79" fillId="4" borderId="172" xfId="26" applyFont="1" applyFill="1" applyBorder="1" applyAlignment="1" applyProtection="1">
      <alignment horizontal="centerContinuous" vertical="center"/>
    </xf>
    <xf numFmtId="0" fontId="79" fillId="4" borderId="192" xfId="26" applyFont="1" applyFill="1" applyBorder="1" applyAlignment="1" applyProtection="1">
      <alignment horizontal="centerContinuous" vertical="center" wrapText="1"/>
    </xf>
    <xf numFmtId="0" fontId="77" fillId="4" borderId="196" xfId="26" applyFont="1" applyFill="1" applyBorder="1" applyAlignment="1" applyProtection="1">
      <alignment horizontal="centerContinuous" vertical="center"/>
    </xf>
    <xf numFmtId="0" fontId="77" fillId="4" borderId="193" xfId="26" applyFont="1" applyFill="1" applyBorder="1" applyAlignment="1" applyProtection="1">
      <alignment horizontal="centerContinuous" vertical="center" wrapText="1"/>
    </xf>
    <xf numFmtId="0" fontId="82" fillId="4" borderId="193" xfId="26" applyFont="1" applyFill="1" applyBorder="1" applyAlignment="1" applyProtection="1">
      <alignment horizontal="centerContinuous" vertical="center" wrapText="1"/>
    </xf>
    <xf numFmtId="0" fontId="82" fillId="4" borderId="192" xfId="26" applyFont="1" applyFill="1" applyBorder="1" applyAlignment="1" applyProtection="1">
      <alignment horizontal="centerContinuous" vertical="center"/>
    </xf>
    <xf numFmtId="0" fontId="79" fillId="4" borderId="84" xfId="26" applyFont="1" applyFill="1" applyBorder="1" applyAlignment="1" applyProtection="1">
      <alignment horizontal="center" vertical="center" wrapText="1"/>
    </xf>
    <xf numFmtId="0" fontId="79" fillId="4" borderId="83" xfId="26" applyFont="1" applyFill="1" applyBorder="1" applyAlignment="1" applyProtection="1">
      <alignment horizontal="center" vertical="center" wrapText="1"/>
    </xf>
    <xf numFmtId="0" fontId="79" fillId="4" borderId="81" xfId="26" applyFont="1" applyFill="1" applyBorder="1" applyAlignment="1" applyProtection="1">
      <alignment horizontal="center" vertical="center" wrapText="1"/>
    </xf>
    <xf numFmtId="0" fontId="79" fillId="4" borderId="0" xfId="26" applyFont="1" applyFill="1" applyBorder="1" applyAlignment="1" applyProtection="1">
      <alignment horizontal="centerContinuous" vertical="center" wrapText="1"/>
    </xf>
    <xf numFmtId="0" fontId="77" fillId="4" borderId="22" xfId="26" applyFont="1" applyFill="1" applyBorder="1" applyAlignment="1" applyProtection="1">
      <alignment horizontal="center" vertical="center"/>
    </xf>
    <xf numFmtId="0" fontId="77" fillId="4" borderId="79" xfId="26" applyFont="1" applyFill="1" applyBorder="1" applyAlignment="1" applyProtection="1">
      <alignment horizontal="centerContinuous" vertical="center" wrapText="1"/>
    </xf>
    <xf numFmtId="0" fontId="77" fillId="4" borderId="22" xfId="26" applyFont="1" applyFill="1" applyBorder="1" applyAlignment="1" applyProtection="1">
      <alignment horizontal="centerContinuous" vertical="center"/>
    </xf>
    <xf numFmtId="0" fontId="82" fillId="4" borderId="79" xfId="26" applyFont="1" applyFill="1" applyBorder="1" applyAlignment="1" applyProtection="1">
      <alignment horizontal="centerContinuous" vertical="center"/>
    </xf>
    <xf numFmtId="0" fontId="82" fillId="4" borderId="0" xfId="26" applyFont="1" applyFill="1" applyBorder="1" applyAlignment="1" applyProtection="1">
      <alignment horizontal="centerContinuous" vertical="center"/>
    </xf>
    <xf numFmtId="183" fontId="80" fillId="4" borderId="208" xfId="26" applyNumberFormat="1" applyFont="1" applyFill="1" applyBorder="1" applyAlignment="1" applyProtection="1">
      <alignment horizontal="center" vertical="center"/>
    </xf>
    <xf numFmtId="183" fontId="80" fillId="4" borderId="209" xfId="26" applyNumberFormat="1" applyFont="1" applyFill="1" applyBorder="1" applyAlignment="1" applyProtection="1">
      <alignment horizontal="center" vertical="center"/>
    </xf>
    <xf numFmtId="183" fontId="80" fillId="4" borderId="210" xfId="26" applyNumberFormat="1" applyFont="1" applyFill="1" applyBorder="1" applyAlignment="1" applyProtection="1">
      <alignment horizontal="center" vertical="center"/>
    </xf>
    <xf numFmtId="183" fontId="80" fillId="4" borderId="211" xfId="26" applyNumberFormat="1" applyFont="1" applyFill="1" applyBorder="1" applyAlignment="1" applyProtection="1">
      <alignment horizontal="center" vertical="center"/>
    </xf>
    <xf numFmtId="183" fontId="80" fillId="4" borderId="212" xfId="26" applyNumberFormat="1" applyFont="1" applyFill="1" applyBorder="1" applyAlignment="1" applyProtection="1">
      <alignment horizontal="center" vertical="center"/>
    </xf>
    <xf numFmtId="0" fontId="79" fillId="4" borderId="184" xfId="26" applyFont="1" applyFill="1" applyBorder="1" applyAlignment="1" applyProtection="1">
      <alignment horizontal="center" vertical="center" wrapText="1"/>
    </xf>
    <xf numFmtId="0" fontId="77" fillId="4" borderId="185" xfId="26" applyFont="1" applyFill="1" applyBorder="1" applyAlignment="1" applyProtection="1">
      <alignment horizontal="center" vertical="center"/>
    </xf>
    <xf numFmtId="0" fontId="77" fillId="4" borderId="190" xfId="26" applyFont="1" applyFill="1" applyBorder="1" applyAlignment="1" applyProtection="1">
      <alignment horizontal="centerContinuous" vertical="center" wrapText="1"/>
    </xf>
    <xf numFmtId="0" fontId="77" fillId="4" borderId="185" xfId="26" applyFont="1" applyFill="1" applyBorder="1" applyAlignment="1" applyProtection="1">
      <alignment horizontal="centerContinuous" vertical="center"/>
    </xf>
    <xf numFmtId="0" fontId="82" fillId="4" borderId="190" xfId="26" applyFont="1" applyFill="1" applyBorder="1" applyAlignment="1" applyProtection="1">
      <alignment horizontal="centerContinuous" vertical="center" wrapText="1"/>
    </xf>
    <xf numFmtId="0" fontId="82" fillId="4" borderId="184" xfId="26" applyFont="1" applyFill="1" applyBorder="1" applyAlignment="1" applyProtection="1">
      <alignment horizontal="centerContinuous" vertical="center"/>
    </xf>
    <xf numFmtId="0" fontId="77" fillId="4" borderId="168" xfId="26" applyFont="1" applyFill="1" applyBorder="1" applyAlignment="1" applyProtection="1">
      <alignment horizontal="left" vertical="center"/>
    </xf>
    <xf numFmtId="0" fontId="77" fillId="4" borderId="169" xfId="26" applyFont="1" applyFill="1" applyBorder="1" applyAlignment="1" applyProtection="1">
      <alignment horizontal="left" vertical="center"/>
    </xf>
    <xf numFmtId="0" fontId="77" fillId="4" borderId="170" xfId="26" applyFont="1" applyFill="1" applyBorder="1" applyAlignment="1" applyProtection="1">
      <alignment horizontal="center" vertical="center"/>
    </xf>
    <xf numFmtId="0" fontId="77" fillId="4" borderId="169" xfId="26" applyFont="1" applyFill="1" applyBorder="1" applyAlignment="1" applyProtection="1">
      <alignment horizontal="center" vertical="center"/>
    </xf>
    <xf numFmtId="0" fontId="77" fillId="4" borderId="171" xfId="26" applyFont="1" applyFill="1" applyBorder="1" applyAlignment="1" applyProtection="1">
      <alignment horizontal="center" vertical="center"/>
    </xf>
    <xf numFmtId="0" fontId="50" fillId="4" borderId="0" xfId="26" applyFont="1" applyFill="1" applyAlignment="1" applyProtection="1">
      <alignment horizontal="left" vertical="center"/>
    </xf>
    <xf numFmtId="0" fontId="50" fillId="0" borderId="0" xfId="26" applyFont="1" applyAlignment="1" applyProtection="1">
      <alignment horizontal="left" vertical="center"/>
    </xf>
    <xf numFmtId="0" fontId="80" fillId="4" borderId="83" xfId="0" applyFont="1" applyFill="1" applyBorder="1" applyAlignment="1" applyProtection="1">
      <alignment horizontal="center" vertical="center" shrinkToFit="1"/>
    </xf>
    <xf numFmtId="0" fontId="81" fillId="4" borderId="83" xfId="26" applyFont="1" applyFill="1" applyBorder="1" applyAlignment="1" applyProtection="1">
      <alignment horizontal="left" vertical="center" wrapText="1"/>
    </xf>
    <xf numFmtId="0" fontId="81" fillId="4" borderId="29" xfId="26" applyFont="1" applyFill="1" applyBorder="1" applyAlignment="1" applyProtection="1">
      <alignment horizontal="left" vertical="center" wrapText="1"/>
    </xf>
    <xf numFmtId="0" fontId="77" fillId="4" borderId="30" xfId="26" applyFont="1" applyFill="1" applyBorder="1" applyAlignment="1" applyProtection="1">
      <alignment horizontal="left" vertical="center"/>
    </xf>
    <xf numFmtId="0" fontId="77" fillId="4" borderId="175" xfId="26" applyFont="1" applyFill="1" applyBorder="1" applyAlignment="1" applyProtection="1">
      <alignment horizontal="left" vertical="center"/>
    </xf>
    <xf numFmtId="0" fontId="77" fillId="4" borderId="164" xfId="26" applyFont="1" applyFill="1" applyBorder="1" applyAlignment="1" applyProtection="1">
      <alignment horizontal="left" vertical="center"/>
    </xf>
    <xf numFmtId="0" fontId="77" fillId="4" borderId="165" xfId="26" applyFont="1" applyFill="1" applyBorder="1" applyAlignment="1" applyProtection="1">
      <alignment horizontal="center" vertical="center"/>
    </xf>
    <xf numFmtId="0" fontId="77" fillId="4" borderId="164" xfId="26" applyFont="1" applyFill="1" applyBorder="1" applyAlignment="1" applyProtection="1">
      <alignment horizontal="center" vertical="center"/>
    </xf>
    <xf numFmtId="0" fontId="77" fillId="4" borderId="166" xfId="26" applyFont="1" applyFill="1" applyBorder="1" applyAlignment="1" applyProtection="1">
      <alignment horizontal="center" vertical="center"/>
    </xf>
    <xf numFmtId="0" fontId="80" fillId="4" borderId="81" xfId="0" applyFont="1" applyFill="1" applyBorder="1" applyAlignment="1" applyProtection="1">
      <alignment horizontal="center" vertical="center" shrinkToFit="1"/>
    </xf>
    <xf numFmtId="0" fontId="80" fillId="4" borderId="31" xfId="0" applyFont="1" applyFill="1" applyBorder="1" applyAlignment="1" applyProtection="1">
      <alignment horizontal="center" vertical="center" shrinkToFit="1"/>
    </xf>
    <xf numFmtId="0" fontId="80" fillId="4" borderId="178" xfId="0" applyFont="1" applyFill="1" applyBorder="1" applyAlignment="1" applyProtection="1">
      <alignment horizontal="center" vertical="center" shrinkToFit="1"/>
    </xf>
    <xf numFmtId="0" fontId="81" fillId="4" borderId="178" xfId="26" applyFont="1" applyFill="1" applyBorder="1" applyAlignment="1" applyProtection="1">
      <alignment horizontal="left" vertical="center" wrapText="1"/>
    </xf>
    <xf numFmtId="0" fontId="77" fillId="4" borderId="177" xfId="26" applyFont="1" applyFill="1" applyBorder="1" applyAlignment="1" applyProtection="1">
      <alignment horizontal="left" vertical="center"/>
    </xf>
    <xf numFmtId="0" fontId="77" fillId="4" borderId="0" xfId="26" applyFont="1" applyFill="1" applyBorder="1" applyAlignment="1" applyProtection="1">
      <alignment horizontal="left" vertical="center" shrinkToFit="1"/>
    </xf>
    <xf numFmtId="0" fontId="77" fillId="4" borderId="0" xfId="26" applyFont="1" applyFill="1" applyAlignment="1" applyProtection="1">
      <alignment horizontal="left" vertical="center" shrinkToFit="1"/>
    </xf>
    <xf numFmtId="0" fontId="79" fillId="4" borderId="0" xfId="26" applyFont="1" applyFill="1" applyAlignment="1" applyProtection="1">
      <alignment horizontal="center" vertical="center" wrapText="1"/>
    </xf>
    <xf numFmtId="0" fontId="79" fillId="4" borderId="0" xfId="26" applyFont="1" applyFill="1" applyAlignment="1" applyProtection="1">
      <alignment vertical="center" wrapText="1"/>
    </xf>
    <xf numFmtId="0" fontId="79" fillId="4" borderId="138" xfId="26" applyFont="1" applyFill="1" applyBorder="1" applyAlignment="1" applyProtection="1">
      <alignment horizontal="center" vertical="center" wrapText="1"/>
    </xf>
    <xf numFmtId="0" fontId="77" fillId="4" borderId="0" xfId="26" applyFont="1" applyFill="1" applyAlignment="1" applyProtection="1">
      <alignment horizontal="left" vertical="center" wrapText="1"/>
    </xf>
    <xf numFmtId="0" fontId="81" fillId="4" borderId="0" xfId="26" applyFont="1" applyFill="1" applyAlignment="1" applyProtection="1">
      <alignment horizontal="left" vertical="center" wrapText="1"/>
    </xf>
    <xf numFmtId="0" fontId="77" fillId="4" borderId="144" xfId="26" applyFont="1" applyFill="1" applyBorder="1" applyAlignment="1" applyProtection="1">
      <alignment horizontal="left" vertical="center"/>
    </xf>
    <xf numFmtId="0" fontId="77" fillId="4" borderId="145" xfId="26" applyFont="1" applyFill="1" applyBorder="1" applyAlignment="1" applyProtection="1">
      <alignment horizontal="left" vertical="center"/>
    </xf>
    <xf numFmtId="0" fontId="77" fillId="4" borderId="146" xfId="26" applyFont="1" applyFill="1" applyBorder="1" applyAlignment="1" applyProtection="1">
      <alignment horizontal="left" vertical="center"/>
    </xf>
    <xf numFmtId="0" fontId="78" fillId="4" borderId="0" xfId="26" applyFont="1" applyFill="1" applyAlignment="1" applyProtection="1">
      <alignment horizontal="left" vertical="center"/>
    </xf>
    <xf numFmtId="0" fontId="77" fillId="4" borderId="147" xfId="26" applyFont="1" applyFill="1" applyBorder="1" applyAlignment="1" applyProtection="1">
      <alignment horizontal="center" vertical="center"/>
    </xf>
    <xf numFmtId="0" fontId="77" fillId="4" borderId="0" xfId="26" applyFont="1" applyFill="1" applyBorder="1" applyAlignment="1" applyProtection="1">
      <alignment horizontal="left" vertical="center"/>
    </xf>
    <xf numFmtId="185" fontId="78" fillId="4" borderId="0" xfId="26" applyNumberFormat="1" applyFont="1" applyFill="1" applyAlignment="1" applyProtection="1">
      <alignment vertical="center"/>
    </xf>
    <xf numFmtId="0" fontId="77" fillId="4" borderId="148" xfId="26" applyFont="1" applyFill="1" applyBorder="1" applyAlignment="1" applyProtection="1">
      <alignment horizontal="center" vertical="center"/>
    </xf>
    <xf numFmtId="0" fontId="77" fillId="4" borderId="0" xfId="26" applyFont="1" applyFill="1" applyAlignment="1" applyProtection="1">
      <alignment horizontal="right" vertical="center"/>
    </xf>
    <xf numFmtId="0" fontId="86" fillId="4" borderId="0" xfId="26" applyFont="1" applyFill="1" applyAlignment="1" applyProtection="1">
      <alignment horizontal="left" vertical="center"/>
    </xf>
    <xf numFmtId="0" fontId="77" fillId="4" borderId="149" xfId="26" applyFont="1" applyFill="1" applyBorder="1" applyAlignment="1" applyProtection="1">
      <alignment horizontal="center" vertical="center"/>
    </xf>
    <xf numFmtId="0" fontId="77" fillId="4" borderId="138" xfId="26" applyFont="1" applyFill="1" applyBorder="1" applyAlignment="1" applyProtection="1">
      <alignment horizontal="left" vertical="center"/>
    </xf>
    <xf numFmtId="0" fontId="77" fillId="4" borderId="138" xfId="26" applyFont="1" applyFill="1" applyBorder="1" applyAlignment="1" applyProtection="1">
      <alignment horizontal="center" vertical="center"/>
    </xf>
    <xf numFmtId="0" fontId="77" fillId="4" borderId="150" xfId="26" applyFont="1" applyFill="1" applyBorder="1" applyAlignment="1" applyProtection="1">
      <alignment horizontal="center" vertical="center"/>
    </xf>
    <xf numFmtId="0" fontId="77" fillId="4" borderId="0" xfId="26" applyFont="1" applyFill="1" applyAlignment="1" applyProtection="1">
      <alignment horizontal="left" vertical="center"/>
    </xf>
    <xf numFmtId="0" fontId="12" fillId="4" borderId="0" xfId="26" applyFill="1" applyAlignment="1" applyProtection="1">
      <alignment horizontal="left" vertical="center"/>
    </xf>
    <xf numFmtId="0" fontId="12" fillId="0" borderId="0" xfId="26" applyAlignment="1" applyProtection="1">
      <alignment horizontal="left" vertical="center"/>
    </xf>
    <xf numFmtId="0" fontId="82" fillId="4" borderId="0" xfId="26" applyFont="1" applyFill="1" applyAlignment="1" applyProtection="1">
      <alignment horizontal="left" vertical="center"/>
    </xf>
    <xf numFmtId="0" fontId="82" fillId="4" borderId="0" xfId="26" applyFont="1" applyFill="1" applyAlignment="1" applyProtection="1">
      <alignment vertical="center"/>
    </xf>
    <xf numFmtId="0" fontId="82" fillId="4" borderId="1" xfId="26" applyFont="1" applyFill="1" applyBorder="1" applyAlignment="1" applyProtection="1">
      <alignment horizontal="center" vertical="center"/>
    </xf>
    <xf numFmtId="0" fontId="82" fillId="4" borderId="2" xfId="26" applyFont="1" applyFill="1" applyBorder="1" applyAlignment="1" applyProtection="1">
      <alignment horizontal="center" vertical="center"/>
    </xf>
    <xf numFmtId="0" fontId="82" fillId="4" borderId="5" xfId="26" applyFont="1" applyFill="1" applyBorder="1" applyAlignment="1" applyProtection="1">
      <alignment horizontal="center" vertical="center"/>
    </xf>
    <xf numFmtId="0" fontId="83" fillId="4" borderId="91" xfId="26" applyFont="1" applyFill="1" applyBorder="1" applyAlignment="1" applyProtection="1">
      <alignment horizontal="centerContinuous" vertical="center" wrapText="1"/>
    </xf>
    <xf numFmtId="0" fontId="83" fillId="4" borderId="88" xfId="26" applyFont="1" applyFill="1" applyBorder="1" applyAlignment="1" applyProtection="1">
      <alignment horizontal="centerContinuous" vertical="center" wrapText="1"/>
    </xf>
    <xf numFmtId="0" fontId="83" fillId="4" borderId="93" xfId="26" applyFont="1" applyFill="1" applyBorder="1" applyAlignment="1" applyProtection="1">
      <alignment horizontal="centerContinuous" vertical="center" wrapText="1"/>
    </xf>
    <xf numFmtId="0" fontId="83" fillId="4" borderId="94" xfId="26" applyFont="1" applyFill="1" applyBorder="1" applyAlignment="1" applyProtection="1">
      <alignment horizontal="centerContinuous" vertical="center" wrapText="1"/>
    </xf>
    <xf numFmtId="0" fontId="83" fillId="4" borderId="94" xfId="26" applyFont="1" applyFill="1" applyBorder="1" applyAlignment="1" applyProtection="1">
      <alignment horizontal="centerContinuous" vertical="center"/>
    </xf>
    <xf numFmtId="0" fontId="83" fillId="4" borderId="88" xfId="26" applyFont="1" applyFill="1" applyBorder="1" applyAlignment="1" applyProtection="1">
      <alignment horizontal="centerContinuous" vertical="center"/>
    </xf>
    <xf numFmtId="0" fontId="83" fillId="4" borderId="93" xfId="26" applyFont="1" applyFill="1" applyBorder="1" applyAlignment="1" applyProtection="1">
      <alignment horizontal="centerContinuous" vertical="center"/>
    </xf>
    <xf numFmtId="0" fontId="84" fillId="4" borderId="1" xfId="26" applyFont="1" applyFill="1" applyBorder="1" applyAlignment="1" applyProtection="1">
      <alignment horizontal="centerContinuous" vertical="center" wrapText="1"/>
    </xf>
    <xf numFmtId="0" fontId="84" fillId="4" borderId="3" xfId="26" applyFont="1" applyFill="1" applyBorder="1" applyAlignment="1" applyProtection="1">
      <alignment horizontal="centerContinuous" vertical="center"/>
    </xf>
    <xf numFmtId="0" fontId="84" fillId="4" borderId="4" xfId="26" applyFont="1" applyFill="1" applyBorder="1" applyAlignment="1" applyProtection="1">
      <alignment horizontal="centerContinuous" vertical="center" wrapText="1"/>
    </xf>
    <xf numFmtId="0" fontId="84" fillId="4" borderId="2" xfId="26" applyFont="1" applyFill="1" applyBorder="1" applyAlignment="1" applyProtection="1">
      <alignment horizontal="centerContinuous" vertical="center"/>
    </xf>
    <xf numFmtId="0" fontId="84" fillId="4" borderId="5" xfId="26" applyFont="1" applyFill="1" applyBorder="1" applyAlignment="1" applyProtection="1">
      <alignment horizontal="centerContinuous" vertical="center"/>
    </xf>
    <xf numFmtId="0" fontId="77" fillId="4" borderId="0" xfId="26" applyFont="1" applyFill="1" applyBorder="1" applyAlignment="1" applyProtection="1">
      <alignment horizontal="centerContinuous" vertical="center"/>
    </xf>
    <xf numFmtId="0" fontId="82" fillId="4" borderId="60" xfId="26" applyFont="1" applyFill="1" applyBorder="1" applyAlignment="1" applyProtection="1">
      <alignment horizontal="left" vertical="center"/>
    </xf>
    <xf numFmtId="0" fontId="82" fillId="4" borderId="57" xfId="26" applyFont="1" applyFill="1" applyBorder="1" applyAlignment="1" applyProtection="1">
      <alignment horizontal="centerContinuous" vertical="center"/>
    </xf>
    <xf numFmtId="0" fontId="83" fillId="4" borderId="81" xfId="26" applyFont="1" applyFill="1" applyBorder="1" applyAlignment="1" applyProtection="1">
      <alignment horizontal="center" vertical="center" wrapText="1"/>
    </xf>
    <xf numFmtId="0" fontId="83" fillId="4" borderId="84" xfId="26" applyFont="1" applyFill="1" applyBorder="1" applyAlignment="1" applyProtection="1">
      <alignment horizontal="center" vertical="center" wrapText="1"/>
    </xf>
    <xf numFmtId="0" fontId="83" fillId="4" borderId="19" xfId="26" applyFont="1" applyFill="1" applyBorder="1" applyAlignment="1" applyProtection="1">
      <alignment horizontal="center" vertical="center" wrapText="1"/>
    </xf>
    <xf numFmtId="0" fontId="83" fillId="4" borderId="59" xfId="26" applyFont="1" applyFill="1" applyBorder="1" applyAlignment="1" applyProtection="1">
      <alignment horizontal="center" vertical="center" wrapText="1"/>
    </xf>
    <xf numFmtId="0" fontId="84" fillId="4" borderId="60" xfId="26" applyFont="1" applyFill="1" applyBorder="1" applyAlignment="1" applyProtection="1">
      <alignment horizontal="centerContinuous" vertical="center" wrapText="1"/>
    </xf>
    <xf numFmtId="0" fontId="84" fillId="4" borderId="22" xfId="26" applyFont="1" applyFill="1" applyBorder="1" applyAlignment="1" applyProtection="1">
      <alignment horizontal="center" vertical="center"/>
    </xf>
    <xf numFmtId="0" fontId="84" fillId="4" borderId="79" xfId="26" applyFont="1" applyFill="1" applyBorder="1" applyAlignment="1" applyProtection="1">
      <alignment horizontal="centerContinuous" vertical="center" wrapText="1"/>
    </xf>
    <xf numFmtId="0" fontId="84" fillId="4" borderId="22" xfId="26" applyFont="1" applyFill="1" applyBorder="1" applyAlignment="1" applyProtection="1">
      <alignment horizontal="centerContinuous" vertical="center"/>
    </xf>
    <xf numFmtId="0" fontId="84" fillId="4" borderId="79" xfId="26" applyFont="1" applyFill="1" applyBorder="1" applyAlignment="1" applyProtection="1">
      <alignment horizontal="centerContinuous" vertical="center"/>
    </xf>
    <xf numFmtId="0" fontId="84" fillId="4" borderId="0" xfId="26" applyFont="1" applyFill="1" applyBorder="1" applyAlignment="1" applyProtection="1">
      <alignment horizontal="centerContinuous" vertical="center"/>
    </xf>
    <xf numFmtId="0" fontId="84" fillId="4" borderId="57" xfId="26" applyFont="1" applyFill="1" applyBorder="1" applyAlignment="1" applyProtection="1">
      <alignment horizontal="centerContinuous" vertical="center"/>
    </xf>
    <xf numFmtId="0" fontId="82" fillId="4" borderId="60" xfId="26" applyFont="1" applyFill="1" applyBorder="1" applyAlignment="1" applyProtection="1">
      <alignment horizontal="center" vertical="center"/>
    </xf>
    <xf numFmtId="0" fontId="82" fillId="4" borderId="0" xfId="26" applyFont="1" applyFill="1" applyBorder="1" applyAlignment="1" applyProtection="1">
      <alignment horizontal="center" vertical="center"/>
    </xf>
    <xf numFmtId="0" fontId="82" fillId="4" borderId="57" xfId="26" applyFont="1" applyFill="1" applyBorder="1" applyAlignment="1" applyProtection="1">
      <alignment horizontal="center" vertical="center"/>
    </xf>
    <xf numFmtId="183" fontId="84" fillId="4" borderId="160" xfId="26" applyNumberFormat="1" applyFont="1" applyFill="1" applyBorder="1" applyAlignment="1" applyProtection="1">
      <alignment horizontal="center" vertical="center"/>
    </xf>
    <xf numFmtId="183" fontId="84" fillId="4" borderId="151" xfId="26" applyNumberFormat="1" applyFont="1" applyFill="1" applyBorder="1" applyAlignment="1" applyProtection="1">
      <alignment horizontal="center" vertical="center"/>
    </xf>
    <xf numFmtId="183" fontId="84" fillId="4" borderId="153" xfId="26" applyNumberFormat="1" applyFont="1" applyFill="1" applyBorder="1" applyAlignment="1" applyProtection="1">
      <alignment horizontal="center" vertical="center"/>
    </xf>
    <xf numFmtId="183" fontId="84" fillId="4" borderId="152" xfId="26" applyNumberFormat="1" applyFont="1" applyFill="1" applyBorder="1" applyAlignment="1" applyProtection="1">
      <alignment horizontal="center" vertical="center"/>
    </xf>
    <xf numFmtId="0" fontId="84" fillId="4" borderId="63" xfId="26" applyFont="1" applyFill="1" applyBorder="1" applyAlignment="1" applyProtection="1">
      <alignment horizontal="center" vertical="center" wrapText="1"/>
    </xf>
    <xf numFmtId="0" fontId="84" fillId="4" borderId="18" xfId="26" applyFont="1" applyFill="1" applyBorder="1" applyAlignment="1" applyProtection="1">
      <alignment horizontal="center" vertical="center"/>
    </xf>
    <xf numFmtId="0" fontId="84" fillId="4" borderId="16" xfId="26" applyFont="1" applyFill="1" applyBorder="1" applyAlignment="1" applyProtection="1">
      <alignment horizontal="centerContinuous" vertical="center" wrapText="1"/>
    </xf>
    <xf numFmtId="0" fontId="84" fillId="4" borderId="18" xfId="26" applyFont="1" applyFill="1" applyBorder="1" applyAlignment="1" applyProtection="1">
      <alignment horizontal="centerContinuous" vertical="center"/>
    </xf>
    <xf numFmtId="0" fontId="84" fillId="4" borderId="17" xfId="26" applyFont="1" applyFill="1" applyBorder="1" applyAlignment="1" applyProtection="1">
      <alignment horizontal="centerContinuous" vertical="center"/>
    </xf>
    <xf numFmtId="0" fontId="84" fillId="4" borderId="42" xfId="26" applyFont="1" applyFill="1" applyBorder="1" applyAlignment="1" applyProtection="1">
      <alignment horizontal="centerContinuous" vertical="center"/>
    </xf>
    <xf numFmtId="0" fontId="77" fillId="0" borderId="0" xfId="26" applyFont="1" applyBorder="1" applyAlignment="1" applyProtection="1">
      <alignment horizontal="left" vertical="center"/>
    </xf>
    <xf numFmtId="0" fontId="82" fillId="0" borderId="66" xfId="26" applyFont="1" applyBorder="1" applyAlignment="1" applyProtection="1">
      <alignment horizontal="left" vertical="center"/>
    </xf>
    <xf numFmtId="0" fontId="84" fillId="0" borderId="82" xfId="0" applyFont="1" applyBorder="1" applyAlignment="1" applyProtection="1">
      <alignment horizontal="left" vertical="center"/>
    </xf>
    <xf numFmtId="0" fontId="84" fillId="0" borderId="20" xfId="0" applyFont="1" applyBorder="1" applyAlignment="1" applyProtection="1">
      <alignment horizontal="left" vertical="center"/>
    </xf>
    <xf numFmtId="181" fontId="82" fillId="0" borderId="81" xfId="26" applyNumberFormat="1" applyFont="1" applyBorder="1" applyAlignment="1" applyProtection="1">
      <alignment horizontal="center" vertical="center"/>
    </xf>
    <xf numFmtId="181" fontId="82" fillId="0" borderId="84" xfId="26" applyNumberFormat="1" applyFont="1" applyBorder="1" applyAlignment="1" applyProtection="1">
      <alignment horizontal="center" vertical="center"/>
    </xf>
    <xf numFmtId="181" fontId="82" fillId="0" borderId="19" xfId="26" applyNumberFormat="1" applyFont="1" applyBorder="1" applyAlignment="1" applyProtection="1">
      <alignment horizontal="center" vertical="center"/>
    </xf>
    <xf numFmtId="181" fontId="82" fillId="0" borderId="59" xfId="26" applyNumberFormat="1" applyFont="1" applyBorder="1" applyAlignment="1" applyProtection="1">
      <alignment horizontal="center" vertical="center"/>
    </xf>
    <xf numFmtId="0" fontId="82" fillId="0" borderId="61" xfId="26" applyFont="1" applyBorder="1" applyAlignment="1" applyProtection="1">
      <alignment horizontal="left" vertical="center"/>
    </xf>
    <xf numFmtId="0" fontId="84" fillId="0" borderId="45" xfId="0" applyFont="1" applyBorder="1" applyAlignment="1" applyProtection="1">
      <alignment horizontal="left" vertical="center"/>
    </xf>
    <xf numFmtId="0" fontId="84" fillId="0" borderId="71" xfId="0" applyFont="1" applyBorder="1" applyAlignment="1" applyProtection="1">
      <alignment horizontal="left" vertical="center"/>
    </xf>
    <xf numFmtId="181" fontId="82" fillId="0" borderId="52" xfId="26" applyNumberFormat="1" applyFont="1" applyBorder="1" applyAlignment="1" applyProtection="1">
      <alignment horizontal="center" vertical="center"/>
    </xf>
    <xf numFmtId="181" fontId="82" fillId="0" borderId="53" xfId="26" applyNumberFormat="1" applyFont="1" applyBorder="1" applyAlignment="1" applyProtection="1">
      <alignment horizontal="center" vertical="center"/>
    </xf>
    <xf numFmtId="181" fontId="82" fillId="0" borderId="54" xfId="26" applyNumberFormat="1" applyFont="1" applyBorder="1" applyAlignment="1" applyProtection="1">
      <alignment horizontal="center" vertical="center"/>
    </xf>
    <xf numFmtId="181" fontId="82" fillId="0" borderId="58" xfId="26" applyNumberFormat="1" applyFont="1" applyBorder="1" applyAlignment="1" applyProtection="1">
      <alignment horizontal="center" vertical="center"/>
    </xf>
    <xf numFmtId="184" fontId="77" fillId="4" borderId="0" xfId="26" applyNumberFormat="1" applyFont="1" applyFill="1" applyAlignment="1" applyProtection="1">
      <alignment horizontal="left" vertical="center"/>
    </xf>
    <xf numFmtId="0" fontId="83" fillId="4" borderId="84" xfId="26" applyFont="1" applyFill="1" applyBorder="1" applyAlignment="1" applyProtection="1">
      <alignment horizontal="centerContinuous" vertical="center" wrapText="1"/>
    </xf>
    <xf numFmtId="0" fontId="83" fillId="4" borderId="84" xfId="26" applyFont="1" applyFill="1" applyBorder="1" applyAlignment="1" applyProtection="1">
      <alignment horizontal="centerContinuous" vertical="center"/>
    </xf>
    <xf numFmtId="0" fontId="84" fillId="4" borderId="0" xfId="26" applyFont="1" applyFill="1" applyBorder="1" applyAlignment="1" applyProtection="1">
      <alignment horizontal="centerContinuous" vertical="center" wrapText="1"/>
    </xf>
    <xf numFmtId="0" fontId="83" fillId="4" borderId="0" xfId="26" applyFont="1" applyFill="1" applyBorder="1" applyAlignment="1" applyProtection="1">
      <alignment horizontal="centerContinuous" vertical="center" wrapText="1"/>
    </xf>
    <xf numFmtId="0" fontId="83" fillId="4" borderId="0" xfId="26" applyFont="1" applyFill="1" applyBorder="1" applyAlignment="1" applyProtection="1">
      <alignment horizontal="centerContinuous" vertical="center"/>
    </xf>
    <xf numFmtId="0" fontId="12" fillId="4" borderId="0" xfId="26" applyFill="1" applyBorder="1" applyAlignment="1" applyProtection="1">
      <alignment horizontal="left" vertical="center"/>
    </xf>
    <xf numFmtId="0" fontId="82" fillId="4" borderId="0" xfId="26" applyFont="1" applyFill="1" applyBorder="1" applyAlignment="1" applyProtection="1">
      <alignment horizontal="left" vertical="center"/>
    </xf>
    <xf numFmtId="0" fontId="84" fillId="4" borderId="0" xfId="26" applyFont="1" applyFill="1" applyBorder="1" applyAlignment="1" applyProtection="1">
      <alignment horizontal="center" vertical="center"/>
    </xf>
    <xf numFmtId="0" fontId="83" fillId="4" borderId="0" xfId="26" applyFont="1" applyFill="1" applyBorder="1" applyAlignment="1" applyProtection="1">
      <alignment horizontal="center" vertical="center" wrapText="1"/>
    </xf>
    <xf numFmtId="183" fontId="84" fillId="4" borderId="84" xfId="26" applyNumberFormat="1" applyFont="1" applyFill="1" applyBorder="1" applyAlignment="1" applyProtection="1">
      <alignment horizontal="center" vertical="center"/>
    </xf>
    <xf numFmtId="0" fontId="84" fillId="4" borderId="0" xfId="26" applyFont="1" applyFill="1" applyBorder="1" applyAlignment="1" applyProtection="1">
      <alignment horizontal="center" vertical="center" wrapText="1"/>
    </xf>
    <xf numFmtId="183" fontId="84" fillId="4" borderId="0" xfId="26" applyNumberFormat="1" applyFont="1" applyFill="1" applyBorder="1" applyAlignment="1" applyProtection="1">
      <alignment horizontal="center" vertical="center"/>
    </xf>
    <xf numFmtId="0" fontId="82" fillId="0" borderId="0" xfId="26" applyFont="1" applyBorder="1" applyAlignment="1" applyProtection="1">
      <alignment horizontal="left" vertical="center"/>
    </xf>
    <xf numFmtId="0" fontId="84" fillId="0" borderId="0" xfId="0" applyFont="1" applyBorder="1" applyAlignment="1" applyProtection="1">
      <alignment horizontal="left" vertical="center"/>
    </xf>
    <xf numFmtId="184" fontId="82" fillId="0" borderId="84" xfId="26" applyNumberFormat="1" applyFont="1" applyBorder="1" applyAlignment="1" applyProtection="1">
      <alignment horizontal="center" vertical="center"/>
    </xf>
    <xf numFmtId="184" fontId="77" fillId="0" borderId="0" xfId="26" applyNumberFormat="1" applyFont="1" applyBorder="1" applyAlignment="1" applyProtection="1">
      <alignment horizontal="center" vertical="center"/>
    </xf>
    <xf numFmtId="0" fontId="77" fillId="4" borderId="0" xfId="26" applyFont="1" applyFill="1" applyBorder="1" applyAlignment="1" applyProtection="1">
      <alignment vertical="center"/>
    </xf>
    <xf numFmtId="184" fontId="82" fillId="0" borderId="0" xfId="26" applyNumberFormat="1" applyFont="1" applyBorder="1" applyAlignment="1" applyProtection="1">
      <alignment horizontal="center" vertical="center"/>
    </xf>
    <xf numFmtId="0" fontId="77" fillId="4" borderId="191" xfId="26" applyFont="1" applyFill="1" applyBorder="1" applyAlignment="1" applyProtection="1">
      <alignment horizontal="center" vertical="center"/>
    </xf>
    <xf numFmtId="0" fontId="77" fillId="4" borderId="228" xfId="26" applyFont="1" applyFill="1" applyBorder="1" applyAlignment="1" applyProtection="1">
      <alignment horizontal="center" vertical="center"/>
    </xf>
    <xf numFmtId="0" fontId="79" fillId="4" borderId="173" xfId="26" applyFont="1" applyFill="1" applyBorder="1" applyAlignment="1" applyProtection="1">
      <alignment horizontal="centerContinuous" vertical="center"/>
    </xf>
    <xf numFmtId="0" fontId="77" fillId="4" borderId="197" xfId="26" applyFont="1" applyFill="1" applyBorder="1" applyAlignment="1" applyProtection="1">
      <alignment horizontal="left" vertical="center"/>
    </xf>
    <xf numFmtId="0" fontId="77" fillId="4" borderId="57" xfId="26" applyFont="1" applyFill="1" applyBorder="1" applyAlignment="1" applyProtection="1">
      <alignment horizontal="centerContinuous" vertical="center"/>
    </xf>
    <xf numFmtId="0" fontId="79" fillId="4" borderId="229" xfId="26" applyFont="1" applyFill="1" applyBorder="1" applyAlignment="1" applyProtection="1">
      <alignment horizontal="center" vertical="center" wrapText="1"/>
    </xf>
    <xf numFmtId="0" fontId="77" fillId="4" borderId="197" xfId="26" applyFont="1" applyFill="1" applyBorder="1" applyAlignment="1" applyProtection="1">
      <alignment horizontal="center" vertical="center"/>
    </xf>
    <xf numFmtId="0" fontId="77" fillId="4" borderId="57" xfId="26" applyFont="1" applyFill="1" applyBorder="1" applyAlignment="1" applyProtection="1">
      <alignment horizontal="center" vertical="center"/>
    </xf>
    <xf numFmtId="183" fontId="80" fillId="4" borderId="84" xfId="26" applyNumberFormat="1" applyFont="1" applyFill="1" applyBorder="1" applyAlignment="1" applyProtection="1">
      <alignment horizontal="center" vertical="center"/>
    </xf>
    <xf numFmtId="183" fontId="80" fillId="4" borderId="229" xfId="26" applyNumberFormat="1" applyFont="1" applyFill="1" applyBorder="1" applyAlignment="1" applyProtection="1">
      <alignment horizontal="center" vertical="center"/>
    </xf>
    <xf numFmtId="0" fontId="80" fillId="4" borderId="20" xfId="0" applyFont="1" applyFill="1" applyBorder="1" applyAlignment="1" applyProtection="1">
      <alignment horizontal="left" vertical="center"/>
    </xf>
    <xf numFmtId="0" fontId="77" fillId="4" borderId="84" xfId="26" applyNumberFormat="1" applyFont="1" applyFill="1" applyBorder="1" applyAlignment="1" applyProtection="1">
      <alignment horizontal="center" vertical="center"/>
    </xf>
    <xf numFmtId="0" fontId="77" fillId="4" borderId="176" xfId="26" applyFont="1" applyFill="1" applyBorder="1" applyAlignment="1" applyProtection="1">
      <alignment horizontal="left" vertical="center"/>
    </xf>
    <xf numFmtId="0" fontId="80" fillId="4" borderId="184" xfId="0" applyFont="1" applyFill="1" applyBorder="1" applyAlignment="1" applyProtection="1">
      <alignment horizontal="left" vertical="center"/>
    </xf>
    <xf numFmtId="0" fontId="80" fillId="4" borderId="230" xfId="0" applyFont="1" applyFill="1" applyBorder="1" applyAlignment="1" applyProtection="1">
      <alignment horizontal="left" vertical="center"/>
    </xf>
    <xf numFmtId="0" fontId="77" fillId="4" borderId="0" xfId="26" applyFont="1" applyFill="1" applyAlignment="1" applyProtection="1">
      <alignment horizontal="left"/>
    </xf>
    <xf numFmtId="0" fontId="12" fillId="4" borderId="0" xfId="26" applyFill="1" applyAlignment="1" applyProtection="1">
      <alignment horizontal="left"/>
    </xf>
    <xf numFmtId="0" fontId="12" fillId="0" borderId="0" xfId="26" applyAlignment="1" applyProtection="1">
      <alignment horizontal="left"/>
    </xf>
    <xf numFmtId="0" fontId="77" fillId="0" borderId="0" xfId="26" applyNumberFormat="1" applyFont="1" applyAlignment="1" applyProtection="1">
      <alignment horizontal="center" vertical="center"/>
      <protection locked="0"/>
    </xf>
    <xf numFmtId="0" fontId="80" fillId="0" borderId="82" xfId="0" applyFont="1" applyBorder="1" applyAlignment="1" applyProtection="1">
      <alignment horizontal="center" vertical="center" shrinkToFit="1"/>
      <protection locked="0"/>
    </xf>
    <xf numFmtId="0" fontId="80" fillId="0" borderId="30" xfId="0" applyFont="1" applyBorder="1" applyAlignment="1" applyProtection="1">
      <alignment horizontal="center" vertical="center" shrinkToFit="1"/>
      <protection locked="0"/>
    </xf>
    <xf numFmtId="0" fontId="80" fillId="0" borderId="82" xfId="0" applyFont="1" applyBorder="1" applyAlignment="1" applyProtection="1">
      <alignment horizontal="left" vertical="center"/>
      <protection locked="0"/>
    </xf>
    <xf numFmtId="0" fontId="80" fillId="0" borderId="30" xfId="0" applyFont="1" applyBorder="1" applyAlignment="1" applyProtection="1">
      <alignment horizontal="left" vertical="center"/>
      <protection locked="0"/>
    </xf>
    <xf numFmtId="0" fontId="77" fillId="0" borderId="82" xfId="26" applyFont="1" applyBorder="1" applyAlignment="1" applyProtection="1">
      <alignment horizontal="left" vertical="center"/>
      <protection locked="0"/>
    </xf>
    <xf numFmtId="0" fontId="77" fillId="0" borderId="30" xfId="26" applyFont="1" applyBorder="1" applyAlignment="1" applyProtection="1">
      <alignment horizontal="left" vertical="center"/>
      <protection locked="0"/>
    </xf>
    <xf numFmtId="0" fontId="77" fillId="0" borderId="177" xfId="26" applyFont="1" applyBorder="1" applyAlignment="1" applyProtection="1">
      <alignment horizontal="left" vertical="center"/>
      <protection locked="0"/>
    </xf>
    <xf numFmtId="0" fontId="38" fillId="0" borderId="0" xfId="3" applyFont="1" applyAlignment="1" applyProtection="1">
      <alignment vertical="center"/>
    </xf>
    <xf numFmtId="0" fontId="38" fillId="0" borderId="0" xfId="3" applyFont="1" applyProtection="1">
      <alignment vertical="center"/>
    </xf>
    <xf numFmtId="0" fontId="12" fillId="5" borderId="84" xfId="1" applyFill="1" applyBorder="1" applyProtection="1">
      <alignment vertical="center"/>
      <protection locked="0"/>
    </xf>
    <xf numFmtId="0" fontId="12" fillId="5" borderId="108" xfId="1" applyFill="1" applyBorder="1" applyProtection="1">
      <alignment vertical="center"/>
      <protection locked="0"/>
    </xf>
    <xf numFmtId="0" fontId="92" fillId="0" borderId="0" xfId="38" applyProtection="1">
      <alignment vertical="center"/>
      <protection locked="0"/>
    </xf>
    <xf numFmtId="0" fontId="96" fillId="0" borderId="0" xfId="38" applyFont="1" applyAlignment="1" applyProtection="1">
      <alignment horizontal="left" vertical="center"/>
      <protection locked="0"/>
    </xf>
    <xf numFmtId="0" fontId="92" fillId="0" borderId="0" xfId="38" applyProtection="1">
      <alignment vertical="center"/>
    </xf>
    <xf numFmtId="0" fontId="29" fillId="5" borderId="84" xfId="1" applyFont="1" applyFill="1" applyBorder="1" applyAlignment="1" applyProtection="1">
      <alignment horizontal="right" vertical="center"/>
      <protection locked="0"/>
    </xf>
    <xf numFmtId="0" fontId="29" fillId="5" borderId="108" xfId="1" applyFont="1" applyFill="1" applyBorder="1" applyAlignment="1" applyProtection="1">
      <alignment horizontal="right" vertical="center"/>
      <protection locked="0"/>
    </xf>
    <xf numFmtId="188" fontId="29" fillId="5" borderId="84" xfId="25" applyNumberFormat="1" applyFont="1" applyFill="1" applyBorder="1" applyAlignment="1" applyProtection="1">
      <alignment horizontal="right" vertical="center" indent="1"/>
      <protection locked="0"/>
    </xf>
    <xf numFmtId="188" fontId="29" fillId="5" borderId="84" xfId="0" applyNumberFormat="1" applyFont="1" applyFill="1" applyBorder="1" applyAlignment="1" applyProtection="1">
      <alignment horizontal="right" vertical="center"/>
      <protection locked="0"/>
    </xf>
    <xf numFmtId="0" fontId="29" fillId="5" borderId="156" xfId="1" applyFont="1" applyFill="1" applyBorder="1" applyAlignment="1" applyProtection="1">
      <alignment vertical="center" wrapText="1"/>
      <protection locked="0"/>
    </xf>
    <xf numFmtId="0" fontId="29" fillId="5" borderId="156" xfId="1" applyFont="1" applyFill="1" applyBorder="1" applyAlignment="1" applyProtection="1">
      <alignment horizontal="center" vertical="center" wrapText="1"/>
      <protection locked="0"/>
    </xf>
    <xf numFmtId="0" fontId="29" fillId="5" borderId="83" xfId="25" applyFont="1" applyFill="1" applyBorder="1" applyProtection="1">
      <alignment vertical="center"/>
      <protection locked="0"/>
    </xf>
    <xf numFmtId="0" fontId="35" fillId="5" borderId="84" xfId="1" applyFont="1" applyFill="1" applyBorder="1" applyAlignment="1" applyProtection="1">
      <alignment horizontal="center" vertical="center"/>
      <protection locked="0"/>
    </xf>
    <xf numFmtId="0" fontId="35" fillId="5" borderId="84" xfId="1" applyFont="1" applyFill="1" applyBorder="1" applyAlignment="1" applyProtection="1">
      <alignment horizontal="center" vertical="center" wrapText="1"/>
      <protection locked="0"/>
    </xf>
    <xf numFmtId="188" fontId="29" fillId="5" borderId="84" xfId="27" applyNumberFormat="1" applyFont="1" applyFill="1" applyBorder="1" applyAlignment="1" applyProtection="1">
      <alignment horizontal="right" vertical="center" indent="1"/>
      <protection locked="0"/>
    </xf>
    <xf numFmtId="0" fontId="29" fillId="5" borderId="84" xfId="8" applyFont="1" applyFill="1" applyBorder="1" applyAlignment="1" applyProtection="1">
      <alignment horizontal="center" vertical="center"/>
      <protection locked="0"/>
    </xf>
    <xf numFmtId="0" fontId="29" fillId="5" borderId="83" xfId="8" applyFont="1" applyFill="1" applyBorder="1" applyAlignment="1" applyProtection="1">
      <alignment horizontal="center" vertical="center"/>
      <protection locked="0"/>
    </xf>
    <xf numFmtId="0" fontId="29" fillId="5" borderId="82" xfId="8" applyFont="1" applyFill="1" applyBorder="1" applyAlignment="1" applyProtection="1">
      <alignment horizontal="center" vertical="center"/>
      <protection locked="0"/>
    </xf>
    <xf numFmtId="0" fontId="77" fillId="0" borderId="84" xfId="26" applyFont="1" applyBorder="1" applyAlignment="1" applyProtection="1">
      <alignment horizontal="center" vertical="center" shrinkToFit="1"/>
      <protection locked="0"/>
    </xf>
    <xf numFmtId="0" fontId="77" fillId="0" borderId="80" xfId="26" applyFont="1" applyBorder="1" applyAlignment="1" applyProtection="1">
      <alignment horizontal="center" vertical="center" shrinkToFit="1"/>
      <protection locked="0"/>
    </xf>
    <xf numFmtId="0" fontId="77" fillId="0" borderId="180" xfId="26" applyFont="1" applyBorder="1" applyAlignment="1" applyProtection="1">
      <alignment horizontal="center" vertical="center" shrinkToFit="1"/>
      <protection locked="0"/>
    </xf>
    <xf numFmtId="0" fontId="94" fillId="5" borderId="82" xfId="29" applyFont="1" applyFill="1" applyBorder="1" applyAlignment="1" applyProtection="1">
      <alignment vertical="top"/>
      <protection locked="0"/>
    </xf>
    <xf numFmtId="0" fontId="94" fillId="5" borderId="81" xfId="29" applyFont="1" applyFill="1" applyBorder="1" applyAlignment="1" applyProtection="1">
      <alignment vertical="top"/>
      <protection locked="0"/>
    </xf>
    <xf numFmtId="0" fontId="12" fillId="0" borderId="0" xfId="1" applyAlignment="1">
      <alignment horizontal="right" vertical="center"/>
    </xf>
    <xf numFmtId="0" fontId="23" fillId="0" borderId="0" xfId="1" applyFont="1" applyAlignment="1">
      <alignment horizontal="center" vertical="center"/>
    </xf>
    <xf numFmtId="0" fontId="64" fillId="0" borderId="80" xfId="4" applyFont="1" applyBorder="1" applyAlignment="1">
      <alignment horizontal="center" vertical="center" shrinkToFit="1"/>
    </xf>
    <xf numFmtId="0" fontId="77" fillId="4" borderId="233" xfId="26" applyFont="1" applyFill="1" applyBorder="1" applyAlignment="1" applyProtection="1">
      <alignment horizontal="left" vertical="center" shrinkToFit="1"/>
    </xf>
    <xf numFmtId="190" fontId="69" fillId="0" borderId="0" xfId="3" applyNumberFormat="1" applyFont="1" applyAlignment="1" applyProtection="1">
      <alignment vertical="center"/>
    </xf>
    <xf numFmtId="190" fontId="70" fillId="0" borderId="0" xfId="3" applyNumberFormat="1" applyFont="1" applyAlignment="1" applyProtection="1">
      <alignment vertical="center"/>
    </xf>
    <xf numFmtId="190" fontId="45" fillId="0" borderId="0" xfId="3" applyNumberFormat="1" applyFont="1" applyAlignment="1" applyProtection="1">
      <alignment horizontal="centerContinuous" vertical="center"/>
    </xf>
    <xf numFmtId="190" fontId="38" fillId="0" borderId="0" xfId="3" applyNumberFormat="1" applyFont="1" applyAlignment="1" applyProtection="1">
      <alignment vertical="center" textRotation="255"/>
    </xf>
    <xf numFmtId="190" fontId="38" fillId="0" borderId="0" xfId="3" applyNumberFormat="1" applyFont="1" applyAlignment="1" applyProtection="1">
      <alignment vertical="center"/>
    </xf>
    <xf numFmtId="190" fontId="38" fillId="0" borderId="0" xfId="3" applyNumberFormat="1" applyFont="1" applyAlignment="1" applyProtection="1">
      <alignment horizontal="right" vertical="center"/>
    </xf>
    <xf numFmtId="190" fontId="42" fillId="0" borderId="0" xfId="3" applyNumberFormat="1" applyFont="1" applyAlignment="1" applyProtection="1">
      <alignment vertical="center"/>
    </xf>
    <xf numFmtId="190" fontId="71" fillId="0" borderId="0" xfId="3" applyNumberFormat="1" applyFont="1" applyAlignment="1" applyProtection="1">
      <alignment horizontal="left" vertical="center"/>
    </xf>
    <xf numFmtId="190" fontId="17" fillId="0" borderId="0" xfId="4" applyNumberFormat="1" applyFont="1" applyAlignment="1" applyProtection="1">
      <alignment vertical="center"/>
    </xf>
    <xf numFmtId="190" fontId="38" fillId="0" borderId="0" xfId="3" applyNumberFormat="1" applyFont="1">
      <alignment vertical="center"/>
    </xf>
    <xf numFmtId="190" fontId="38" fillId="0" borderId="0" xfId="3" applyNumberFormat="1" applyFont="1" applyAlignment="1">
      <alignment vertical="center" textRotation="255"/>
    </xf>
    <xf numFmtId="190" fontId="38" fillId="0" borderId="0" xfId="3" applyNumberFormat="1" applyFont="1" applyAlignment="1">
      <alignment vertical="center" textRotation="255" shrinkToFit="1"/>
    </xf>
    <xf numFmtId="0" fontId="97" fillId="0" borderId="0" xfId="38" applyFont="1" applyAlignment="1" applyProtection="1">
      <alignment horizontal="center" vertical="center"/>
    </xf>
    <xf numFmtId="0" fontId="94" fillId="0" borderId="83" xfId="29" applyFont="1" applyFill="1" applyBorder="1" applyAlignment="1" applyProtection="1">
      <alignment vertical="top"/>
    </xf>
    <xf numFmtId="0" fontId="0" fillId="0" borderId="82" xfId="0" applyBorder="1" applyAlignment="1" applyProtection="1">
      <alignment vertical="top"/>
    </xf>
    <xf numFmtId="0" fontId="94" fillId="5" borderId="83" xfId="29" applyFont="1" applyFill="1" applyBorder="1" applyAlignment="1" applyProtection="1">
      <alignment vertical="top"/>
      <protection locked="0"/>
    </xf>
    <xf numFmtId="0" fontId="94" fillId="5" borderId="82" xfId="29" applyFont="1" applyFill="1" applyBorder="1" applyAlignment="1" applyProtection="1">
      <alignment vertical="top"/>
      <protection locked="0"/>
    </xf>
    <xf numFmtId="0" fontId="94" fillId="5" borderId="81" xfId="29" applyFont="1" applyFill="1" applyBorder="1" applyAlignment="1" applyProtection="1">
      <alignment vertical="top"/>
      <protection locked="0"/>
    </xf>
    <xf numFmtId="0" fontId="94" fillId="5" borderId="83" xfId="29" applyFont="1" applyFill="1" applyBorder="1" applyAlignment="1" applyProtection="1">
      <alignment vertical="top"/>
    </xf>
    <xf numFmtId="0" fontId="94" fillId="5" borderId="82" xfId="29" applyFont="1" applyFill="1" applyBorder="1" applyAlignment="1" applyProtection="1">
      <alignment vertical="top"/>
    </xf>
    <xf numFmtId="0" fontId="0" fillId="5" borderId="82" xfId="0" applyFill="1" applyBorder="1" applyAlignment="1" applyProtection="1">
      <alignment vertical="top"/>
    </xf>
    <xf numFmtId="0" fontId="0" fillId="5" borderId="81" xfId="0" applyFill="1" applyBorder="1" applyAlignment="1" applyProtection="1">
      <alignment vertical="top"/>
    </xf>
    <xf numFmtId="0" fontId="94" fillId="5" borderId="83" xfId="29" applyFont="1" applyFill="1" applyBorder="1" applyAlignment="1" applyProtection="1">
      <alignment horizontal="center" vertical="top"/>
    </xf>
    <xf numFmtId="0" fontId="94" fillId="5" borderId="82" xfId="29" applyFont="1" applyFill="1" applyBorder="1" applyAlignment="1" applyProtection="1">
      <alignment horizontal="center" vertical="top"/>
    </xf>
    <xf numFmtId="0" fontId="0" fillId="0" borderId="82" xfId="0" applyBorder="1" applyAlignment="1" applyProtection="1">
      <alignment horizontal="center" vertical="top"/>
    </xf>
    <xf numFmtId="0" fontId="94" fillId="5" borderId="79" xfId="29" applyFont="1" applyFill="1" applyBorder="1" applyAlignment="1" applyProtection="1">
      <alignment horizontal="center" vertical="top"/>
      <protection locked="0"/>
    </xf>
    <xf numFmtId="0" fontId="94" fillId="5" borderId="0" xfId="29" applyFont="1" applyFill="1" applyBorder="1" applyAlignment="1" applyProtection="1">
      <alignment horizontal="center" vertical="top"/>
      <protection locked="0"/>
    </xf>
    <xf numFmtId="0" fontId="0" fillId="0" borderId="0" xfId="0" applyAlignment="1" applyProtection="1">
      <alignment horizontal="center" vertical="top"/>
      <protection locked="0"/>
    </xf>
    <xf numFmtId="0" fontId="94" fillId="5" borderId="84" xfId="29" applyFont="1" applyFill="1" applyBorder="1" applyAlignment="1" applyProtection="1">
      <alignment horizontal="center" vertical="top"/>
      <protection locked="0"/>
    </xf>
    <xf numFmtId="0" fontId="0" fillId="0" borderId="84" xfId="0" applyBorder="1" applyAlignment="1" applyProtection="1">
      <alignment horizontal="center" vertical="top"/>
      <protection locked="0"/>
    </xf>
    <xf numFmtId="0" fontId="94" fillId="6" borderId="84" xfId="29" applyFont="1" applyFill="1" applyBorder="1" applyAlignment="1" applyProtection="1">
      <alignment horizontal="center" vertical="top"/>
    </xf>
    <xf numFmtId="0" fontId="0" fillId="6" borderId="84" xfId="0" applyFill="1" applyBorder="1" applyAlignment="1" applyProtection="1">
      <alignment horizontal="center" vertical="top"/>
    </xf>
    <xf numFmtId="0" fontId="94" fillId="0" borderId="84" xfId="29" applyFont="1" applyFill="1" applyBorder="1" applyAlignment="1" applyProtection="1">
      <alignment horizontal="center" vertical="top"/>
    </xf>
    <xf numFmtId="0" fontId="0" fillId="0" borderId="84" xfId="0" applyBorder="1" applyAlignment="1" applyProtection="1">
      <alignment horizontal="center" vertical="top"/>
    </xf>
    <xf numFmtId="49" fontId="94" fillId="5" borderId="82" xfId="29" applyNumberFormat="1" applyFont="1" applyFill="1" applyBorder="1" applyAlignment="1" applyProtection="1">
      <alignment vertical="top"/>
      <protection locked="0"/>
    </xf>
    <xf numFmtId="49" fontId="94" fillId="5" borderId="81" xfId="29" applyNumberFormat="1" applyFont="1" applyFill="1" applyBorder="1" applyAlignment="1" applyProtection="1">
      <alignment vertical="top"/>
      <protection locked="0"/>
    </xf>
    <xf numFmtId="0" fontId="94" fillId="5" borderId="84" xfId="0" applyFont="1" applyFill="1" applyBorder="1" applyAlignment="1" applyProtection="1">
      <alignment horizontal="left" vertical="top" shrinkToFit="1"/>
    </xf>
    <xf numFmtId="0" fontId="94" fillId="5" borderId="84" xfId="0" applyFont="1" applyFill="1" applyBorder="1" applyAlignment="1" applyProtection="1">
      <alignment horizontal="left" vertical="top"/>
    </xf>
    <xf numFmtId="0" fontId="94" fillId="0" borderId="84" xfId="29" applyFont="1" applyFill="1" applyBorder="1" applyAlignment="1" applyProtection="1">
      <alignment horizontal="left" vertical="top"/>
    </xf>
    <xf numFmtId="0" fontId="94" fillId="0" borderId="84" xfId="0" applyFont="1" applyFill="1" applyBorder="1" applyAlignment="1" applyProtection="1">
      <alignment horizontal="left" vertical="top"/>
    </xf>
    <xf numFmtId="0" fontId="94" fillId="5" borderId="84" xfId="29" applyFont="1" applyFill="1" applyBorder="1" applyAlignment="1" applyProtection="1">
      <alignment horizontal="left" vertical="top"/>
    </xf>
    <xf numFmtId="0" fontId="94" fillId="0" borderId="84" xfId="0" applyFont="1" applyFill="1" applyBorder="1" applyAlignment="1" applyProtection="1">
      <alignment horizontal="left" vertical="top" shrinkToFit="1"/>
    </xf>
    <xf numFmtId="0" fontId="94" fillId="6" borderId="82" xfId="29" applyFont="1" applyFill="1" applyBorder="1" applyAlignment="1" applyProtection="1">
      <alignment horizontal="center" vertical="top" shrinkToFit="1"/>
    </xf>
    <xf numFmtId="0" fontId="94" fillId="0" borderId="82" xfId="0" applyFont="1" applyBorder="1" applyAlignment="1" applyProtection="1">
      <alignment horizontal="center" vertical="top"/>
    </xf>
    <xf numFmtId="0" fontId="94" fillId="0" borderId="81" xfId="0" applyFont="1" applyBorder="1" applyAlignment="1" applyProtection="1">
      <alignment horizontal="center" vertical="top"/>
    </xf>
    <xf numFmtId="0" fontId="94" fillId="5" borderId="83" xfId="29" applyFont="1" applyFill="1" applyBorder="1" applyAlignment="1" applyProtection="1">
      <alignment horizontal="center" vertical="top" shrinkToFit="1"/>
      <protection locked="0"/>
    </xf>
    <xf numFmtId="0" fontId="94" fillId="5" borderId="81" xfId="0" applyFont="1" applyFill="1" applyBorder="1" applyAlignment="1" applyProtection="1">
      <alignment horizontal="center" vertical="top" shrinkToFit="1"/>
      <protection locked="0"/>
    </xf>
    <xf numFmtId="0" fontId="94" fillId="5" borderId="82" xfId="0" applyFont="1" applyFill="1" applyBorder="1" applyAlignment="1" applyProtection="1">
      <alignment horizontal="center" vertical="top" shrinkToFit="1"/>
      <protection locked="0"/>
    </xf>
    <xf numFmtId="0" fontId="94" fillId="0" borderId="83" xfId="29" applyFont="1" applyFill="1" applyBorder="1" applyAlignment="1" applyProtection="1">
      <alignment horizontal="center" vertical="top" shrinkToFit="1"/>
    </xf>
    <xf numFmtId="0" fontId="94" fillId="0" borderId="81" xfId="0" applyFont="1" applyFill="1" applyBorder="1" applyAlignment="1" applyProtection="1">
      <alignment horizontal="center" vertical="top" shrinkToFit="1"/>
    </xf>
    <xf numFmtId="0" fontId="94" fillId="0" borderId="82" xfId="0" applyFont="1" applyFill="1" applyBorder="1" applyAlignment="1" applyProtection="1">
      <alignment horizontal="center" vertical="top" shrinkToFit="1"/>
    </xf>
    <xf numFmtId="0" fontId="94" fillId="0" borderId="84" xfId="0" applyFont="1" applyFill="1" applyBorder="1" applyAlignment="1" applyProtection="1">
      <alignment horizontal="center" vertical="top" shrinkToFit="1"/>
    </xf>
    <xf numFmtId="0" fontId="94" fillId="0" borderId="84" xfId="0" applyFont="1" applyFill="1" applyBorder="1" applyAlignment="1" applyProtection="1">
      <alignment horizontal="center" vertical="top"/>
    </xf>
    <xf numFmtId="0" fontId="94" fillId="0" borderId="84" xfId="29" applyFont="1" applyFill="1" applyBorder="1" applyAlignment="1" applyProtection="1">
      <alignment vertical="top"/>
    </xf>
    <xf numFmtId="0" fontId="95" fillId="5" borderId="83" xfId="30" applyNumberFormat="1" applyFont="1" applyFill="1" applyBorder="1" applyAlignment="1" applyProtection="1">
      <alignment vertical="top"/>
      <protection locked="0"/>
    </xf>
    <xf numFmtId="0" fontId="94" fillId="5" borderId="82" xfId="0" applyFont="1" applyFill="1" applyBorder="1" applyAlignment="1" applyProtection="1">
      <alignment vertical="top"/>
      <protection locked="0"/>
    </xf>
    <xf numFmtId="0" fontId="94" fillId="5" borderId="81" xfId="0" applyFont="1" applyFill="1" applyBorder="1" applyAlignment="1" applyProtection="1">
      <alignment vertical="top"/>
      <protection locked="0"/>
    </xf>
    <xf numFmtId="0" fontId="84" fillId="0" borderId="84" xfId="26" applyFont="1" applyBorder="1" applyAlignment="1" applyProtection="1">
      <alignment horizontal="left" vertical="center" wrapText="1"/>
    </xf>
    <xf numFmtId="0" fontId="84" fillId="0" borderId="84" xfId="26" applyFont="1" applyBorder="1" applyAlignment="1" applyProtection="1">
      <alignment horizontal="left" vertical="center"/>
    </xf>
    <xf numFmtId="0" fontId="84" fillId="0" borderId="19" xfId="26" applyFont="1" applyBorder="1" applyAlignment="1" applyProtection="1">
      <alignment horizontal="left" vertical="center"/>
    </xf>
    <xf numFmtId="181" fontId="84" fillId="4" borderId="58" xfId="26" applyNumberFormat="1" applyFont="1" applyFill="1" applyBorder="1" applyAlignment="1" applyProtection="1">
      <alignment horizontal="right" vertical="center" wrapText="1"/>
    </xf>
    <xf numFmtId="181" fontId="84" fillId="4" borderId="53" xfId="26" applyNumberFormat="1" applyFont="1" applyFill="1" applyBorder="1" applyAlignment="1" applyProtection="1">
      <alignment horizontal="right" vertical="center"/>
    </xf>
    <xf numFmtId="181" fontId="84" fillId="4" borderId="53" xfId="26" applyNumberFormat="1" applyFont="1" applyFill="1" applyBorder="1" applyAlignment="1" applyProtection="1">
      <alignment horizontal="right" vertical="center" wrapText="1"/>
    </xf>
    <xf numFmtId="0" fontId="84" fillId="0" borderId="53" xfId="26" applyFont="1" applyBorder="1" applyAlignment="1" applyProtection="1">
      <alignment horizontal="left" vertical="center" wrapText="1"/>
    </xf>
    <xf numFmtId="0" fontId="84" fillId="0" borderId="53" xfId="26" applyFont="1" applyBorder="1" applyAlignment="1" applyProtection="1">
      <alignment horizontal="left" vertical="center"/>
    </xf>
    <xf numFmtId="0" fontId="84" fillId="0" borderId="54" xfId="26" applyFont="1" applyBorder="1" applyAlignment="1" applyProtection="1">
      <alignment horizontal="left" vertical="center"/>
    </xf>
    <xf numFmtId="181" fontId="84" fillId="4" borderId="59" xfId="26" applyNumberFormat="1" applyFont="1" applyFill="1" applyBorder="1" applyAlignment="1" applyProtection="1">
      <alignment horizontal="right" vertical="center" wrapText="1"/>
    </xf>
    <xf numFmtId="181" fontId="84" fillId="4" borderId="84" xfId="26" applyNumberFormat="1" applyFont="1" applyFill="1" applyBorder="1" applyAlignment="1" applyProtection="1">
      <alignment horizontal="right" vertical="center"/>
    </xf>
    <xf numFmtId="181" fontId="84" fillId="4" borderId="84" xfId="26" applyNumberFormat="1" applyFont="1" applyFill="1" applyBorder="1" applyAlignment="1" applyProtection="1">
      <alignment horizontal="right" vertical="center" wrapText="1"/>
    </xf>
    <xf numFmtId="0" fontId="80" fillId="4" borderId="117" xfId="0" applyFont="1" applyFill="1" applyBorder="1" applyAlignment="1" applyProtection="1">
      <alignment horizontal="left" vertical="center"/>
    </xf>
    <xf numFmtId="0" fontId="80" fillId="0" borderId="117" xfId="0" applyFont="1" applyBorder="1" applyAlignment="1" applyProtection="1">
      <alignment horizontal="left" vertical="center"/>
    </xf>
    <xf numFmtId="0" fontId="84" fillId="4" borderId="84" xfId="26" applyFont="1" applyFill="1" applyBorder="1" applyAlignment="1" applyProtection="1">
      <alignment horizontal="left" vertical="center" wrapText="1"/>
    </xf>
    <xf numFmtId="0" fontId="84" fillId="4" borderId="84" xfId="26" applyFont="1" applyFill="1" applyBorder="1" applyAlignment="1" applyProtection="1">
      <alignment horizontal="left" vertical="center"/>
    </xf>
    <xf numFmtId="0" fontId="84" fillId="4" borderId="19" xfId="26" applyFont="1" applyFill="1" applyBorder="1" applyAlignment="1" applyProtection="1">
      <alignment horizontal="left" vertical="center"/>
    </xf>
    <xf numFmtId="184" fontId="77" fillId="0" borderId="0" xfId="26" applyNumberFormat="1" applyFont="1" applyBorder="1" applyAlignment="1" applyProtection="1">
      <alignment horizontal="center" vertical="center"/>
      <protection locked="0"/>
    </xf>
    <xf numFmtId="184" fontId="77" fillId="4" borderId="0" xfId="26" applyNumberFormat="1" applyFont="1" applyFill="1" applyBorder="1" applyAlignment="1" applyProtection="1">
      <alignment horizontal="center" vertical="center"/>
    </xf>
    <xf numFmtId="184" fontId="77" fillId="4" borderId="148" xfId="26" applyNumberFormat="1" applyFont="1" applyFill="1" applyBorder="1" applyAlignment="1" applyProtection="1">
      <alignment horizontal="center" vertical="center"/>
    </xf>
    <xf numFmtId="184" fontId="77" fillId="0" borderId="138" xfId="26" applyNumberFormat="1" applyFont="1" applyBorder="1" applyAlignment="1" applyProtection="1">
      <alignment horizontal="center" vertical="center"/>
      <protection locked="0"/>
    </xf>
    <xf numFmtId="184" fontId="77" fillId="4" borderId="138" xfId="26" applyNumberFormat="1" applyFont="1" applyFill="1" applyBorder="1" applyAlignment="1" applyProtection="1">
      <alignment horizontal="center" vertical="center"/>
    </xf>
    <xf numFmtId="184" fontId="77" fillId="4" borderId="150" xfId="26" applyNumberFormat="1" applyFont="1" applyFill="1" applyBorder="1" applyAlignment="1" applyProtection="1">
      <alignment horizontal="center" vertical="center"/>
    </xf>
    <xf numFmtId="20" fontId="77" fillId="4" borderId="0" xfId="26" applyNumberFormat="1" applyFont="1" applyFill="1" applyAlignment="1" applyProtection="1">
      <alignment horizontal="left" vertical="center"/>
    </xf>
    <xf numFmtId="0" fontId="77" fillId="4" borderId="0" xfId="26" applyFont="1" applyFill="1" applyAlignment="1" applyProtection="1">
      <alignment horizontal="left" vertical="center"/>
    </xf>
    <xf numFmtId="20" fontId="77" fillId="0" borderId="0" xfId="26" applyNumberFormat="1" applyFont="1" applyBorder="1" applyAlignment="1" applyProtection="1">
      <alignment horizontal="center" vertical="center"/>
      <protection locked="0"/>
    </xf>
    <xf numFmtId="0" fontId="77" fillId="0" borderId="0" xfId="26" applyFont="1" applyBorder="1" applyAlignment="1" applyProtection="1">
      <alignment horizontal="center" vertical="center"/>
      <protection locked="0"/>
    </xf>
    <xf numFmtId="20" fontId="77" fillId="4" borderId="138" xfId="26" applyNumberFormat="1" applyFont="1" applyFill="1" applyBorder="1" applyAlignment="1" applyProtection="1">
      <alignment horizontal="center" vertical="center"/>
    </xf>
    <xf numFmtId="0" fontId="77" fillId="4" borderId="138" xfId="26" applyFont="1" applyFill="1" applyBorder="1" applyAlignment="1" applyProtection="1">
      <alignment horizontal="center" vertical="center"/>
    </xf>
    <xf numFmtId="0" fontId="77" fillId="0" borderId="182" xfId="26" applyFont="1" applyFill="1" applyBorder="1" applyAlignment="1" applyProtection="1">
      <alignment horizontal="center" vertical="center"/>
      <protection locked="0"/>
    </xf>
    <xf numFmtId="0" fontId="0" fillId="0" borderId="182" xfId="0" applyFill="1" applyBorder="1" applyAlignment="1" applyProtection="1">
      <alignment horizontal="center" vertical="center"/>
      <protection locked="0"/>
    </xf>
    <xf numFmtId="0" fontId="0" fillId="0" borderId="213" xfId="0" applyFill="1" applyBorder="1" applyAlignment="1" applyProtection="1">
      <alignment horizontal="center" vertical="center"/>
      <protection locked="0"/>
    </xf>
    <xf numFmtId="181" fontId="77" fillId="4" borderId="156" xfId="26" applyNumberFormat="1" applyFont="1" applyFill="1" applyBorder="1" applyAlignment="1" applyProtection="1">
      <alignment horizontal="right" vertical="center" wrapText="1"/>
    </xf>
    <xf numFmtId="181" fontId="77" fillId="4" borderId="157" xfId="26" applyNumberFormat="1" applyFont="1" applyFill="1" applyBorder="1" applyAlignment="1" applyProtection="1">
      <alignment horizontal="right" vertical="center"/>
    </xf>
    <xf numFmtId="181" fontId="77" fillId="4" borderId="162" xfId="26" applyNumberFormat="1" applyFont="1" applyFill="1" applyBorder="1" applyAlignment="1" applyProtection="1">
      <alignment horizontal="right" vertical="center" wrapText="1"/>
    </xf>
    <xf numFmtId="181" fontId="77" fillId="4" borderId="156" xfId="26" applyNumberFormat="1" applyFont="1" applyFill="1" applyBorder="1" applyAlignment="1" applyProtection="1">
      <alignment horizontal="right" vertical="center"/>
    </xf>
    <xf numFmtId="0" fontId="77" fillId="4" borderId="139" xfId="26" applyFont="1" applyFill="1" applyBorder="1" applyAlignment="1" applyProtection="1">
      <alignment horizontal="center" vertical="center"/>
    </xf>
    <xf numFmtId="0" fontId="77" fillId="4" borderId="140" xfId="26" applyFont="1" applyFill="1" applyBorder="1" applyAlignment="1" applyProtection="1">
      <alignment horizontal="center" vertical="center"/>
    </xf>
    <xf numFmtId="0" fontId="77" fillId="4" borderId="141" xfId="26" applyFont="1" applyFill="1" applyBorder="1" applyAlignment="1" applyProtection="1">
      <alignment horizontal="center" vertical="center"/>
    </xf>
    <xf numFmtId="0" fontId="77" fillId="4" borderId="142" xfId="26" applyFont="1" applyFill="1" applyBorder="1" applyAlignment="1" applyProtection="1">
      <alignment horizontal="left" vertical="center" wrapText="1"/>
    </xf>
    <xf numFmtId="0" fontId="77" fillId="4" borderId="142" xfId="26" applyFont="1" applyFill="1" applyBorder="1" applyAlignment="1" applyProtection="1">
      <alignment horizontal="left" vertical="center"/>
    </xf>
    <xf numFmtId="0" fontId="81" fillId="4" borderId="142" xfId="26" applyFont="1" applyFill="1" applyBorder="1" applyAlignment="1" applyProtection="1">
      <alignment horizontal="left" vertical="center" wrapText="1"/>
    </xf>
    <xf numFmtId="0" fontId="77" fillId="4" borderId="143" xfId="26" applyFont="1" applyFill="1" applyBorder="1" applyAlignment="1" applyProtection="1">
      <alignment horizontal="left" vertical="center"/>
    </xf>
    <xf numFmtId="181" fontId="77" fillId="4" borderId="181" xfId="26" applyNumberFormat="1" applyFont="1" applyFill="1" applyBorder="1" applyAlignment="1" applyProtection="1">
      <alignment horizontal="right" vertical="center" wrapText="1"/>
    </xf>
    <xf numFmtId="181" fontId="77" fillId="4" borderId="182" xfId="26" applyNumberFormat="1" applyFont="1" applyFill="1" applyBorder="1" applyAlignment="1" applyProtection="1">
      <alignment horizontal="right" vertical="center"/>
    </xf>
    <xf numFmtId="181" fontId="77" fillId="4" borderId="182" xfId="26" applyNumberFormat="1" applyFont="1" applyFill="1" applyBorder="1" applyAlignment="1" applyProtection="1">
      <alignment horizontal="right" vertical="center" wrapText="1"/>
    </xf>
    <xf numFmtId="181" fontId="77" fillId="4" borderId="183" xfId="26" applyNumberFormat="1" applyFont="1" applyFill="1" applyBorder="1" applyAlignment="1" applyProtection="1">
      <alignment horizontal="right" vertical="center"/>
    </xf>
    <xf numFmtId="0" fontId="77" fillId="0" borderId="177" xfId="26" applyFont="1" applyBorder="1" applyAlignment="1" applyProtection="1">
      <alignment horizontal="center" vertical="center" shrinkToFit="1"/>
      <protection locked="0"/>
    </xf>
    <xf numFmtId="0" fontId="0" fillId="0" borderId="179" xfId="0" applyBorder="1" applyAlignment="1" applyProtection="1">
      <alignment horizontal="center" vertical="center" shrinkToFit="1"/>
      <protection locked="0"/>
    </xf>
    <xf numFmtId="0" fontId="77" fillId="0" borderId="178" xfId="26" applyFont="1" applyBorder="1" applyAlignment="1" applyProtection="1">
      <alignment horizontal="center" vertical="center" shrinkToFit="1"/>
      <protection locked="0"/>
    </xf>
    <xf numFmtId="0" fontId="80" fillId="0" borderId="177" xfId="0" applyFont="1" applyBorder="1" applyAlignment="1" applyProtection="1">
      <alignment horizontal="center" vertical="center" shrinkToFit="1"/>
      <protection locked="0"/>
    </xf>
    <xf numFmtId="181" fontId="77" fillId="4" borderId="166" xfId="26" applyNumberFormat="1" applyFont="1" applyFill="1" applyBorder="1" applyAlignment="1" applyProtection="1">
      <alignment horizontal="right" vertical="center" wrapText="1"/>
    </xf>
    <xf numFmtId="181" fontId="77" fillId="4" borderId="167" xfId="26" applyNumberFormat="1" applyFont="1" applyFill="1" applyBorder="1" applyAlignment="1" applyProtection="1">
      <alignment horizontal="right" vertical="center"/>
    </xf>
    <xf numFmtId="181" fontId="81" fillId="4" borderId="218" xfId="26" applyNumberFormat="1" applyFont="1" applyFill="1" applyBorder="1" applyAlignment="1" applyProtection="1">
      <alignment horizontal="right" vertical="center" wrapText="1"/>
    </xf>
    <xf numFmtId="181" fontId="77" fillId="4" borderId="218" xfId="26" applyNumberFormat="1" applyFont="1" applyFill="1" applyBorder="1" applyAlignment="1" applyProtection="1">
      <alignment horizontal="right" vertical="center"/>
    </xf>
    <xf numFmtId="0" fontId="81" fillId="4" borderId="218" xfId="26" applyFont="1" applyFill="1" applyBorder="1" applyAlignment="1" applyProtection="1">
      <alignment horizontal="left" vertical="center" wrapText="1"/>
    </xf>
    <xf numFmtId="0" fontId="77" fillId="4" borderId="218" xfId="26" applyFont="1" applyFill="1" applyBorder="1" applyAlignment="1" applyProtection="1">
      <alignment horizontal="left" vertical="center"/>
    </xf>
    <xf numFmtId="0" fontId="77" fillId="4" borderId="219" xfId="26" applyFont="1" applyFill="1" applyBorder="1" applyAlignment="1" applyProtection="1">
      <alignment horizontal="left" vertical="center"/>
    </xf>
    <xf numFmtId="181" fontId="77" fillId="4" borderId="161" xfId="26" applyNumberFormat="1" applyFont="1" applyFill="1" applyBorder="1" applyAlignment="1" applyProtection="1">
      <alignment horizontal="right" vertical="center" wrapText="1"/>
    </xf>
    <xf numFmtId="181" fontId="77" fillId="4" borderId="154" xfId="26" applyNumberFormat="1" applyFont="1" applyFill="1" applyBorder="1" applyAlignment="1" applyProtection="1">
      <alignment horizontal="right" vertical="center"/>
    </xf>
    <xf numFmtId="181" fontId="77" fillId="4" borderId="154" xfId="26" applyNumberFormat="1" applyFont="1" applyFill="1" applyBorder="1" applyAlignment="1" applyProtection="1">
      <alignment horizontal="right" vertical="center" wrapText="1"/>
    </xf>
    <xf numFmtId="181" fontId="77" fillId="4" borderId="155" xfId="26" applyNumberFormat="1" applyFont="1" applyFill="1" applyBorder="1" applyAlignment="1" applyProtection="1">
      <alignment horizontal="right" vertical="center"/>
    </xf>
    <xf numFmtId="181" fontId="77" fillId="4" borderId="163" xfId="26" applyNumberFormat="1" applyFont="1" applyFill="1" applyBorder="1" applyAlignment="1" applyProtection="1">
      <alignment horizontal="right" vertical="center" wrapText="1"/>
    </xf>
    <xf numFmtId="181" fontId="77" fillId="4" borderId="158" xfId="26" applyNumberFormat="1" applyFont="1" applyFill="1" applyBorder="1" applyAlignment="1" applyProtection="1">
      <alignment horizontal="right" vertical="center"/>
    </xf>
    <xf numFmtId="181" fontId="77" fillId="4" borderId="158" xfId="26" applyNumberFormat="1" applyFont="1" applyFill="1" applyBorder="1" applyAlignment="1" applyProtection="1">
      <alignment horizontal="right" vertical="center" wrapText="1"/>
    </xf>
    <xf numFmtId="181" fontId="77" fillId="4" borderId="159" xfId="26" applyNumberFormat="1" applyFont="1" applyFill="1" applyBorder="1" applyAlignment="1" applyProtection="1">
      <alignment horizontal="right" vertical="center"/>
    </xf>
    <xf numFmtId="0" fontId="77" fillId="4" borderId="191" xfId="26" applyFont="1" applyFill="1" applyBorder="1" applyAlignment="1" applyProtection="1">
      <alignment horizontal="center" vertical="center"/>
    </xf>
    <xf numFmtId="0" fontId="0" fillId="0" borderId="192" xfId="0" applyBorder="1" applyAlignment="1" applyProtection="1">
      <alignment horizontal="center" vertical="center"/>
    </xf>
    <xf numFmtId="0" fontId="0" fillId="0" borderId="197" xfId="0" applyBorder="1" applyAlignment="1" applyProtection="1">
      <alignment horizontal="center" vertical="center"/>
    </xf>
    <xf numFmtId="0" fontId="0" fillId="0" borderId="0" xfId="0" applyBorder="1" applyAlignment="1" applyProtection="1">
      <alignment horizontal="center" vertical="center"/>
    </xf>
    <xf numFmtId="0" fontId="0" fillId="0" borderId="194" xfId="0" applyBorder="1" applyAlignment="1" applyProtection="1">
      <alignment horizontal="center" vertical="center"/>
    </xf>
    <xf numFmtId="0" fontId="0" fillId="0" borderId="184" xfId="0" applyBorder="1" applyAlignment="1" applyProtection="1">
      <alignment horizontal="center" vertical="center"/>
    </xf>
    <xf numFmtId="0" fontId="80" fillId="4" borderId="198" xfId="0" applyFont="1" applyFill="1" applyBorder="1" applyAlignment="1" applyProtection="1">
      <alignment horizontal="center" vertical="center"/>
    </xf>
    <xf numFmtId="0" fontId="0" fillId="0" borderId="199" xfId="0" applyBorder="1" applyAlignment="1" applyProtection="1">
      <alignment horizontal="center" vertical="center"/>
    </xf>
    <xf numFmtId="0" fontId="0" fillId="0" borderId="186" xfId="0" applyBorder="1" applyAlignment="1" applyProtection="1">
      <alignment horizontal="center" vertical="center"/>
    </xf>
    <xf numFmtId="0" fontId="0" fillId="0" borderId="188" xfId="0" applyBorder="1" applyAlignment="1" applyProtection="1">
      <alignment horizontal="center" vertical="center"/>
    </xf>
    <xf numFmtId="0" fontId="0" fillId="0" borderId="187" xfId="0" applyBorder="1" applyAlignment="1" applyProtection="1">
      <alignment horizontal="center" vertical="center"/>
    </xf>
    <xf numFmtId="0" fontId="0" fillId="0" borderId="189" xfId="0" applyBorder="1" applyAlignment="1" applyProtection="1">
      <alignment horizontal="center" vertical="center"/>
    </xf>
    <xf numFmtId="0" fontId="80" fillId="4" borderId="192" xfId="0" applyFont="1" applyFill="1" applyBorder="1" applyAlignment="1" applyProtection="1">
      <alignment horizontal="center" vertical="center" wrapText="1"/>
    </xf>
    <xf numFmtId="0" fontId="77" fillId="0" borderId="174" xfId="26" applyFont="1" applyBorder="1" applyAlignment="1" applyProtection="1">
      <alignment horizontal="center" vertical="center" shrinkToFit="1"/>
      <protection locked="0"/>
    </xf>
    <xf numFmtId="0" fontId="0" fillId="0" borderId="82" xfId="0" applyBorder="1" applyAlignment="1" applyProtection="1">
      <alignment horizontal="center" vertical="center" shrinkToFit="1"/>
      <protection locked="0"/>
    </xf>
    <xf numFmtId="0" fontId="0" fillId="0" borderId="81" xfId="0" applyBorder="1" applyAlignment="1" applyProtection="1">
      <alignment horizontal="center" vertical="center" shrinkToFit="1"/>
      <protection locked="0"/>
    </xf>
    <xf numFmtId="0" fontId="77" fillId="0" borderId="0" xfId="26" applyNumberFormat="1" applyFont="1" applyAlignment="1" applyProtection="1">
      <alignment horizontal="center" vertical="center"/>
      <protection locked="0"/>
    </xf>
    <xf numFmtId="0" fontId="80" fillId="0" borderId="0" xfId="0" applyNumberFormat="1" applyFont="1" applyAlignment="1" applyProtection="1">
      <alignment horizontal="center" vertical="center"/>
      <protection locked="0"/>
    </xf>
    <xf numFmtId="181" fontId="77" fillId="4" borderId="171" xfId="26" applyNumberFormat="1" applyFont="1" applyFill="1" applyBorder="1" applyAlignment="1" applyProtection="1">
      <alignment horizontal="right" vertical="center" wrapText="1"/>
    </xf>
    <xf numFmtId="181" fontId="77" fillId="4" borderId="172" xfId="26" applyNumberFormat="1" applyFont="1" applyFill="1" applyBorder="1" applyAlignment="1" applyProtection="1">
      <alignment horizontal="right" vertical="center"/>
    </xf>
    <xf numFmtId="181" fontId="81" fillId="4" borderId="214" xfId="26" applyNumberFormat="1" applyFont="1" applyFill="1" applyBorder="1" applyAlignment="1" applyProtection="1">
      <alignment horizontal="right" vertical="center" wrapText="1"/>
    </xf>
    <xf numFmtId="181" fontId="77" fillId="4" borderId="214" xfId="26" applyNumberFormat="1" applyFont="1" applyFill="1" applyBorder="1" applyAlignment="1" applyProtection="1">
      <alignment horizontal="right" vertical="center"/>
    </xf>
    <xf numFmtId="0" fontId="81" fillId="4" borderId="214" xfId="26" applyFont="1" applyFill="1" applyBorder="1" applyAlignment="1" applyProtection="1">
      <alignment horizontal="left" vertical="center" wrapText="1"/>
    </xf>
    <xf numFmtId="0" fontId="77" fillId="4" borderId="214" xfId="26" applyFont="1" applyFill="1" applyBorder="1" applyAlignment="1" applyProtection="1">
      <alignment horizontal="left" vertical="center"/>
    </xf>
    <xf numFmtId="0" fontId="77" fillId="4" borderId="215" xfId="26" applyFont="1" applyFill="1" applyBorder="1" applyAlignment="1" applyProtection="1">
      <alignment horizontal="left" vertical="center"/>
    </xf>
    <xf numFmtId="0" fontId="0" fillId="0" borderId="117" xfId="0" applyBorder="1" applyAlignment="1" applyProtection="1">
      <alignment vertical="center"/>
    </xf>
    <xf numFmtId="0" fontId="80" fillId="4" borderId="201" xfId="0" applyFont="1" applyFill="1" applyBorder="1" applyAlignment="1" applyProtection="1">
      <alignment horizontal="left" vertical="center"/>
    </xf>
    <xf numFmtId="0" fontId="80" fillId="0" borderId="201" xfId="0" applyFont="1" applyBorder="1" applyAlignment="1" applyProtection="1">
      <alignment horizontal="left" vertical="center"/>
    </xf>
    <xf numFmtId="0" fontId="0" fillId="0" borderId="201" xfId="0" applyBorder="1" applyAlignment="1" applyProtection="1">
      <alignment vertical="center"/>
    </xf>
    <xf numFmtId="0" fontId="80" fillId="0" borderId="117" xfId="0" applyFont="1" applyFill="1" applyBorder="1" applyAlignment="1" applyProtection="1">
      <alignment horizontal="left" vertical="center"/>
      <protection locked="0"/>
    </xf>
    <xf numFmtId="0" fontId="0" fillId="0" borderId="117" xfId="0" applyBorder="1" applyAlignment="1" applyProtection="1">
      <alignment vertical="center"/>
      <protection locked="0"/>
    </xf>
    <xf numFmtId="186" fontId="80" fillId="4" borderId="184" xfId="0" applyNumberFormat="1" applyFont="1" applyFill="1" applyBorder="1" applyAlignment="1" applyProtection="1">
      <alignment horizontal="left" vertical="center"/>
    </xf>
    <xf numFmtId="186" fontId="80" fillId="0" borderId="184" xfId="0" applyNumberFormat="1" applyFont="1" applyBorder="1" applyAlignment="1" applyProtection="1">
      <alignment horizontal="left" vertical="center"/>
    </xf>
    <xf numFmtId="0" fontId="0" fillId="0" borderId="184" xfId="0" applyBorder="1" applyAlignment="1" applyProtection="1">
      <alignment horizontal="left" vertical="center"/>
    </xf>
    <xf numFmtId="0" fontId="0" fillId="0" borderId="184" xfId="0" applyBorder="1" applyAlignment="1" applyProtection="1">
      <alignment vertical="center"/>
    </xf>
    <xf numFmtId="187" fontId="80" fillId="4" borderId="117" xfId="0" applyNumberFormat="1" applyFont="1" applyFill="1" applyBorder="1" applyAlignment="1" applyProtection="1">
      <alignment horizontal="left" vertical="center"/>
    </xf>
    <xf numFmtId="187" fontId="80" fillId="0" borderId="117" xfId="0" applyNumberFormat="1" applyFont="1" applyBorder="1" applyAlignment="1" applyProtection="1">
      <alignment horizontal="left" vertical="center"/>
    </xf>
    <xf numFmtId="0" fontId="80" fillId="0" borderId="83" xfId="0" applyFont="1" applyBorder="1" applyAlignment="1" applyProtection="1">
      <alignment horizontal="center" vertical="center" shrinkToFit="1"/>
      <protection locked="0"/>
    </xf>
    <xf numFmtId="0" fontId="77" fillId="0" borderId="83" xfId="26" applyFont="1" applyBorder="1" applyAlignment="1" applyProtection="1">
      <alignment horizontal="center" vertical="center" shrinkToFit="1"/>
      <protection locked="0"/>
    </xf>
    <xf numFmtId="0" fontId="80" fillId="0" borderId="82" xfId="0" applyFont="1" applyBorder="1" applyAlignment="1" applyProtection="1">
      <alignment horizontal="center" vertical="center" shrinkToFit="1"/>
      <protection locked="0"/>
    </xf>
    <xf numFmtId="0" fontId="77" fillId="0" borderId="82" xfId="26" applyFont="1" applyBorder="1" applyAlignment="1" applyProtection="1">
      <alignment horizontal="center" vertical="center" shrinkToFit="1"/>
      <protection locked="0"/>
    </xf>
    <xf numFmtId="0" fontId="77" fillId="4" borderId="192" xfId="26" applyFont="1" applyFill="1" applyBorder="1" applyAlignment="1" applyProtection="1">
      <alignment horizontal="center" vertical="center"/>
    </xf>
    <xf numFmtId="0" fontId="80" fillId="0" borderId="192" xfId="0" applyFont="1" applyBorder="1" applyAlignment="1" applyProtection="1">
      <alignment horizontal="center" vertical="center"/>
    </xf>
    <xf numFmtId="0" fontId="80" fillId="0" borderId="0" xfId="0" applyFont="1" applyBorder="1" applyAlignment="1" applyProtection="1">
      <alignment horizontal="center" vertical="center"/>
    </xf>
    <xf numFmtId="0" fontId="80" fillId="0" borderId="184" xfId="0" applyFont="1" applyBorder="1" applyAlignment="1" applyProtection="1">
      <alignment horizontal="center" vertical="center"/>
    </xf>
    <xf numFmtId="0" fontId="77" fillId="0" borderId="29" xfId="26" applyFont="1" applyBorder="1" applyAlignment="1" applyProtection="1">
      <alignment horizontal="center" vertical="center" shrinkToFit="1"/>
      <protection locked="0"/>
    </xf>
    <xf numFmtId="0" fontId="80" fillId="0" borderId="30" xfId="0" applyFont="1" applyBorder="1" applyAlignment="1" applyProtection="1">
      <alignment horizontal="center" vertical="center" shrinkToFit="1"/>
      <protection locked="0"/>
    </xf>
    <xf numFmtId="0" fontId="77" fillId="0" borderId="156" xfId="26" applyFont="1" applyFill="1" applyBorder="1" applyAlignment="1" applyProtection="1">
      <alignment horizontal="center" vertical="center"/>
      <protection locked="0"/>
    </xf>
    <xf numFmtId="0" fontId="0" fillId="0" borderId="156" xfId="0" applyFill="1" applyBorder="1" applyAlignment="1" applyProtection="1">
      <alignment horizontal="center" vertical="center"/>
      <protection locked="0"/>
    </xf>
    <xf numFmtId="0" fontId="0" fillId="0" borderId="207" xfId="0" applyFill="1" applyBorder="1" applyAlignment="1" applyProtection="1">
      <alignment horizontal="center" vertical="center"/>
      <protection locked="0"/>
    </xf>
    <xf numFmtId="181" fontId="84" fillId="4" borderId="0" xfId="26" applyNumberFormat="1" applyFont="1" applyFill="1" applyBorder="1" applyAlignment="1" applyProtection="1">
      <alignment horizontal="right" vertical="center" wrapText="1"/>
    </xf>
    <xf numFmtId="181" fontId="84" fillId="4" borderId="0" xfId="26" applyNumberFormat="1" applyFont="1" applyFill="1" applyBorder="1" applyAlignment="1" applyProtection="1">
      <alignment horizontal="right" vertical="center"/>
    </xf>
    <xf numFmtId="0" fontId="84" fillId="4" borderId="0" xfId="26" applyFont="1" applyFill="1" applyBorder="1" applyAlignment="1" applyProtection="1">
      <alignment horizontal="left" vertical="center" wrapText="1"/>
    </xf>
    <xf numFmtId="0" fontId="84" fillId="4" borderId="0" xfId="26" applyFont="1" applyFill="1" applyBorder="1" applyAlignment="1" applyProtection="1">
      <alignment horizontal="left" vertical="center"/>
    </xf>
    <xf numFmtId="0" fontId="84" fillId="0" borderId="0" xfId="26" applyFont="1" applyBorder="1" applyAlignment="1" applyProtection="1">
      <alignment horizontal="left" vertical="center" wrapText="1"/>
    </xf>
    <xf numFmtId="0" fontId="84" fillId="0" borderId="0" xfId="26" applyFont="1" applyBorder="1" applyAlignment="1" applyProtection="1">
      <alignment horizontal="left" vertical="center"/>
    </xf>
    <xf numFmtId="0" fontId="80" fillId="4" borderId="87" xfId="0" applyFont="1" applyFill="1" applyBorder="1" applyAlignment="1" applyProtection="1">
      <alignment horizontal="center" vertical="center" shrinkToFit="1"/>
    </xf>
    <xf numFmtId="0" fontId="0" fillId="4" borderId="86" xfId="0" applyFill="1" applyBorder="1" applyAlignment="1" applyProtection="1">
      <alignment horizontal="center" vertical="center" shrinkToFit="1"/>
    </xf>
    <xf numFmtId="0" fontId="0" fillId="0" borderId="86" xfId="0" applyBorder="1" applyAlignment="1" applyProtection="1">
      <alignment horizontal="center" vertical="center" shrinkToFit="1"/>
    </xf>
    <xf numFmtId="0" fontId="0" fillId="0" borderId="85" xfId="0" applyBorder="1" applyAlignment="1" applyProtection="1">
      <alignment horizontal="center" vertical="center" shrinkToFit="1"/>
    </xf>
    <xf numFmtId="0" fontId="80" fillId="4" borderId="222" xfId="0" applyFont="1" applyFill="1" applyBorder="1" applyAlignment="1" applyProtection="1">
      <alignment horizontal="center" vertical="center" shrinkToFit="1"/>
    </xf>
    <xf numFmtId="0" fontId="0" fillId="4" borderId="223" xfId="0" applyFill="1" applyBorder="1" applyAlignment="1" applyProtection="1">
      <alignment horizontal="center" vertical="center" shrinkToFit="1"/>
    </xf>
    <xf numFmtId="0" fontId="0" fillId="0" borderId="223" xfId="0" applyBorder="1" applyAlignment="1" applyProtection="1">
      <alignment horizontal="center" vertical="center" shrinkToFit="1"/>
    </xf>
    <xf numFmtId="0" fontId="0" fillId="0" borderId="224" xfId="0" applyBorder="1" applyAlignment="1" applyProtection="1">
      <alignment horizontal="center" vertical="center" shrinkToFit="1"/>
    </xf>
    <xf numFmtId="0" fontId="77" fillId="0" borderId="176" xfId="26" applyFont="1" applyBorder="1" applyAlignment="1" applyProtection="1">
      <alignment horizontal="center" vertical="center" shrinkToFit="1"/>
      <protection locked="0"/>
    </xf>
    <xf numFmtId="0" fontId="0" fillId="0" borderId="177" xfId="0" applyBorder="1" applyAlignment="1" applyProtection="1">
      <alignment horizontal="center" vertical="center" shrinkToFit="1"/>
      <protection locked="0"/>
    </xf>
    <xf numFmtId="0" fontId="80" fillId="4" borderId="82" xfId="0" applyFont="1" applyFill="1" applyBorder="1" applyAlignment="1" applyProtection="1">
      <alignment horizontal="center" vertical="center" shrinkToFit="1"/>
    </xf>
    <xf numFmtId="0" fontId="0" fillId="4" borderId="82" xfId="0" applyFill="1" applyBorder="1" applyAlignment="1" applyProtection="1">
      <alignment horizontal="center" vertical="center" shrinkToFit="1"/>
    </xf>
    <xf numFmtId="0" fontId="80" fillId="0" borderId="178" xfId="0" applyFont="1" applyBorder="1" applyAlignment="1" applyProtection="1">
      <alignment horizontal="center" vertical="center" shrinkToFit="1"/>
      <protection locked="0"/>
    </xf>
    <xf numFmtId="0" fontId="77" fillId="4" borderId="220" xfId="26" applyFont="1" applyFill="1" applyBorder="1" applyAlignment="1" applyProtection="1">
      <alignment horizontal="center" vertical="center"/>
    </xf>
    <xf numFmtId="0" fontId="0" fillId="0" borderId="220" xfId="0" applyBorder="1" applyAlignment="1" applyProtection="1">
      <alignment horizontal="center" vertical="center"/>
    </xf>
    <xf numFmtId="0" fontId="0" fillId="0" borderId="221" xfId="0" applyBorder="1" applyAlignment="1" applyProtection="1">
      <alignment horizontal="center" vertical="center"/>
    </xf>
    <xf numFmtId="0" fontId="80" fillId="4" borderId="225" xfId="0" applyFont="1" applyFill="1" applyBorder="1" applyAlignment="1" applyProtection="1">
      <alignment horizontal="center" vertical="center" shrinkToFit="1"/>
    </xf>
    <xf numFmtId="0" fontId="0" fillId="4" borderId="226" xfId="0" applyFill="1" applyBorder="1" applyAlignment="1" applyProtection="1">
      <alignment horizontal="center" vertical="center" shrinkToFit="1"/>
    </xf>
    <xf numFmtId="0" fontId="0" fillId="0" borderId="226" xfId="0" applyBorder="1" applyAlignment="1" applyProtection="1">
      <alignment horizontal="center" vertical="center" shrinkToFit="1"/>
    </xf>
    <xf numFmtId="0" fontId="0" fillId="0" borderId="227" xfId="0" applyBorder="1" applyAlignment="1" applyProtection="1">
      <alignment horizontal="center" vertical="center" shrinkToFit="1"/>
    </xf>
    <xf numFmtId="0" fontId="80" fillId="4" borderId="177" xfId="0" applyFont="1" applyFill="1" applyBorder="1" applyAlignment="1" applyProtection="1">
      <alignment horizontal="center" vertical="center" shrinkToFit="1"/>
    </xf>
    <xf numFmtId="0" fontId="0" fillId="4" borderId="177" xfId="0" applyFill="1" applyBorder="1" applyAlignment="1" applyProtection="1">
      <alignment horizontal="center" vertical="center" shrinkToFit="1"/>
    </xf>
    <xf numFmtId="0" fontId="50" fillId="4" borderId="198" xfId="26" applyFont="1" applyFill="1" applyBorder="1" applyAlignment="1" applyProtection="1">
      <alignment horizontal="center" vertical="center"/>
    </xf>
    <xf numFmtId="0" fontId="0" fillId="4" borderId="192" xfId="0" applyFill="1" applyBorder="1" applyAlignment="1" applyProtection="1">
      <alignment horizontal="center" vertical="center"/>
    </xf>
    <xf numFmtId="0" fontId="0" fillId="4" borderId="199" xfId="0" applyFill="1" applyBorder="1" applyAlignment="1" applyProtection="1">
      <alignment horizontal="center" vertical="center"/>
    </xf>
    <xf numFmtId="0" fontId="0" fillId="4" borderId="186" xfId="0" applyFill="1" applyBorder="1" applyAlignment="1" applyProtection="1">
      <alignment horizontal="center" vertical="center"/>
    </xf>
    <xf numFmtId="0" fontId="0" fillId="4" borderId="0" xfId="0" applyFill="1" applyBorder="1" applyAlignment="1" applyProtection="1">
      <alignment horizontal="center" vertical="center"/>
    </xf>
    <xf numFmtId="0" fontId="0" fillId="4" borderId="188" xfId="0" applyFill="1" applyBorder="1" applyAlignment="1" applyProtection="1">
      <alignment horizontal="center" vertical="center"/>
    </xf>
    <xf numFmtId="0" fontId="0" fillId="4" borderId="187" xfId="0" applyFill="1" applyBorder="1" applyAlignment="1" applyProtection="1">
      <alignment horizontal="center" vertical="center"/>
    </xf>
    <xf numFmtId="0" fontId="0" fillId="4" borderId="184" xfId="0" applyFill="1" applyBorder="1" applyAlignment="1" applyProtection="1">
      <alignment horizontal="center" vertical="center"/>
    </xf>
    <xf numFmtId="0" fontId="0" fillId="4" borderId="189" xfId="0" applyFill="1" applyBorder="1" applyAlignment="1" applyProtection="1">
      <alignment horizontal="center" vertical="center"/>
    </xf>
    <xf numFmtId="0" fontId="77" fillId="4" borderId="205" xfId="26" applyFont="1" applyFill="1" applyBorder="1" applyAlignment="1" applyProtection="1">
      <alignment horizontal="center" vertical="center" wrapText="1"/>
    </xf>
    <xf numFmtId="0" fontId="0" fillId="0" borderId="205" xfId="0" applyBorder="1" applyAlignment="1" applyProtection="1">
      <alignment horizontal="center" vertical="center"/>
    </xf>
    <xf numFmtId="0" fontId="0" fillId="0" borderId="206" xfId="0" applyBorder="1" applyAlignment="1" applyProtection="1">
      <alignment horizontal="center" vertical="center"/>
    </xf>
    <xf numFmtId="0" fontId="0" fillId="0" borderId="156" xfId="0" applyBorder="1" applyAlignment="1" applyProtection="1">
      <alignment horizontal="center" vertical="center"/>
    </xf>
    <xf numFmtId="0" fontId="0" fillId="0" borderId="207" xfId="0" applyBorder="1" applyAlignment="1" applyProtection="1">
      <alignment horizontal="center" vertical="center"/>
    </xf>
    <xf numFmtId="0" fontId="0" fillId="0" borderId="182" xfId="0" applyBorder="1" applyAlignment="1" applyProtection="1">
      <alignment horizontal="center" vertical="center"/>
    </xf>
    <xf numFmtId="0" fontId="0" fillId="0" borderId="213" xfId="0" applyBorder="1" applyAlignment="1" applyProtection="1">
      <alignment horizontal="center" vertical="center"/>
    </xf>
    <xf numFmtId="0" fontId="77" fillId="4" borderId="216" xfId="26" applyFont="1" applyFill="1" applyBorder="1" applyAlignment="1" applyProtection="1">
      <alignment horizontal="center" vertical="center"/>
    </xf>
    <xf numFmtId="0" fontId="0" fillId="0" borderId="216" xfId="0" applyBorder="1" applyAlignment="1" applyProtection="1">
      <alignment horizontal="center" vertical="center"/>
    </xf>
    <xf numFmtId="0" fontId="0" fillId="0" borderId="217" xfId="0" applyBorder="1" applyAlignment="1" applyProtection="1">
      <alignment horizontal="center" vertical="center"/>
    </xf>
    <xf numFmtId="190" fontId="17" fillId="0" borderId="84" xfId="3" applyNumberFormat="1" applyFont="1" applyBorder="1" applyAlignment="1" applyProtection="1">
      <alignment horizontal="left" vertical="center"/>
    </xf>
    <xf numFmtId="190" fontId="0" fillId="0" borderId="84" xfId="0" applyNumberFormat="1" applyBorder="1" applyAlignment="1" applyProtection="1">
      <alignment horizontal="left" vertical="center"/>
    </xf>
    <xf numFmtId="190" fontId="0" fillId="0" borderId="19" xfId="0" applyNumberFormat="1" applyBorder="1" applyAlignment="1" applyProtection="1">
      <alignment horizontal="left" vertical="center"/>
    </xf>
    <xf numFmtId="190" fontId="17" fillId="0" borderId="80" xfId="3" applyNumberFormat="1" applyFont="1" applyBorder="1" applyAlignment="1" applyProtection="1">
      <alignment horizontal="left" vertical="center"/>
    </xf>
    <xf numFmtId="190" fontId="0" fillId="0" borderId="80" xfId="0" applyNumberFormat="1" applyBorder="1" applyAlignment="1" applyProtection="1">
      <alignment horizontal="left" vertical="center"/>
    </xf>
    <xf numFmtId="190" fontId="0" fillId="0" borderId="55" xfId="0" applyNumberFormat="1" applyBorder="1" applyAlignment="1" applyProtection="1">
      <alignment horizontal="left" vertical="center"/>
    </xf>
    <xf numFmtId="190" fontId="17" fillId="0" borderId="88" xfId="3" applyNumberFormat="1" applyFont="1" applyBorder="1" applyAlignment="1" applyProtection="1">
      <alignment horizontal="center" vertical="center"/>
    </xf>
    <xf numFmtId="190" fontId="0" fillId="0" borderId="88" xfId="0" applyNumberFormat="1" applyBorder="1" applyAlignment="1" applyProtection="1">
      <alignment horizontal="center" vertical="center"/>
    </xf>
    <xf numFmtId="190" fontId="0" fillId="0" borderId="93" xfId="0" applyNumberFormat="1" applyBorder="1" applyAlignment="1" applyProtection="1">
      <alignment horizontal="center" vertical="center"/>
    </xf>
    <xf numFmtId="190" fontId="21" fillId="0" borderId="0" xfId="3" applyNumberFormat="1" applyFont="1" applyAlignment="1" applyProtection="1">
      <alignment horizontal="left" vertical="center"/>
    </xf>
    <xf numFmtId="190" fontId="17" fillId="0" borderId="73" xfId="3" applyNumberFormat="1" applyFont="1" applyBorder="1" applyAlignment="1" applyProtection="1">
      <alignment horizontal="center" vertical="center"/>
    </xf>
    <xf numFmtId="190" fontId="17" fillId="0" borderId="72" xfId="3" applyNumberFormat="1" applyFont="1" applyBorder="1" applyAlignment="1" applyProtection="1">
      <alignment horizontal="center" vertical="center"/>
    </xf>
    <xf numFmtId="190" fontId="17" fillId="0" borderId="133" xfId="3" applyNumberFormat="1" applyFont="1" applyBorder="1" applyAlignment="1" applyProtection="1">
      <alignment horizontal="center" vertical="center"/>
    </xf>
    <xf numFmtId="190" fontId="17" fillId="0" borderId="134" xfId="3" applyNumberFormat="1" applyFont="1" applyBorder="1" applyAlignment="1" applyProtection="1">
      <alignment horizontal="center" vertical="center"/>
    </xf>
    <xf numFmtId="190" fontId="17" fillId="0" borderId="135" xfId="3" applyNumberFormat="1" applyFont="1" applyBorder="1" applyAlignment="1" applyProtection="1">
      <alignment horizontal="center" vertical="center"/>
    </xf>
    <xf numFmtId="190" fontId="21" fillId="0" borderId="2" xfId="3" applyNumberFormat="1" applyFont="1" applyBorder="1" applyAlignment="1" applyProtection="1">
      <alignment horizontal="left" vertical="center" wrapText="1"/>
    </xf>
    <xf numFmtId="190" fontId="21" fillId="0" borderId="0" xfId="3" applyNumberFormat="1" applyFont="1" applyAlignment="1" applyProtection="1">
      <alignment horizontal="left" vertical="center" wrapText="1"/>
    </xf>
    <xf numFmtId="190" fontId="16" fillId="0" borderId="30" xfId="0" applyNumberFormat="1" applyFont="1" applyBorder="1" applyAlignment="1" applyProtection="1">
      <alignment horizontal="center" vertical="center"/>
    </xf>
    <xf numFmtId="190" fontId="16" fillId="0" borderId="56" xfId="0" applyNumberFormat="1" applyFont="1" applyBorder="1" applyAlignment="1" applyProtection="1">
      <alignment horizontal="center" vertical="center"/>
    </xf>
    <xf numFmtId="190" fontId="16" fillId="0" borderId="0" xfId="0" applyNumberFormat="1" applyFont="1" applyBorder="1" applyAlignment="1" applyProtection="1">
      <alignment horizontal="center" vertical="center"/>
    </xf>
    <xf numFmtId="190" fontId="16" fillId="0" borderId="57" xfId="0" applyNumberFormat="1" applyFont="1" applyBorder="1" applyAlignment="1" applyProtection="1">
      <alignment horizontal="center" vertical="center"/>
    </xf>
    <xf numFmtId="190" fontId="16" fillId="0" borderId="45" xfId="0" applyNumberFormat="1" applyFont="1" applyBorder="1" applyAlignment="1" applyProtection="1">
      <alignment horizontal="center" vertical="center"/>
    </xf>
    <xf numFmtId="190" fontId="16" fillId="0" borderId="71" xfId="0" applyNumberFormat="1" applyFont="1" applyBorder="1" applyAlignment="1" applyProtection="1">
      <alignment horizontal="center" vertical="center"/>
    </xf>
    <xf numFmtId="190" fontId="16" fillId="0" borderId="29" xfId="0" applyNumberFormat="1" applyFont="1" applyBorder="1" applyAlignment="1" applyProtection="1">
      <alignment horizontal="center" vertical="center"/>
    </xf>
    <xf numFmtId="190" fontId="16" fillId="0" borderId="31" xfId="0" applyNumberFormat="1" applyFont="1" applyBorder="1" applyAlignment="1" applyProtection="1">
      <alignment horizontal="center" vertical="center"/>
    </xf>
    <xf numFmtId="190" fontId="16" fillId="0" borderId="79" xfId="0" applyNumberFormat="1" applyFont="1" applyBorder="1" applyAlignment="1" applyProtection="1">
      <alignment horizontal="center" vertical="center"/>
    </xf>
    <xf numFmtId="190" fontId="16" fillId="0" borderId="22" xfId="0" applyNumberFormat="1" applyFont="1" applyBorder="1" applyAlignment="1" applyProtection="1">
      <alignment horizontal="center" vertical="center"/>
    </xf>
    <xf numFmtId="190" fontId="16" fillId="0" borderId="44" xfId="0" applyNumberFormat="1" applyFont="1" applyBorder="1" applyAlignment="1" applyProtection="1">
      <alignment horizontal="center" vertical="center"/>
    </xf>
    <xf numFmtId="190" fontId="16" fillId="0" borderId="46" xfId="0" applyNumberFormat="1" applyFont="1" applyBorder="1" applyAlignment="1" applyProtection="1">
      <alignment horizontal="center" vertical="center"/>
    </xf>
    <xf numFmtId="190" fontId="17" fillId="0" borderId="11" xfId="3" applyNumberFormat="1" applyFont="1" applyBorder="1" applyAlignment="1" applyProtection="1">
      <alignment horizontal="center" vertical="center" textRotation="255" shrinkToFit="1"/>
    </xf>
    <xf numFmtId="190" fontId="17" fillId="0" borderId="14" xfId="3" applyNumberFormat="1" applyFont="1" applyBorder="1" applyAlignment="1" applyProtection="1">
      <alignment horizontal="center" vertical="center" textRotation="255" shrinkToFit="1"/>
    </xf>
    <xf numFmtId="190" fontId="17" fillId="0" borderId="65" xfId="3" applyNumberFormat="1" applyFont="1" applyBorder="1" applyAlignment="1" applyProtection="1">
      <alignment horizontal="center" vertical="center"/>
    </xf>
    <xf numFmtId="190" fontId="17" fillId="0" borderId="60" xfId="3" applyNumberFormat="1" applyFont="1" applyBorder="1" applyAlignment="1" applyProtection="1">
      <alignment horizontal="center" vertical="center"/>
    </xf>
    <xf numFmtId="190" fontId="17" fillId="0" borderId="61" xfId="3" applyNumberFormat="1" applyFont="1" applyBorder="1" applyAlignment="1" applyProtection="1">
      <alignment horizontal="center" vertical="center"/>
    </xf>
    <xf numFmtId="190" fontId="71" fillId="0" borderId="2" xfId="3" applyNumberFormat="1" applyFont="1" applyBorder="1" applyAlignment="1" applyProtection="1">
      <alignment horizontal="center" vertical="center" shrinkToFit="1"/>
    </xf>
    <xf numFmtId="190" fontId="71" fillId="0" borderId="2" xfId="4" applyNumberFormat="1" applyFont="1" applyBorder="1" applyAlignment="1" applyProtection="1">
      <alignment vertical="center"/>
    </xf>
    <xf numFmtId="190" fontId="17" fillId="0" borderId="1" xfId="3" applyNumberFormat="1" applyFont="1" applyBorder="1" applyAlignment="1" applyProtection="1">
      <alignment horizontal="center" vertical="center" wrapText="1"/>
    </xf>
    <xf numFmtId="190" fontId="16" fillId="0" borderId="2" xfId="0" applyNumberFormat="1" applyFont="1" applyBorder="1" applyAlignment="1" applyProtection="1">
      <alignment horizontal="center" vertical="center"/>
    </xf>
    <xf numFmtId="190" fontId="16" fillId="0" borderId="63" xfId="0" applyNumberFormat="1" applyFont="1" applyBorder="1" applyAlignment="1" applyProtection="1">
      <alignment horizontal="center" vertical="center"/>
    </xf>
    <xf numFmtId="190" fontId="16" fillId="0" borderId="17" xfId="0" applyNumberFormat="1" applyFont="1" applyBorder="1" applyAlignment="1" applyProtection="1">
      <alignment horizontal="center" vertical="center"/>
    </xf>
    <xf numFmtId="190" fontId="16" fillId="0" borderId="4" xfId="0" applyNumberFormat="1" applyFont="1" applyBorder="1" applyAlignment="1" applyProtection="1">
      <alignment horizontal="center" vertical="center"/>
    </xf>
    <xf numFmtId="190" fontId="16" fillId="0" borderId="3" xfId="0" applyNumberFormat="1" applyFont="1" applyBorder="1" applyAlignment="1" applyProtection="1">
      <alignment horizontal="center" vertical="center"/>
    </xf>
    <xf numFmtId="190" fontId="16" fillId="0" borderId="16" xfId="0" applyNumberFormat="1" applyFont="1" applyBorder="1" applyAlignment="1" applyProtection="1">
      <alignment horizontal="center" vertical="center"/>
    </xf>
    <xf numFmtId="190" fontId="16" fillId="0" borderId="18" xfId="0" applyNumberFormat="1" applyFont="1" applyBorder="1" applyAlignment="1" applyProtection="1">
      <alignment horizontal="center" vertical="center"/>
    </xf>
    <xf numFmtId="190" fontId="16" fillId="0" borderId="5" xfId="0" applyNumberFormat="1" applyFont="1" applyBorder="1" applyAlignment="1" applyProtection="1">
      <alignment horizontal="center" vertical="center"/>
    </xf>
    <xf numFmtId="190" fontId="16" fillId="0" borderId="42" xfId="0" applyNumberFormat="1" applyFont="1" applyBorder="1" applyAlignment="1" applyProtection="1">
      <alignment horizontal="center" vertical="center"/>
    </xf>
    <xf numFmtId="190" fontId="16" fillId="0" borderId="2" xfId="0" applyNumberFormat="1" applyFont="1" applyBorder="1" applyAlignment="1" applyProtection="1">
      <alignment horizontal="center" vertical="center" wrapText="1"/>
    </xf>
    <xf numFmtId="190" fontId="17" fillId="0" borderId="55" xfId="3" applyNumberFormat="1" applyFont="1" applyBorder="1" applyAlignment="1" applyProtection="1">
      <alignment horizontal="left" vertical="center"/>
    </xf>
    <xf numFmtId="190" fontId="17" fillId="0" borderId="78" xfId="3" applyNumberFormat="1" applyFont="1" applyBorder="1" applyAlignment="1" applyProtection="1">
      <alignment horizontal="left" vertical="center"/>
    </xf>
    <xf numFmtId="190" fontId="17" fillId="0" borderId="68" xfId="3" applyNumberFormat="1" applyFont="1" applyBorder="1" applyAlignment="1" applyProtection="1">
      <alignment horizontal="left" vertical="center"/>
    </xf>
    <xf numFmtId="190" fontId="17" fillId="0" borderId="130" xfId="3" applyNumberFormat="1" applyFont="1" applyBorder="1" applyAlignment="1" applyProtection="1">
      <alignment horizontal="left" vertical="center"/>
    </xf>
    <xf numFmtId="190" fontId="17" fillId="0" borderId="131" xfId="3" applyNumberFormat="1" applyFont="1" applyBorder="1" applyAlignment="1" applyProtection="1">
      <alignment horizontal="left" vertical="center"/>
    </xf>
    <xf numFmtId="190" fontId="17" fillId="0" borderId="116" xfId="3" applyNumberFormat="1" applyFont="1" applyBorder="1" applyAlignment="1" applyProtection="1">
      <alignment horizontal="left" vertical="center"/>
    </xf>
    <xf numFmtId="190" fontId="17" fillId="0" borderId="132" xfId="3" applyNumberFormat="1" applyFont="1" applyBorder="1" applyAlignment="1" applyProtection="1">
      <alignment horizontal="left" vertical="center"/>
    </xf>
    <xf numFmtId="190" fontId="17" fillId="0" borderId="83" xfId="3" applyNumberFormat="1" applyFont="1" applyBorder="1" applyAlignment="1" applyProtection="1">
      <alignment horizontal="center" vertical="center" wrapText="1"/>
    </xf>
    <xf numFmtId="190" fontId="17" fillId="0" borderId="82" xfId="3" applyNumberFormat="1" applyFont="1" applyBorder="1" applyAlignment="1" applyProtection="1">
      <alignment horizontal="center" vertical="center" wrapText="1"/>
    </xf>
    <xf numFmtId="190" fontId="17" fillId="0" borderId="81" xfId="3" applyNumberFormat="1" applyFont="1" applyBorder="1" applyAlignment="1" applyProtection="1">
      <alignment horizontal="center" vertical="center" wrapText="1"/>
    </xf>
    <xf numFmtId="190" fontId="17" fillId="0" borderId="84" xfId="3" applyNumberFormat="1" applyFont="1" applyBorder="1" applyAlignment="1" applyProtection="1">
      <alignment horizontal="center" vertical="center"/>
    </xf>
    <xf numFmtId="190" fontId="17" fillId="0" borderId="99" xfId="3" applyNumberFormat="1" applyFont="1" applyBorder="1" applyAlignment="1" applyProtection="1">
      <alignment horizontal="center" vertical="center"/>
    </xf>
    <xf numFmtId="190" fontId="17" fillId="0" borderId="19" xfId="3" applyNumberFormat="1" applyFont="1" applyBorder="1" applyAlignment="1" applyProtection="1">
      <alignment horizontal="center" vertical="center"/>
    </xf>
    <xf numFmtId="190" fontId="17" fillId="0" borderId="94" xfId="3" applyNumberFormat="1" applyFont="1" applyBorder="1" applyAlignment="1" applyProtection="1">
      <alignment horizontal="center" vertical="center" textRotation="255" shrinkToFit="1"/>
    </xf>
    <xf numFmtId="190" fontId="17" fillId="0" borderId="59" xfId="3" applyNumberFormat="1" applyFont="1" applyBorder="1" applyAlignment="1" applyProtection="1">
      <alignment horizontal="center" vertical="center" textRotation="255" shrinkToFit="1"/>
    </xf>
    <xf numFmtId="190" fontId="17" fillId="0" borderId="58" xfId="3" applyNumberFormat="1" applyFont="1" applyBorder="1" applyAlignment="1" applyProtection="1">
      <alignment horizontal="center" vertical="center" textRotation="255" shrinkToFit="1"/>
    </xf>
    <xf numFmtId="190" fontId="17" fillId="0" borderId="75" xfId="3" applyNumberFormat="1" applyFont="1" applyBorder="1" applyAlignment="1" applyProtection="1">
      <alignment horizontal="left" vertical="center"/>
    </xf>
    <xf numFmtId="190" fontId="17" fillId="0" borderId="67" xfId="3" applyNumberFormat="1" applyFont="1" applyBorder="1" applyAlignment="1" applyProtection="1">
      <alignment horizontal="left" vertical="center"/>
    </xf>
    <xf numFmtId="190" fontId="17" fillId="0" borderId="29" xfId="3" applyNumberFormat="1" applyFont="1" applyBorder="1" applyAlignment="1" applyProtection="1">
      <alignment horizontal="center" vertical="center" wrapText="1"/>
    </xf>
    <xf numFmtId="190" fontId="17" fillId="0" borderId="30" xfId="3" applyNumberFormat="1" applyFont="1" applyBorder="1" applyAlignment="1" applyProtection="1">
      <alignment horizontal="center" vertical="center" wrapText="1"/>
    </xf>
    <xf numFmtId="190" fontId="17" fillId="0" borderId="31" xfId="3" applyNumberFormat="1" applyFont="1" applyBorder="1" applyAlignment="1" applyProtection="1">
      <alignment horizontal="center" vertical="center" wrapText="1"/>
    </xf>
    <xf numFmtId="190" fontId="17" fillId="0" borderId="79" xfId="3" applyNumberFormat="1" applyFont="1" applyBorder="1" applyAlignment="1" applyProtection="1">
      <alignment horizontal="center" vertical="center" wrapText="1"/>
    </xf>
    <xf numFmtId="190" fontId="17" fillId="0" borderId="0" xfId="3" applyNumberFormat="1" applyFont="1" applyAlignment="1" applyProtection="1">
      <alignment horizontal="center" vertical="center" wrapText="1"/>
    </xf>
    <xf numFmtId="190" fontId="17" fillId="0" borderId="22" xfId="3" applyNumberFormat="1" applyFont="1" applyBorder="1" applyAlignment="1" applyProtection="1">
      <alignment horizontal="center" vertical="center" wrapText="1"/>
    </xf>
    <xf numFmtId="190" fontId="17" fillId="0" borderId="44" xfId="3" applyNumberFormat="1" applyFont="1" applyBorder="1" applyAlignment="1" applyProtection="1">
      <alignment horizontal="center" vertical="center" wrapText="1"/>
    </xf>
    <xf numFmtId="190" fontId="17" fillId="0" borderId="45" xfId="3" applyNumberFormat="1" applyFont="1" applyBorder="1" applyAlignment="1" applyProtection="1">
      <alignment horizontal="center" vertical="center" wrapText="1"/>
    </xf>
    <xf numFmtId="190" fontId="17" fillId="0" borderId="46" xfId="3" applyNumberFormat="1" applyFont="1" applyBorder="1" applyAlignment="1" applyProtection="1">
      <alignment horizontal="center" vertical="center" wrapText="1"/>
    </xf>
    <xf numFmtId="190" fontId="17" fillId="0" borderId="12" xfId="3" applyNumberFormat="1" applyFont="1" applyBorder="1" applyAlignment="1" applyProtection="1">
      <alignment horizontal="left" vertical="center"/>
    </xf>
    <xf numFmtId="190" fontId="17" fillId="0" borderId="13" xfId="3" applyNumberFormat="1" applyFont="1" applyBorder="1" applyAlignment="1" applyProtection="1">
      <alignment horizontal="left" vertical="center"/>
    </xf>
    <xf numFmtId="190" fontId="17" fillId="0" borderId="84" xfId="3" applyNumberFormat="1" applyFont="1" applyBorder="1" applyAlignment="1" applyProtection="1">
      <alignment horizontal="center" vertical="center" shrinkToFit="1"/>
    </xf>
    <xf numFmtId="190" fontId="17" fillId="0" borderId="19" xfId="3" applyNumberFormat="1" applyFont="1" applyBorder="1" applyAlignment="1" applyProtection="1">
      <alignment horizontal="center" vertical="center" shrinkToFit="1"/>
    </xf>
    <xf numFmtId="190" fontId="17" fillId="0" borderId="4" xfId="3" applyNumberFormat="1" applyFont="1" applyBorder="1" applyAlignment="1" applyProtection="1">
      <alignment horizontal="center" vertical="center" wrapText="1"/>
    </xf>
    <xf numFmtId="190" fontId="0" fillId="0" borderId="2" xfId="0" applyNumberFormat="1" applyBorder="1" applyAlignment="1" applyProtection="1">
      <alignment horizontal="center" vertical="center"/>
    </xf>
    <xf numFmtId="190" fontId="0" fillId="0" borderId="3" xfId="0" applyNumberFormat="1" applyBorder="1" applyAlignment="1" applyProtection="1">
      <alignment horizontal="center" vertical="center"/>
    </xf>
    <xf numFmtId="190" fontId="0" fillId="0" borderId="79" xfId="0" applyNumberFormat="1" applyBorder="1" applyAlignment="1" applyProtection="1">
      <alignment horizontal="center" vertical="center"/>
    </xf>
    <xf numFmtId="190" fontId="0" fillId="0" borderId="0" xfId="0" applyNumberFormat="1" applyBorder="1" applyAlignment="1" applyProtection="1">
      <alignment horizontal="center" vertical="center"/>
    </xf>
    <xf numFmtId="190" fontId="0" fillId="0" borderId="22" xfId="0" applyNumberFormat="1" applyBorder="1" applyAlignment="1" applyProtection="1">
      <alignment horizontal="center" vertical="center"/>
    </xf>
    <xf numFmtId="190" fontId="0" fillId="0" borderId="77" xfId="0" applyNumberFormat="1" applyBorder="1" applyAlignment="1" applyProtection="1">
      <alignment horizontal="center" vertical="center"/>
    </xf>
    <xf numFmtId="190" fontId="0" fillId="0" borderId="74" xfId="0" applyNumberFormat="1" applyBorder="1" applyAlignment="1" applyProtection="1">
      <alignment horizontal="center" vertical="center"/>
    </xf>
    <xf numFmtId="190" fontId="0" fillId="0" borderId="76" xfId="0" applyNumberFormat="1" applyBorder="1" applyAlignment="1" applyProtection="1">
      <alignment horizontal="center" vertical="center"/>
    </xf>
    <xf numFmtId="190" fontId="17" fillId="0" borderId="16" xfId="3" applyNumberFormat="1" applyFont="1" applyBorder="1" applyAlignment="1" applyProtection="1">
      <alignment horizontal="center" vertical="center"/>
    </xf>
    <xf numFmtId="190" fontId="0" fillId="0" borderId="17" xfId="0" applyNumberFormat="1" applyBorder="1" applyAlignment="1" applyProtection="1">
      <alignment horizontal="center" vertical="center"/>
    </xf>
    <xf numFmtId="190" fontId="0" fillId="0" borderId="18" xfId="0" applyNumberFormat="1" applyBorder="1" applyAlignment="1" applyProtection="1">
      <alignment horizontal="center" vertical="center"/>
    </xf>
    <xf numFmtId="190" fontId="17" fillId="0" borderId="35" xfId="3" applyNumberFormat="1" applyFont="1" applyBorder="1" applyAlignment="1" applyProtection="1">
      <alignment horizontal="center" vertical="center" textRotation="255" shrinkToFit="1"/>
    </xf>
    <xf numFmtId="190" fontId="17" fillId="0" borderId="128" xfId="3" applyNumberFormat="1" applyFont="1" applyBorder="1" applyAlignment="1" applyProtection="1">
      <alignment horizontal="center" vertical="center" wrapText="1"/>
    </xf>
    <xf numFmtId="190" fontId="17" fillId="0" borderId="128" xfId="3" applyNumberFormat="1" applyFont="1" applyBorder="1" applyAlignment="1" applyProtection="1">
      <alignment horizontal="center" vertical="center"/>
    </xf>
    <xf numFmtId="190" fontId="17" fillId="0" borderId="129" xfId="3" applyNumberFormat="1" applyFont="1" applyBorder="1" applyAlignment="1" applyProtection="1">
      <alignment horizontal="center" vertical="center"/>
    </xf>
    <xf numFmtId="190" fontId="17" fillId="0" borderId="12" xfId="3" applyNumberFormat="1" applyFont="1" applyBorder="1" applyAlignment="1" applyProtection="1">
      <alignment horizontal="center" vertical="center" wrapText="1"/>
    </xf>
    <xf numFmtId="190" fontId="17" fillId="0" borderId="12" xfId="3" applyNumberFormat="1" applyFont="1" applyBorder="1" applyAlignment="1" applyProtection="1">
      <alignment horizontal="center" vertical="center"/>
    </xf>
    <xf numFmtId="190" fontId="17" fillId="0" borderId="13" xfId="3" applyNumberFormat="1" applyFont="1" applyBorder="1" applyAlignment="1" applyProtection="1">
      <alignment horizontal="center" vertical="center"/>
    </xf>
    <xf numFmtId="190" fontId="17" fillId="0" borderId="16" xfId="3" applyNumberFormat="1" applyFont="1" applyBorder="1" applyAlignment="1" applyProtection="1">
      <alignment horizontal="center" vertical="center" wrapText="1"/>
    </xf>
    <xf numFmtId="190" fontId="17" fillId="0" borderId="17" xfId="3" applyNumberFormat="1" applyFont="1" applyBorder="1" applyAlignment="1" applyProtection="1">
      <alignment horizontal="center" vertical="center" wrapText="1"/>
    </xf>
    <xf numFmtId="190" fontId="17" fillId="0" borderId="18" xfId="3" applyNumberFormat="1" applyFont="1" applyBorder="1" applyAlignment="1" applyProtection="1">
      <alignment horizontal="center" vertical="center" wrapText="1"/>
    </xf>
    <xf numFmtId="0" fontId="16" fillId="2" borderId="83" xfId="3" applyFont="1" applyFill="1" applyBorder="1" applyAlignment="1">
      <alignment horizontal="center" vertical="center" wrapText="1" shrinkToFit="1"/>
    </xf>
    <xf numFmtId="0" fontId="16" fillId="2" borderId="82" xfId="3" applyFont="1" applyFill="1" applyBorder="1" applyAlignment="1">
      <alignment horizontal="center" vertical="center" shrinkToFit="1"/>
    </xf>
    <xf numFmtId="0" fontId="16" fillId="2" borderId="81" xfId="3" applyFont="1" applyFill="1" applyBorder="1" applyAlignment="1">
      <alignment horizontal="center" vertical="center" shrinkToFit="1"/>
    </xf>
    <xf numFmtId="0" fontId="16" fillId="2" borderId="83" xfId="3" applyFont="1" applyFill="1" applyBorder="1" applyAlignment="1">
      <alignment horizontal="center" vertical="center" shrinkToFit="1"/>
    </xf>
    <xf numFmtId="0" fontId="17" fillId="2" borderId="41" xfId="3" applyFont="1" applyFill="1" applyBorder="1" applyAlignment="1">
      <alignment horizontal="left" vertical="center" wrapText="1" shrinkToFit="1"/>
    </xf>
    <xf numFmtId="0" fontId="17" fillId="2" borderId="36" xfId="3" applyFont="1" applyFill="1" applyBorder="1" applyAlignment="1">
      <alignment horizontal="left" vertical="center" wrapText="1" shrinkToFit="1"/>
    </xf>
    <xf numFmtId="0" fontId="17" fillId="2" borderId="37" xfId="3" applyFont="1" applyFill="1" applyBorder="1" applyAlignment="1">
      <alignment horizontal="left" vertical="center" wrapText="1" shrinkToFit="1"/>
    </xf>
    <xf numFmtId="0" fontId="16" fillId="2" borderId="16" xfId="3" applyFont="1" applyFill="1" applyBorder="1" applyAlignment="1">
      <alignment horizontal="center" vertical="center" shrinkToFit="1"/>
    </xf>
    <xf numFmtId="0" fontId="16" fillId="2" borderId="17" xfId="3" applyFont="1" applyFill="1" applyBorder="1" applyAlignment="1">
      <alignment horizontal="center" vertical="center" shrinkToFit="1"/>
    </xf>
    <xf numFmtId="0" fontId="16" fillId="2" borderId="18" xfId="3" applyFont="1" applyFill="1" applyBorder="1" applyAlignment="1">
      <alignment horizontal="center" vertical="center" shrinkToFit="1"/>
    </xf>
    <xf numFmtId="0" fontId="16" fillId="3" borderId="83" xfId="3" applyFont="1" applyFill="1" applyBorder="1" applyAlignment="1">
      <alignment horizontal="center" vertical="center" shrinkToFit="1"/>
    </xf>
    <xf numFmtId="0" fontId="24" fillId="3" borderId="82" xfId="3" applyFont="1" applyFill="1" applyBorder="1" applyAlignment="1">
      <alignment horizontal="center" vertical="center" shrinkToFit="1"/>
    </xf>
    <xf numFmtId="0" fontId="24" fillId="3" borderId="81" xfId="3" applyFont="1" applyFill="1" applyBorder="1" applyAlignment="1">
      <alignment horizontal="center" vertical="center" shrinkToFit="1"/>
    </xf>
    <xf numFmtId="0" fontId="16" fillId="2" borderId="84" xfId="3" applyFont="1" applyFill="1" applyBorder="1" applyAlignment="1">
      <alignment horizontal="center" vertical="center" shrinkToFit="1"/>
    </xf>
    <xf numFmtId="0" fontId="16" fillId="3" borderId="83" xfId="3" applyFont="1" applyFill="1" applyBorder="1" applyAlignment="1">
      <alignment horizontal="center" vertical="center" wrapText="1" shrinkToFit="1"/>
    </xf>
    <xf numFmtId="0" fontId="24" fillId="2" borderId="82" xfId="3" applyFont="1" applyFill="1" applyBorder="1" applyAlignment="1">
      <alignment horizontal="center" vertical="center" shrinkToFit="1"/>
    </xf>
    <xf numFmtId="0" fontId="24" fillId="2" borderId="81" xfId="3" applyFont="1" applyFill="1" applyBorder="1" applyAlignment="1">
      <alignment horizontal="center" vertical="center" shrinkToFit="1"/>
    </xf>
    <xf numFmtId="0" fontId="16" fillId="0" borderId="83" xfId="3" applyFont="1" applyFill="1" applyBorder="1" applyAlignment="1">
      <alignment horizontal="center" vertical="center" shrinkToFit="1"/>
    </xf>
    <xf numFmtId="0" fontId="16" fillId="0" borderId="82" xfId="3" applyFont="1" applyFill="1" applyBorder="1" applyAlignment="1">
      <alignment horizontal="center" vertical="center" shrinkToFit="1"/>
    </xf>
    <xf numFmtId="0" fontId="16" fillId="0" borderId="81" xfId="3" applyFont="1" applyFill="1" applyBorder="1" applyAlignment="1">
      <alignment horizontal="center" vertical="center" shrinkToFit="1"/>
    </xf>
    <xf numFmtId="0" fontId="16" fillId="0" borderId="83" xfId="3" applyFont="1" applyFill="1" applyBorder="1" applyAlignment="1">
      <alignment horizontal="center" vertical="center" wrapText="1" shrinkToFit="1"/>
    </xf>
    <xf numFmtId="0" fontId="16" fillId="0" borderId="82" xfId="3" applyFont="1" applyFill="1" applyBorder="1" applyAlignment="1">
      <alignment horizontal="center" vertical="center" wrapText="1" shrinkToFit="1"/>
    </xf>
    <xf numFmtId="0" fontId="16" fillId="0" borderId="81" xfId="3" applyFont="1" applyFill="1" applyBorder="1" applyAlignment="1">
      <alignment horizontal="center" vertical="center" wrapText="1" shrinkToFit="1"/>
    </xf>
    <xf numFmtId="0" fontId="16" fillId="2" borderId="89" xfId="3" applyFont="1" applyFill="1" applyBorder="1" applyAlignment="1">
      <alignment horizontal="center" vertical="center" shrinkToFit="1"/>
    </xf>
    <xf numFmtId="0" fontId="16" fillId="2" borderId="90" xfId="3" applyFont="1" applyFill="1" applyBorder="1" applyAlignment="1">
      <alignment horizontal="center" vertical="center" shrinkToFit="1"/>
    </xf>
    <xf numFmtId="0" fontId="16" fillId="2" borderId="91" xfId="3" applyFont="1" applyFill="1" applyBorder="1" applyAlignment="1">
      <alignment horizontal="center" vertical="center" shrinkToFit="1"/>
    </xf>
    <xf numFmtId="0" fontId="22" fillId="2" borderId="0" xfId="3" applyFont="1" applyFill="1" applyAlignment="1">
      <alignment horizontal="center" vertical="center"/>
    </xf>
    <xf numFmtId="0" fontId="17" fillId="2" borderId="29" xfId="3" applyFont="1" applyFill="1" applyBorder="1" applyAlignment="1">
      <alignment horizontal="center" vertical="center" shrinkToFit="1"/>
    </xf>
    <xf numFmtId="0" fontId="17" fillId="2" borderId="30" xfId="3" applyFont="1" applyFill="1" applyBorder="1" applyAlignment="1">
      <alignment horizontal="center" vertical="center" shrinkToFit="1"/>
    </xf>
    <xf numFmtId="0" fontId="17" fillId="2" borderId="31" xfId="3" applyFont="1" applyFill="1" applyBorder="1" applyAlignment="1">
      <alignment horizontal="center" vertical="center" shrinkToFit="1"/>
    </xf>
    <xf numFmtId="0" fontId="17" fillId="2" borderId="8" xfId="3" applyFont="1" applyFill="1" applyBorder="1" applyAlignment="1">
      <alignment horizontal="center" vertical="center" shrinkToFit="1"/>
    </xf>
    <xf numFmtId="0" fontId="17" fillId="2" borderId="6" xfId="3" applyFont="1" applyFill="1" applyBorder="1" applyAlignment="1">
      <alignment horizontal="center" vertical="center" shrinkToFit="1"/>
    </xf>
    <xf numFmtId="0" fontId="17" fillId="2" borderId="7" xfId="3" applyFont="1" applyFill="1" applyBorder="1" applyAlignment="1">
      <alignment horizontal="center" vertical="center" shrinkToFit="1"/>
    </xf>
    <xf numFmtId="0" fontId="16" fillId="2" borderId="29" xfId="3" applyFont="1" applyFill="1" applyBorder="1" applyAlignment="1">
      <alignment horizontal="center" vertical="center" wrapText="1"/>
    </xf>
    <xf numFmtId="0" fontId="16" fillId="2" borderId="30" xfId="3" applyFont="1" applyFill="1" applyBorder="1" applyAlignment="1">
      <alignment horizontal="center" vertical="center" wrapText="1"/>
    </xf>
    <xf numFmtId="0" fontId="16" fillId="2" borderId="31" xfId="3" applyFont="1" applyFill="1" applyBorder="1" applyAlignment="1">
      <alignment horizontal="center" vertical="center" wrapText="1"/>
    </xf>
    <xf numFmtId="0" fontId="16" fillId="2" borderId="8" xfId="3" applyFont="1" applyFill="1" applyBorder="1" applyAlignment="1">
      <alignment horizontal="center" vertical="center" wrapText="1"/>
    </xf>
    <xf numFmtId="0" fontId="16" fillId="2" borderId="6" xfId="3" applyFont="1" applyFill="1" applyBorder="1" applyAlignment="1">
      <alignment horizontal="center" vertical="center" wrapText="1"/>
    </xf>
    <xf numFmtId="0" fontId="16" fillId="2" borderId="7" xfId="3" applyFont="1" applyFill="1" applyBorder="1" applyAlignment="1">
      <alignment horizontal="center" vertical="center" wrapText="1"/>
    </xf>
    <xf numFmtId="0" fontId="16" fillId="2" borderId="29" xfId="3" applyFont="1" applyFill="1" applyBorder="1" applyAlignment="1">
      <alignment horizontal="center" vertical="center" wrapText="1" shrinkToFit="1"/>
    </xf>
    <xf numFmtId="0" fontId="16" fillId="2" borderId="30" xfId="3" applyFont="1" applyFill="1" applyBorder="1" applyAlignment="1">
      <alignment horizontal="center" vertical="center" wrapText="1" shrinkToFit="1"/>
    </xf>
    <xf numFmtId="0" fontId="16" fillId="2" borderId="31" xfId="3" applyFont="1" applyFill="1" applyBorder="1" applyAlignment="1">
      <alignment horizontal="center" vertical="center" wrapText="1" shrinkToFit="1"/>
    </xf>
    <xf numFmtId="0" fontId="16" fillId="2" borderId="8" xfId="3" applyFont="1" applyFill="1" applyBorder="1" applyAlignment="1">
      <alignment horizontal="center" vertical="center" wrapText="1" shrinkToFit="1"/>
    </xf>
    <xf numFmtId="0" fontId="16" fillId="2" borderId="6" xfId="3" applyFont="1" applyFill="1" applyBorder="1" applyAlignment="1">
      <alignment horizontal="center" vertical="center" wrapText="1" shrinkToFit="1"/>
    </xf>
    <xf numFmtId="0" fontId="16" fillId="2" borderId="7" xfId="3" applyFont="1" applyFill="1" applyBorder="1" applyAlignment="1">
      <alignment horizontal="center" vertical="center" wrapText="1" shrinkToFit="1"/>
    </xf>
    <xf numFmtId="0" fontId="17" fillId="2" borderId="9" xfId="3" applyFont="1" applyFill="1" applyBorder="1" applyAlignment="1">
      <alignment horizontal="center" vertical="center" shrinkToFit="1"/>
    </xf>
    <xf numFmtId="0" fontId="17" fillId="2" borderId="10" xfId="3" applyFont="1" applyFill="1" applyBorder="1" applyAlignment="1">
      <alignment horizontal="center" vertical="center" shrinkToFit="1"/>
    </xf>
    <xf numFmtId="0" fontId="17" fillId="2" borderId="136" xfId="3" applyFont="1" applyFill="1" applyBorder="1" applyAlignment="1">
      <alignment horizontal="center" vertical="center" shrinkToFit="1"/>
    </xf>
    <xf numFmtId="0" fontId="16" fillId="2" borderId="80" xfId="3" applyFont="1" applyFill="1" applyBorder="1" applyAlignment="1">
      <alignment horizontal="center" vertical="top" textRotation="255" shrinkToFit="1"/>
    </xf>
    <xf numFmtId="0" fontId="16" fillId="2" borderId="78" xfId="3" applyFont="1" applyFill="1" applyBorder="1" applyAlignment="1">
      <alignment horizontal="center" vertical="top" textRotation="255" shrinkToFit="1"/>
    </xf>
    <xf numFmtId="0" fontId="16" fillId="2" borderId="12" xfId="3" applyFont="1" applyFill="1" applyBorder="1" applyAlignment="1">
      <alignment horizontal="center" vertical="top" textRotation="255" shrinkToFit="1"/>
    </xf>
    <xf numFmtId="0" fontId="16" fillId="2" borderId="84" xfId="3" applyFont="1" applyFill="1" applyBorder="1" applyAlignment="1">
      <alignment horizontal="left" vertical="center" shrinkToFit="1"/>
    </xf>
    <xf numFmtId="0" fontId="16" fillId="2" borderId="15" xfId="3" applyFont="1" applyFill="1" applyBorder="1" applyAlignment="1">
      <alignment horizontal="left" vertical="center" shrinkToFit="1"/>
    </xf>
    <xf numFmtId="0" fontId="16" fillId="2" borderId="84" xfId="3" applyFont="1" applyFill="1" applyBorder="1" applyAlignment="1">
      <alignment horizontal="left" vertical="center" wrapText="1" shrinkToFit="1"/>
    </xf>
    <xf numFmtId="0" fontId="25" fillId="2" borderId="84" xfId="3" applyFont="1" applyFill="1" applyBorder="1" applyAlignment="1">
      <alignment horizontal="left" vertical="center" wrapText="1" shrinkToFit="1"/>
    </xf>
    <xf numFmtId="180" fontId="16" fillId="2" borderId="84" xfId="3" applyNumberFormat="1" applyFont="1" applyFill="1" applyBorder="1" applyAlignment="1">
      <alignment horizontal="center" vertical="center" shrinkToFit="1"/>
    </xf>
    <xf numFmtId="0" fontId="17" fillId="2" borderId="41" xfId="3" applyFont="1" applyFill="1" applyBorder="1" applyAlignment="1">
      <alignment horizontal="center" vertical="center" shrinkToFit="1"/>
    </xf>
    <xf numFmtId="0" fontId="17" fillId="2" borderId="36" xfId="3" applyFont="1" applyFill="1" applyBorder="1" applyAlignment="1">
      <alignment horizontal="center" vertical="center" shrinkToFit="1"/>
    </xf>
    <xf numFmtId="0" fontId="17" fillId="2" borderId="37" xfId="3" applyFont="1" applyFill="1" applyBorder="1" applyAlignment="1">
      <alignment horizontal="center" vertical="center" shrinkToFit="1"/>
    </xf>
    <xf numFmtId="0" fontId="17" fillId="2" borderId="38" xfId="3" applyFont="1" applyFill="1" applyBorder="1" applyAlignment="1">
      <alignment horizontal="center" vertical="center" shrinkToFit="1"/>
    </xf>
    <xf numFmtId="0" fontId="17" fillId="2" borderId="39" xfId="3" applyFont="1" applyFill="1" applyBorder="1" applyAlignment="1">
      <alignment horizontal="center" vertical="center" shrinkToFit="1"/>
    </xf>
    <xf numFmtId="0" fontId="17" fillId="2" borderId="40" xfId="3" applyFont="1" applyFill="1" applyBorder="1" applyAlignment="1">
      <alignment horizontal="center" vertical="center" shrinkToFit="1"/>
    </xf>
    <xf numFmtId="0" fontId="17" fillId="2" borderId="41" xfId="3" applyFont="1" applyFill="1" applyBorder="1" applyAlignment="1">
      <alignment horizontal="left" vertical="center" shrinkToFit="1"/>
    </xf>
    <xf numFmtId="0" fontId="17" fillId="2" borderId="36" xfId="3" applyFont="1" applyFill="1" applyBorder="1" applyAlignment="1">
      <alignment horizontal="left" vertical="center" shrinkToFit="1"/>
    </xf>
    <xf numFmtId="0" fontId="17" fillId="2" borderId="37" xfId="3" applyFont="1" applyFill="1" applyBorder="1" applyAlignment="1">
      <alignment horizontal="left" vertical="center" shrinkToFit="1"/>
    </xf>
    <xf numFmtId="180" fontId="17" fillId="2" borderId="41" xfId="3" applyNumberFormat="1" applyFont="1" applyFill="1" applyBorder="1" applyAlignment="1">
      <alignment horizontal="center" vertical="center" wrapText="1" shrinkToFit="1"/>
    </xf>
    <xf numFmtId="180" fontId="17" fillId="2" borderId="36" xfId="3" applyNumberFormat="1" applyFont="1" applyFill="1" applyBorder="1" applyAlignment="1">
      <alignment horizontal="center" vertical="center" wrapText="1" shrinkToFit="1"/>
    </xf>
    <xf numFmtId="180" fontId="17" fillId="2" borderId="37" xfId="3" applyNumberFormat="1" applyFont="1" applyFill="1" applyBorder="1" applyAlignment="1">
      <alignment horizontal="center" vertical="center" wrapText="1" shrinkToFit="1"/>
    </xf>
    <xf numFmtId="180" fontId="17" fillId="2" borderId="41" xfId="3" applyNumberFormat="1" applyFont="1" applyFill="1" applyBorder="1" applyAlignment="1">
      <alignment horizontal="center" vertical="center" shrinkToFit="1"/>
    </xf>
    <xf numFmtId="180" fontId="17" fillId="2" borderId="36" xfId="3" applyNumberFormat="1" applyFont="1" applyFill="1" applyBorder="1" applyAlignment="1">
      <alignment horizontal="center" vertical="center" shrinkToFit="1"/>
    </xf>
    <xf numFmtId="180" fontId="17" fillId="2" borderId="37" xfId="3" applyNumberFormat="1" applyFont="1" applyFill="1" applyBorder="1" applyAlignment="1">
      <alignment horizontal="center" vertical="center" shrinkToFit="1"/>
    </xf>
    <xf numFmtId="0" fontId="16" fillId="0" borderId="84" xfId="3" applyFont="1" applyFill="1" applyBorder="1" applyAlignment="1">
      <alignment horizontal="left" vertical="center" shrinkToFit="1"/>
    </xf>
    <xf numFmtId="0" fontId="16" fillId="2" borderId="15" xfId="3" applyFont="1" applyFill="1" applyBorder="1" applyAlignment="1">
      <alignment horizontal="center" vertical="center" wrapText="1" shrinkToFit="1"/>
    </xf>
    <xf numFmtId="0" fontId="16" fillId="2" borderId="84" xfId="3" applyFont="1" applyFill="1" applyBorder="1" applyAlignment="1">
      <alignment horizontal="center" vertical="center" wrapText="1" shrinkToFit="1"/>
    </xf>
    <xf numFmtId="0" fontId="24" fillId="2" borderId="84" xfId="3" applyFont="1" applyFill="1" applyBorder="1" applyAlignment="1">
      <alignment horizontal="left" vertical="center" shrinkToFit="1"/>
    </xf>
    <xf numFmtId="0" fontId="16" fillId="2" borderId="15" xfId="3" applyFont="1" applyFill="1" applyBorder="1" applyAlignment="1">
      <alignment horizontal="left" vertical="center" wrapText="1" shrinkToFit="1"/>
    </xf>
    <xf numFmtId="0" fontId="25" fillId="2" borderId="15" xfId="3" applyFont="1" applyFill="1" applyBorder="1" applyAlignment="1">
      <alignment horizontal="left" vertical="center" wrapText="1" shrinkToFit="1"/>
    </xf>
    <xf numFmtId="0" fontId="61" fillId="0" borderId="84" xfId="0" applyFont="1" applyBorder="1" applyAlignment="1">
      <alignment vertical="center" wrapText="1"/>
    </xf>
    <xf numFmtId="180" fontId="16" fillId="2" borderId="84" xfId="3" applyNumberFormat="1" applyFont="1" applyFill="1" applyBorder="1" applyAlignment="1">
      <alignment horizontal="center" vertical="center" wrapText="1" shrinkToFit="1"/>
    </xf>
    <xf numFmtId="180" fontId="24" fillId="2" borderId="84" xfId="3" applyNumberFormat="1" applyFont="1" applyFill="1" applyBorder="1" applyAlignment="1">
      <alignment horizontal="center" vertical="center" shrinkToFit="1"/>
    </xf>
    <xf numFmtId="0" fontId="16" fillId="2" borderId="15" xfId="0" applyFont="1" applyFill="1" applyBorder="1" applyAlignment="1">
      <alignment horizontal="center" vertical="center" shrinkToFit="1"/>
    </xf>
    <xf numFmtId="0" fontId="16" fillId="2" borderId="15" xfId="1" applyFont="1" applyFill="1" applyBorder="1" applyAlignment="1">
      <alignment horizontal="center" vertical="center"/>
    </xf>
    <xf numFmtId="0" fontId="25" fillId="2" borderId="15" xfId="1" applyFont="1" applyFill="1" applyBorder="1" applyAlignment="1">
      <alignment horizontal="center" vertical="center"/>
    </xf>
    <xf numFmtId="0" fontId="16" fillId="2" borderId="15" xfId="0" applyFont="1" applyFill="1" applyBorder="1" applyAlignment="1">
      <alignment horizontal="left" vertical="center" shrinkToFit="1"/>
    </xf>
    <xf numFmtId="0" fontId="16" fillId="2" borderId="84" xfId="1" applyFont="1" applyFill="1" applyBorder="1" applyAlignment="1">
      <alignment horizontal="left" vertical="center"/>
    </xf>
    <xf numFmtId="0" fontId="16" fillId="2" borderId="83" xfId="3" applyFont="1" applyFill="1" applyBorder="1" applyAlignment="1">
      <alignment horizontal="left" vertical="center" wrapText="1" shrinkToFit="1"/>
    </xf>
    <xf numFmtId="0" fontId="16" fillId="2" borderId="82" xfId="3" applyFont="1" applyFill="1" applyBorder="1" applyAlignment="1">
      <alignment horizontal="left" vertical="center" shrinkToFit="1"/>
    </xf>
    <xf numFmtId="0" fontId="16" fillId="2" borderId="81" xfId="3" applyFont="1" applyFill="1" applyBorder="1" applyAlignment="1">
      <alignment horizontal="left" vertical="center" shrinkToFit="1"/>
    </xf>
    <xf numFmtId="0" fontId="16" fillId="2" borderId="35" xfId="3" applyFont="1" applyFill="1" applyBorder="1" applyAlignment="1">
      <alignment horizontal="center" vertical="center" textRotation="255" shrinkToFit="1"/>
    </xf>
    <xf numFmtId="0" fontId="16" fillId="2" borderId="14" xfId="3" applyFont="1" applyFill="1" applyBorder="1" applyAlignment="1">
      <alignment horizontal="center" vertical="center" textRotation="255" shrinkToFit="1"/>
    </xf>
    <xf numFmtId="0" fontId="16" fillId="2" borderId="29" xfId="3" applyFont="1" applyFill="1" applyBorder="1" applyAlignment="1">
      <alignment horizontal="left" vertical="center" wrapText="1" shrinkToFit="1"/>
    </xf>
    <xf numFmtId="0" fontId="16" fillId="2" borderId="30" xfId="3" applyFont="1" applyFill="1" applyBorder="1" applyAlignment="1">
      <alignment horizontal="left" vertical="center" wrapText="1" shrinkToFit="1"/>
    </xf>
    <xf numFmtId="0" fontId="16" fillId="2" borderId="31" xfId="3" applyFont="1" applyFill="1" applyBorder="1" applyAlignment="1">
      <alignment horizontal="left" vertical="center" wrapText="1" shrinkToFit="1"/>
    </xf>
    <xf numFmtId="0" fontId="16" fillId="2" borderId="79" xfId="3" applyFont="1" applyFill="1" applyBorder="1" applyAlignment="1">
      <alignment horizontal="left" vertical="center" wrapText="1" shrinkToFit="1"/>
    </xf>
    <xf numFmtId="0" fontId="16" fillId="2" borderId="0" xfId="3" applyFont="1" applyFill="1" applyAlignment="1">
      <alignment horizontal="left" vertical="center" wrapText="1" shrinkToFit="1"/>
    </xf>
    <xf numFmtId="0" fontId="16" fillId="2" borderId="22" xfId="3" applyFont="1" applyFill="1" applyBorder="1" applyAlignment="1">
      <alignment horizontal="left" vertical="center" wrapText="1" shrinkToFit="1"/>
    </xf>
    <xf numFmtId="0" fontId="16" fillId="2" borderId="16" xfId="3" applyFont="1" applyFill="1" applyBorder="1" applyAlignment="1">
      <alignment horizontal="left" vertical="center" wrapText="1" shrinkToFit="1"/>
    </xf>
    <xf numFmtId="0" fontId="16" fillId="2" borderId="17" xfId="3" applyFont="1" applyFill="1" applyBorder="1" applyAlignment="1">
      <alignment horizontal="left" vertical="center" wrapText="1" shrinkToFit="1"/>
    </xf>
    <xf numFmtId="0" fontId="16" fillId="2" borderId="18" xfId="3" applyFont="1" applyFill="1" applyBorder="1" applyAlignment="1">
      <alignment horizontal="left" vertical="center" wrapText="1" shrinkToFit="1"/>
    </xf>
    <xf numFmtId="0" fontId="16" fillId="2" borderId="32" xfId="3" applyFont="1" applyFill="1" applyBorder="1" applyAlignment="1">
      <alignment horizontal="left" vertical="center" wrapText="1" shrinkToFit="1"/>
    </xf>
    <xf numFmtId="0" fontId="16" fillId="2" borderId="33" xfId="3" applyFont="1" applyFill="1" applyBorder="1" applyAlignment="1">
      <alignment horizontal="left" vertical="center" wrapText="1" shrinkToFit="1"/>
    </xf>
    <xf numFmtId="0" fontId="16" fillId="2" borderId="34" xfId="3" applyFont="1" applyFill="1" applyBorder="1" applyAlignment="1">
      <alignment horizontal="left" vertical="center" wrapText="1" shrinkToFit="1"/>
    </xf>
    <xf numFmtId="0" fontId="16" fillId="2" borderId="23" xfId="3" applyFont="1" applyFill="1" applyBorder="1" applyAlignment="1">
      <alignment horizontal="left" vertical="center" wrapText="1" shrinkToFit="1"/>
    </xf>
    <xf numFmtId="0" fontId="16" fillId="2" borderId="24" xfId="3" applyFont="1" applyFill="1" applyBorder="1" applyAlignment="1">
      <alignment horizontal="left" vertical="center" wrapText="1" shrinkToFit="1"/>
    </xf>
    <xf numFmtId="0" fontId="16" fillId="2" borderId="25" xfId="3" applyFont="1" applyFill="1" applyBorder="1" applyAlignment="1">
      <alignment horizontal="left" vertical="center" wrapText="1" shrinkToFit="1"/>
    </xf>
    <xf numFmtId="0" fontId="16" fillId="2" borderId="26" xfId="3" applyFont="1" applyFill="1" applyBorder="1" applyAlignment="1">
      <alignment horizontal="left" vertical="center" wrapText="1" shrinkToFit="1"/>
    </xf>
    <xf numFmtId="0" fontId="16" fillId="2" borderId="27" xfId="3" applyFont="1" applyFill="1" applyBorder="1" applyAlignment="1">
      <alignment horizontal="left" vertical="center" wrapText="1" shrinkToFit="1"/>
    </xf>
    <xf numFmtId="0" fontId="16" fillId="2" borderId="28" xfId="3" applyFont="1" applyFill="1" applyBorder="1" applyAlignment="1">
      <alignment horizontal="left" vertical="center" wrapText="1" shrinkToFit="1"/>
    </xf>
    <xf numFmtId="0" fontId="16" fillId="2" borderId="29" xfId="1" applyFont="1" applyFill="1" applyBorder="1" applyAlignment="1">
      <alignment horizontal="left" vertical="center" wrapText="1" shrinkToFit="1"/>
    </xf>
    <xf numFmtId="0" fontId="16" fillId="2" borderId="30" xfId="1" applyFont="1" applyFill="1" applyBorder="1" applyAlignment="1">
      <alignment horizontal="left" vertical="center" wrapText="1" shrinkToFit="1"/>
    </xf>
    <xf numFmtId="0" fontId="16" fillId="2" borderId="31" xfId="1" applyFont="1" applyFill="1" applyBorder="1" applyAlignment="1">
      <alignment horizontal="left" vertical="center" wrapText="1" shrinkToFit="1"/>
    </xf>
    <xf numFmtId="0" fontId="16" fillId="2" borderId="79" xfId="1" applyFont="1" applyFill="1" applyBorder="1" applyAlignment="1">
      <alignment horizontal="left" vertical="center" wrapText="1" shrinkToFit="1"/>
    </xf>
    <xf numFmtId="0" fontId="16" fillId="2" borderId="0" xfId="1" applyFont="1" applyFill="1" applyAlignment="1">
      <alignment horizontal="left" vertical="center" wrapText="1" shrinkToFit="1"/>
    </xf>
    <xf numFmtId="0" fontId="16" fillId="2" borderId="22" xfId="1" applyFont="1" applyFill="1" applyBorder="1" applyAlignment="1">
      <alignment horizontal="left" vertical="center" wrapText="1" shrinkToFit="1"/>
    </xf>
    <xf numFmtId="0" fontId="16" fillId="2" borderId="16" xfId="1" applyFont="1" applyFill="1" applyBorder="1" applyAlignment="1">
      <alignment horizontal="left" vertical="center" wrapText="1" shrinkToFit="1"/>
    </xf>
    <xf numFmtId="0" fontId="16" fillId="2" borderId="17" xfId="1" applyFont="1" applyFill="1" applyBorder="1" applyAlignment="1">
      <alignment horizontal="left" vertical="center" wrapText="1" shrinkToFit="1"/>
    </xf>
    <xf numFmtId="0" fontId="16" fillId="2" borderId="18" xfId="1" applyFont="1" applyFill="1" applyBorder="1" applyAlignment="1">
      <alignment horizontal="left" vertical="center" wrapText="1" shrinkToFit="1"/>
    </xf>
    <xf numFmtId="0" fontId="25" fillId="2" borderId="29" xfId="1" applyFont="1" applyFill="1" applyBorder="1" applyAlignment="1">
      <alignment horizontal="left" vertical="center" wrapText="1" shrinkToFit="1"/>
    </xf>
    <xf numFmtId="0" fontId="25" fillId="2" borderId="30" xfId="1" applyFont="1" applyFill="1" applyBorder="1" applyAlignment="1">
      <alignment horizontal="left" vertical="center" wrapText="1" shrinkToFit="1"/>
    </xf>
    <xf numFmtId="0" fontId="25" fillId="2" borderId="31" xfId="1" applyFont="1" applyFill="1" applyBorder="1" applyAlignment="1">
      <alignment horizontal="left" vertical="center" wrapText="1" shrinkToFit="1"/>
    </xf>
    <xf numFmtId="0" fontId="25" fillId="2" borderId="79" xfId="1" applyFont="1" applyFill="1" applyBorder="1" applyAlignment="1">
      <alignment horizontal="left" vertical="center" wrapText="1" shrinkToFit="1"/>
    </xf>
    <xf numFmtId="0" fontId="25" fillId="2" borderId="0" xfId="1" applyFont="1" applyFill="1" applyAlignment="1">
      <alignment horizontal="left" vertical="center" wrapText="1" shrinkToFit="1"/>
    </xf>
    <xf numFmtId="0" fontId="25" fillId="2" borderId="22" xfId="1" applyFont="1" applyFill="1" applyBorder="1" applyAlignment="1">
      <alignment horizontal="left" vertical="center" wrapText="1" shrinkToFit="1"/>
    </xf>
    <xf numFmtId="0" fontId="25" fillId="2" borderId="16" xfId="1" applyFont="1" applyFill="1" applyBorder="1" applyAlignment="1">
      <alignment horizontal="left" vertical="center" wrapText="1" shrinkToFit="1"/>
    </xf>
    <xf numFmtId="0" fontId="25" fillId="2" borderId="17" xfId="1" applyFont="1" applyFill="1" applyBorder="1" applyAlignment="1">
      <alignment horizontal="left" vertical="center" wrapText="1" shrinkToFit="1"/>
    </xf>
    <xf numFmtId="0" fontId="25" fillId="2" borderId="18" xfId="1" applyFont="1" applyFill="1" applyBorder="1" applyAlignment="1">
      <alignment horizontal="left" vertical="center" wrapText="1" shrinkToFit="1"/>
    </xf>
    <xf numFmtId="0" fontId="16" fillId="2" borderId="29" xfId="1" applyFont="1" applyFill="1" applyBorder="1" applyAlignment="1">
      <alignment horizontal="left" vertical="center"/>
    </xf>
    <xf numFmtId="0" fontId="16" fillId="2" borderId="30" xfId="1" applyFont="1" applyFill="1" applyBorder="1" applyAlignment="1">
      <alignment horizontal="left" vertical="center"/>
    </xf>
    <xf numFmtId="0" fontId="16" fillId="2" borderId="31" xfId="1" applyFont="1" applyFill="1" applyBorder="1" applyAlignment="1">
      <alignment horizontal="left" vertical="center"/>
    </xf>
    <xf numFmtId="0" fontId="16" fillId="2" borderId="79" xfId="1" applyFont="1" applyFill="1" applyBorder="1" applyAlignment="1">
      <alignment horizontal="left" vertical="center"/>
    </xf>
    <xf numFmtId="0" fontId="16" fillId="2" borderId="0" xfId="1" applyFont="1" applyFill="1" applyAlignment="1">
      <alignment horizontal="left" vertical="center"/>
    </xf>
    <xf numFmtId="0" fontId="16" fillId="2" borderId="22" xfId="1" applyFont="1" applyFill="1" applyBorder="1" applyAlignment="1">
      <alignment horizontal="left" vertical="center"/>
    </xf>
    <xf numFmtId="0" fontId="16" fillId="2" borderId="16" xfId="1" applyFont="1" applyFill="1" applyBorder="1" applyAlignment="1">
      <alignment horizontal="left" vertical="center"/>
    </xf>
    <xf numFmtId="0" fontId="16" fillId="2" borderId="17" xfId="1" applyFont="1" applyFill="1" applyBorder="1" applyAlignment="1">
      <alignment horizontal="left" vertical="center"/>
    </xf>
    <xf numFmtId="0" fontId="16" fillId="2" borderId="18" xfId="1" applyFont="1" applyFill="1" applyBorder="1" applyAlignment="1">
      <alignment horizontal="left" vertical="center"/>
    </xf>
    <xf numFmtId="0" fontId="25" fillId="2" borderId="29" xfId="1" applyFont="1" applyFill="1" applyBorder="1" applyAlignment="1">
      <alignment horizontal="left" vertical="center" wrapText="1"/>
    </xf>
    <xf numFmtId="0" fontId="25" fillId="2" borderId="30" xfId="1" applyFont="1" applyFill="1" applyBorder="1" applyAlignment="1">
      <alignment horizontal="left" vertical="center" wrapText="1"/>
    </xf>
    <xf numFmtId="0" fontId="25" fillId="2" borderId="31" xfId="1" applyFont="1" applyFill="1" applyBorder="1" applyAlignment="1">
      <alignment horizontal="left" vertical="center" wrapText="1"/>
    </xf>
    <xf numFmtId="0" fontId="25" fillId="2" borderId="79" xfId="1" applyFont="1" applyFill="1" applyBorder="1" applyAlignment="1">
      <alignment horizontal="left" vertical="center" wrapText="1"/>
    </xf>
    <xf numFmtId="0" fontId="25" fillId="2" borderId="0" xfId="1" applyFont="1" applyFill="1" applyAlignment="1">
      <alignment horizontal="left" vertical="center" wrapText="1"/>
    </xf>
    <xf numFmtId="0" fontId="25" fillId="2" borderId="22" xfId="1" applyFont="1" applyFill="1" applyBorder="1" applyAlignment="1">
      <alignment horizontal="left" vertical="center" wrapText="1"/>
    </xf>
    <xf numFmtId="0" fontId="25" fillId="2" borderId="16" xfId="1" applyFont="1" applyFill="1" applyBorder="1" applyAlignment="1">
      <alignment horizontal="left" vertical="center" wrapText="1"/>
    </xf>
    <xf numFmtId="0" fontId="25" fillId="2" borderId="17" xfId="1" applyFont="1" applyFill="1" applyBorder="1" applyAlignment="1">
      <alignment horizontal="left" vertical="center" wrapText="1"/>
    </xf>
    <xf numFmtId="0" fontId="25" fillId="2" borderId="18" xfId="1" applyFont="1" applyFill="1" applyBorder="1" applyAlignment="1">
      <alignment horizontal="left" vertical="center" wrapText="1"/>
    </xf>
    <xf numFmtId="0" fontId="16" fillId="2" borderId="83" xfId="3" applyFont="1" applyFill="1" applyBorder="1" applyAlignment="1">
      <alignment horizontal="left" vertical="center" shrinkToFit="1"/>
    </xf>
    <xf numFmtId="0" fontId="16" fillId="2" borderId="82" xfId="3" applyFont="1" applyFill="1" applyBorder="1" applyAlignment="1">
      <alignment horizontal="center" vertical="center" wrapText="1" shrinkToFit="1"/>
    </xf>
    <xf numFmtId="0" fontId="16" fillId="2" borderId="81" xfId="3" applyFont="1" applyFill="1" applyBorder="1" applyAlignment="1">
      <alignment horizontal="center" vertical="center" wrapText="1" shrinkToFit="1"/>
    </xf>
    <xf numFmtId="0" fontId="16" fillId="2" borderId="43" xfId="3" applyFont="1" applyFill="1" applyBorder="1" applyAlignment="1">
      <alignment horizontal="center" vertical="center" textRotation="255" shrinkToFit="1"/>
    </xf>
    <xf numFmtId="0" fontId="16" fillId="2" borderId="29" xfId="3" applyFont="1" applyFill="1" applyBorder="1" applyAlignment="1">
      <alignment vertical="center" wrapText="1" shrinkToFit="1"/>
    </xf>
    <xf numFmtId="0" fontId="16" fillId="2" borderId="30" xfId="3" applyFont="1" applyFill="1" applyBorder="1" applyAlignment="1">
      <alignment vertical="center" wrapText="1" shrinkToFit="1"/>
    </xf>
    <xf numFmtId="0" fontId="16" fillId="2" borderId="31" xfId="3" applyFont="1" applyFill="1" applyBorder="1" applyAlignment="1">
      <alignment vertical="center" wrapText="1" shrinkToFit="1"/>
    </xf>
    <xf numFmtId="0" fontId="16" fillId="2" borderId="79" xfId="3" applyFont="1" applyFill="1" applyBorder="1" applyAlignment="1">
      <alignment vertical="center" wrapText="1" shrinkToFit="1"/>
    </xf>
    <xf numFmtId="0" fontId="16" fillId="2" borderId="0" xfId="3" applyFont="1" applyFill="1" applyAlignment="1">
      <alignment vertical="center" wrapText="1" shrinkToFit="1"/>
    </xf>
    <xf numFmtId="0" fontId="16" fillId="2" borderId="22" xfId="3" applyFont="1" applyFill="1" applyBorder="1" applyAlignment="1">
      <alignment vertical="center" wrapText="1" shrinkToFit="1"/>
    </xf>
    <xf numFmtId="0" fontId="16" fillId="2" borderId="44" xfId="3" applyFont="1" applyFill="1" applyBorder="1" applyAlignment="1">
      <alignment vertical="center" wrapText="1" shrinkToFit="1"/>
    </xf>
    <xf numFmtId="0" fontId="16" fillId="2" borderId="45" xfId="3" applyFont="1" applyFill="1" applyBorder="1" applyAlignment="1">
      <alignment vertical="center" wrapText="1" shrinkToFit="1"/>
    </xf>
    <xf numFmtId="0" fontId="16" fillId="2" borderId="46" xfId="3" applyFont="1" applyFill="1" applyBorder="1" applyAlignment="1">
      <alignment vertical="center" wrapText="1" shrinkToFit="1"/>
    </xf>
    <xf numFmtId="0" fontId="16" fillId="2" borderId="32" xfId="3" applyFont="1" applyFill="1" applyBorder="1" applyAlignment="1">
      <alignment horizontal="center" vertical="center" wrapText="1" shrinkToFit="1"/>
    </xf>
    <xf numFmtId="0" fontId="16" fillId="2" borderId="33" xfId="3" applyFont="1" applyFill="1" applyBorder="1" applyAlignment="1">
      <alignment horizontal="center" vertical="center" wrapText="1" shrinkToFit="1"/>
    </xf>
    <xf numFmtId="0" fontId="16" fillId="2" borderId="34" xfId="3" applyFont="1" applyFill="1" applyBorder="1" applyAlignment="1">
      <alignment horizontal="center" vertical="center" wrapText="1" shrinkToFit="1"/>
    </xf>
    <xf numFmtId="0" fontId="16" fillId="2" borderId="23" xfId="3" applyFont="1" applyFill="1" applyBorder="1" applyAlignment="1">
      <alignment horizontal="center" vertical="center" wrapText="1" shrinkToFit="1"/>
    </xf>
    <xf numFmtId="0" fontId="16" fillId="2" borderId="24" xfId="3" applyFont="1" applyFill="1" applyBorder="1" applyAlignment="1">
      <alignment horizontal="center" vertical="center" wrapText="1" shrinkToFit="1"/>
    </xf>
    <xf numFmtId="0" fontId="16" fillId="2" borderId="25" xfId="3" applyFont="1" applyFill="1" applyBorder="1" applyAlignment="1">
      <alignment horizontal="center" vertical="center" wrapText="1" shrinkToFit="1"/>
    </xf>
    <xf numFmtId="0" fontId="16" fillId="2" borderId="47" xfId="3" applyFont="1" applyFill="1" applyBorder="1" applyAlignment="1">
      <alignment horizontal="center" vertical="center" wrapText="1" shrinkToFit="1"/>
    </xf>
    <xf numFmtId="0" fontId="16" fillId="2" borderId="48" xfId="3" applyFont="1" applyFill="1" applyBorder="1" applyAlignment="1">
      <alignment horizontal="center" vertical="center" wrapText="1" shrinkToFit="1"/>
    </xf>
    <xf numFmtId="0" fontId="16" fillId="2" borderId="49" xfId="3" applyFont="1" applyFill="1" applyBorder="1" applyAlignment="1">
      <alignment horizontal="center" vertical="center" wrapText="1" shrinkToFit="1"/>
    </xf>
    <xf numFmtId="0" fontId="16" fillId="2" borderId="32" xfId="1" applyFont="1" applyFill="1" applyBorder="1" applyAlignment="1">
      <alignment horizontal="center" vertical="center"/>
    </xf>
    <xf numFmtId="0" fontId="16" fillId="2" borderId="33" xfId="1" applyFont="1" applyFill="1" applyBorder="1" applyAlignment="1">
      <alignment horizontal="center" vertical="center"/>
    </xf>
    <xf numFmtId="0" fontId="16" fillId="2" borderId="34" xfId="1" applyFont="1" applyFill="1" applyBorder="1" applyAlignment="1">
      <alignment horizontal="center" vertical="center"/>
    </xf>
    <xf numFmtId="0" fontId="16" fillId="2" borderId="23" xfId="1" applyFont="1" applyFill="1" applyBorder="1" applyAlignment="1">
      <alignment horizontal="center" vertical="center"/>
    </xf>
    <xf numFmtId="0" fontId="16" fillId="2" borderId="24" xfId="1" applyFont="1" applyFill="1" applyBorder="1" applyAlignment="1">
      <alignment horizontal="center" vertical="center"/>
    </xf>
    <xf numFmtId="0" fontId="16" fillId="2" borderId="25" xfId="1" applyFont="1" applyFill="1" applyBorder="1" applyAlignment="1">
      <alignment horizontal="center" vertical="center"/>
    </xf>
    <xf numFmtId="0" fontId="16" fillId="2" borderId="47" xfId="1" applyFont="1" applyFill="1" applyBorder="1" applyAlignment="1">
      <alignment horizontal="center" vertical="center"/>
    </xf>
    <xf numFmtId="0" fontId="16" fillId="2" borderId="48" xfId="1" applyFont="1" applyFill="1" applyBorder="1" applyAlignment="1">
      <alignment horizontal="center" vertical="center"/>
    </xf>
    <xf numFmtId="0" fontId="16" fillId="2" borderId="49" xfId="1" applyFont="1" applyFill="1" applyBorder="1" applyAlignment="1">
      <alignment horizontal="center" vertical="center"/>
    </xf>
    <xf numFmtId="0" fontId="25" fillId="2" borderId="32" xfId="1" applyFont="1" applyFill="1" applyBorder="1" applyAlignment="1">
      <alignment horizontal="center" vertical="center" wrapText="1"/>
    </xf>
    <xf numFmtId="0" fontId="25" fillId="2" borderId="33" xfId="1" applyFont="1" applyFill="1" applyBorder="1" applyAlignment="1">
      <alignment horizontal="center" vertical="center" wrapText="1"/>
    </xf>
    <xf numFmtId="0" fontId="25" fillId="2" borderId="34" xfId="1" applyFont="1" applyFill="1" applyBorder="1" applyAlignment="1">
      <alignment horizontal="center" vertical="center" wrapText="1"/>
    </xf>
    <xf numFmtId="0" fontId="25" fillId="2" borderId="23" xfId="1" applyFont="1" applyFill="1" applyBorder="1" applyAlignment="1">
      <alignment horizontal="center" vertical="center" wrapText="1"/>
    </xf>
    <xf numFmtId="0" fontId="25" fillId="2" borderId="24" xfId="1" applyFont="1" applyFill="1" applyBorder="1" applyAlignment="1">
      <alignment horizontal="center" vertical="center" wrapText="1"/>
    </xf>
    <xf numFmtId="0" fontId="25" fillId="2" borderId="25" xfId="1" applyFont="1" applyFill="1" applyBorder="1" applyAlignment="1">
      <alignment horizontal="center" vertical="center" wrapText="1"/>
    </xf>
    <xf numFmtId="0" fontId="25" fillId="2" borderId="47" xfId="1" applyFont="1" applyFill="1" applyBorder="1" applyAlignment="1">
      <alignment horizontal="center" vertical="center" wrapText="1"/>
    </xf>
    <xf numFmtId="0" fontId="25" fillId="2" borderId="48" xfId="1" applyFont="1" applyFill="1" applyBorder="1" applyAlignment="1">
      <alignment horizontal="center" vertical="center" wrapText="1"/>
    </xf>
    <xf numFmtId="0" fontId="25" fillId="2" borderId="49" xfId="1" applyFont="1" applyFill="1" applyBorder="1" applyAlignment="1">
      <alignment horizontal="center" vertical="center" wrapText="1"/>
    </xf>
    <xf numFmtId="0" fontId="16" fillId="2" borderId="32" xfId="1" applyFont="1" applyFill="1" applyBorder="1" applyAlignment="1">
      <alignment horizontal="left" vertical="center"/>
    </xf>
    <xf numFmtId="0" fontId="16" fillId="2" borderId="33" xfId="1" applyFont="1" applyFill="1" applyBorder="1" applyAlignment="1">
      <alignment horizontal="left" vertical="center"/>
    </xf>
    <xf numFmtId="0" fontId="16" fillId="2" borderId="34" xfId="1" applyFont="1" applyFill="1" applyBorder="1" applyAlignment="1">
      <alignment horizontal="left" vertical="center"/>
    </xf>
    <xf numFmtId="0" fontId="16" fillId="2" borderId="23" xfId="1" applyFont="1" applyFill="1" applyBorder="1" applyAlignment="1">
      <alignment horizontal="left" vertical="center"/>
    </xf>
    <xf numFmtId="0" fontId="16" fillId="2" borderId="24" xfId="1" applyFont="1" applyFill="1" applyBorder="1" applyAlignment="1">
      <alignment horizontal="left" vertical="center"/>
    </xf>
    <xf numFmtId="0" fontId="16" fillId="2" borderId="25" xfId="1" applyFont="1" applyFill="1" applyBorder="1" applyAlignment="1">
      <alignment horizontal="left" vertical="center"/>
    </xf>
    <xf numFmtId="0" fontId="16" fillId="2" borderId="26" xfId="1" applyFont="1" applyFill="1" applyBorder="1" applyAlignment="1">
      <alignment horizontal="left" vertical="center"/>
    </xf>
    <xf numFmtId="0" fontId="16" fillId="2" borderId="27" xfId="1" applyFont="1" applyFill="1" applyBorder="1" applyAlignment="1">
      <alignment horizontal="left" vertical="center"/>
    </xf>
    <xf numFmtId="0" fontId="16" fillId="2" borderId="28" xfId="1" applyFont="1" applyFill="1" applyBorder="1" applyAlignment="1">
      <alignment horizontal="left" vertical="center"/>
    </xf>
    <xf numFmtId="0" fontId="16" fillId="2" borderId="29" xfId="3" applyFont="1" applyFill="1" applyBorder="1" applyAlignment="1">
      <alignment horizontal="left" vertical="center" shrinkToFit="1"/>
    </xf>
    <xf numFmtId="0" fontId="16" fillId="2" borderId="30" xfId="3" applyFont="1" applyFill="1" applyBorder="1" applyAlignment="1">
      <alignment horizontal="left" vertical="center" shrinkToFit="1"/>
    </xf>
    <xf numFmtId="0" fontId="16" fillId="2" borderId="31" xfId="3" applyFont="1" applyFill="1" applyBorder="1" applyAlignment="1">
      <alignment horizontal="left" vertical="center" shrinkToFit="1"/>
    </xf>
    <xf numFmtId="0" fontId="16" fillId="2" borderId="29" xfId="3" applyFont="1" applyFill="1" applyBorder="1" applyAlignment="1">
      <alignment horizontal="center" vertical="center" shrinkToFit="1"/>
    </xf>
    <xf numFmtId="0" fontId="16" fillId="2" borderId="30" xfId="3" applyFont="1" applyFill="1" applyBorder="1" applyAlignment="1">
      <alignment horizontal="center" vertical="center" shrinkToFit="1"/>
    </xf>
    <xf numFmtId="0" fontId="16" fillId="2" borderId="31" xfId="3" applyFont="1" applyFill="1" applyBorder="1" applyAlignment="1">
      <alignment horizontal="center" vertical="center" shrinkToFit="1"/>
    </xf>
    <xf numFmtId="0" fontId="26" fillId="2" borderId="0" xfId="1" applyFont="1" applyFill="1" applyAlignment="1">
      <alignment horizontal="left" vertical="center" wrapText="1"/>
    </xf>
    <xf numFmtId="0" fontId="26" fillId="2" borderId="0" xfId="3" applyFont="1" applyFill="1" applyAlignment="1">
      <alignment horizontal="left" vertical="center" wrapText="1"/>
    </xf>
    <xf numFmtId="0" fontId="16" fillId="2" borderId="50" xfId="3" applyFont="1" applyFill="1" applyBorder="1" applyAlignment="1">
      <alignment horizontal="left" vertical="center" shrinkToFit="1"/>
    </xf>
    <xf numFmtId="0" fontId="16" fillId="2" borderId="51" xfId="3" applyFont="1" applyFill="1" applyBorder="1" applyAlignment="1">
      <alignment horizontal="left" vertical="center" shrinkToFit="1"/>
    </xf>
    <xf numFmtId="0" fontId="16" fillId="2" borderId="52" xfId="3" applyFont="1" applyFill="1" applyBorder="1" applyAlignment="1">
      <alignment horizontal="left" vertical="center" shrinkToFit="1"/>
    </xf>
    <xf numFmtId="0" fontId="16" fillId="2" borderId="50" xfId="3" applyFont="1" applyFill="1" applyBorder="1" applyAlignment="1">
      <alignment horizontal="center" vertical="center" shrinkToFit="1"/>
    </xf>
    <xf numFmtId="0" fontId="16" fillId="2" borderId="51" xfId="3" applyFont="1" applyFill="1" applyBorder="1" applyAlignment="1">
      <alignment horizontal="center" vertical="center" shrinkToFit="1"/>
    </xf>
    <xf numFmtId="0" fontId="16" fillId="2" borderId="52" xfId="3" applyFont="1" applyFill="1" applyBorder="1" applyAlignment="1">
      <alignment horizontal="center" vertical="center" shrinkToFit="1"/>
    </xf>
    <xf numFmtId="0" fontId="18" fillId="2" borderId="0" xfId="3" applyFont="1" applyFill="1" applyAlignment="1">
      <alignment horizontal="left" vertical="top" shrinkToFit="1"/>
    </xf>
    <xf numFmtId="0" fontId="26" fillId="2" borderId="0" xfId="3" applyFont="1" applyFill="1" applyAlignment="1">
      <alignment horizontal="left" vertical="center"/>
    </xf>
    <xf numFmtId="0" fontId="26" fillId="2" borderId="0" xfId="3" applyFont="1" applyFill="1" applyAlignment="1">
      <alignment horizontal="left" vertical="center" wrapText="1" shrinkToFit="1"/>
    </xf>
    <xf numFmtId="0" fontId="29" fillId="0" borderId="84" xfId="1" applyFont="1" applyBorder="1" applyAlignment="1">
      <alignment horizontal="left" vertical="center"/>
    </xf>
    <xf numFmtId="0" fontId="29" fillId="0" borderId="0" xfId="1" applyFont="1" applyAlignment="1">
      <alignment horizontal="right" vertical="center"/>
    </xf>
    <xf numFmtId="0" fontId="33" fillId="0" borderId="0" xfId="1" applyFont="1" applyAlignment="1">
      <alignment horizontal="center" vertical="center"/>
    </xf>
    <xf numFmtId="180" fontId="32" fillId="0" borderId="83" xfId="1" applyNumberFormat="1" applyFont="1" applyBorder="1" applyAlignment="1">
      <alignment horizontal="center" vertical="center"/>
    </xf>
    <xf numFmtId="180" fontId="32" fillId="0" borderId="82" xfId="1" applyNumberFormat="1" applyFont="1" applyBorder="1" applyAlignment="1">
      <alignment horizontal="center" vertical="center"/>
    </xf>
    <xf numFmtId="180" fontId="32" fillId="0" borderId="81" xfId="1" applyNumberFormat="1" applyFont="1" applyBorder="1" applyAlignment="1">
      <alignment horizontal="center" vertical="center"/>
    </xf>
    <xf numFmtId="180" fontId="29" fillId="5" borderId="30" xfId="1" applyNumberFormat="1" applyFont="1" applyFill="1" applyBorder="1" applyAlignment="1" applyProtection="1">
      <alignment horizontal="center" vertical="center"/>
      <protection locked="0"/>
    </xf>
    <xf numFmtId="180" fontId="29" fillId="5" borderId="31" xfId="1" applyNumberFormat="1" applyFont="1" applyFill="1" applyBorder="1" applyAlignment="1" applyProtection="1">
      <alignment horizontal="center" vertical="center"/>
      <protection locked="0"/>
    </xf>
    <xf numFmtId="0" fontId="29" fillId="0" borderId="0" xfId="1" applyFont="1" applyAlignment="1">
      <alignment horizontal="left" vertical="center" wrapText="1"/>
    </xf>
    <xf numFmtId="0" fontId="29" fillId="5" borderId="16" xfId="1" applyFont="1" applyFill="1" applyBorder="1" applyAlignment="1" applyProtection="1">
      <alignment horizontal="center" vertical="center"/>
      <protection locked="0"/>
    </xf>
    <xf numFmtId="0" fontId="29" fillId="5" borderId="17" xfId="1" applyFont="1" applyFill="1" applyBorder="1" applyAlignment="1" applyProtection="1">
      <alignment horizontal="center" vertical="center"/>
      <protection locked="0"/>
    </xf>
    <xf numFmtId="0" fontId="29" fillId="5" borderId="18" xfId="1" applyFont="1" applyFill="1" applyBorder="1" applyAlignment="1" applyProtection="1">
      <alignment horizontal="center" vertical="center"/>
      <protection locked="0"/>
    </xf>
    <xf numFmtId="180" fontId="29" fillId="0" borderId="29" xfId="1" applyNumberFormat="1" applyFont="1" applyFill="1" applyBorder="1" applyAlignment="1">
      <alignment horizontal="center" vertical="center" wrapText="1"/>
    </xf>
    <xf numFmtId="180" fontId="0" fillId="0" borderId="30" xfId="0" applyNumberFormat="1" applyBorder="1" applyAlignment="1">
      <alignment horizontal="center" vertical="center" wrapText="1"/>
    </xf>
    <xf numFmtId="180" fontId="0" fillId="0" borderId="31" xfId="0" applyNumberFormat="1" applyBorder="1" applyAlignment="1">
      <alignment horizontal="center" vertical="center" wrapText="1"/>
    </xf>
    <xf numFmtId="180" fontId="29" fillId="0" borderId="79" xfId="1" applyNumberFormat="1" applyFont="1" applyFill="1" applyBorder="1" applyAlignment="1">
      <alignment horizontal="center" vertical="center" wrapText="1"/>
    </xf>
    <xf numFmtId="180" fontId="0" fillId="0" borderId="0" xfId="0" applyNumberFormat="1" applyAlignment="1">
      <alignment horizontal="center" vertical="center" wrapText="1"/>
    </xf>
    <xf numFmtId="180" fontId="0" fillId="0" borderId="22" xfId="0" applyNumberFormat="1" applyBorder="1" applyAlignment="1">
      <alignment horizontal="center" vertical="center" wrapText="1"/>
    </xf>
    <xf numFmtId="180" fontId="29" fillId="0" borderId="16" xfId="1" applyNumberFormat="1" applyFont="1" applyFill="1" applyBorder="1" applyAlignment="1">
      <alignment horizontal="center" vertical="center" wrapText="1"/>
    </xf>
    <xf numFmtId="180" fontId="0" fillId="0" borderId="17" xfId="0" applyNumberFormat="1" applyBorder="1" applyAlignment="1">
      <alignment horizontal="center" vertical="center" wrapText="1"/>
    </xf>
    <xf numFmtId="180" fontId="0" fillId="0" borderId="18" xfId="0" applyNumberFormat="1" applyBorder="1" applyAlignment="1">
      <alignment horizontal="center" vertical="center" wrapText="1"/>
    </xf>
    <xf numFmtId="0" fontId="12" fillId="0" borderId="0" xfId="1" applyFont="1" applyAlignment="1">
      <alignment horizontal="left" vertical="top" wrapText="1"/>
    </xf>
    <xf numFmtId="0" fontId="12" fillId="0" borderId="0" xfId="1" applyFont="1" applyAlignment="1">
      <alignment horizontal="left" vertical="top"/>
    </xf>
    <xf numFmtId="0" fontId="12" fillId="0" borderId="0" xfId="1" applyAlignment="1">
      <alignment horizontal="right" vertical="center"/>
    </xf>
    <xf numFmtId="0" fontId="23" fillId="0" borderId="0" xfId="1" applyFont="1" applyAlignment="1">
      <alignment horizontal="center" vertical="center"/>
    </xf>
    <xf numFmtId="180" fontId="36" fillId="0" borderId="83" xfId="1" applyNumberFormat="1" applyFont="1" applyBorder="1" applyAlignment="1">
      <alignment horizontal="center" vertical="center"/>
    </xf>
    <xf numFmtId="180" fontId="36" fillId="0" borderId="82" xfId="1" applyNumberFormat="1" applyFont="1" applyBorder="1" applyAlignment="1">
      <alignment horizontal="center" vertical="center"/>
    </xf>
    <xf numFmtId="180" fontId="36" fillId="0" borderId="81" xfId="1" applyNumberFormat="1" applyFont="1" applyBorder="1" applyAlignment="1">
      <alignment horizontal="center" vertical="center"/>
    </xf>
    <xf numFmtId="0" fontId="12" fillId="0" borderId="78" xfId="1" applyBorder="1" applyAlignment="1">
      <alignment horizontal="left" vertical="center"/>
    </xf>
    <xf numFmtId="0" fontId="12" fillId="0" borderId="12" xfId="1" applyBorder="1" applyAlignment="1">
      <alignment horizontal="left" vertical="center"/>
    </xf>
    <xf numFmtId="0" fontId="12" fillId="0" borderId="0" xfId="1" applyAlignment="1">
      <alignment horizontal="left" vertical="center" wrapText="1"/>
    </xf>
    <xf numFmtId="0" fontId="12" fillId="0" borderId="17" xfId="1" applyBorder="1" applyAlignment="1">
      <alignment horizontal="left" vertical="center" wrapText="1"/>
    </xf>
    <xf numFmtId="0" fontId="12" fillId="0" borderId="84" xfId="1" applyBorder="1" applyAlignment="1">
      <alignment horizontal="center" vertical="center"/>
    </xf>
    <xf numFmtId="177" fontId="12" fillId="0" borderId="84" xfId="1" applyNumberFormat="1" applyBorder="1" applyAlignment="1">
      <alignment horizontal="center" vertical="center"/>
    </xf>
    <xf numFmtId="0" fontId="64" fillId="0" borderId="29" xfId="4" applyFont="1" applyBorder="1" applyAlignment="1">
      <alignment vertical="center" wrapText="1"/>
    </xf>
    <xf numFmtId="0" fontId="64" fillId="0" borderId="31" xfId="4" applyFont="1" applyBorder="1" applyAlignment="1">
      <alignment vertical="center" wrapText="1"/>
    </xf>
    <xf numFmtId="0" fontId="64" fillId="0" borderId="79" xfId="4" applyFont="1" applyBorder="1" applyAlignment="1">
      <alignment vertical="center" wrapText="1"/>
    </xf>
    <xf numFmtId="0" fontId="64" fillId="0" borderId="22" xfId="4" applyFont="1" applyBorder="1" applyAlignment="1">
      <alignment vertical="center" wrapText="1"/>
    </xf>
    <xf numFmtId="0" fontId="64" fillId="0" borderId="16" xfId="4" applyFont="1" applyBorder="1" applyAlignment="1">
      <alignment vertical="center" wrapText="1"/>
    </xf>
    <xf numFmtId="0" fontId="64" fillId="0" borderId="18" xfId="4" applyFont="1" applyBorder="1" applyAlignment="1">
      <alignment vertical="center" wrapText="1"/>
    </xf>
    <xf numFmtId="0" fontId="64" fillId="0" borderId="98" xfId="4" applyFont="1" applyBorder="1" applyAlignment="1">
      <alignment vertical="center" wrapText="1"/>
    </xf>
    <xf numFmtId="0" fontId="64" fillId="0" borderId="96" xfId="4" applyFont="1" applyBorder="1" applyAlignment="1">
      <alignment vertical="center" wrapText="1"/>
    </xf>
    <xf numFmtId="0" fontId="64" fillId="0" borderId="112" xfId="4" applyFont="1" applyBorder="1" applyAlignment="1">
      <alignment vertical="center" wrapText="1"/>
    </xf>
    <xf numFmtId="0" fontId="64" fillId="0" borderId="111" xfId="4" applyFont="1" applyBorder="1" applyAlignment="1">
      <alignment vertical="center" wrapText="1"/>
    </xf>
    <xf numFmtId="0" fontId="64" fillId="0" borderId="70" xfId="4" applyFont="1" applyBorder="1" applyAlignment="1">
      <alignment vertical="center" wrapText="1"/>
    </xf>
    <xf numFmtId="0" fontId="64" fillId="0" borderId="95" xfId="4" applyFont="1" applyBorder="1" applyAlignment="1">
      <alignment vertical="center" wrapText="1"/>
    </xf>
    <xf numFmtId="0" fontId="64" fillId="0" borderId="83" xfId="4" applyFont="1" applyBorder="1" applyAlignment="1">
      <alignment horizontal="center" vertical="center" wrapText="1"/>
    </xf>
    <xf numFmtId="0" fontId="64" fillId="0" borderId="82" xfId="4" applyFont="1" applyBorder="1" applyAlignment="1">
      <alignment horizontal="center" vertical="center" wrapText="1"/>
    </xf>
    <xf numFmtId="0" fontId="64" fillId="0" borderId="81" xfId="4" applyFont="1" applyBorder="1" applyAlignment="1">
      <alignment horizontal="center" vertical="center" wrapText="1"/>
    </xf>
    <xf numFmtId="0" fontId="64" fillId="0" borderId="114" xfId="4" applyFont="1" applyBorder="1" applyAlignment="1">
      <alignment horizontal="center" vertical="center"/>
    </xf>
    <xf numFmtId="0" fontId="64" fillId="0" borderId="118" xfId="4" applyFont="1" applyBorder="1" applyAlignment="1">
      <alignment horizontal="center" vertical="center"/>
    </xf>
    <xf numFmtId="0" fontId="64" fillId="0" borderId="119" xfId="4" applyFont="1" applyBorder="1" applyAlignment="1">
      <alignment horizontal="center" vertical="center"/>
    </xf>
    <xf numFmtId="0" fontId="64" fillId="0" borderId="115" xfId="4" applyFont="1" applyBorder="1" applyAlignment="1">
      <alignment horizontal="center" vertical="center"/>
    </xf>
    <xf numFmtId="0" fontId="64" fillId="0" borderId="120" xfId="4" applyFont="1" applyBorder="1" applyAlignment="1">
      <alignment horizontal="center" vertical="center"/>
    </xf>
    <xf numFmtId="0" fontId="64" fillId="0" borderId="121" xfId="4" applyFont="1" applyBorder="1" applyAlignment="1">
      <alignment horizontal="center" vertical="center"/>
    </xf>
    <xf numFmtId="0" fontId="64" fillId="0" borderId="122" xfId="4" applyFont="1" applyBorder="1" applyAlignment="1">
      <alignment horizontal="center" vertical="center"/>
    </xf>
    <xf numFmtId="0" fontId="64" fillId="0" borderId="123" xfId="4" applyFont="1" applyBorder="1" applyAlignment="1">
      <alignment horizontal="center" vertical="center"/>
    </xf>
    <xf numFmtId="0" fontId="64" fillId="0" borderId="124" xfId="4" applyFont="1" applyBorder="1" applyAlignment="1">
      <alignment horizontal="center" vertical="center"/>
    </xf>
    <xf numFmtId="0" fontId="64" fillId="0" borderId="29" xfId="4" applyFont="1" applyBorder="1" applyAlignment="1">
      <alignment horizontal="center" vertical="center"/>
    </xf>
    <xf numFmtId="0" fontId="64" fillId="0" borderId="30" xfId="4" applyFont="1" applyBorder="1" applyAlignment="1">
      <alignment horizontal="center" vertical="center"/>
    </xf>
    <xf numFmtId="0" fontId="64" fillId="0" borderId="31" xfId="4" applyFont="1" applyBorder="1" applyAlignment="1">
      <alignment horizontal="center" vertical="center"/>
    </xf>
    <xf numFmtId="0" fontId="64" fillId="0" borderId="80" xfId="4" applyFont="1" applyBorder="1" applyAlignment="1">
      <alignment horizontal="center" vertical="center" shrinkToFit="1"/>
    </xf>
    <xf numFmtId="0" fontId="64" fillId="0" borderId="78" xfId="4" applyFont="1" applyBorder="1" applyAlignment="1">
      <alignment horizontal="center" vertical="center" shrinkToFit="1"/>
    </xf>
    <xf numFmtId="0" fontId="64" fillId="0" borderId="12" xfId="4" applyFont="1" applyBorder="1" applyAlignment="1">
      <alignment horizontal="center" vertical="center" shrinkToFit="1"/>
    </xf>
    <xf numFmtId="0" fontId="68" fillId="0" borderId="83" xfId="1" applyFont="1" applyBorder="1" applyAlignment="1">
      <alignment horizontal="left" vertical="center"/>
    </xf>
    <xf numFmtId="0" fontId="68" fillId="0" borderId="82" xfId="1" applyFont="1" applyBorder="1" applyAlignment="1">
      <alignment horizontal="left" vertical="center"/>
    </xf>
    <xf numFmtId="0" fontId="68" fillId="0" borderId="81" xfId="1" applyFont="1" applyBorder="1" applyAlignment="1">
      <alignment horizontal="left" vertical="center"/>
    </xf>
    <xf numFmtId="0" fontId="12" fillId="0" borderId="84" xfId="1" applyBorder="1" applyAlignment="1" applyProtection="1">
      <alignment horizontal="center" vertical="center"/>
      <protection locked="0"/>
    </xf>
    <xf numFmtId="2" fontId="12" fillId="0" borderId="84" xfId="1" applyNumberFormat="1" applyBorder="1" applyAlignment="1">
      <alignment horizontal="center" vertical="center"/>
    </xf>
    <xf numFmtId="0" fontId="36" fillId="0" borderId="84" xfId="1" applyFont="1" applyBorder="1">
      <alignment vertical="center"/>
    </xf>
    <xf numFmtId="0" fontId="36" fillId="5" borderId="84" xfId="1" applyFont="1" applyFill="1" applyBorder="1" applyAlignment="1" applyProtection="1">
      <alignment horizontal="center" vertical="center" wrapText="1"/>
      <protection locked="0"/>
    </xf>
    <xf numFmtId="0" fontId="64" fillId="5" borderId="29" xfId="4" applyFont="1" applyFill="1" applyBorder="1" applyAlignment="1" applyProtection="1">
      <alignment horizontal="center" vertical="center"/>
      <protection locked="0"/>
    </xf>
    <xf numFmtId="0" fontId="64" fillId="5" borderId="30" xfId="4" applyFont="1" applyFill="1" applyBorder="1" applyAlignment="1" applyProtection="1">
      <alignment horizontal="center" vertical="center"/>
      <protection locked="0"/>
    </xf>
    <xf numFmtId="0" fontId="64" fillId="5" borderId="31" xfId="4" applyFont="1" applyFill="1" applyBorder="1" applyAlignment="1" applyProtection="1">
      <alignment horizontal="center" vertical="center"/>
      <protection locked="0"/>
    </xf>
    <xf numFmtId="0" fontId="93" fillId="0" borderId="0" xfId="1" applyFont="1" applyAlignment="1">
      <alignment vertical="center" wrapText="1"/>
    </xf>
    <xf numFmtId="0" fontId="56" fillId="0" borderId="0" xfId="1" applyFont="1" applyAlignment="1">
      <alignment horizontal="left" vertical="center"/>
    </xf>
    <xf numFmtId="0" fontId="29" fillId="0" borderId="12" xfId="1" applyFont="1" applyBorder="1" applyAlignment="1">
      <alignment horizontal="center" vertical="center"/>
    </xf>
    <xf numFmtId="0" fontId="29" fillId="0" borderId="0" xfId="1" applyFont="1" applyAlignment="1">
      <alignment vertical="top" wrapText="1"/>
    </xf>
    <xf numFmtId="0" fontId="29" fillId="0" borderId="22" xfId="1" applyFont="1" applyBorder="1" applyAlignment="1">
      <alignment vertical="top" wrapText="1"/>
    </xf>
    <xf numFmtId="0" fontId="29" fillId="0" borderId="0" xfId="1" applyFont="1" applyAlignment="1">
      <alignment horizontal="left" vertical="top" wrapText="1"/>
    </xf>
    <xf numFmtId="0" fontId="29" fillId="0" borderId="22" xfId="1" applyFont="1" applyBorder="1" applyAlignment="1">
      <alignment horizontal="left" vertical="top" wrapText="1"/>
    </xf>
    <xf numFmtId="0" fontId="88" fillId="0" borderId="0" xfId="1" applyFont="1" applyAlignment="1">
      <alignment vertical="center"/>
    </xf>
    <xf numFmtId="0" fontId="88" fillId="0" borderId="0" xfId="1" applyFont="1" applyAlignment="1">
      <alignment vertical="center" wrapText="1"/>
    </xf>
    <xf numFmtId="0" fontId="29" fillId="0" borderId="12" xfId="1" applyFont="1" applyBorder="1" applyAlignment="1">
      <alignment horizontal="right" vertical="center"/>
    </xf>
    <xf numFmtId="0" fontId="29" fillId="0" borderId="80" xfId="1" applyFont="1" applyBorder="1" applyAlignment="1">
      <alignment horizontal="left" vertical="center" wrapText="1"/>
    </xf>
    <xf numFmtId="0" fontId="29" fillId="0" borderId="21" xfId="1" applyFont="1" applyBorder="1" applyAlignment="1">
      <alignment horizontal="left" vertical="center"/>
    </xf>
    <xf numFmtId="0" fontId="29" fillId="0" borderId="12" xfId="1" applyFont="1" applyBorder="1" applyAlignment="1">
      <alignment horizontal="left" vertical="center"/>
    </xf>
    <xf numFmtId="0" fontId="29" fillId="5" borderId="84" xfId="1" applyFont="1" applyFill="1" applyBorder="1" applyAlignment="1" applyProtection="1">
      <alignment horizontal="right" vertical="center"/>
      <protection locked="0"/>
    </xf>
    <xf numFmtId="0" fontId="29" fillId="5" borderId="108" xfId="1" applyFont="1" applyFill="1" applyBorder="1" applyAlignment="1" applyProtection="1">
      <alignment horizontal="right" vertical="center"/>
      <protection locked="0"/>
    </xf>
    <xf numFmtId="0" fontId="29" fillId="0" borderId="84" xfId="1" applyFont="1" applyBorder="1" applyAlignment="1">
      <alignment horizontal="center" vertical="center" wrapText="1"/>
    </xf>
    <xf numFmtId="0" fontId="29" fillId="0" borderId="84" xfId="1" applyFont="1" applyBorder="1" applyAlignment="1">
      <alignment horizontal="center" vertical="center"/>
    </xf>
    <xf numFmtId="0" fontId="29" fillId="0" borderId="84" xfId="1" applyFont="1" applyBorder="1" applyAlignment="1">
      <alignment horizontal="center" vertical="center" wrapText="1" justifyLastLine="1"/>
    </xf>
    <xf numFmtId="188" fontId="29" fillId="0" borderId="84" xfId="1" applyNumberFormat="1" applyFont="1" applyBorder="1" applyAlignment="1">
      <alignment horizontal="right" vertical="center"/>
    </xf>
    <xf numFmtId="0" fontId="29" fillId="6" borderId="84" xfId="1" applyFont="1" applyFill="1" applyBorder="1" applyAlignment="1">
      <alignment horizontal="right" vertical="center"/>
    </xf>
    <xf numFmtId="0" fontId="29" fillId="0" borderId="32" xfId="1" applyFont="1" applyBorder="1" applyAlignment="1">
      <alignment horizontal="center" vertical="center"/>
    </xf>
    <xf numFmtId="0" fontId="29" fillId="0" borderId="34" xfId="1" applyFont="1" applyBorder="1" applyAlignment="1">
      <alignment horizontal="center" vertical="center"/>
    </xf>
    <xf numFmtId="0" fontId="29" fillId="0" borderId="23" xfId="1" applyFont="1" applyBorder="1" applyAlignment="1">
      <alignment horizontal="center" vertical="center"/>
    </xf>
    <xf numFmtId="0" fontId="29" fillId="0" borderId="25" xfId="1" applyFont="1" applyBorder="1" applyAlignment="1">
      <alignment horizontal="center" vertical="center"/>
    </xf>
    <xf numFmtId="0" fontId="29" fillId="0" borderId="107" xfId="1" applyFont="1" applyBorder="1" applyAlignment="1">
      <alignment horizontal="center" vertical="center"/>
    </xf>
    <xf numFmtId="0" fontId="29" fillId="0" borderId="106" xfId="1" applyFont="1" applyBorder="1" applyAlignment="1">
      <alignment horizontal="center" vertical="center"/>
    </xf>
    <xf numFmtId="0" fontId="29" fillId="0" borderId="84" xfId="1" applyFont="1" applyBorder="1" applyAlignment="1">
      <alignment vertical="center" wrapText="1" justifyLastLine="1"/>
    </xf>
    <xf numFmtId="0" fontId="29" fillId="6" borderId="100" xfId="1" applyFont="1" applyFill="1" applyBorder="1" applyAlignment="1">
      <alignment horizontal="right" vertical="center"/>
    </xf>
    <xf numFmtId="0" fontId="29" fillId="6" borderId="80" xfId="1" applyFont="1" applyFill="1" applyBorder="1" applyAlignment="1">
      <alignment horizontal="right" vertical="center"/>
    </xf>
    <xf numFmtId="188" fontId="29" fillId="5" borderId="109" xfId="1" applyNumberFormat="1" applyFont="1" applyFill="1" applyBorder="1" applyAlignment="1" applyProtection="1">
      <alignment horizontal="right" vertical="center"/>
      <protection locked="0"/>
    </xf>
    <xf numFmtId="0" fontId="29" fillId="6" borderId="109" xfId="1" applyFont="1" applyFill="1" applyBorder="1" applyAlignment="1">
      <alignment horizontal="right" vertical="center"/>
    </xf>
    <xf numFmtId="188" fontId="29" fillId="5" borderId="80" xfId="1" applyNumberFormat="1" applyFont="1" applyFill="1" applyBorder="1" applyAlignment="1" applyProtection="1">
      <alignment horizontal="right" vertical="center"/>
      <protection locked="0"/>
    </xf>
    <xf numFmtId="188" fontId="29" fillId="5" borderId="112" xfId="1" applyNumberFormat="1" applyFont="1" applyFill="1" applyBorder="1" applyAlignment="1" applyProtection="1">
      <alignment horizontal="right" vertical="center"/>
      <protection locked="0"/>
    </xf>
    <xf numFmtId="188" fontId="29" fillId="5" borderId="111" xfId="1" applyNumberFormat="1" applyFont="1" applyFill="1" applyBorder="1" applyAlignment="1" applyProtection="1">
      <alignment horizontal="right" vertical="center"/>
      <protection locked="0"/>
    </xf>
    <xf numFmtId="188" fontId="29" fillId="5" borderId="100" xfId="1" applyNumberFormat="1" applyFont="1" applyFill="1" applyBorder="1" applyAlignment="1" applyProtection="1">
      <alignment horizontal="right" vertical="center"/>
      <protection locked="0"/>
    </xf>
    <xf numFmtId="0" fontId="32" fillId="0" borderId="0" xfId="1" applyFont="1" applyAlignment="1">
      <alignment horizontal="center" vertical="center"/>
    </xf>
    <xf numFmtId="180" fontId="29" fillId="0" borderId="29" xfId="1" applyNumberFormat="1" applyFont="1" applyBorder="1" applyAlignment="1">
      <alignment horizontal="center" vertical="center"/>
    </xf>
    <xf numFmtId="180" fontId="29" fillId="0" borderId="30" xfId="1" applyNumberFormat="1" applyFont="1" applyBorder="1" applyAlignment="1">
      <alignment horizontal="center" vertical="center"/>
    </xf>
    <xf numFmtId="180" fontId="29" fillId="0" borderId="84" xfId="1" applyNumberFormat="1" applyFont="1" applyBorder="1" applyAlignment="1">
      <alignment horizontal="center" vertical="center"/>
    </xf>
    <xf numFmtId="180" fontId="29" fillId="0" borderId="16" xfId="1" applyNumberFormat="1" applyFont="1" applyBorder="1" applyAlignment="1">
      <alignment horizontal="center" vertical="center"/>
    </xf>
    <xf numFmtId="180" fontId="29" fillId="0" borderId="17" xfId="1" applyNumberFormat="1" applyFont="1" applyBorder="1" applyAlignment="1">
      <alignment horizontal="center" vertical="center"/>
    </xf>
    <xf numFmtId="180" fontId="29" fillId="0" borderId="31" xfId="1" applyNumberFormat="1" applyFont="1" applyBorder="1" applyAlignment="1">
      <alignment horizontal="center" vertical="center"/>
    </xf>
    <xf numFmtId="180" fontId="29" fillId="0" borderId="83" xfId="1" applyNumberFormat="1" applyFont="1" applyBorder="1" applyAlignment="1">
      <alignment horizontal="center" vertical="center"/>
    </xf>
    <xf numFmtId="180" fontId="0" fillId="0" borderId="82" xfId="0" applyNumberFormat="1" applyBorder="1" applyAlignment="1">
      <alignment vertical="center"/>
    </xf>
    <xf numFmtId="180" fontId="0" fillId="0" borderId="81" xfId="0" applyNumberFormat="1" applyBorder="1" applyAlignment="1">
      <alignment vertical="center"/>
    </xf>
    <xf numFmtId="188" fontId="29" fillId="5" borderId="84" xfId="1" applyNumberFormat="1" applyFont="1" applyFill="1" applyBorder="1" applyAlignment="1" applyProtection="1">
      <alignment horizontal="right" vertical="center"/>
      <protection locked="0"/>
    </xf>
    <xf numFmtId="0" fontId="29" fillId="0" borderId="80" xfId="1" applyFont="1" applyBorder="1" applyAlignment="1">
      <alignment vertical="center" wrapText="1" justifyLastLine="1"/>
    </xf>
    <xf numFmtId="188" fontId="29" fillId="0" borderId="80" xfId="1" applyNumberFormat="1" applyFont="1" applyBorder="1" applyAlignment="1">
      <alignment horizontal="right" vertical="center"/>
    </xf>
    <xf numFmtId="0" fontId="29" fillId="0" borderId="84" xfId="1" applyFont="1" applyBorder="1" applyAlignment="1">
      <alignment horizontal="center" vertical="center" justifyLastLine="1"/>
    </xf>
    <xf numFmtId="0" fontId="29" fillId="6" borderId="84" xfId="1" applyFont="1" applyFill="1" applyBorder="1" applyAlignment="1">
      <alignment horizontal="center" vertical="center" justifyLastLine="1"/>
    </xf>
    <xf numFmtId="0" fontId="29" fillId="0" borderId="84" xfId="1" applyFont="1" applyBorder="1" applyAlignment="1">
      <alignment vertical="center" justifyLastLine="1"/>
    </xf>
    <xf numFmtId="0" fontId="29" fillId="0" borderId="0" xfId="0" applyFont="1" applyAlignment="1">
      <alignment horizontal="left" vertical="center" wrapText="1"/>
    </xf>
    <xf numFmtId="0" fontId="29" fillId="0" borderId="0" xfId="0" applyFont="1" applyAlignment="1">
      <alignment horizontal="left" vertical="center"/>
    </xf>
    <xf numFmtId="0" fontId="62" fillId="0" borderId="0" xfId="0" applyFont="1" applyAlignment="1">
      <alignment vertical="center"/>
    </xf>
    <xf numFmtId="0" fontId="34" fillId="0" borderId="0" xfId="0" applyFont="1" applyAlignment="1">
      <alignment horizontal="right" vertical="center"/>
    </xf>
    <xf numFmtId="0" fontId="32" fillId="0" borderId="0" xfId="0" applyFont="1" applyAlignment="1">
      <alignment horizontal="center" vertical="center" wrapText="1"/>
    </xf>
    <xf numFmtId="0" fontId="32" fillId="0" borderId="0" xfId="0" applyFont="1" applyAlignment="1">
      <alignment horizontal="center" vertical="center"/>
    </xf>
    <xf numFmtId="180" fontId="35" fillId="0" borderId="83" xfId="0" applyNumberFormat="1" applyFont="1" applyBorder="1" applyAlignment="1">
      <alignment horizontal="center" vertical="center"/>
    </xf>
    <xf numFmtId="180" fontId="35" fillId="0" borderId="82" xfId="0" applyNumberFormat="1" applyFont="1" applyBorder="1" applyAlignment="1">
      <alignment horizontal="center" vertical="center"/>
    </xf>
    <xf numFmtId="180" fontId="35" fillId="0" borderId="81" xfId="0" applyNumberFormat="1" applyFont="1" applyBorder="1" applyAlignment="1">
      <alignment horizontal="center" vertical="center"/>
    </xf>
    <xf numFmtId="180" fontId="35" fillId="0" borderId="83" xfId="0" applyNumberFormat="1" applyFont="1" applyBorder="1" applyAlignment="1">
      <alignment horizontal="center" vertical="center" wrapText="1"/>
    </xf>
    <xf numFmtId="180" fontId="35" fillId="0" borderId="82" xfId="0" applyNumberFormat="1" applyFont="1" applyBorder="1" applyAlignment="1">
      <alignment horizontal="center" vertical="center" wrapText="1"/>
    </xf>
    <xf numFmtId="180" fontId="35" fillId="0" borderId="81" xfId="0" applyNumberFormat="1" applyFont="1" applyBorder="1" applyAlignment="1">
      <alignment horizontal="center" vertical="center" wrapText="1"/>
    </xf>
    <xf numFmtId="0" fontId="29" fillId="0" borderId="80" xfId="0" applyFont="1" applyBorder="1" applyAlignment="1">
      <alignment vertical="center" wrapText="1"/>
    </xf>
    <xf numFmtId="0" fontId="29" fillId="0" borderId="78" xfId="0" applyFont="1" applyBorder="1" applyAlignment="1">
      <alignment vertical="center" wrapText="1"/>
    </xf>
    <xf numFmtId="0" fontId="29" fillId="0" borderId="80" xfId="0" applyFont="1" applyBorder="1" applyAlignment="1">
      <alignment horizontal="center" vertical="center" wrapText="1"/>
    </xf>
    <xf numFmtId="0" fontId="29" fillId="0" borderId="78" xfId="0" applyFont="1" applyBorder="1" applyAlignment="1">
      <alignment horizontal="center" vertical="center" wrapText="1"/>
    </xf>
    <xf numFmtId="0" fontId="29" fillId="0" borderId="80" xfId="0" applyFont="1" applyBorder="1" applyAlignment="1">
      <alignment vertical="center"/>
    </xf>
    <xf numFmtId="0" fontId="29" fillId="0" borderId="78" xfId="0" applyFont="1" applyBorder="1" applyAlignment="1">
      <alignment vertical="center"/>
    </xf>
    <xf numFmtId="0" fontId="29" fillId="0" borderId="80" xfId="0" applyFont="1" applyBorder="1" applyAlignment="1">
      <alignment horizontal="center" vertical="center"/>
    </xf>
    <xf numFmtId="0" fontId="29" fillId="0" borderId="78" xfId="0" applyFont="1" applyBorder="1" applyAlignment="1">
      <alignment horizontal="center" vertical="center"/>
    </xf>
    <xf numFmtId="0" fontId="29" fillId="0" borderId="12" xfId="0" applyFont="1" applyBorder="1" applyAlignment="1">
      <alignment horizontal="center" vertical="center"/>
    </xf>
    <xf numFmtId="0" fontId="29" fillId="0" borderId="12" xfId="0" applyFont="1" applyBorder="1" applyAlignment="1">
      <alignment vertical="center"/>
    </xf>
    <xf numFmtId="0" fontId="76" fillId="0" borderId="0" xfId="25" applyFont="1" applyAlignment="1">
      <alignment horizontal="left" vertical="center"/>
    </xf>
    <xf numFmtId="0" fontId="29" fillId="0" borderId="0" xfId="25" applyFont="1" applyAlignment="1">
      <alignment horizontal="right" vertical="center"/>
    </xf>
    <xf numFmtId="0" fontId="32" fillId="0" borderId="0" xfId="25" applyFont="1" applyAlignment="1">
      <alignment horizontal="center" vertical="center"/>
    </xf>
    <xf numFmtId="180" fontId="29" fillId="0" borderId="29" xfId="25" applyNumberFormat="1" applyFont="1" applyBorder="1" applyAlignment="1">
      <alignment horizontal="center" vertical="center"/>
    </xf>
    <xf numFmtId="180" fontId="29" fillId="0" borderId="30" xfId="25" applyNumberFormat="1" applyFont="1" applyBorder="1" applyAlignment="1">
      <alignment horizontal="center" vertical="center"/>
    </xf>
    <xf numFmtId="180" fontId="29" fillId="0" borderId="31" xfId="25" applyNumberFormat="1" applyFont="1" applyBorder="1" applyAlignment="1">
      <alignment horizontal="center" vertical="center"/>
    </xf>
    <xf numFmtId="180" fontId="29" fillId="0" borderId="83" xfId="25" applyNumberFormat="1" applyFont="1" applyBorder="1" applyAlignment="1">
      <alignment horizontal="center" vertical="center" wrapText="1"/>
    </xf>
    <xf numFmtId="180" fontId="29" fillId="0" borderId="82" xfId="25" applyNumberFormat="1" applyFont="1" applyBorder="1" applyAlignment="1">
      <alignment horizontal="center" vertical="center" wrapText="1"/>
    </xf>
    <xf numFmtId="180" fontId="29" fillId="0" borderId="81" xfId="25" applyNumberFormat="1" applyFont="1" applyBorder="1" applyAlignment="1">
      <alignment horizontal="center" vertical="center" wrapText="1"/>
    </xf>
    <xf numFmtId="0" fontId="29" fillId="0" borderId="21" xfId="25" applyFont="1" applyBorder="1" applyAlignment="1">
      <alignment horizontal="left" vertical="center"/>
    </xf>
    <xf numFmtId="0" fontId="29" fillId="0" borderId="12" xfId="25" applyFont="1" applyBorder="1" applyAlignment="1">
      <alignment horizontal="left" vertical="center"/>
    </xf>
    <xf numFmtId="180" fontId="32" fillId="0" borderId="83" xfId="25" applyNumberFormat="1" applyFont="1" applyBorder="1" applyAlignment="1">
      <alignment horizontal="center" vertical="center"/>
    </xf>
    <xf numFmtId="180" fontId="0" fillId="0" borderId="82" xfId="0" applyNumberFormat="1" applyBorder="1" applyAlignment="1">
      <alignment horizontal="center" vertical="center"/>
    </xf>
    <xf numFmtId="180" fontId="0" fillId="0" borderId="81" xfId="0" applyNumberFormat="1" applyBorder="1" applyAlignment="1">
      <alignment horizontal="center" vertical="center"/>
    </xf>
    <xf numFmtId="0" fontId="76" fillId="0" borderId="0" xfId="1" applyFont="1" applyAlignment="1">
      <alignment vertical="top" wrapText="1"/>
    </xf>
    <xf numFmtId="0" fontId="76" fillId="0" borderId="0" xfId="1" applyFont="1" applyAlignment="1">
      <alignment horizontal="left" vertical="top" wrapText="1"/>
    </xf>
    <xf numFmtId="0" fontId="29" fillId="0" borderId="0" xfId="25" applyFont="1" applyAlignment="1">
      <alignment horizontal="left" vertical="center" wrapText="1"/>
    </xf>
    <xf numFmtId="0" fontId="29" fillId="0" borderId="0" xfId="25" applyFont="1" applyAlignment="1">
      <alignment horizontal="left" vertical="center"/>
    </xf>
    <xf numFmtId="0" fontId="29" fillId="0" borderId="80" xfId="1" applyFont="1" applyBorder="1" applyAlignment="1">
      <alignment horizontal="center" vertical="center" wrapText="1"/>
    </xf>
    <xf numFmtId="0" fontId="29" fillId="0" borderId="21" xfId="1" applyFont="1" applyBorder="1" applyAlignment="1">
      <alignment horizontal="center" vertical="center"/>
    </xf>
    <xf numFmtId="0" fontId="29" fillId="0" borderId="99" xfId="1" applyFont="1" applyBorder="1" applyAlignment="1">
      <alignment horizontal="center" vertical="center"/>
    </xf>
    <xf numFmtId="0" fontId="29" fillId="0" borderId="84" xfId="1" applyFont="1" applyFill="1" applyBorder="1" applyAlignment="1" applyProtection="1">
      <alignment horizontal="center" vertical="center"/>
      <protection locked="0"/>
    </xf>
    <xf numFmtId="180" fontId="29" fillId="5" borderId="29" xfId="1" applyNumberFormat="1" applyFont="1" applyFill="1" applyBorder="1" applyAlignment="1" applyProtection="1">
      <alignment horizontal="center" vertical="center"/>
      <protection locked="0"/>
    </xf>
    <xf numFmtId="0" fontId="29" fillId="0" borderId="83" xfId="1" applyFont="1" applyBorder="1" applyAlignment="1">
      <alignment horizontal="left" vertical="center" wrapText="1"/>
    </xf>
    <xf numFmtId="0" fontId="29" fillId="0" borderId="82" xfId="1" applyFont="1" applyBorder="1" applyAlignment="1">
      <alignment horizontal="left" vertical="center" wrapText="1"/>
    </xf>
    <xf numFmtId="0" fontId="29" fillId="0" borderId="81" xfId="1" applyFont="1" applyBorder="1" applyAlignment="1">
      <alignment horizontal="left" vertical="center" wrapText="1"/>
    </xf>
    <xf numFmtId="180" fontId="29" fillId="0" borderId="84" xfId="25" applyNumberFormat="1" applyFont="1" applyBorder="1" applyAlignment="1">
      <alignment horizontal="center" vertical="center" wrapText="1"/>
    </xf>
    <xf numFmtId="180" fontId="29" fillId="0" borderId="82" xfId="1" applyNumberFormat="1" applyFont="1" applyBorder="1" applyAlignment="1">
      <alignment horizontal="center" vertical="center"/>
    </xf>
    <xf numFmtId="180" fontId="29" fillId="0" borderId="81" xfId="1" applyNumberFormat="1" applyFont="1" applyBorder="1" applyAlignment="1">
      <alignment horizontal="center" vertical="center"/>
    </xf>
    <xf numFmtId="0" fontId="29" fillId="0" borderId="84" xfId="1" applyFont="1" applyBorder="1" applyAlignment="1">
      <alignment horizontal="left" vertical="center" wrapText="1" justifyLastLine="1"/>
    </xf>
    <xf numFmtId="188" fontId="29" fillId="6" borderId="84" xfId="1" applyNumberFormat="1" applyFont="1" applyFill="1" applyBorder="1" applyAlignment="1" applyProtection="1">
      <alignment horizontal="right" vertical="center"/>
      <protection locked="0"/>
    </xf>
    <xf numFmtId="0" fontId="29" fillId="0" borderId="82" xfId="1" applyFont="1" applyBorder="1" applyAlignment="1">
      <alignment horizontal="left" vertical="center" wrapText="1" justifyLastLine="1"/>
    </xf>
    <xf numFmtId="0" fontId="29" fillId="0" borderId="81" xfId="1" applyFont="1" applyBorder="1" applyAlignment="1">
      <alignment horizontal="left" vertical="center" wrapText="1" justifyLastLine="1"/>
    </xf>
    <xf numFmtId="188" fontId="29" fillId="0" borderId="81" xfId="1" applyNumberFormat="1" applyFont="1" applyBorder="1" applyAlignment="1">
      <alignment horizontal="right" vertical="center"/>
    </xf>
    <xf numFmtId="0" fontId="29" fillId="0" borderId="29" xfId="1" applyFont="1" applyBorder="1" applyAlignment="1">
      <alignment horizontal="center" vertical="center" wrapText="1" justifyLastLine="1"/>
    </xf>
    <xf numFmtId="0" fontId="29" fillId="0" borderId="30" xfId="1" applyFont="1" applyBorder="1" applyAlignment="1">
      <alignment horizontal="center" vertical="center" wrapText="1" justifyLastLine="1"/>
    </xf>
    <xf numFmtId="0" fontId="29" fillId="0" borderId="31" xfId="1" applyFont="1" applyBorder="1" applyAlignment="1">
      <alignment horizontal="center" vertical="center" wrapText="1" justifyLastLine="1"/>
    </xf>
    <xf numFmtId="0" fontId="29" fillId="0" borderId="79" xfId="1" applyFont="1" applyBorder="1" applyAlignment="1">
      <alignment horizontal="center" vertical="center" wrapText="1" justifyLastLine="1"/>
    </xf>
    <xf numFmtId="0" fontId="29" fillId="0" borderId="0" xfId="1" applyFont="1" applyAlignment="1">
      <alignment horizontal="center" vertical="center" wrapText="1" justifyLastLine="1"/>
    </xf>
    <xf numFmtId="0" fontId="29" fillId="0" borderId="22" xfId="1" applyFont="1" applyBorder="1" applyAlignment="1">
      <alignment horizontal="center" vertical="center" wrapText="1" justifyLastLine="1"/>
    </xf>
    <xf numFmtId="0" fontId="29" fillId="0" borderId="16" xfId="1" applyFont="1" applyBorder="1" applyAlignment="1">
      <alignment horizontal="center" vertical="center" wrapText="1" justifyLastLine="1"/>
    </xf>
    <xf numFmtId="0" fontId="29" fillId="0" borderId="17" xfId="1" applyFont="1" applyBorder="1" applyAlignment="1">
      <alignment horizontal="center" vertical="center" wrapText="1" justifyLastLine="1"/>
    </xf>
    <xf numFmtId="0" fontId="29" fillId="0" borderId="18" xfId="1" applyFont="1" applyBorder="1" applyAlignment="1">
      <alignment horizontal="center" vertical="center" wrapText="1" justifyLastLine="1"/>
    </xf>
    <xf numFmtId="180" fontId="30" fillId="0" borderId="102" xfId="1" applyNumberFormat="1" applyFont="1" applyBorder="1" applyAlignment="1">
      <alignment horizontal="left" vertical="center" wrapText="1"/>
    </xf>
    <xf numFmtId="180" fontId="30" fillId="0" borderId="76" xfId="1" applyNumberFormat="1" applyFont="1" applyBorder="1" applyAlignment="1">
      <alignment horizontal="left" vertical="center"/>
    </xf>
    <xf numFmtId="0" fontId="30" fillId="6" borderId="102" xfId="1" applyFont="1" applyFill="1" applyBorder="1" applyAlignment="1">
      <alignment horizontal="left" vertical="center" wrapText="1"/>
    </xf>
    <xf numFmtId="0" fontId="30" fillId="6" borderId="103" xfId="1" applyFont="1" applyFill="1" applyBorder="1" applyAlignment="1">
      <alignment horizontal="left" vertical="center"/>
    </xf>
    <xf numFmtId="180" fontId="30" fillId="0" borderId="104" xfId="1" applyNumberFormat="1" applyFont="1" applyBorder="1" applyAlignment="1">
      <alignment horizontal="left" vertical="center" wrapText="1"/>
    </xf>
    <xf numFmtId="180" fontId="30" fillId="0" borderId="105" xfId="1" applyNumberFormat="1" applyFont="1" applyBorder="1" applyAlignment="1">
      <alignment horizontal="left" vertical="center"/>
    </xf>
    <xf numFmtId="0" fontId="30" fillId="6" borderId="104" xfId="1" applyFont="1" applyFill="1" applyBorder="1" applyAlignment="1">
      <alignment horizontal="left" vertical="center" wrapText="1"/>
    </xf>
    <xf numFmtId="0" fontId="30" fillId="6" borderId="105" xfId="1" applyFont="1" applyFill="1" applyBorder="1" applyAlignment="1">
      <alignment horizontal="left" vertical="center"/>
    </xf>
    <xf numFmtId="180" fontId="30" fillId="0" borderId="16" xfId="1" applyNumberFormat="1" applyFont="1" applyBorder="1" applyAlignment="1">
      <alignment horizontal="left" vertical="center" wrapText="1"/>
    </xf>
    <xf numFmtId="180" fontId="30" fillId="0" borderId="18" xfId="1" applyNumberFormat="1" applyFont="1" applyBorder="1" applyAlignment="1">
      <alignment horizontal="left" vertical="center"/>
    </xf>
    <xf numFmtId="0" fontId="30" fillId="6" borderId="16" xfId="1" applyFont="1" applyFill="1" applyBorder="1" applyAlignment="1">
      <alignment horizontal="left" vertical="center" wrapText="1"/>
    </xf>
    <xf numFmtId="0" fontId="30" fillId="6" borderId="18" xfId="1" applyFont="1" applyFill="1" applyBorder="1" applyAlignment="1">
      <alignment horizontal="left" vertical="center"/>
    </xf>
    <xf numFmtId="0" fontId="29" fillId="0" borderId="80" xfId="1" applyFont="1" applyBorder="1" applyAlignment="1">
      <alignment horizontal="left" vertical="center" wrapText="1" justifyLastLine="1"/>
    </xf>
    <xf numFmtId="0" fontId="29" fillId="0" borderId="83" xfId="1" applyFont="1" applyBorder="1" applyAlignment="1">
      <alignment vertical="center" justifyLastLine="1"/>
    </xf>
    <xf numFmtId="0" fontId="29" fillId="0" borderId="82" xfId="1" applyFont="1" applyBorder="1" applyAlignment="1">
      <alignment vertical="center" justifyLastLine="1"/>
    </xf>
    <xf numFmtId="0" fontId="29" fillId="0" borderId="81" xfId="1" applyFont="1" applyBorder="1" applyAlignment="1">
      <alignment vertical="center" justifyLastLine="1"/>
    </xf>
    <xf numFmtId="188" fontId="29" fillId="6" borderId="81" xfId="1" applyNumberFormat="1" applyFont="1" applyFill="1" applyBorder="1" applyAlignment="1">
      <alignment horizontal="right" vertical="center"/>
    </xf>
    <xf numFmtId="188" fontId="29" fillId="6" borderId="84" xfId="1" applyNumberFormat="1" applyFont="1" applyFill="1" applyBorder="1" applyAlignment="1">
      <alignment horizontal="right" vertical="center"/>
    </xf>
    <xf numFmtId="0" fontId="29" fillId="0" borderId="83" xfId="1" applyFont="1" applyBorder="1" applyAlignment="1">
      <alignment vertical="center" wrapText="1" justifyLastLine="1"/>
    </xf>
    <xf numFmtId="0" fontId="29" fillId="0" borderId="82" xfId="1" applyFont="1" applyBorder="1" applyAlignment="1">
      <alignment vertical="center" wrapText="1" justifyLastLine="1"/>
    </xf>
    <xf numFmtId="0" fontId="29" fillId="0" borderId="81" xfId="1" applyFont="1" applyBorder="1" applyAlignment="1">
      <alignment vertical="center" wrapText="1" justifyLastLine="1"/>
    </xf>
    <xf numFmtId="188" fontId="29" fillId="6" borderId="83" xfId="1" applyNumberFormat="1" applyFont="1" applyFill="1" applyBorder="1" applyAlignment="1" applyProtection="1">
      <alignment horizontal="right" vertical="center"/>
      <protection locked="0"/>
    </xf>
    <xf numFmtId="188" fontId="29" fillId="6" borderId="81" xfId="1" applyNumberFormat="1" applyFont="1" applyFill="1" applyBorder="1" applyAlignment="1" applyProtection="1">
      <alignment horizontal="right" vertical="center"/>
      <protection locked="0"/>
    </xf>
    <xf numFmtId="0" fontId="29" fillId="0" borderId="84" xfId="1" applyFont="1" applyBorder="1" applyAlignment="1">
      <alignment vertical="center"/>
    </xf>
    <xf numFmtId="0" fontId="29" fillId="0" borderId="29" xfId="1" applyFont="1" applyBorder="1" applyAlignment="1">
      <alignment vertical="center"/>
    </xf>
    <xf numFmtId="0" fontId="29" fillId="0" borderId="31" xfId="1" applyFont="1" applyBorder="1" applyAlignment="1">
      <alignment vertical="center"/>
    </xf>
    <xf numFmtId="0" fontId="29" fillId="0" borderId="79" xfId="1" applyFont="1" applyBorder="1" applyAlignment="1">
      <alignment vertical="center"/>
    </xf>
    <xf numFmtId="0" fontId="29" fillId="0" borderId="22" xfId="1" applyFont="1" applyBorder="1" applyAlignment="1">
      <alignment vertical="center"/>
    </xf>
    <xf numFmtId="0" fontId="29" fillId="0" borderId="16" xfId="1" applyFont="1" applyBorder="1" applyAlignment="1">
      <alignment vertical="center"/>
    </xf>
    <xf numFmtId="0" fontId="29" fillId="0" borderId="18" xfId="1" applyFont="1" applyBorder="1" applyAlignment="1">
      <alignment vertical="center"/>
    </xf>
    <xf numFmtId="0" fontId="29" fillId="6" borderId="82" xfId="1" applyFont="1" applyFill="1" applyBorder="1" applyAlignment="1">
      <alignment horizontal="center" vertical="center"/>
    </xf>
    <xf numFmtId="0" fontId="29" fillId="0" borderId="83" xfId="1" applyFont="1" applyBorder="1" applyAlignment="1">
      <alignment horizontal="left" vertical="center"/>
    </xf>
    <xf numFmtId="0" fontId="29" fillId="0" borderId="82" xfId="1" applyFont="1" applyBorder="1" applyAlignment="1">
      <alignment horizontal="left" vertical="center"/>
    </xf>
    <xf numFmtId="0" fontId="29" fillId="0" borderId="81" xfId="1" applyFont="1" applyBorder="1" applyAlignment="1">
      <alignment horizontal="left" vertical="center"/>
    </xf>
    <xf numFmtId="188" fontId="29" fillId="6" borderId="83" xfId="1" applyNumberFormat="1" applyFont="1" applyFill="1" applyBorder="1" applyAlignment="1">
      <alignment horizontal="right" vertical="center"/>
    </xf>
    <xf numFmtId="0" fontId="29" fillId="0" borderId="16" xfId="1" applyFont="1" applyBorder="1" applyAlignment="1">
      <alignment horizontal="left" vertical="center" wrapText="1"/>
    </xf>
    <xf numFmtId="0" fontId="29" fillId="0" borderId="17" xfId="1" applyFont="1" applyBorder="1" applyAlignment="1">
      <alignment horizontal="left" vertical="center" wrapText="1"/>
    </xf>
    <xf numFmtId="0" fontId="29" fillId="0" borderId="18" xfId="1" applyFont="1" applyBorder="1" applyAlignment="1">
      <alignment horizontal="left" vertical="center" wrapText="1"/>
    </xf>
    <xf numFmtId="0" fontId="29" fillId="0" borderId="29" xfId="1" applyFont="1" applyBorder="1" applyAlignment="1">
      <alignment horizontal="center" vertical="center"/>
    </xf>
    <xf numFmtId="0" fontId="29" fillId="0" borderId="30" xfId="1" applyFont="1" applyBorder="1" applyAlignment="1">
      <alignment horizontal="center" vertical="center"/>
    </xf>
    <xf numFmtId="0" fontId="29" fillId="0" borderId="31" xfId="1" applyFont="1" applyBorder="1" applyAlignment="1">
      <alignment horizontal="center" vertical="center"/>
    </xf>
    <xf numFmtId="0" fontId="29" fillId="0" borderId="83" xfId="1" applyFont="1" applyBorder="1" applyAlignment="1">
      <alignment horizontal="center" vertical="center"/>
    </xf>
    <xf numFmtId="0" fontId="29" fillId="0" borderId="81" xfId="1" applyFont="1" applyBorder="1" applyAlignment="1">
      <alignment horizontal="center" vertical="center"/>
    </xf>
    <xf numFmtId="180" fontId="29" fillId="0" borderId="83" xfId="1" applyNumberFormat="1" applyFont="1" applyBorder="1" applyAlignment="1">
      <alignment horizontal="center" vertical="center" wrapText="1"/>
    </xf>
    <xf numFmtId="0" fontId="32" fillId="0" borderId="0" xfId="1" applyFont="1" applyAlignment="1">
      <alignment horizontal="center" vertical="center" wrapText="1"/>
    </xf>
    <xf numFmtId="180" fontId="29" fillId="0" borderId="80" xfId="1" applyNumberFormat="1" applyFont="1" applyBorder="1" applyAlignment="1">
      <alignment horizontal="center" vertical="center"/>
    </xf>
    <xf numFmtId="180" fontId="57" fillId="0" borderId="83" xfId="1" applyNumberFormat="1" applyFont="1" applyBorder="1" applyAlignment="1">
      <alignment horizontal="center" vertical="center"/>
    </xf>
    <xf numFmtId="180" fontId="57" fillId="0" borderId="82" xfId="1" applyNumberFormat="1" applyFont="1" applyBorder="1" applyAlignment="1">
      <alignment horizontal="center" vertical="center"/>
    </xf>
    <xf numFmtId="180" fontId="57" fillId="0" borderId="81" xfId="1" applyNumberFormat="1" applyFont="1" applyBorder="1" applyAlignment="1">
      <alignment horizontal="center" vertical="center"/>
    </xf>
    <xf numFmtId="0" fontId="29" fillId="0" borderId="0" xfId="1" applyFont="1" applyAlignment="1">
      <alignment vertical="center" wrapText="1"/>
    </xf>
    <xf numFmtId="0" fontId="41" fillId="0" borderId="0" xfId="1" applyFont="1" applyAlignment="1">
      <alignment vertical="center" wrapText="1"/>
    </xf>
    <xf numFmtId="0" fontId="34" fillId="0" borderId="0" xfId="1" applyFont="1" applyAlignment="1">
      <alignment vertical="center" wrapText="1"/>
    </xf>
    <xf numFmtId="0" fontId="29" fillId="0" borderId="17" xfId="1" applyFont="1" applyBorder="1" applyAlignment="1">
      <alignment vertical="center" wrapText="1"/>
    </xf>
    <xf numFmtId="0" fontId="34" fillId="0" borderId="0" xfId="1" applyFont="1" applyBorder="1" applyAlignment="1">
      <alignment vertical="center" wrapText="1"/>
    </xf>
    <xf numFmtId="0" fontId="29" fillId="0" borderId="0" xfId="1" applyFont="1" applyFill="1" applyAlignment="1">
      <alignment vertical="center" wrapText="1"/>
    </xf>
    <xf numFmtId="0" fontId="41" fillId="0" borderId="0" xfId="1" applyFont="1" applyFill="1" applyAlignment="1">
      <alignment vertical="center" wrapText="1"/>
    </xf>
    <xf numFmtId="190" fontId="29" fillId="0" borderId="0" xfId="1" applyNumberFormat="1" applyFont="1" applyFill="1" applyAlignment="1">
      <alignment vertical="center" wrapText="1"/>
    </xf>
    <xf numFmtId="190" fontId="41" fillId="0" borderId="0" xfId="1" applyNumberFormat="1" applyFont="1" applyFill="1" applyAlignment="1">
      <alignment vertical="center" wrapText="1"/>
    </xf>
    <xf numFmtId="0" fontId="34" fillId="0" borderId="17" xfId="1" applyFont="1" applyBorder="1" applyAlignment="1">
      <alignment vertical="center" wrapText="1"/>
    </xf>
    <xf numFmtId="0" fontId="29" fillId="0" borderId="0" xfId="1" applyFont="1" applyAlignment="1">
      <alignment horizontal="left" vertical="center"/>
    </xf>
    <xf numFmtId="0" fontId="29" fillId="5" borderId="29" xfId="1" applyFont="1" applyFill="1" applyBorder="1" applyAlignment="1" applyProtection="1">
      <alignment horizontal="center" vertical="center" wrapText="1"/>
      <protection locked="0"/>
    </xf>
    <xf numFmtId="0" fontId="29" fillId="5" borderId="30" xfId="1" applyFont="1" applyFill="1" applyBorder="1" applyAlignment="1" applyProtection="1">
      <alignment horizontal="center" vertical="center" wrapText="1"/>
      <protection locked="0"/>
    </xf>
    <xf numFmtId="0" fontId="29" fillId="5" borderId="31" xfId="1" applyFont="1" applyFill="1" applyBorder="1" applyAlignment="1" applyProtection="1">
      <alignment horizontal="center" vertical="center" wrapText="1"/>
      <protection locked="0"/>
    </xf>
    <xf numFmtId="0" fontId="29" fillId="5" borderId="79" xfId="1" applyFont="1" applyFill="1" applyBorder="1" applyAlignment="1" applyProtection="1">
      <alignment horizontal="center" vertical="center" wrapText="1"/>
      <protection locked="0"/>
    </xf>
    <xf numFmtId="0" fontId="29" fillId="5" borderId="0" xfId="1" applyFont="1" applyFill="1" applyBorder="1" applyAlignment="1" applyProtection="1">
      <alignment horizontal="center" vertical="center" wrapText="1"/>
      <protection locked="0"/>
    </xf>
    <xf numFmtId="0" fontId="29" fillId="5" borderId="22" xfId="1" applyFont="1" applyFill="1" applyBorder="1" applyAlignment="1" applyProtection="1">
      <alignment horizontal="center" vertical="center" wrapText="1"/>
      <protection locked="0"/>
    </xf>
    <xf numFmtId="0" fontId="29" fillId="0" borderId="29" xfId="1" applyFont="1" applyBorder="1" applyAlignment="1">
      <alignment vertical="center" wrapText="1"/>
    </xf>
    <xf numFmtId="0" fontId="29" fillId="0" borderId="12" xfId="1" applyFont="1" applyBorder="1" applyAlignment="1">
      <alignment vertical="center"/>
    </xf>
    <xf numFmtId="187" fontId="29" fillId="0" borderId="16" xfId="1" applyNumberFormat="1" applyFont="1" applyBorder="1" applyAlignment="1">
      <alignment horizontal="right" vertical="center" wrapText="1"/>
    </xf>
    <xf numFmtId="187" fontId="29" fillId="0" borderId="17" xfId="1" applyNumberFormat="1" applyFont="1" applyBorder="1" applyAlignment="1">
      <alignment horizontal="right" vertical="center" wrapText="1"/>
    </xf>
    <xf numFmtId="187" fontId="29" fillId="0" borderId="18" xfId="1" applyNumberFormat="1" applyFont="1" applyBorder="1" applyAlignment="1">
      <alignment horizontal="right" vertical="center" wrapText="1"/>
    </xf>
    <xf numFmtId="0" fontId="76" fillId="0" borderId="0" xfId="1" applyFont="1" applyAlignment="1">
      <alignment vertical="center"/>
    </xf>
    <xf numFmtId="0" fontId="76" fillId="0" borderId="0" xfId="1" applyFont="1" applyAlignment="1">
      <alignment vertical="center" wrapText="1"/>
    </xf>
    <xf numFmtId="180" fontId="32" fillId="0" borderId="30" xfId="1" applyNumberFormat="1" applyFont="1" applyBorder="1" applyAlignment="1">
      <alignment horizontal="center" vertical="center"/>
    </xf>
    <xf numFmtId="180" fontId="32" fillId="0" borderId="31" xfId="1" applyNumberFormat="1" applyFont="1" applyBorder="1" applyAlignment="1">
      <alignment horizontal="center" vertical="center"/>
    </xf>
    <xf numFmtId="0" fontId="29" fillId="0" borderId="80" xfId="1" applyFont="1" applyBorder="1" applyAlignment="1">
      <alignment horizontal="left" vertical="center"/>
    </xf>
    <xf numFmtId="180" fontId="29" fillId="0" borderId="29" xfId="1" applyNumberFormat="1" applyFont="1" applyBorder="1" applyAlignment="1">
      <alignment horizontal="left" vertical="center" wrapText="1"/>
    </xf>
    <xf numFmtId="180" fontId="34" fillId="0" borderId="30" xfId="0" applyNumberFormat="1" applyFont="1" applyBorder="1" applyAlignment="1">
      <alignment horizontal="left" vertical="center" wrapText="1"/>
    </xf>
    <xf numFmtId="180" fontId="34" fillId="0" borderId="31" xfId="0" applyNumberFormat="1" applyFont="1" applyBorder="1" applyAlignment="1">
      <alignment horizontal="left" vertical="center" wrapText="1"/>
    </xf>
    <xf numFmtId="180" fontId="34" fillId="0" borderId="79" xfId="0" applyNumberFormat="1" applyFont="1" applyBorder="1" applyAlignment="1">
      <alignment horizontal="left" vertical="center" wrapText="1"/>
    </xf>
    <xf numFmtId="180" fontId="34" fillId="0" borderId="0" xfId="0" applyNumberFormat="1" applyFont="1" applyAlignment="1">
      <alignment horizontal="left" vertical="center" wrapText="1"/>
    </xf>
    <xf numFmtId="180" fontId="34" fillId="0" borderId="22" xfId="0" applyNumberFormat="1" applyFont="1" applyBorder="1" applyAlignment="1">
      <alignment horizontal="left" vertical="center" wrapText="1"/>
    </xf>
    <xf numFmtId="180" fontId="34" fillId="0" borderId="16" xfId="0" applyNumberFormat="1" applyFont="1" applyBorder="1" applyAlignment="1">
      <alignment horizontal="left" vertical="center" wrapText="1"/>
    </xf>
    <xf numFmtId="180" fontId="34" fillId="0" borderId="17" xfId="0" applyNumberFormat="1" applyFont="1" applyBorder="1" applyAlignment="1">
      <alignment horizontal="left" vertical="center" wrapText="1"/>
    </xf>
    <xf numFmtId="180" fontId="34" fillId="0" borderId="18" xfId="0" applyNumberFormat="1" applyFont="1" applyBorder="1" applyAlignment="1">
      <alignment horizontal="left" vertical="center" wrapText="1"/>
    </xf>
    <xf numFmtId="0" fontId="29" fillId="0" borderId="0" xfId="8" applyFont="1" applyAlignment="1">
      <alignment horizontal="left" vertical="top" wrapText="1"/>
    </xf>
    <xf numFmtId="0" fontId="29" fillId="0" borderId="84" xfId="8" applyFont="1" applyBorder="1" applyAlignment="1">
      <alignment horizontal="left" vertical="center" wrapText="1"/>
    </xf>
    <xf numFmtId="0" fontId="29" fillId="0" borderId="83" xfId="8" applyFont="1" applyBorder="1" applyAlignment="1">
      <alignment horizontal="center" vertical="center" wrapText="1"/>
    </xf>
    <xf numFmtId="0" fontId="29" fillId="0" borderId="82" xfId="8" applyFont="1" applyBorder="1" applyAlignment="1">
      <alignment horizontal="center" vertical="center"/>
    </xf>
    <xf numFmtId="0" fontId="29" fillId="0" borderId="81" xfId="8" applyFont="1" applyBorder="1" applyAlignment="1">
      <alignment horizontal="center" vertical="center"/>
    </xf>
    <xf numFmtId="0" fontId="29" fillId="0" borderId="83" xfId="8" applyFont="1" applyBorder="1" applyAlignment="1">
      <alignment horizontal="left" vertical="center" wrapText="1" shrinkToFit="1"/>
    </xf>
    <xf numFmtId="0" fontId="29" fillId="0" borderId="81" xfId="8" applyFont="1" applyBorder="1" applyAlignment="1">
      <alignment horizontal="left" vertical="center" wrapText="1" shrinkToFit="1"/>
    </xf>
    <xf numFmtId="189" fontId="29" fillId="5" borderId="83" xfId="8" applyNumberFormat="1" applyFont="1" applyFill="1" applyBorder="1" applyAlignment="1" applyProtection="1">
      <alignment horizontal="center" vertical="center" wrapText="1"/>
      <protection locked="0"/>
    </xf>
    <xf numFmtId="189" fontId="29" fillId="5" borderId="82" xfId="8" applyNumberFormat="1" applyFont="1" applyFill="1" applyBorder="1" applyAlignment="1" applyProtection="1">
      <alignment horizontal="center" vertical="center" wrapText="1"/>
      <protection locked="0"/>
    </xf>
    <xf numFmtId="189" fontId="29" fillId="5" borderId="81" xfId="8" applyNumberFormat="1" applyFont="1" applyFill="1" applyBorder="1" applyAlignment="1" applyProtection="1">
      <alignment horizontal="center" vertical="center" wrapText="1"/>
      <protection locked="0"/>
    </xf>
    <xf numFmtId="0" fontId="29" fillId="0" borderId="82" xfId="8" applyFont="1" applyBorder="1" applyAlignment="1">
      <alignment horizontal="center" vertical="center" wrapText="1"/>
    </xf>
    <xf numFmtId="0" fontId="29" fillId="0" borderId="81" xfId="8" applyFont="1" applyBorder="1" applyAlignment="1">
      <alignment horizontal="center" vertical="center" wrapText="1"/>
    </xf>
    <xf numFmtId="0" fontId="29" fillId="0" borderId="0" xfId="8" applyFont="1" applyAlignment="1">
      <alignment horizontal="right" vertical="center"/>
    </xf>
    <xf numFmtId="0" fontId="32" fillId="0" borderId="0" xfId="8" applyFont="1" applyAlignment="1">
      <alignment horizontal="center" vertical="center"/>
    </xf>
    <xf numFmtId="0" fontId="29" fillId="0" borderId="84" xfId="8" applyFont="1" applyBorder="1" applyAlignment="1">
      <alignment horizontal="left" vertical="center"/>
    </xf>
    <xf numFmtId="0" fontId="29" fillId="0" borderId="83" xfId="8" applyFont="1" applyBorder="1" applyAlignment="1">
      <alignment horizontal="center" vertical="center"/>
    </xf>
    <xf numFmtId="0" fontId="29" fillId="0" borderId="16" xfId="1" applyFont="1" applyBorder="1" applyAlignment="1">
      <alignment horizontal="left" vertical="center" wrapText="1" justifyLastLine="1"/>
    </xf>
    <xf numFmtId="0" fontId="29" fillId="0" borderId="17" xfId="1" applyFont="1" applyBorder="1" applyAlignment="1">
      <alignment horizontal="left" vertical="center" wrapText="1" justifyLastLine="1"/>
    </xf>
    <xf numFmtId="0" fontId="29" fillId="0" borderId="18" xfId="1" applyFont="1" applyBorder="1" applyAlignment="1">
      <alignment horizontal="left" vertical="center" wrapText="1" justifyLastLine="1"/>
    </xf>
    <xf numFmtId="0" fontId="31" fillId="5" borderId="83" xfId="1" applyFont="1" applyFill="1" applyBorder="1" applyAlignment="1" applyProtection="1">
      <alignment horizontal="left" vertical="center" wrapText="1"/>
      <protection locked="0"/>
    </xf>
    <xf numFmtId="0" fontId="31" fillId="5" borderId="81" xfId="1" applyFont="1" applyFill="1" applyBorder="1" applyAlignment="1" applyProtection="1">
      <alignment horizontal="left" vertical="center"/>
      <protection locked="0"/>
    </xf>
    <xf numFmtId="0" fontId="31" fillId="6" borderId="83" xfId="1" applyFont="1" applyFill="1" applyBorder="1" applyAlignment="1">
      <alignment horizontal="left" vertical="center" wrapText="1"/>
    </xf>
    <xf numFmtId="0" fontId="31" fillId="6" borderId="81" xfId="1" applyFont="1" applyFill="1" applyBorder="1" applyAlignment="1">
      <alignment horizontal="left" vertical="center"/>
    </xf>
    <xf numFmtId="190" fontId="29" fillId="0" borderId="30" xfId="1" applyNumberFormat="1" applyFont="1" applyBorder="1" applyAlignment="1">
      <alignment horizontal="center" vertical="center"/>
    </xf>
    <xf numFmtId="190" fontId="29" fillId="0" borderId="31" xfId="1" applyNumberFormat="1" applyFont="1" applyBorder="1" applyAlignment="1">
      <alignment horizontal="center" vertical="center"/>
    </xf>
    <xf numFmtId="0" fontId="29" fillId="0" borderId="82" xfId="1" applyFont="1" applyBorder="1" applyAlignment="1">
      <alignment horizontal="center" vertical="center"/>
    </xf>
    <xf numFmtId="0" fontId="29" fillId="0" borderId="29" xfId="1" applyFont="1" applyBorder="1" applyAlignment="1">
      <alignment vertical="center" wrapText="1" justifyLastLine="1"/>
    </xf>
    <xf numFmtId="0" fontId="29" fillId="0" borderId="30" xfId="1" applyFont="1" applyBorder="1" applyAlignment="1">
      <alignment vertical="center" wrapText="1" justifyLastLine="1"/>
    </xf>
    <xf numFmtId="0" fontId="29" fillId="0" borderId="31" xfId="1" applyFont="1" applyBorder="1" applyAlignment="1">
      <alignment vertical="center" wrapText="1" justifyLastLine="1"/>
    </xf>
    <xf numFmtId="190" fontId="29" fillId="0" borderId="84" xfId="1" applyNumberFormat="1" applyFont="1" applyBorder="1" applyAlignment="1">
      <alignment horizontal="center" vertical="center"/>
    </xf>
    <xf numFmtId="190" fontId="29" fillId="0" borderId="83" xfId="1" applyNumberFormat="1" applyFont="1" applyBorder="1" applyAlignment="1">
      <alignment horizontal="center" vertical="center" wrapText="1"/>
    </xf>
    <xf numFmtId="190" fontId="29" fillId="0" borderId="82" xfId="1" applyNumberFormat="1" applyFont="1" applyBorder="1" applyAlignment="1">
      <alignment horizontal="center" vertical="center"/>
    </xf>
    <xf numFmtId="190" fontId="29" fillId="0" borderId="81" xfId="1" applyNumberFormat="1" applyFont="1" applyBorder="1" applyAlignment="1">
      <alignment horizontal="center" vertical="center"/>
    </xf>
    <xf numFmtId="0" fontId="29" fillId="0" borderId="0" xfId="8" applyFont="1" applyAlignment="1">
      <alignment horizontal="left" vertical="center" wrapText="1"/>
    </xf>
    <xf numFmtId="0" fontId="29" fillId="0" borderId="29" xfId="25" applyFont="1" applyBorder="1" applyAlignment="1">
      <alignment horizontal="left" vertical="center"/>
    </xf>
    <xf numFmtId="0" fontId="29" fillId="0" borderId="31" xfId="25" applyFont="1" applyBorder="1" applyAlignment="1">
      <alignment horizontal="left" vertical="center"/>
    </xf>
    <xf numFmtId="0" fontId="29" fillId="0" borderId="79" xfId="25" applyFont="1" applyBorder="1" applyAlignment="1">
      <alignment horizontal="left" vertical="center"/>
    </xf>
    <xf numFmtId="0" fontId="29" fillId="0" borderId="22" xfId="25" applyFont="1" applyBorder="1" applyAlignment="1">
      <alignment horizontal="left" vertical="center"/>
    </xf>
    <xf numFmtId="0" fontId="29" fillId="0" borderId="16" xfId="25" applyFont="1" applyBorder="1" applyAlignment="1">
      <alignment horizontal="left" vertical="center"/>
    </xf>
    <xf numFmtId="0" fontId="29" fillId="0" borderId="18" xfId="25" applyFont="1" applyBorder="1" applyAlignment="1">
      <alignment horizontal="left" vertical="center"/>
    </xf>
    <xf numFmtId="0" fontId="29" fillId="0" borderId="84" xfId="25" applyFont="1" applyBorder="1" applyAlignment="1">
      <alignment horizontal="left" vertical="center"/>
    </xf>
    <xf numFmtId="0" fontId="29" fillId="0" borderId="84" xfId="25" applyFont="1" applyBorder="1" applyAlignment="1">
      <alignment horizontal="left" vertical="center" wrapText="1"/>
    </xf>
    <xf numFmtId="0" fontId="34" fillId="0" borderId="0" xfId="8" applyFont="1" applyAlignment="1">
      <alignment horizontal="right" vertical="center"/>
    </xf>
    <xf numFmtId="0" fontId="29" fillId="0" borderId="84" xfId="25" applyFont="1" applyBorder="1" applyAlignment="1">
      <alignment vertical="center"/>
    </xf>
    <xf numFmtId="0" fontId="29" fillId="0" borderId="82" xfId="25" applyFont="1" applyBorder="1" applyAlignment="1">
      <alignment horizontal="center" vertical="center"/>
    </xf>
    <xf numFmtId="0" fontId="29" fillId="0" borderId="81" xfId="25" applyFont="1" applyBorder="1" applyAlignment="1">
      <alignment horizontal="center" vertical="center"/>
    </xf>
    <xf numFmtId="0" fontId="29" fillId="5" borderId="82" xfId="25" applyFont="1" applyFill="1" applyBorder="1" applyAlignment="1" applyProtection="1">
      <alignment horizontal="center" vertical="center"/>
      <protection locked="0"/>
    </xf>
    <xf numFmtId="0" fontId="29" fillId="5" borderId="81" xfId="25" applyFont="1" applyFill="1" applyBorder="1" applyAlignment="1" applyProtection="1">
      <alignment horizontal="center" vertical="center"/>
      <protection locked="0"/>
    </xf>
    <xf numFmtId="0" fontId="29" fillId="0" borderId="0" xfId="1" applyFont="1" applyAlignment="1">
      <alignment vertical="center"/>
    </xf>
    <xf numFmtId="0" fontId="44" fillId="0" borderId="0" xfId="1" applyFont="1" applyAlignment="1">
      <alignment horizontal="center" vertical="center"/>
    </xf>
    <xf numFmtId="0" fontId="29" fillId="0" borderId="83" xfId="1" applyFont="1" applyBorder="1" applyAlignment="1">
      <alignment horizontal="center" vertical="center" wrapText="1"/>
    </xf>
    <xf numFmtId="0" fontId="29" fillId="0" borderId="82" xfId="1" applyFont="1" applyBorder="1" applyAlignment="1">
      <alignment horizontal="center" vertical="center" wrapText="1"/>
    </xf>
    <xf numFmtId="190" fontId="29" fillId="0" borderId="83" xfId="1" applyNumberFormat="1" applyFont="1" applyBorder="1" applyAlignment="1">
      <alignment horizontal="center" vertical="center"/>
    </xf>
    <xf numFmtId="0" fontId="29" fillId="0" borderId="21" xfId="1" applyFont="1" applyBorder="1" applyAlignment="1">
      <alignment horizontal="left" vertical="center" wrapText="1"/>
    </xf>
    <xf numFmtId="0" fontId="29" fillId="0" borderId="12" xfId="1" applyFont="1" applyBorder="1" applyAlignment="1">
      <alignment horizontal="left" vertical="center" wrapText="1"/>
    </xf>
    <xf numFmtId="0" fontId="29" fillId="0" borderId="81" xfId="1" applyFont="1" applyBorder="1" applyAlignment="1">
      <alignment horizontal="center" vertical="center" wrapText="1"/>
    </xf>
    <xf numFmtId="0" fontId="29" fillId="5" borderId="83" xfId="1" applyFont="1" applyFill="1" applyBorder="1" applyAlignment="1" applyProtection="1">
      <alignment horizontal="center" vertical="center" wrapText="1"/>
      <protection locked="0"/>
    </xf>
    <xf numFmtId="0" fontId="29" fillId="5" borderId="82" xfId="1" applyFont="1" applyFill="1" applyBorder="1" applyAlignment="1" applyProtection="1">
      <alignment horizontal="center" vertical="center" wrapText="1"/>
      <protection locked="0"/>
    </xf>
    <xf numFmtId="0" fontId="29" fillId="5" borderId="81" xfId="1" applyFont="1" applyFill="1" applyBorder="1" applyAlignment="1" applyProtection="1">
      <alignment horizontal="center" vertical="center" wrapText="1"/>
      <protection locked="0"/>
    </xf>
    <xf numFmtId="0" fontId="29" fillId="0" borderId="21" xfId="1" applyFont="1" applyBorder="1" applyAlignment="1">
      <alignment horizontal="center" vertical="center" wrapText="1"/>
    </xf>
    <xf numFmtId="0" fontId="29" fillId="0" borderId="12" xfId="1" applyFont="1" applyBorder="1" applyAlignment="1">
      <alignment horizontal="center" vertical="center" wrapText="1"/>
    </xf>
    <xf numFmtId="0" fontId="30" fillId="5" borderId="58" xfId="3" applyFont="1" applyFill="1" applyBorder="1" applyAlignment="1" applyProtection="1">
      <alignment horizontal="center" vertical="center"/>
      <protection locked="0"/>
    </xf>
    <xf numFmtId="0" fontId="30" fillId="5" borderId="53" xfId="3" applyFont="1" applyFill="1" applyBorder="1" applyAlignment="1" applyProtection="1">
      <alignment horizontal="center" vertical="center"/>
      <protection locked="0"/>
    </xf>
    <xf numFmtId="0" fontId="30" fillId="5" borderId="50" xfId="3" applyFont="1" applyFill="1" applyBorder="1" applyAlignment="1" applyProtection="1">
      <alignment horizontal="center" vertical="center"/>
      <protection locked="0"/>
    </xf>
    <xf numFmtId="0" fontId="30" fillId="5" borderId="51" xfId="3" applyFont="1" applyFill="1" applyBorder="1" applyAlignment="1" applyProtection="1">
      <alignment horizontal="center" vertical="center"/>
      <protection locked="0"/>
    </xf>
    <xf numFmtId="0" fontId="30" fillId="5" borderId="62" xfId="3" applyFont="1" applyFill="1" applyBorder="1" applyAlignment="1" applyProtection="1">
      <alignment horizontal="center" vertical="center"/>
      <protection locked="0"/>
    </xf>
    <xf numFmtId="0" fontId="30" fillId="0" borderId="0" xfId="3" applyFont="1" applyAlignment="1">
      <alignment horizontal="left" vertical="center" wrapText="1"/>
    </xf>
    <xf numFmtId="0" fontId="30" fillId="0" borderId="0" xfId="3" applyFont="1" applyAlignment="1">
      <alignment horizontal="left" vertical="top" wrapText="1"/>
    </xf>
    <xf numFmtId="0" fontId="29" fillId="0" borderId="0" xfId="26" applyFont="1" applyAlignment="1">
      <alignment vertical="top" wrapText="1"/>
    </xf>
    <xf numFmtId="0" fontId="30" fillId="5" borderId="59" xfId="3" applyFont="1" applyFill="1" applyBorder="1" applyAlignment="1" applyProtection="1">
      <alignment horizontal="center" vertical="center"/>
      <protection locked="0"/>
    </xf>
    <xf numFmtId="0" fontId="30" fillId="5" borderId="84" xfId="3" applyFont="1" applyFill="1" applyBorder="1" applyAlignment="1" applyProtection="1">
      <alignment horizontal="center" vertical="center"/>
      <protection locked="0"/>
    </xf>
    <xf numFmtId="0" fontId="30" fillId="5" borderId="83" xfId="3" applyFont="1" applyFill="1" applyBorder="1" applyAlignment="1" applyProtection="1">
      <alignment horizontal="center" vertical="center"/>
      <protection locked="0"/>
    </xf>
    <xf numFmtId="0" fontId="30" fillId="5" borderId="82" xfId="3" applyFont="1" applyFill="1" applyBorder="1" applyAlignment="1" applyProtection="1">
      <alignment horizontal="center" vertical="center"/>
      <protection locked="0"/>
    </xf>
    <xf numFmtId="0" fontId="30" fillId="5" borderId="20" xfId="3" applyFont="1" applyFill="1" applyBorder="1" applyAlignment="1" applyProtection="1">
      <alignment horizontal="center" vertical="center"/>
      <protection locked="0"/>
    </xf>
    <xf numFmtId="0" fontId="32" fillId="0" borderId="0" xfId="3" applyFont="1" applyAlignment="1">
      <alignment horizontal="center" vertical="center"/>
    </xf>
    <xf numFmtId="0" fontId="35" fillId="0" borderId="45" xfId="3" applyFont="1" applyBorder="1" applyAlignment="1">
      <alignment horizontal="left" vertical="top"/>
    </xf>
    <xf numFmtId="0" fontId="35" fillId="0" borderId="94" xfId="3" applyFont="1" applyBorder="1" applyAlignment="1">
      <alignment horizontal="center" vertical="center"/>
    </xf>
    <xf numFmtId="0" fontId="35" fillId="0" borderId="88" xfId="3" applyFont="1" applyBorder="1" applyAlignment="1">
      <alignment horizontal="center" vertical="center"/>
    </xf>
    <xf numFmtId="0" fontId="35" fillId="0" borderId="89" xfId="3" applyFont="1" applyBorder="1" applyAlignment="1">
      <alignment horizontal="center" vertical="center"/>
    </xf>
    <xf numFmtId="0" fontId="35" fillId="0" borderId="90" xfId="3" applyFont="1" applyBorder="1" applyAlignment="1">
      <alignment horizontal="center" vertical="center"/>
    </xf>
    <xf numFmtId="0" fontId="35" fillId="0" borderId="92" xfId="3" applyFont="1" applyBorder="1" applyAlignment="1">
      <alignment horizontal="center" vertical="center"/>
    </xf>
    <xf numFmtId="180" fontId="29" fillId="5" borderId="79" xfId="1" applyNumberFormat="1" applyFont="1" applyFill="1" applyBorder="1" applyAlignment="1" applyProtection="1">
      <alignment horizontal="center" vertical="center"/>
      <protection locked="0"/>
    </xf>
    <xf numFmtId="180" fontId="29" fillId="5" borderId="0" xfId="1" applyNumberFormat="1" applyFont="1" applyFill="1" applyAlignment="1" applyProtection="1">
      <alignment horizontal="center" vertical="center"/>
      <protection locked="0"/>
    </xf>
    <xf numFmtId="180" fontId="29" fillId="5" borderId="22" xfId="1" applyNumberFormat="1" applyFont="1" applyFill="1" applyBorder="1" applyAlignment="1" applyProtection="1">
      <alignment horizontal="center" vertical="center"/>
      <protection locked="0"/>
    </xf>
    <xf numFmtId="188" fontId="29" fillId="0" borderId="84" xfId="1" applyNumberFormat="1" applyFont="1" applyFill="1" applyBorder="1" applyAlignment="1" applyProtection="1">
      <alignment horizontal="right" vertical="center"/>
      <protection locked="0"/>
    </xf>
    <xf numFmtId="180" fontId="29" fillId="0" borderId="83" xfId="25" applyNumberFormat="1" applyFont="1" applyBorder="1" applyAlignment="1">
      <alignment horizontal="center" vertical="center"/>
    </xf>
    <xf numFmtId="180" fontId="29" fillId="0" borderId="82" xfId="25" applyNumberFormat="1" applyFont="1" applyBorder="1" applyAlignment="1">
      <alignment horizontal="center" vertical="center"/>
    </xf>
    <xf numFmtId="180" fontId="29" fillId="0" borderId="81" xfId="25" applyNumberFormat="1" applyFont="1" applyBorder="1" applyAlignment="1">
      <alignment horizontal="center" vertical="center"/>
    </xf>
    <xf numFmtId="0" fontId="29" fillId="0" borderId="80" xfId="27" applyFont="1" applyBorder="1" applyAlignment="1">
      <alignment horizontal="left" vertical="center" wrapText="1"/>
    </xf>
    <xf numFmtId="0" fontId="29" fillId="0" borderId="21" xfId="27" applyFont="1" applyBorder="1" applyAlignment="1">
      <alignment horizontal="left" vertical="center" wrapText="1"/>
    </xf>
    <xf numFmtId="0" fontId="29" fillId="0" borderId="12" xfId="27" applyFont="1" applyBorder="1" applyAlignment="1">
      <alignment horizontal="left" vertical="center" wrapText="1"/>
    </xf>
    <xf numFmtId="0" fontId="29" fillId="0" borderId="0" xfId="27" applyFont="1" applyAlignment="1">
      <alignment horizontal="left" vertical="center" wrapText="1"/>
    </xf>
    <xf numFmtId="0" fontId="34" fillId="0" borderId="0" xfId="27" applyFont="1" applyAlignment="1">
      <alignment horizontal="right" vertical="center"/>
    </xf>
    <xf numFmtId="0" fontId="32" fillId="0" borderId="0" xfId="27" applyFont="1" applyAlignment="1">
      <alignment horizontal="center" vertical="center"/>
    </xf>
    <xf numFmtId="180" fontId="35" fillId="0" borderId="83" xfId="27" applyNumberFormat="1" applyFont="1" applyBorder="1" applyAlignment="1">
      <alignment horizontal="center" vertical="center"/>
    </xf>
    <xf numFmtId="180" fontId="35" fillId="0" borderId="82" xfId="27" applyNumberFormat="1" applyFont="1" applyBorder="1" applyAlignment="1">
      <alignment horizontal="center" vertical="center"/>
    </xf>
    <xf numFmtId="180" fontId="35" fillId="0" borderId="81" xfId="27" applyNumberFormat="1" applyFont="1" applyBorder="1" applyAlignment="1">
      <alignment horizontal="center" vertical="center"/>
    </xf>
    <xf numFmtId="180" fontId="29" fillId="0" borderId="30" xfId="27" applyNumberFormat="1" applyFont="1" applyBorder="1" applyAlignment="1">
      <alignment horizontal="center" vertical="center"/>
    </xf>
    <xf numFmtId="180" fontId="29" fillId="0" borderId="31" xfId="27" applyNumberFormat="1" applyFont="1" applyBorder="1" applyAlignment="1">
      <alignment horizontal="center" vertical="center"/>
    </xf>
    <xf numFmtId="180" fontId="32" fillId="0" borderId="83" xfId="27" applyNumberFormat="1" applyFont="1" applyBorder="1" applyAlignment="1">
      <alignment horizontal="center" vertical="center"/>
    </xf>
    <xf numFmtId="0" fontId="29" fillId="5" borderId="79" xfId="27" applyFont="1" applyFill="1" applyBorder="1" applyAlignment="1" applyProtection="1">
      <alignment vertical="center"/>
      <protection locked="0"/>
    </xf>
    <xf numFmtId="0" fontId="0" fillId="0" borderId="0" xfId="0" applyAlignment="1" applyProtection="1">
      <alignment vertical="center"/>
      <protection locked="0"/>
    </xf>
    <xf numFmtId="0" fontId="0" fillId="0" borderId="22" xfId="0" applyBorder="1" applyAlignment="1" applyProtection="1">
      <alignment vertical="center"/>
      <protection locked="0"/>
    </xf>
    <xf numFmtId="0" fontId="0" fillId="0" borderId="16" xfId="0" applyBorder="1" applyAlignment="1" applyProtection="1">
      <alignment vertical="center"/>
      <protection locked="0"/>
    </xf>
    <xf numFmtId="0" fontId="0" fillId="0" borderId="17" xfId="0" applyBorder="1" applyAlignment="1" applyProtection="1">
      <alignment vertical="center"/>
      <protection locked="0"/>
    </xf>
    <xf numFmtId="0" fontId="0" fillId="0" borderId="18" xfId="0" applyBorder="1" applyAlignment="1" applyProtection="1">
      <alignment vertical="center"/>
      <protection locked="0"/>
    </xf>
    <xf numFmtId="0" fontId="41" fillId="0" borderId="17" xfId="1" applyFont="1" applyBorder="1" applyAlignment="1">
      <alignment vertical="center" wrapText="1"/>
    </xf>
    <xf numFmtId="0" fontId="29" fillId="0" borderId="83" xfId="8" applyFont="1" applyBorder="1" applyAlignment="1">
      <alignment horizontal="center" vertical="center" shrinkToFit="1"/>
    </xf>
    <xf numFmtId="0" fontId="0" fillId="0" borderId="82" xfId="0" applyBorder="1" applyAlignment="1">
      <alignment horizontal="center" vertical="center" shrinkToFit="1"/>
    </xf>
    <xf numFmtId="0" fontId="0" fillId="0" borderId="81" xfId="0" applyBorder="1" applyAlignment="1">
      <alignment horizontal="center" vertical="center" shrinkToFit="1"/>
    </xf>
    <xf numFmtId="0" fontId="29" fillId="0" borderId="84" xfId="8" applyFont="1" applyBorder="1" applyAlignment="1">
      <alignment horizontal="center" vertical="center"/>
    </xf>
    <xf numFmtId="0" fontId="29" fillId="5" borderId="84" xfId="8" applyFont="1" applyFill="1" applyBorder="1" applyAlignment="1" applyProtection="1">
      <alignment horizontal="center" vertical="center"/>
      <protection locked="0"/>
    </xf>
    <xf numFmtId="0" fontId="29" fillId="0" borderId="0" xfId="8" applyFont="1" applyAlignment="1">
      <alignment horizontal="center" vertical="center"/>
    </xf>
    <xf numFmtId="0" fontId="29" fillId="6" borderId="84" xfId="8" applyFont="1" applyFill="1" applyBorder="1" applyAlignment="1">
      <alignment horizontal="center" vertical="center"/>
    </xf>
    <xf numFmtId="0" fontId="29" fillId="0" borderId="0" xfId="25" applyFont="1" applyAlignment="1">
      <alignment horizontal="left" vertical="top" wrapText="1"/>
    </xf>
    <xf numFmtId="0" fontId="29" fillId="0" borderId="0" xfId="25" applyFont="1" applyAlignment="1">
      <alignment horizontal="left" vertical="top"/>
    </xf>
    <xf numFmtId="0" fontId="76" fillId="0" borderId="0" xfId="8" applyFont="1" applyAlignment="1">
      <alignment horizontal="left" vertical="top" wrapText="1"/>
    </xf>
    <xf numFmtId="0" fontId="76" fillId="0" borderId="0" xfId="8" applyFont="1" applyAlignment="1">
      <alignment horizontal="left" vertical="top"/>
    </xf>
    <xf numFmtId="0" fontId="12" fillId="0" borderId="0" xfId="8" applyAlignment="1">
      <alignment horizontal="right" vertical="center"/>
    </xf>
    <xf numFmtId="0" fontId="32" fillId="0" borderId="0" xfId="8" applyFont="1" applyAlignment="1">
      <alignment horizontal="center" vertical="center" wrapText="1"/>
    </xf>
    <xf numFmtId="0" fontId="29" fillId="0" borderId="83" xfId="8" applyFont="1" applyBorder="1" applyAlignment="1">
      <alignment horizontal="left" vertical="center"/>
    </xf>
    <xf numFmtId="0" fontId="29" fillId="0" borderId="82" xfId="8" applyFont="1" applyBorder="1" applyAlignment="1">
      <alignment horizontal="left" vertical="center"/>
    </xf>
    <xf numFmtId="0" fontId="29" fillId="0" borderId="81" xfId="8" applyFont="1" applyBorder="1" applyAlignment="1">
      <alignment horizontal="left" vertical="center"/>
    </xf>
    <xf numFmtId="0" fontId="0" fillId="0" borderId="0" xfId="1" applyFont="1" applyAlignment="1">
      <alignment horizontal="right" vertical="center"/>
    </xf>
    <xf numFmtId="0" fontId="54" fillId="0" borderId="0" xfId="10" applyFont="1" applyAlignment="1">
      <alignment horizontal="center" vertical="center" wrapText="1"/>
    </xf>
    <xf numFmtId="0" fontId="54" fillId="0" borderId="0" xfId="10" applyFont="1" applyAlignment="1">
      <alignment horizontal="center" vertical="center"/>
    </xf>
    <xf numFmtId="0" fontId="12" fillId="0" borderId="82" xfId="10" applyBorder="1" applyAlignment="1">
      <alignment horizontal="center" vertical="center"/>
    </xf>
    <xf numFmtId="0" fontId="12" fillId="0" borderId="81" xfId="10" applyBorder="1" applyAlignment="1">
      <alignment horizontal="center" vertical="center"/>
    </xf>
    <xf numFmtId="0" fontId="12" fillId="0" borderId="17" xfId="10" applyBorder="1" applyAlignment="1">
      <alignment horizontal="center" vertical="center"/>
    </xf>
    <xf numFmtId="0" fontId="12" fillId="0" borderId="18" xfId="10" applyBorder="1" applyAlignment="1">
      <alignment horizontal="center" vertical="center"/>
    </xf>
    <xf numFmtId="0" fontId="12" fillId="5" borderId="83" xfId="1" applyFill="1" applyBorder="1" applyAlignment="1" applyProtection="1">
      <alignment horizontal="center" vertical="center" wrapText="1"/>
      <protection locked="0"/>
    </xf>
    <xf numFmtId="0" fontId="12" fillId="5" borderId="82" xfId="1" applyFill="1" applyBorder="1" applyAlignment="1" applyProtection="1">
      <alignment horizontal="center" vertical="center" wrapText="1"/>
      <protection locked="0"/>
    </xf>
    <xf numFmtId="0" fontId="12" fillId="5" borderId="81" xfId="1" applyFill="1" applyBorder="1" applyAlignment="1" applyProtection="1">
      <alignment horizontal="center" vertical="center" wrapText="1"/>
      <protection locked="0"/>
    </xf>
    <xf numFmtId="0" fontId="12" fillId="0" borderId="84" xfId="10" applyBorder="1" applyAlignment="1">
      <alignment horizontal="center" vertical="center"/>
    </xf>
    <xf numFmtId="0" fontId="12" fillId="0" borderId="84" xfId="1" applyBorder="1" applyAlignment="1">
      <alignment horizontal="center" vertical="center" shrinkToFit="1"/>
    </xf>
    <xf numFmtId="0" fontId="12" fillId="0" borderId="84" xfId="10" applyBorder="1" applyAlignment="1">
      <alignment horizontal="center" vertical="center" wrapText="1"/>
    </xf>
    <xf numFmtId="0" fontId="12" fillId="5" borderId="83" xfId="10" applyFill="1" applyBorder="1" applyAlignment="1" applyProtection="1">
      <alignment horizontal="center" vertical="center"/>
      <protection locked="0"/>
    </xf>
    <xf numFmtId="0" fontId="12" fillId="5" borderId="82" xfId="10" applyFill="1" applyBorder="1" applyAlignment="1" applyProtection="1">
      <alignment horizontal="center" vertical="center"/>
      <protection locked="0"/>
    </xf>
    <xf numFmtId="0" fontId="12" fillId="5" borderId="81" xfId="10" applyFill="1" applyBorder="1" applyAlignment="1" applyProtection="1">
      <alignment horizontal="center" vertical="center"/>
      <protection locked="0"/>
    </xf>
    <xf numFmtId="0" fontId="12" fillId="0" borderId="83" xfId="10" applyBorder="1" applyAlignment="1">
      <alignment horizontal="center" vertical="center" wrapText="1"/>
    </xf>
    <xf numFmtId="0" fontId="12" fillId="5" borderId="84" xfId="10" applyFill="1" applyBorder="1" applyAlignment="1" applyProtection="1">
      <alignment horizontal="left" vertical="center"/>
      <protection locked="0"/>
    </xf>
    <xf numFmtId="0" fontId="12" fillId="0" borderId="99" xfId="10" applyBorder="1" applyAlignment="1">
      <alignment horizontal="center" vertical="center" wrapText="1"/>
    </xf>
    <xf numFmtId="0" fontId="12" fillId="0" borderId="0" xfId="10" applyAlignment="1">
      <alignment horizontal="left" vertical="center" wrapText="1"/>
    </xf>
    <xf numFmtId="0" fontId="12" fillId="0" borderId="84" xfId="10" applyBorder="1" applyAlignment="1">
      <alignment horizontal="center" vertical="center" shrinkToFit="1"/>
    </xf>
    <xf numFmtId="0" fontId="53" fillId="5" borderId="82" xfId="10" applyFont="1" applyFill="1" applyBorder="1" applyAlignment="1" applyProtection="1">
      <alignment horizontal="center" vertical="center"/>
      <protection locked="0"/>
    </xf>
    <xf numFmtId="0" fontId="12" fillId="0" borderId="83" xfId="10" applyBorder="1" applyAlignment="1">
      <alignment horizontal="center" vertical="center"/>
    </xf>
    <xf numFmtId="0" fontId="12" fillId="5" borderId="84" xfId="10" applyFill="1" applyBorder="1" applyAlignment="1" applyProtection="1">
      <alignment horizontal="center" vertical="center"/>
      <protection locked="0"/>
    </xf>
    <xf numFmtId="0" fontId="52" fillId="5" borderId="70" xfId="1" applyFont="1" applyFill="1" applyBorder="1" applyAlignment="1" applyProtection="1">
      <alignment horizontal="center" vertical="center" shrinkToFit="1"/>
      <protection locked="0"/>
    </xf>
    <xf numFmtId="0" fontId="52" fillId="5" borderId="69" xfId="1" applyFont="1" applyFill="1" applyBorder="1" applyAlignment="1" applyProtection="1">
      <alignment horizontal="center" vertical="center" shrinkToFit="1"/>
      <protection locked="0"/>
    </xf>
    <xf numFmtId="0" fontId="52" fillId="5" borderId="95" xfId="1" applyFont="1" applyFill="1" applyBorder="1" applyAlignment="1" applyProtection="1">
      <alignment horizontal="center" vertical="center" shrinkToFit="1"/>
      <protection locked="0"/>
    </xf>
    <xf numFmtId="0" fontId="12" fillId="0" borderId="0" xfId="10" applyAlignment="1">
      <alignment vertical="center" wrapText="1"/>
    </xf>
    <xf numFmtId="0" fontId="40" fillId="5" borderId="83" xfId="10" applyFont="1" applyFill="1" applyBorder="1" applyAlignment="1" applyProtection="1">
      <alignment horizontal="left" vertical="center" wrapText="1"/>
      <protection locked="0"/>
    </xf>
    <xf numFmtId="0" fontId="40" fillId="5" borderId="82" xfId="10" applyFont="1" applyFill="1" applyBorder="1" applyAlignment="1" applyProtection="1">
      <alignment horizontal="left" vertical="center" wrapText="1"/>
      <protection locked="0"/>
    </xf>
    <xf numFmtId="0" fontId="40" fillId="5" borderId="81" xfId="10" applyFont="1" applyFill="1" applyBorder="1" applyAlignment="1" applyProtection="1">
      <alignment horizontal="left" vertical="center" wrapText="1"/>
      <protection locked="0"/>
    </xf>
    <xf numFmtId="0" fontId="12" fillId="5" borderId="83" xfId="10" applyFill="1" applyBorder="1" applyAlignment="1" applyProtection="1">
      <alignment horizontal="right" vertical="center"/>
      <protection locked="0"/>
    </xf>
    <xf numFmtId="0" fontId="12" fillId="5" borderId="82" xfId="10" applyFill="1" applyBorder="1" applyAlignment="1" applyProtection="1">
      <alignment horizontal="right" vertical="center"/>
      <protection locked="0"/>
    </xf>
    <xf numFmtId="0" fontId="12" fillId="5" borderId="81" xfId="10" applyFill="1" applyBorder="1" applyAlignment="1" applyProtection="1">
      <alignment horizontal="right" vertical="center"/>
      <protection locked="0"/>
    </xf>
    <xf numFmtId="0" fontId="13" fillId="5" borderId="98" xfId="1" applyFont="1" applyFill="1" applyBorder="1" applyAlignment="1" applyProtection="1">
      <alignment horizontal="center" vertical="center"/>
      <protection locked="0"/>
    </xf>
    <xf numFmtId="0" fontId="12" fillId="5" borderId="97" xfId="1" applyFill="1" applyBorder="1" applyAlignment="1" applyProtection="1">
      <alignment horizontal="center" vertical="center"/>
      <protection locked="0"/>
    </xf>
    <xf numFmtId="0" fontId="12" fillId="5" borderId="96" xfId="1" applyFill="1" applyBorder="1" applyAlignment="1" applyProtection="1">
      <alignment horizontal="center" vertical="center"/>
      <protection locked="0"/>
    </xf>
    <xf numFmtId="0" fontId="40" fillId="5" borderId="83" xfId="1" applyFont="1" applyFill="1" applyBorder="1" applyAlignment="1" applyProtection="1">
      <alignment horizontal="center" vertical="center" wrapText="1"/>
      <protection locked="0"/>
    </xf>
    <xf numFmtId="0" fontId="40" fillId="5" borderId="82" xfId="1" applyFont="1" applyFill="1" applyBorder="1" applyAlignment="1" applyProtection="1">
      <alignment horizontal="center" vertical="center" wrapText="1"/>
      <protection locked="0"/>
    </xf>
    <xf numFmtId="0" fontId="40" fillId="5" borderId="81" xfId="1" applyFont="1" applyFill="1" applyBorder="1" applyAlignment="1" applyProtection="1">
      <alignment horizontal="center" vertical="center" wrapText="1"/>
      <protection locked="0"/>
    </xf>
    <xf numFmtId="0" fontId="12" fillId="0" borderId="80" xfId="10" applyBorder="1" applyAlignment="1">
      <alignment horizontal="center" vertical="center"/>
    </xf>
    <xf numFmtId="0" fontId="12" fillId="0" borderId="12" xfId="10" applyBorder="1" applyAlignment="1">
      <alignment horizontal="center" vertical="center"/>
    </xf>
    <xf numFmtId="0" fontId="12" fillId="5" borderId="16" xfId="10" applyFill="1" applyBorder="1" applyAlignment="1" applyProtection="1">
      <alignment horizontal="center" vertical="center"/>
      <protection locked="0"/>
    </xf>
    <xf numFmtId="0" fontId="12" fillId="5" borderId="17" xfId="10" applyFill="1" applyBorder="1" applyAlignment="1" applyProtection="1">
      <alignment horizontal="center" vertical="center"/>
      <protection locked="0"/>
    </xf>
    <xf numFmtId="0" fontId="12" fillId="5" borderId="18" xfId="10" applyFill="1" applyBorder="1" applyAlignment="1" applyProtection="1">
      <alignment horizontal="center" vertical="center"/>
      <protection locked="0"/>
    </xf>
  </cellXfs>
  <cellStyles count="51">
    <cellStyle name="Normal 2" xfId="41" xr:uid="{DF9FC16C-7CC2-42C9-9003-B6C5939C5178}"/>
    <cellStyle name="パーセント" xfId="31" builtinId="5"/>
    <cellStyle name="パーセント 2" xfId="14" xr:uid="{4032953E-A8DE-4E1D-9A7D-AF73BA5A1468}"/>
    <cellStyle name="パーセント 2 2" xfId="33" xr:uid="{AD98DEA1-F20B-42BA-AA38-51275589BB8F}"/>
    <cellStyle name="パーセント 3" xfId="20" xr:uid="{8C770D72-1E99-435E-BAC7-C639D4143DD9}"/>
    <cellStyle name="パーセント 4" xfId="23" xr:uid="{1DD1FC3D-CF86-44A1-A419-79290B2DE34E}"/>
    <cellStyle name="ハイパーリンク" xfId="38" builtinId="8"/>
    <cellStyle name="ハイパーリンク 2" xfId="30" xr:uid="{EACAF254-2FA7-4E58-995A-F015C10B8E8F}"/>
    <cellStyle name="桁区切り 2" xfId="5" xr:uid="{B84B36DD-71E1-434E-A43C-0688BDB83507}"/>
    <cellStyle name="桁区切り 2 2" xfId="9" xr:uid="{252AD565-7056-4B7F-8FE1-DB6E7A7C0196}"/>
    <cellStyle name="桁区切り 2 3" xfId="45" xr:uid="{EF0DCC47-D428-482B-809E-80C116C02341}"/>
    <cellStyle name="桁区切り 3" xfId="22" xr:uid="{D36F0C28-598D-4231-BF53-85FA92B1400B}"/>
    <cellStyle name="標準" xfId="0" builtinId="0"/>
    <cellStyle name="標準 10" xfId="40" xr:uid="{05932572-0560-4263-B205-4CA5D6892772}"/>
    <cellStyle name="標準 10 2" xfId="47" xr:uid="{E35044A8-006E-4223-8272-2CD5311416FB}"/>
    <cellStyle name="標準 10 2 2" xfId="50" xr:uid="{C49B994E-546A-48F9-9F32-6580FB4C1244}"/>
    <cellStyle name="標準 11" xfId="43" xr:uid="{C4D64CA9-F9F9-4061-87A2-FA1A7D2528B6}"/>
    <cellStyle name="標準 12" xfId="46" xr:uid="{AF57DA4E-228D-453D-81B0-B432A812F7E8}"/>
    <cellStyle name="標準 12 2" xfId="48" xr:uid="{CC2715C8-C4F7-4AD9-B1CB-B1417555B12A}"/>
    <cellStyle name="標準 13" xfId="49" xr:uid="{18A9977D-CA92-4B03-852B-2E6E571B2393}"/>
    <cellStyle name="標準 15" xfId="10" xr:uid="{D4492FFA-AE47-4D73-96EF-5DB9DA5E9B80}"/>
    <cellStyle name="標準 2" xfId="4" xr:uid="{00000000-0005-0000-0000-000001000000}"/>
    <cellStyle name="標準 2 2" xfId="6" xr:uid="{96AB372A-8CC7-40AC-91A7-644434CA2BB1}"/>
    <cellStyle name="標準 2 2 2" xfId="12" xr:uid="{F1DA08E3-5426-4E3F-A543-D6D5014F8031}"/>
    <cellStyle name="標準 2 2 3" xfId="26" xr:uid="{EA0C8220-9ED4-4ED8-BB49-A7D064E0CAA5}"/>
    <cellStyle name="標準 2 3" xfId="13" xr:uid="{5E830A06-6245-419D-A49B-5AC9B30A37C3}"/>
    <cellStyle name="標準 2 4" xfId="19" xr:uid="{239705EA-928B-4251-B138-5F46A643487D}"/>
    <cellStyle name="標準 2 5" xfId="39" xr:uid="{286E6EDA-DC93-4878-ABF5-E19C3C5BD2BD}"/>
    <cellStyle name="標準 3" xfId="1" xr:uid="{00000000-0005-0000-0000-000002000000}"/>
    <cellStyle name="標準 3 2" xfId="42" xr:uid="{C50B7B00-E81E-4598-A5E8-2F833C7D1D43}"/>
    <cellStyle name="標準 4" xfId="7" xr:uid="{97A48C60-9FC8-423A-BB91-25E84CFE4FBB}"/>
    <cellStyle name="標準 4 2" xfId="11" xr:uid="{CD90CBA2-8D18-4233-9FBA-0E92BE82D4C8}"/>
    <cellStyle name="標準 4 2 2" xfId="17" xr:uid="{020BA3A8-24AA-4C75-9833-28EF73825E87}"/>
    <cellStyle name="標準 4 3" xfId="18" xr:uid="{2261CF4C-929F-4173-ACF7-DACF19CF6C6A}"/>
    <cellStyle name="標準 4 4" xfId="28" xr:uid="{F4943D84-19CB-4E2E-A315-F60FA9E7713A}"/>
    <cellStyle name="標準 4 4 2" xfId="36" xr:uid="{020D825B-EA58-4907-9B3B-9233601AD1C2}"/>
    <cellStyle name="標準 4 5" xfId="32" xr:uid="{F9A13E85-2ED4-48B4-838D-9487CF3BCD7D}"/>
    <cellStyle name="標準 4 6" xfId="44" xr:uid="{8BCA445F-62EA-460B-9961-5FF8FE253F93}"/>
    <cellStyle name="標準 5" xfId="15" xr:uid="{F19BA4D0-1ED5-4F9C-BDBC-8709187BCC34}"/>
    <cellStyle name="標準 5 2" xfId="34" xr:uid="{F8B5184C-20E3-4539-8738-19ADE5CB44AC}"/>
    <cellStyle name="標準 6" xfId="16" xr:uid="{A9F8D473-EA97-49C2-8B4C-DCB1B37F67B3}"/>
    <cellStyle name="標準 7" xfId="21" xr:uid="{2F77C304-6413-42A3-A3C6-000B8A881387}"/>
    <cellStyle name="標準 8" xfId="24" xr:uid="{A10083E1-CA67-4314-87D9-089FEE5F9344}"/>
    <cellStyle name="標準 8 2" xfId="35" xr:uid="{4DDC72FD-9F39-429A-B880-66710A19C0D7}"/>
    <cellStyle name="標準 9" xfId="29" xr:uid="{8674D659-35D9-452C-B5DD-2F185F102774}"/>
    <cellStyle name="標準 9 2" xfId="37" xr:uid="{CAA2679B-7A4F-4C8B-AEC6-76DE7F873C0F}"/>
    <cellStyle name="標準_090401yoshiki5-1-13" xfId="27" xr:uid="{F4A32617-224D-4AF2-BDE1-1CD6EF70D26F}"/>
    <cellStyle name="標準_③-２加算様式（就労）" xfId="3" xr:uid="{00000000-0005-0000-0000-000003000000}"/>
    <cellStyle name="標準_かさんくん1" xfId="8" xr:uid="{6E8EE43D-8B56-4693-A967-62D707BD65F3}"/>
    <cellStyle name="標準_総括表を変更しました（６／２３）" xfId="2" xr:uid="{00000000-0005-0000-0000-000004000000}"/>
    <cellStyle name="標準_別紙１・添付様式（障害児施設）" xfId="25" xr:uid="{8F887A7E-FE8B-48B9-B6B5-C69555ECEC0D}"/>
  </cellStyles>
  <dxfs count="28">
    <dxf>
      <fill>
        <patternFill>
          <bgColor theme="8" tint="0.79998168889431442"/>
        </patternFill>
      </fill>
    </dxf>
    <dxf>
      <fill>
        <patternFill>
          <bgColor theme="8" tint="0.79998168889431442"/>
        </patternFill>
      </fill>
    </dxf>
    <dxf>
      <fill>
        <patternFill>
          <bgColor theme="0" tint="-0.499984740745262"/>
        </patternFill>
      </fill>
    </dxf>
    <dxf>
      <fill>
        <patternFill>
          <bgColor theme="0" tint="-0.49998474074526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theme="1" tint="0.34998626667073579"/>
      </font>
    </dxf>
    <dxf>
      <fill>
        <patternFill>
          <bgColor theme="0" tint="-0.14996795556505021"/>
        </patternFill>
      </fill>
    </dxf>
    <dxf>
      <fill>
        <patternFill>
          <bgColor theme="7" tint="0.79998168889431442"/>
        </patternFill>
      </fill>
    </dxf>
    <dxf>
      <fill>
        <patternFill>
          <bgColor theme="0" tint="-0.499984740745262"/>
        </patternFill>
      </fill>
    </dxf>
    <dxf>
      <fill>
        <patternFill>
          <bgColor theme="0" tint="-0.499984740745262"/>
        </patternFill>
      </fill>
    </dxf>
    <dxf>
      <fill>
        <patternFill>
          <bgColor theme="0"/>
        </patternFill>
      </fill>
    </dxf>
    <dxf>
      <fill>
        <patternFill>
          <bgColor theme="0" tint="-0.499984740745262"/>
        </patternFill>
      </fill>
    </dxf>
    <dxf>
      <fill>
        <patternFill>
          <bgColor theme="0" tint="-0.499984740745262"/>
        </patternFill>
      </fill>
    </dxf>
  </dxfs>
  <tableStyles count="0" defaultTableStyle="TableStyleMedium2" defaultPivotStyle="PivotStyleLight16"/>
  <colors>
    <mruColors>
      <color rgb="FFFFCCCC"/>
      <color rgb="FF0000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89648</xdr:colOff>
      <xdr:row>1</xdr:row>
      <xdr:rowOff>179295</xdr:rowOff>
    </xdr:from>
    <xdr:to>
      <xdr:col>14</xdr:col>
      <xdr:colOff>381000</xdr:colOff>
      <xdr:row>1</xdr:row>
      <xdr:rowOff>1098177</xdr:rowOff>
    </xdr:to>
    <xdr:sp macro="" textlink="">
      <xdr:nvSpPr>
        <xdr:cNvPr id="2" name="テキスト ボックス 1">
          <a:extLst>
            <a:ext uri="{FF2B5EF4-FFF2-40B4-BE49-F238E27FC236}">
              <a16:creationId xmlns:a16="http://schemas.microsoft.com/office/drawing/2014/main" id="{DAC80015-C3DF-DEEA-F6C4-9A6F1736A0B6}"/>
            </a:ext>
          </a:extLst>
        </xdr:cNvPr>
        <xdr:cNvSpPr txBox="1"/>
      </xdr:nvSpPr>
      <xdr:spPr>
        <a:xfrm>
          <a:off x="89648" y="336177"/>
          <a:ext cx="9637058" cy="91888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kern="1200">
              <a:solidFill>
                <a:srgbClr val="FF0000"/>
              </a:solidFill>
              <a:latin typeface="ＭＳ ゴシック" panose="020B0609070205080204" pitchFamily="49" charset="-128"/>
              <a:ea typeface="ＭＳ ゴシック" panose="020B0609070205080204" pitchFamily="49" charset="-128"/>
            </a:rPr>
            <a:t>作成手順</a:t>
          </a:r>
          <a:endParaRPr kumimoji="1" lang="en-US" altLang="ja-JP" sz="1100" b="1" kern="1200">
            <a:solidFill>
              <a:srgbClr val="FF0000"/>
            </a:solidFill>
            <a:latin typeface="ＭＳ ゴシック" panose="020B0609070205080204" pitchFamily="49" charset="-128"/>
            <a:ea typeface="ＭＳ ゴシック" panose="020B0609070205080204" pitchFamily="49" charset="-128"/>
          </a:endParaRPr>
        </a:p>
        <a:p>
          <a:r>
            <a:rPr kumimoji="1" lang="ja-JP" altLang="en-US" sz="1100" b="1" kern="1200">
              <a:solidFill>
                <a:srgbClr val="FF0000"/>
              </a:solidFill>
              <a:latin typeface="ＭＳ ゴシック" panose="020B0609070205080204" pitchFamily="49" charset="-128"/>
              <a:ea typeface="ＭＳ ゴシック" panose="020B0609070205080204" pitchFamily="49" charset="-128"/>
            </a:rPr>
            <a:t>①「入力」シートの青色着色セルに</a:t>
          </a:r>
          <a:r>
            <a:rPr kumimoji="1" lang="ja-JP" altLang="ja-JP" sz="1100" b="1">
              <a:solidFill>
                <a:srgbClr val="FF0000"/>
              </a:solidFill>
              <a:effectLst/>
              <a:latin typeface="ＭＳ ゴシック" panose="020B0609070205080204" pitchFamily="49" charset="-128"/>
              <a:ea typeface="ＭＳ ゴシック" panose="020B0609070205080204" pitchFamily="49" charset="-128"/>
              <a:cs typeface="+mn-cs"/>
            </a:rPr>
            <a:t>必要事項を</a:t>
          </a:r>
          <a:r>
            <a:rPr kumimoji="1" lang="ja-JP" altLang="en-US" sz="1100" b="1" kern="1200">
              <a:solidFill>
                <a:srgbClr val="FF0000"/>
              </a:solidFill>
              <a:latin typeface="ＭＳ ゴシック" panose="020B0609070205080204" pitchFamily="49" charset="-128"/>
              <a:ea typeface="ＭＳ ゴシック" panose="020B0609070205080204" pitchFamily="49" charset="-128"/>
            </a:rPr>
            <a:t>入力してください。</a:t>
          </a:r>
          <a:endParaRPr kumimoji="1" lang="en-US" altLang="ja-JP" sz="1100" b="1" kern="1200">
            <a:solidFill>
              <a:srgbClr val="FF0000"/>
            </a:solidFill>
            <a:latin typeface="ＭＳ ゴシック" panose="020B0609070205080204" pitchFamily="49" charset="-128"/>
            <a:ea typeface="ＭＳ ゴシック" panose="020B0609070205080204" pitchFamily="49" charset="-128"/>
          </a:endParaRPr>
        </a:p>
        <a:p>
          <a:r>
            <a:rPr kumimoji="1" lang="ja-JP" altLang="en-US" sz="1100" b="1" kern="1200">
              <a:solidFill>
                <a:srgbClr val="FF0000"/>
              </a:solidFill>
              <a:latin typeface="ＭＳ ゴシック" panose="020B0609070205080204" pitchFamily="49" charset="-128"/>
              <a:ea typeface="ＭＳ ゴシック" panose="020B0609070205080204" pitchFamily="49" charset="-128"/>
            </a:rPr>
            <a:t>②「勤務」シートを作成してください。</a:t>
          </a:r>
          <a:endParaRPr kumimoji="1" lang="en-US" altLang="ja-JP" sz="1100" b="1" kern="1200">
            <a:solidFill>
              <a:srgbClr val="FF0000"/>
            </a:solidFill>
            <a:latin typeface="ＭＳ ゴシック" panose="020B0609070205080204" pitchFamily="49" charset="-128"/>
            <a:ea typeface="ＭＳ ゴシック" panose="020B0609070205080204" pitchFamily="49" charset="-128"/>
          </a:endParaRPr>
        </a:p>
        <a:p>
          <a:r>
            <a:rPr kumimoji="1" lang="ja-JP" altLang="en-US" sz="1100" b="1" kern="1200">
              <a:solidFill>
                <a:srgbClr val="FF0000"/>
              </a:solidFill>
              <a:latin typeface="ＭＳ ゴシック" panose="020B0609070205080204" pitchFamily="49" charset="-128"/>
              <a:ea typeface="ＭＳ ゴシック" panose="020B0609070205080204" pitchFamily="49" charset="-128"/>
            </a:rPr>
            <a:t>③個票（</a:t>
          </a:r>
          <a:r>
            <a:rPr kumimoji="1" lang="en-US" altLang="ja-JP" sz="1100" b="1" kern="1200">
              <a:solidFill>
                <a:srgbClr val="FF0000"/>
              </a:solidFill>
              <a:latin typeface="ＭＳ ゴシック" panose="020B0609070205080204" pitchFamily="49" charset="-128"/>
              <a:ea typeface="ＭＳ ゴシック" panose="020B0609070205080204" pitchFamily="49" charset="-128"/>
            </a:rPr>
            <a:t>P</a:t>
          </a:r>
          <a:r>
            <a:rPr kumimoji="1" lang="ja-JP" altLang="en-US" sz="1100" b="1" kern="1200">
              <a:solidFill>
                <a:srgbClr val="FF0000"/>
              </a:solidFill>
              <a:latin typeface="ＭＳ ゴシック" panose="020B0609070205080204" pitchFamily="49" charset="-128"/>
              <a:ea typeface="ＭＳ ゴシック" panose="020B0609070205080204" pitchFamily="49" charset="-128"/>
            </a:rPr>
            <a:t>列）に記載のシートの青色着色セルに必要事項を入力してください。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A3892273-6DBF-452B-9972-81999EB7D7DD}"/>
            </a:ext>
          </a:extLst>
        </xdr:cNvPr>
        <xdr:cNvSpPr/>
      </xdr:nvSpPr>
      <xdr:spPr>
        <a:xfrm>
          <a:off x="2095500" y="7972425"/>
          <a:ext cx="4305300" cy="10763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9A413064-F802-449A-B4D4-32B45CF9537E}"/>
            </a:ext>
          </a:extLst>
        </xdr:cNvPr>
        <xdr:cNvSpPr/>
      </xdr:nvSpPr>
      <xdr:spPr>
        <a:xfrm>
          <a:off x="4876800" y="6389370"/>
          <a:ext cx="1293495" cy="9067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596A4BD2-8341-4612-B832-3456FFF1E407}"/>
            </a:ext>
          </a:extLst>
        </xdr:cNvPr>
        <xdr:cNvSpPr/>
      </xdr:nvSpPr>
      <xdr:spPr>
        <a:xfrm>
          <a:off x="5715000" y="7296149"/>
          <a:ext cx="457200" cy="32385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C12E5708-1D59-481D-804B-7A4C745BD00D}"/>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A634C-6D2C-4EC3-A504-A9BBF163FE4B}">
  <sheetPr codeName="Sheet2">
    <tabColor rgb="FFFFCCCC"/>
    <pageSetUpPr fitToPage="1"/>
  </sheetPr>
  <dimension ref="A1:CZ284"/>
  <sheetViews>
    <sheetView tabSelected="1" view="pageBreakPreview" zoomScaleNormal="100" zoomScaleSheetLayoutView="100" workbookViewId="0">
      <pane xSplit="2" topLeftCell="C1" activePane="topRight" state="frozen"/>
      <selection activeCell="E4" sqref="E4"/>
      <selection pane="topRight" activeCell="E4" sqref="E4"/>
    </sheetView>
  </sheetViews>
  <sheetFormatPr defaultRowHeight="18.75"/>
  <cols>
    <col min="1" max="1" width="2.625" style="279" customWidth="1"/>
    <col min="2" max="2" width="40.625" style="279" customWidth="1"/>
    <col min="3" max="15" width="6.625" style="279" customWidth="1"/>
    <col min="16" max="16" width="10.625" style="293" customWidth="1"/>
    <col min="17" max="17" width="4.625" style="294" hidden="1" customWidth="1"/>
    <col min="18" max="18" width="14.125" style="294" bestFit="1" customWidth="1"/>
    <col min="19" max="19" width="9" style="295"/>
    <col min="20" max="21" width="9" style="295" hidden="1" customWidth="1"/>
    <col min="22" max="26" width="9" style="296" hidden="1" customWidth="1"/>
    <col min="27" max="40" width="5.625" style="281" hidden="1" customWidth="1"/>
    <col min="41" max="52" width="5.625" style="280" hidden="1" customWidth="1"/>
    <col min="53" max="98" width="9" style="295"/>
    <col min="99" max="104" width="9" style="297"/>
    <col min="105" max="16384" width="9" style="224"/>
  </cols>
  <sheetData>
    <row r="1" spans="1:98" s="297" customFormat="1" ht="12" customHeight="1">
      <c r="A1" s="290" t="s">
        <v>568</v>
      </c>
      <c r="B1" s="290"/>
      <c r="C1" s="290"/>
      <c r="D1" s="290"/>
      <c r="E1" s="290"/>
      <c r="F1" s="290"/>
      <c r="G1" s="290"/>
      <c r="H1" s="290"/>
      <c r="I1" s="290"/>
      <c r="J1" s="290"/>
      <c r="K1" s="290"/>
      <c r="L1" s="290"/>
      <c r="M1" s="290"/>
      <c r="N1" s="290"/>
      <c r="O1" s="290"/>
      <c r="P1" s="293"/>
      <c r="Q1" s="294"/>
      <c r="R1" s="294"/>
      <c r="S1" s="295"/>
      <c r="T1" s="295"/>
      <c r="U1" s="295"/>
      <c r="V1" s="296"/>
      <c r="W1" s="296"/>
      <c r="X1" s="296"/>
      <c r="Y1" s="296"/>
      <c r="Z1" s="296"/>
      <c r="AA1" s="296"/>
      <c r="AB1" s="296"/>
      <c r="AC1" s="296"/>
      <c r="AD1" s="296"/>
      <c r="AE1" s="296"/>
      <c r="AF1" s="296"/>
      <c r="AG1" s="296"/>
      <c r="AH1" s="296"/>
      <c r="AI1" s="296"/>
      <c r="AJ1" s="296"/>
      <c r="AK1" s="296"/>
      <c r="AL1" s="296"/>
      <c r="AM1" s="296"/>
      <c r="AN1" s="296"/>
      <c r="AO1" s="295"/>
      <c r="AP1" s="295"/>
      <c r="AQ1" s="295"/>
      <c r="AR1" s="295"/>
      <c r="AS1" s="295"/>
      <c r="AT1" s="295"/>
      <c r="AU1" s="295"/>
      <c r="AV1" s="295"/>
      <c r="AW1" s="295"/>
      <c r="AX1" s="295"/>
      <c r="AY1" s="295"/>
      <c r="AZ1" s="295"/>
      <c r="BA1" s="295"/>
      <c r="BB1" s="295"/>
      <c r="BC1" s="295"/>
      <c r="BD1" s="295"/>
      <c r="BE1" s="295"/>
      <c r="BF1" s="295"/>
      <c r="BG1" s="295"/>
      <c r="BH1" s="295"/>
      <c r="BI1" s="295"/>
      <c r="BJ1" s="295"/>
      <c r="BK1" s="295"/>
      <c r="BL1" s="295"/>
      <c r="BM1" s="295"/>
      <c r="BN1" s="295"/>
      <c r="BO1" s="295"/>
      <c r="BP1" s="295"/>
      <c r="BQ1" s="295"/>
      <c r="BR1" s="295"/>
      <c r="BS1" s="295"/>
      <c r="BT1" s="295"/>
      <c r="BU1" s="295"/>
      <c r="BV1" s="295"/>
      <c r="BW1" s="295"/>
      <c r="BX1" s="295"/>
      <c r="BY1" s="295"/>
      <c r="BZ1" s="295"/>
      <c r="CA1" s="295"/>
      <c r="CB1" s="295"/>
      <c r="CC1" s="295"/>
      <c r="CD1" s="295"/>
      <c r="CE1" s="295"/>
      <c r="CF1" s="295"/>
      <c r="CG1" s="295"/>
      <c r="CH1" s="295"/>
      <c r="CI1" s="295"/>
      <c r="CJ1" s="295"/>
      <c r="CK1" s="295"/>
      <c r="CL1" s="295"/>
      <c r="CM1" s="295"/>
      <c r="CN1" s="295"/>
      <c r="CO1" s="295"/>
      <c r="CP1" s="295"/>
      <c r="CQ1" s="295"/>
      <c r="CR1" s="295"/>
      <c r="CS1" s="295"/>
      <c r="CT1" s="295"/>
    </row>
    <row r="2" spans="1:98" s="297" customFormat="1" ht="99.95" customHeight="1">
      <c r="A2" s="290"/>
      <c r="B2" s="290"/>
      <c r="C2" s="290"/>
      <c r="D2" s="290"/>
      <c r="E2" s="290"/>
      <c r="F2" s="290"/>
      <c r="G2" s="290"/>
      <c r="H2" s="290"/>
      <c r="I2" s="290"/>
      <c r="J2" s="290"/>
      <c r="K2" s="290"/>
      <c r="L2" s="290"/>
      <c r="M2" s="290"/>
      <c r="N2" s="290"/>
      <c r="O2" s="290"/>
      <c r="P2" s="293"/>
      <c r="Q2" s="294"/>
      <c r="R2" s="294"/>
      <c r="S2" s="295"/>
      <c r="T2" s="295"/>
      <c r="U2" s="295"/>
      <c r="V2" s="296"/>
      <c r="W2" s="296"/>
      <c r="X2" s="296"/>
      <c r="Y2" s="296"/>
      <c r="Z2" s="296"/>
      <c r="AA2" s="296"/>
      <c r="AB2" s="296"/>
      <c r="AC2" s="296"/>
      <c r="AD2" s="296"/>
      <c r="AE2" s="296"/>
      <c r="AF2" s="296"/>
      <c r="AG2" s="296"/>
      <c r="AH2" s="296"/>
      <c r="AI2" s="296"/>
      <c r="AJ2" s="296"/>
      <c r="AK2" s="296"/>
      <c r="AL2" s="296"/>
      <c r="AM2" s="296"/>
      <c r="AN2" s="296"/>
      <c r="AO2" s="295"/>
      <c r="AP2" s="295"/>
      <c r="AQ2" s="295"/>
      <c r="AR2" s="295"/>
      <c r="AS2" s="295"/>
      <c r="AT2" s="295"/>
      <c r="AU2" s="295"/>
      <c r="AV2" s="295"/>
      <c r="AW2" s="295"/>
      <c r="AX2" s="295"/>
      <c r="AY2" s="295"/>
      <c r="AZ2" s="295"/>
      <c r="BA2" s="295"/>
      <c r="BB2" s="295"/>
      <c r="BC2" s="295"/>
      <c r="BD2" s="295"/>
      <c r="BE2" s="295"/>
      <c r="BF2" s="295"/>
      <c r="BG2" s="295"/>
      <c r="BH2" s="295"/>
      <c r="BI2" s="295"/>
      <c r="BJ2" s="295"/>
      <c r="BK2" s="295"/>
      <c r="BL2" s="295"/>
      <c r="BM2" s="295"/>
      <c r="BN2" s="295"/>
      <c r="BO2" s="295"/>
      <c r="BP2" s="295"/>
      <c r="BQ2" s="295"/>
      <c r="BR2" s="295"/>
      <c r="BS2" s="295"/>
      <c r="BT2" s="295"/>
      <c r="BU2" s="295"/>
      <c r="BV2" s="295"/>
      <c r="BW2" s="295"/>
      <c r="BX2" s="295"/>
      <c r="BY2" s="295"/>
      <c r="BZ2" s="295"/>
      <c r="CA2" s="295"/>
      <c r="CB2" s="295"/>
      <c r="CC2" s="295"/>
      <c r="CD2" s="295"/>
      <c r="CE2" s="295"/>
      <c r="CF2" s="295"/>
      <c r="CG2" s="295"/>
      <c r="CH2" s="295"/>
      <c r="CI2" s="295"/>
      <c r="CJ2" s="295"/>
      <c r="CK2" s="295"/>
      <c r="CL2" s="295"/>
      <c r="CM2" s="295"/>
      <c r="CN2" s="295"/>
      <c r="CO2" s="295"/>
      <c r="CP2" s="295"/>
      <c r="CQ2" s="295"/>
      <c r="CR2" s="295"/>
      <c r="CS2" s="295"/>
      <c r="CT2" s="295"/>
    </row>
    <row r="3" spans="1:98" s="297" customFormat="1" ht="12" customHeight="1">
      <c r="A3" s="290" t="s">
        <v>1028</v>
      </c>
      <c r="B3" s="290"/>
      <c r="C3" s="290"/>
      <c r="D3" s="290"/>
      <c r="E3" s="290"/>
      <c r="F3" s="290"/>
      <c r="G3" s="290"/>
      <c r="H3" s="290"/>
      <c r="I3" s="290"/>
      <c r="J3" s="290"/>
      <c r="K3" s="290"/>
      <c r="L3" s="290"/>
      <c r="M3" s="290"/>
      <c r="N3" s="290"/>
      <c r="O3" s="290"/>
      <c r="P3" s="293" t="s">
        <v>1046</v>
      </c>
      <c r="Q3" s="294"/>
      <c r="R3" s="294"/>
      <c r="S3" s="295"/>
      <c r="T3" s="295"/>
      <c r="U3" s="295"/>
      <c r="V3" s="296"/>
      <c r="W3" s="296"/>
      <c r="X3" s="296"/>
      <c r="Y3" s="296"/>
      <c r="Z3" s="296"/>
      <c r="AA3" s="296"/>
      <c r="AB3" s="296"/>
      <c r="AC3" s="296"/>
      <c r="AD3" s="296"/>
      <c r="AE3" s="296"/>
      <c r="AF3" s="296"/>
      <c r="AG3" s="296"/>
      <c r="AH3" s="296"/>
      <c r="AI3" s="296"/>
      <c r="AJ3" s="296"/>
      <c r="AK3" s="296"/>
      <c r="AL3" s="296"/>
      <c r="AM3" s="296"/>
      <c r="AN3" s="296"/>
      <c r="AO3" s="295"/>
      <c r="AP3" s="295"/>
      <c r="AQ3" s="295"/>
      <c r="AR3" s="295"/>
      <c r="AS3" s="295"/>
      <c r="AT3" s="295"/>
      <c r="AU3" s="295"/>
      <c r="AV3" s="295"/>
      <c r="AW3" s="295"/>
      <c r="AX3" s="295"/>
      <c r="AY3" s="295"/>
      <c r="AZ3" s="295"/>
      <c r="BA3" s="295"/>
      <c r="BB3" s="295"/>
      <c r="BC3" s="295"/>
      <c r="BD3" s="295"/>
      <c r="BE3" s="295"/>
      <c r="BF3" s="295"/>
      <c r="BG3" s="295"/>
      <c r="BH3" s="295"/>
      <c r="BI3" s="295"/>
      <c r="BJ3" s="295"/>
      <c r="BK3" s="295"/>
      <c r="BL3" s="295"/>
      <c r="BM3" s="295"/>
      <c r="BN3" s="295"/>
      <c r="BO3" s="295"/>
      <c r="BP3" s="295"/>
      <c r="BQ3" s="295"/>
      <c r="BR3" s="295"/>
      <c r="BS3" s="295"/>
      <c r="BT3" s="295"/>
      <c r="BU3" s="295"/>
      <c r="BV3" s="295"/>
      <c r="BW3" s="295"/>
      <c r="BX3" s="295"/>
      <c r="BY3" s="295"/>
      <c r="BZ3" s="295"/>
      <c r="CA3" s="295"/>
      <c r="CB3" s="295"/>
      <c r="CC3" s="295"/>
      <c r="CD3" s="295"/>
      <c r="CE3" s="295"/>
      <c r="CF3" s="295"/>
      <c r="CG3" s="295"/>
      <c r="CH3" s="295"/>
      <c r="CI3" s="295"/>
      <c r="CJ3" s="295"/>
      <c r="CK3" s="295"/>
      <c r="CL3" s="295"/>
      <c r="CM3" s="295"/>
      <c r="CN3" s="295"/>
      <c r="CO3" s="295"/>
      <c r="CP3" s="295"/>
      <c r="CQ3" s="295"/>
      <c r="CR3" s="295"/>
      <c r="CS3" s="295"/>
      <c r="CT3" s="295"/>
    </row>
    <row r="4" spans="1:98" s="297" customFormat="1" ht="12" customHeight="1">
      <c r="A4" s="298" t="s">
        <v>1034</v>
      </c>
      <c r="B4" s="298"/>
      <c r="C4" s="588" t="s">
        <v>569</v>
      </c>
      <c r="D4" s="589"/>
      <c r="E4" s="282"/>
      <c r="F4" s="288" t="s">
        <v>193</v>
      </c>
      <c r="G4" s="282"/>
      <c r="H4" s="288" t="s">
        <v>210</v>
      </c>
      <c r="I4" s="282"/>
      <c r="J4" s="288" t="s">
        <v>570</v>
      </c>
      <c r="K4" s="299"/>
      <c r="L4" s="299"/>
      <c r="M4" s="299"/>
      <c r="N4" s="299"/>
      <c r="O4" s="300"/>
      <c r="P4" s="301"/>
      <c r="Q4" s="294" t="s">
        <v>571</v>
      </c>
      <c r="R4" s="294" t="str">
        <f>C4&amp;D4&amp;E4&amp;F4&amp;G4&amp;H4&amp;I4&amp;J4&amp;K4&amp;L4&amp;M4&amp;N4&amp;O4</f>
        <v>令和年月日</v>
      </c>
      <c r="S4" s="295"/>
      <c r="T4" s="295"/>
      <c r="U4" s="295"/>
      <c r="V4" s="296"/>
      <c r="W4" s="296"/>
      <c r="X4" s="296"/>
      <c r="Y4" s="296"/>
      <c r="Z4" s="296"/>
      <c r="AA4" s="296"/>
      <c r="AB4" s="296"/>
      <c r="AC4" s="296"/>
      <c r="AD4" s="296"/>
      <c r="AE4" s="296"/>
      <c r="AF4" s="296"/>
      <c r="AG4" s="296"/>
      <c r="AH4" s="296"/>
      <c r="AI4" s="296"/>
      <c r="AJ4" s="296"/>
      <c r="AK4" s="296"/>
      <c r="AL4" s="296"/>
      <c r="AM4" s="296"/>
      <c r="AN4" s="296"/>
      <c r="AO4" s="295"/>
      <c r="AP4" s="295"/>
      <c r="AQ4" s="295"/>
      <c r="AR4" s="295"/>
      <c r="AS4" s="295"/>
      <c r="AT4" s="295"/>
      <c r="AU4" s="295"/>
      <c r="AV4" s="295"/>
      <c r="AW4" s="295"/>
      <c r="AX4" s="295"/>
      <c r="AY4" s="295"/>
      <c r="AZ4" s="295"/>
      <c r="BA4" s="295"/>
      <c r="BB4" s="295"/>
      <c r="BC4" s="295"/>
      <c r="BD4" s="295"/>
      <c r="BE4" s="295"/>
      <c r="BF4" s="295"/>
      <c r="BG4" s="295"/>
      <c r="BH4" s="295"/>
      <c r="BI4" s="295"/>
      <c r="BJ4" s="295"/>
      <c r="BK4" s="295"/>
      <c r="BL4" s="295"/>
      <c r="BM4" s="295"/>
      <c r="BN4" s="295"/>
      <c r="BO4" s="295"/>
      <c r="BP4" s="295"/>
      <c r="BQ4" s="295"/>
      <c r="BR4" s="295"/>
      <c r="BS4" s="295"/>
      <c r="BT4" s="295"/>
      <c r="BU4" s="295"/>
      <c r="BV4" s="295"/>
      <c r="BW4" s="295"/>
      <c r="BX4" s="295"/>
      <c r="BY4" s="295"/>
      <c r="BZ4" s="295"/>
      <c r="CA4" s="295"/>
      <c r="CB4" s="295"/>
      <c r="CC4" s="295"/>
      <c r="CD4" s="295"/>
      <c r="CE4" s="295"/>
      <c r="CF4" s="295"/>
      <c r="CG4" s="295"/>
      <c r="CH4" s="295"/>
      <c r="CI4" s="295"/>
      <c r="CJ4" s="295"/>
      <c r="CK4" s="295"/>
      <c r="CL4" s="295"/>
      <c r="CM4" s="295"/>
      <c r="CN4" s="295"/>
      <c r="CO4" s="295"/>
      <c r="CP4" s="295"/>
      <c r="CQ4" s="295"/>
      <c r="CR4" s="295"/>
      <c r="CS4" s="295"/>
      <c r="CT4" s="295"/>
    </row>
    <row r="5" spans="1:98" s="297" customFormat="1" ht="12" customHeight="1">
      <c r="A5" s="298" t="s">
        <v>611</v>
      </c>
      <c r="B5" s="298"/>
      <c r="C5" s="588" t="s">
        <v>569</v>
      </c>
      <c r="D5" s="589"/>
      <c r="E5" s="282"/>
      <c r="F5" s="288" t="s">
        <v>193</v>
      </c>
      <c r="G5" s="282"/>
      <c r="H5" s="288" t="s">
        <v>210</v>
      </c>
      <c r="I5" s="282"/>
      <c r="J5" s="288" t="s">
        <v>570</v>
      </c>
      <c r="K5" s="299"/>
      <c r="L5" s="299"/>
      <c r="M5" s="299"/>
      <c r="N5" s="299"/>
      <c r="O5" s="300"/>
      <c r="P5" s="301"/>
      <c r="Q5" s="294" t="s">
        <v>571</v>
      </c>
      <c r="R5" s="294" t="str">
        <f>C5&amp;D5&amp;E5&amp;F5&amp;G5&amp;H5&amp;I5&amp;J5&amp;K5&amp;L5&amp;M5&amp;N5&amp;O5</f>
        <v>令和年月日</v>
      </c>
      <c r="S5" s="295"/>
      <c r="T5" s="295"/>
      <c r="U5" s="295"/>
      <c r="V5" s="296"/>
      <c r="W5" s="296"/>
      <c r="X5" s="296"/>
      <c r="Y5" s="296"/>
      <c r="Z5" s="296"/>
      <c r="AA5" s="296"/>
      <c r="AB5" s="296"/>
      <c r="AC5" s="296"/>
      <c r="AD5" s="296"/>
      <c r="AE5" s="296"/>
      <c r="AF5" s="296"/>
      <c r="AG5" s="296"/>
      <c r="AH5" s="296"/>
      <c r="AI5" s="296"/>
      <c r="AJ5" s="296"/>
      <c r="AK5" s="296"/>
      <c r="AL5" s="296"/>
      <c r="AM5" s="296"/>
      <c r="AN5" s="296"/>
      <c r="AO5" s="295"/>
      <c r="AP5" s="295"/>
      <c r="AQ5" s="295"/>
      <c r="AR5" s="295"/>
      <c r="AS5" s="295"/>
      <c r="AT5" s="295"/>
      <c r="AU5" s="295"/>
      <c r="AV5" s="295"/>
      <c r="AW5" s="295"/>
      <c r="AX5" s="295"/>
      <c r="AY5" s="295"/>
      <c r="AZ5" s="295"/>
      <c r="BA5" s="295"/>
      <c r="BB5" s="295"/>
      <c r="BC5" s="295"/>
      <c r="BD5" s="295"/>
      <c r="BE5" s="295"/>
      <c r="BF5" s="295"/>
      <c r="BG5" s="295"/>
      <c r="BH5" s="295"/>
      <c r="BI5" s="295"/>
      <c r="BJ5" s="295"/>
      <c r="BK5" s="295"/>
      <c r="BL5" s="295"/>
      <c r="BM5" s="295"/>
      <c r="BN5" s="295"/>
      <c r="BO5" s="295"/>
      <c r="BP5" s="295"/>
      <c r="BQ5" s="295"/>
      <c r="BR5" s="295"/>
      <c r="BS5" s="295"/>
      <c r="BT5" s="295"/>
      <c r="BU5" s="295"/>
      <c r="BV5" s="295"/>
      <c r="BW5" s="295"/>
      <c r="BX5" s="295"/>
      <c r="BY5" s="295"/>
      <c r="BZ5" s="295"/>
      <c r="CA5" s="295"/>
      <c r="CB5" s="295"/>
      <c r="CC5" s="295"/>
      <c r="CD5" s="295"/>
      <c r="CE5" s="295"/>
      <c r="CF5" s="295"/>
      <c r="CG5" s="295"/>
      <c r="CH5" s="295"/>
      <c r="CI5" s="295"/>
      <c r="CJ5" s="295"/>
      <c r="CK5" s="295"/>
      <c r="CL5" s="295"/>
      <c r="CM5" s="295"/>
      <c r="CN5" s="295"/>
      <c r="CO5" s="295"/>
      <c r="CP5" s="295"/>
      <c r="CQ5" s="295"/>
      <c r="CR5" s="295"/>
      <c r="CS5" s="295"/>
      <c r="CT5" s="295"/>
    </row>
    <row r="6" spans="1:98" s="297" customFormat="1" ht="12" customHeight="1">
      <c r="A6" s="302" t="s">
        <v>583</v>
      </c>
      <c r="B6" s="288"/>
      <c r="C6" s="288"/>
      <c r="D6" s="288"/>
      <c r="E6" s="288"/>
      <c r="F6" s="288"/>
      <c r="G6" s="288"/>
      <c r="H6" s="288"/>
      <c r="I6" s="288"/>
      <c r="J6" s="288"/>
      <c r="K6" s="288"/>
      <c r="L6" s="288"/>
      <c r="M6" s="288"/>
      <c r="N6" s="288"/>
      <c r="O6" s="289"/>
      <c r="P6" s="301"/>
      <c r="Q6" s="294"/>
      <c r="R6" s="294"/>
      <c r="S6" s="295"/>
      <c r="T6" s="295"/>
      <c r="U6" s="295"/>
      <c r="V6" s="296"/>
      <c r="W6" s="296"/>
      <c r="X6" s="296"/>
      <c r="Y6" s="296"/>
      <c r="Z6" s="296"/>
      <c r="AA6" s="296"/>
      <c r="AB6" s="296"/>
      <c r="AC6" s="296"/>
      <c r="AD6" s="296"/>
      <c r="AE6" s="296"/>
      <c r="AF6" s="296"/>
      <c r="AG6" s="296"/>
      <c r="AH6" s="296"/>
      <c r="AI6" s="296"/>
      <c r="AJ6" s="296"/>
      <c r="AK6" s="296"/>
      <c r="AL6" s="296"/>
      <c r="AM6" s="296"/>
      <c r="AN6" s="296"/>
      <c r="AO6" s="295"/>
      <c r="AP6" s="295"/>
      <c r="AQ6" s="295"/>
      <c r="AR6" s="295"/>
      <c r="AS6" s="295"/>
      <c r="AT6" s="295"/>
      <c r="AU6" s="295"/>
      <c r="AV6" s="295"/>
      <c r="AW6" s="295"/>
      <c r="AX6" s="295"/>
      <c r="AY6" s="295"/>
      <c r="AZ6" s="295"/>
      <c r="BA6" s="295"/>
      <c r="BB6" s="295"/>
      <c r="BC6" s="295"/>
      <c r="BD6" s="295"/>
      <c r="BE6" s="295"/>
      <c r="BF6" s="295"/>
      <c r="BG6" s="295"/>
      <c r="BH6" s="295"/>
      <c r="BI6" s="295"/>
      <c r="BJ6" s="295"/>
      <c r="BK6" s="295"/>
      <c r="BL6" s="295"/>
      <c r="BM6" s="295"/>
      <c r="BN6" s="295"/>
      <c r="BO6" s="295"/>
      <c r="BP6" s="295"/>
      <c r="BQ6" s="295"/>
      <c r="BR6" s="295"/>
      <c r="BS6" s="295"/>
      <c r="BT6" s="295"/>
      <c r="BU6" s="295"/>
      <c r="BV6" s="295"/>
      <c r="BW6" s="295"/>
      <c r="BX6" s="295"/>
      <c r="BY6" s="295"/>
      <c r="BZ6" s="295"/>
      <c r="CA6" s="295"/>
      <c r="CB6" s="295"/>
      <c r="CC6" s="295"/>
      <c r="CD6" s="295"/>
      <c r="CE6" s="295"/>
      <c r="CF6" s="295"/>
      <c r="CG6" s="295"/>
      <c r="CH6" s="295"/>
      <c r="CI6" s="295"/>
      <c r="CJ6" s="295"/>
      <c r="CK6" s="295"/>
      <c r="CL6" s="295"/>
      <c r="CM6" s="295"/>
      <c r="CN6" s="295"/>
      <c r="CO6" s="295"/>
      <c r="CP6" s="295"/>
      <c r="CQ6" s="295"/>
      <c r="CR6" s="295"/>
      <c r="CS6" s="295"/>
      <c r="CT6" s="295"/>
    </row>
    <row r="7" spans="1:98" s="297" customFormat="1" ht="12" customHeight="1">
      <c r="A7" s="303"/>
      <c r="B7" s="298" t="s">
        <v>584</v>
      </c>
      <c r="C7" s="283"/>
      <c r="D7" s="282"/>
      <c r="E7" s="282"/>
      <c r="F7" s="282"/>
      <c r="G7" s="282"/>
      <c r="H7" s="282"/>
      <c r="I7" s="282"/>
      <c r="J7" s="282"/>
      <c r="K7" s="282"/>
      <c r="L7" s="282"/>
      <c r="M7" s="282"/>
      <c r="N7" s="282"/>
      <c r="O7" s="284"/>
      <c r="P7" s="304"/>
      <c r="Q7" s="294" t="s">
        <v>571</v>
      </c>
      <c r="R7" s="294" t="str">
        <f>C7&amp;D7&amp;E7&amp;F7&amp;G7&amp;H7&amp;I7&amp;J7&amp;K7&amp;L7&amp;M7&amp;N7&amp;O7</f>
        <v/>
      </c>
      <c r="S7" s="295"/>
      <c r="T7" s="295"/>
      <c r="U7" s="295"/>
      <c r="V7" s="296"/>
      <c r="W7" s="296"/>
      <c r="X7" s="296"/>
      <c r="Y7" s="296"/>
      <c r="Z7" s="296"/>
      <c r="AA7" s="296"/>
      <c r="AB7" s="296"/>
      <c r="AC7" s="296"/>
      <c r="AD7" s="296"/>
      <c r="AE7" s="296"/>
      <c r="AF7" s="296"/>
      <c r="AG7" s="296"/>
      <c r="AH7" s="296"/>
      <c r="AI7" s="296"/>
      <c r="AJ7" s="296"/>
      <c r="AK7" s="296"/>
      <c r="AL7" s="296"/>
      <c r="AM7" s="296"/>
      <c r="AN7" s="296"/>
      <c r="AO7" s="295"/>
      <c r="AP7" s="295"/>
      <c r="AQ7" s="295"/>
      <c r="AR7" s="295"/>
      <c r="AS7" s="295"/>
      <c r="AT7" s="295"/>
      <c r="AU7" s="295"/>
      <c r="AV7" s="295"/>
      <c r="AW7" s="295"/>
      <c r="AX7" s="295"/>
      <c r="AY7" s="295"/>
      <c r="AZ7" s="295"/>
      <c r="BA7" s="295"/>
      <c r="BB7" s="295"/>
      <c r="BC7" s="295"/>
      <c r="BD7" s="295"/>
      <c r="BE7" s="295"/>
      <c r="BF7" s="295"/>
      <c r="BG7" s="295"/>
      <c r="BH7" s="295"/>
      <c r="BI7" s="295"/>
      <c r="BJ7" s="295"/>
      <c r="BK7" s="295"/>
      <c r="BL7" s="295"/>
      <c r="BM7" s="295"/>
      <c r="BN7" s="295"/>
      <c r="BO7" s="295"/>
      <c r="BP7" s="295"/>
      <c r="BQ7" s="295"/>
      <c r="BR7" s="295"/>
      <c r="BS7" s="295"/>
      <c r="BT7" s="295"/>
      <c r="BU7" s="295"/>
      <c r="BV7" s="295"/>
      <c r="BW7" s="295"/>
      <c r="BX7" s="295"/>
      <c r="BY7" s="295"/>
      <c r="BZ7" s="295"/>
      <c r="CA7" s="295"/>
      <c r="CB7" s="295"/>
      <c r="CC7" s="295"/>
      <c r="CD7" s="295"/>
      <c r="CE7" s="295"/>
      <c r="CF7" s="295"/>
      <c r="CG7" s="295"/>
      <c r="CH7" s="295"/>
      <c r="CI7" s="295"/>
      <c r="CJ7" s="295"/>
      <c r="CK7" s="295"/>
      <c r="CL7" s="295"/>
      <c r="CM7" s="295"/>
      <c r="CN7" s="295"/>
      <c r="CO7" s="295"/>
      <c r="CP7" s="295"/>
      <c r="CQ7" s="295"/>
      <c r="CR7" s="295"/>
      <c r="CS7" s="295"/>
      <c r="CT7" s="295"/>
    </row>
    <row r="8" spans="1:98" s="297" customFormat="1" ht="12" customHeight="1">
      <c r="A8" s="303"/>
      <c r="B8" s="298" t="s">
        <v>585</v>
      </c>
      <c r="C8" s="590"/>
      <c r="D8" s="591"/>
      <c r="E8" s="591"/>
      <c r="F8" s="591"/>
      <c r="G8" s="591"/>
      <c r="H8" s="591"/>
      <c r="I8" s="591"/>
      <c r="J8" s="591"/>
      <c r="K8" s="591"/>
      <c r="L8" s="591"/>
      <c r="M8" s="591"/>
      <c r="N8" s="591"/>
      <c r="O8" s="592"/>
      <c r="P8" s="304"/>
      <c r="Q8" s="294" t="s">
        <v>571</v>
      </c>
      <c r="R8" s="294">
        <f>C8</f>
        <v>0</v>
      </c>
      <c r="S8" s="295"/>
      <c r="T8" s="295"/>
      <c r="U8" s="295"/>
      <c r="V8" s="296"/>
      <c r="W8" s="296"/>
      <c r="X8" s="296"/>
      <c r="Y8" s="296"/>
      <c r="Z8" s="296"/>
      <c r="AA8" s="296"/>
      <c r="AB8" s="296"/>
      <c r="AC8" s="296"/>
      <c r="AD8" s="296"/>
      <c r="AE8" s="296"/>
      <c r="AF8" s="296"/>
      <c r="AG8" s="296"/>
      <c r="AH8" s="296"/>
      <c r="AI8" s="296"/>
      <c r="AJ8" s="296"/>
      <c r="AK8" s="296"/>
      <c r="AL8" s="296"/>
      <c r="AM8" s="296"/>
      <c r="AN8" s="296"/>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295"/>
      <c r="CE8" s="295"/>
      <c r="CF8" s="295"/>
      <c r="CG8" s="295"/>
      <c r="CH8" s="295"/>
      <c r="CI8" s="295"/>
      <c r="CJ8" s="295"/>
      <c r="CK8" s="295"/>
      <c r="CL8" s="295"/>
      <c r="CM8" s="295"/>
      <c r="CN8" s="295"/>
      <c r="CO8" s="295"/>
      <c r="CP8" s="295"/>
      <c r="CQ8" s="295"/>
      <c r="CR8" s="295"/>
      <c r="CS8" s="295"/>
      <c r="CT8" s="295"/>
    </row>
    <row r="9" spans="1:98" s="297" customFormat="1" ht="12" customHeight="1">
      <c r="A9" s="303"/>
      <c r="B9" s="298" t="s">
        <v>586</v>
      </c>
      <c r="C9" s="590"/>
      <c r="D9" s="591"/>
      <c r="E9" s="591"/>
      <c r="F9" s="591"/>
      <c r="G9" s="591"/>
      <c r="H9" s="591"/>
      <c r="I9" s="591"/>
      <c r="J9" s="591"/>
      <c r="K9" s="591"/>
      <c r="L9" s="591"/>
      <c r="M9" s="591"/>
      <c r="N9" s="591"/>
      <c r="O9" s="592"/>
      <c r="P9" s="304"/>
      <c r="Q9" s="294" t="s">
        <v>571</v>
      </c>
      <c r="R9" s="294">
        <f t="shared" ref="R9:R10" si="0">C9</f>
        <v>0</v>
      </c>
      <c r="S9" s="295"/>
      <c r="T9" s="295"/>
      <c r="U9" s="295"/>
      <c r="V9" s="296"/>
      <c r="W9" s="296"/>
      <c r="X9" s="296"/>
      <c r="Y9" s="296"/>
      <c r="Z9" s="296"/>
      <c r="AA9" s="296"/>
      <c r="AB9" s="296"/>
      <c r="AC9" s="296"/>
      <c r="AD9" s="296"/>
      <c r="AE9" s="296"/>
      <c r="AF9" s="296"/>
      <c r="AG9" s="296"/>
      <c r="AH9" s="296"/>
      <c r="AI9" s="296"/>
      <c r="AJ9" s="296"/>
      <c r="AK9" s="296"/>
      <c r="AL9" s="296"/>
      <c r="AM9" s="296"/>
      <c r="AN9" s="296"/>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295"/>
      <c r="CE9" s="295"/>
      <c r="CF9" s="295"/>
      <c r="CG9" s="295"/>
      <c r="CH9" s="295"/>
      <c r="CI9" s="295"/>
      <c r="CJ9" s="295"/>
      <c r="CK9" s="295"/>
      <c r="CL9" s="295"/>
      <c r="CM9" s="295"/>
      <c r="CN9" s="295"/>
      <c r="CO9" s="295"/>
      <c r="CP9" s="295"/>
      <c r="CQ9" s="295"/>
      <c r="CR9" s="295"/>
      <c r="CS9" s="295"/>
      <c r="CT9" s="295"/>
    </row>
    <row r="10" spans="1:98" s="297" customFormat="1" ht="12" customHeight="1">
      <c r="A10" s="303"/>
      <c r="B10" s="298" t="s">
        <v>587</v>
      </c>
      <c r="C10" s="590"/>
      <c r="D10" s="591"/>
      <c r="E10" s="591"/>
      <c r="F10" s="591"/>
      <c r="G10" s="591"/>
      <c r="H10" s="591"/>
      <c r="I10" s="591"/>
      <c r="J10" s="591"/>
      <c r="K10" s="591"/>
      <c r="L10" s="591"/>
      <c r="M10" s="591"/>
      <c r="N10" s="591"/>
      <c r="O10" s="592"/>
      <c r="P10" s="304"/>
      <c r="Q10" s="294" t="s">
        <v>571</v>
      </c>
      <c r="R10" s="294">
        <f t="shared" si="0"/>
        <v>0</v>
      </c>
      <c r="S10" s="295"/>
      <c r="T10" s="295"/>
      <c r="U10" s="295"/>
      <c r="V10" s="296"/>
      <c r="W10" s="296"/>
      <c r="X10" s="296"/>
      <c r="Y10" s="296"/>
      <c r="Z10" s="296"/>
      <c r="AA10" s="296"/>
      <c r="AB10" s="296"/>
      <c r="AC10" s="296"/>
      <c r="AD10" s="296"/>
      <c r="AE10" s="296"/>
      <c r="AF10" s="296"/>
      <c r="AG10" s="296"/>
      <c r="AH10" s="296"/>
      <c r="AI10" s="296"/>
      <c r="AJ10" s="296"/>
      <c r="AK10" s="296"/>
      <c r="AL10" s="296"/>
      <c r="AM10" s="296"/>
      <c r="AN10" s="296"/>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5"/>
      <c r="BX10" s="295"/>
      <c r="BY10" s="295"/>
      <c r="BZ10" s="295"/>
      <c r="CA10" s="295"/>
      <c r="CB10" s="295"/>
      <c r="CC10" s="295"/>
      <c r="CD10" s="295"/>
      <c r="CE10" s="295"/>
      <c r="CF10" s="295"/>
      <c r="CG10" s="295"/>
      <c r="CH10" s="295"/>
      <c r="CI10" s="295"/>
      <c r="CJ10" s="295"/>
      <c r="CK10" s="295"/>
      <c r="CL10" s="295"/>
      <c r="CM10" s="295"/>
      <c r="CN10" s="295"/>
      <c r="CO10" s="295"/>
      <c r="CP10" s="295"/>
      <c r="CQ10" s="295"/>
      <c r="CR10" s="295"/>
      <c r="CS10" s="295"/>
      <c r="CT10" s="295"/>
    </row>
    <row r="11" spans="1:98" s="297" customFormat="1" ht="12" customHeight="1">
      <c r="A11" s="303"/>
      <c r="B11" s="298" t="s">
        <v>211</v>
      </c>
      <c r="C11" s="590" t="s">
        <v>1056</v>
      </c>
      <c r="D11" s="591"/>
      <c r="E11" s="282" t="s">
        <v>1054</v>
      </c>
      <c r="F11" s="591"/>
      <c r="G11" s="591"/>
      <c r="H11" s="282" t="s">
        <v>1055</v>
      </c>
      <c r="I11" s="609"/>
      <c r="J11" s="609"/>
      <c r="K11" s="609"/>
      <c r="L11" s="609"/>
      <c r="M11" s="609"/>
      <c r="N11" s="609"/>
      <c r="O11" s="610"/>
      <c r="P11" s="305"/>
      <c r="Q11" s="294" t="s">
        <v>571</v>
      </c>
      <c r="R11" s="294" t="str">
        <f>C11&amp;E11&amp;F11&amp;H11&amp;I11</f>
        <v>群馬県市</v>
      </c>
      <c r="S11" s="295"/>
      <c r="T11" s="295"/>
      <c r="U11" s="295"/>
      <c r="V11" s="296"/>
      <c r="W11" s="296"/>
      <c r="X11" s="296"/>
      <c r="Y11" s="296"/>
      <c r="Z11" s="296"/>
      <c r="AA11" s="296"/>
      <c r="AB11" s="296"/>
      <c r="AC11" s="296"/>
      <c r="AD11" s="296"/>
      <c r="AE11" s="296"/>
      <c r="AF11" s="296"/>
      <c r="AG11" s="296"/>
      <c r="AH11" s="296"/>
      <c r="AI11" s="296"/>
      <c r="AJ11" s="296"/>
      <c r="AK11" s="296"/>
      <c r="AL11" s="296"/>
      <c r="AM11" s="296"/>
      <c r="AN11" s="296"/>
      <c r="AO11" s="295"/>
      <c r="AP11" s="295"/>
      <c r="AQ11" s="295"/>
      <c r="AR11" s="295"/>
      <c r="AS11" s="295"/>
      <c r="AT11" s="295"/>
      <c r="AU11" s="295"/>
      <c r="AV11" s="295"/>
      <c r="AW11" s="295"/>
      <c r="AX11" s="295"/>
      <c r="AY11" s="295"/>
      <c r="AZ11" s="295"/>
      <c r="BA11" s="295"/>
      <c r="BB11" s="295"/>
      <c r="BC11" s="295"/>
      <c r="BD11" s="295"/>
      <c r="BE11" s="295"/>
      <c r="BF11" s="295"/>
      <c r="BG11" s="295"/>
      <c r="BH11" s="295"/>
      <c r="BI11" s="295"/>
      <c r="BJ11" s="295"/>
      <c r="BK11" s="295"/>
      <c r="BL11" s="295"/>
      <c r="BM11" s="295"/>
      <c r="BN11" s="295"/>
      <c r="BO11" s="295"/>
      <c r="BP11" s="295"/>
      <c r="BQ11" s="295"/>
      <c r="BR11" s="295"/>
      <c r="BS11" s="295"/>
      <c r="BT11" s="295"/>
      <c r="BU11" s="295"/>
      <c r="BV11" s="295"/>
      <c r="BW11" s="295"/>
      <c r="BX11" s="295"/>
      <c r="BY11" s="295"/>
      <c r="BZ11" s="295"/>
      <c r="CA11" s="295"/>
      <c r="CB11" s="295"/>
      <c r="CC11" s="295"/>
      <c r="CD11" s="295"/>
      <c r="CE11" s="295"/>
      <c r="CF11" s="295"/>
      <c r="CG11" s="295"/>
      <c r="CH11" s="295"/>
      <c r="CI11" s="295"/>
      <c r="CJ11" s="295"/>
      <c r="CK11" s="295"/>
      <c r="CL11" s="295"/>
      <c r="CM11" s="295"/>
      <c r="CN11" s="295"/>
      <c r="CO11" s="295"/>
      <c r="CP11" s="295"/>
      <c r="CQ11" s="295"/>
      <c r="CR11" s="295"/>
      <c r="CS11" s="295"/>
      <c r="CT11" s="295"/>
    </row>
    <row r="12" spans="1:98" s="297" customFormat="1" ht="12" customHeight="1">
      <c r="A12" s="303"/>
      <c r="B12" s="298" t="s">
        <v>590</v>
      </c>
      <c r="C12" s="590"/>
      <c r="D12" s="591"/>
      <c r="E12" s="591"/>
      <c r="F12" s="591"/>
      <c r="G12" s="591"/>
      <c r="H12" s="591"/>
      <c r="I12" s="591"/>
      <c r="J12" s="591"/>
      <c r="K12" s="591"/>
      <c r="L12" s="591"/>
      <c r="M12" s="591"/>
      <c r="N12" s="591"/>
      <c r="O12" s="592"/>
      <c r="P12" s="304"/>
      <c r="Q12" s="294" t="s">
        <v>571</v>
      </c>
      <c r="R12" s="294">
        <f>C12</f>
        <v>0</v>
      </c>
      <c r="S12" s="295"/>
      <c r="T12" s="295"/>
      <c r="U12" s="295"/>
      <c r="V12" s="296"/>
      <c r="W12" s="296"/>
      <c r="X12" s="296"/>
      <c r="Y12" s="296"/>
      <c r="Z12" s="296"/>
      <c r="AA12" s="296"/>
      <c r="AB12" s="296"/>
      <c r="AC12" s="296"/>
      <c r="AD12" s="296"/>
      <c r="AE12" s="296"/>
      <c r="AF12" s="296"/>
      <c r="AG12" s="296"/>
      <c r="AH12" s="296"/>
      <c r="AI12" s="296"/>
      <c r="AJ12" s="296"/>
      <c r="AK12" s="296"/>
      <c r="AL12" s="296"/>
      <c r="AM12" s="296"/>
      <c r="AN12" s="296"/>
      <c r="AO12" s="295"/>
      <c r="AP12" s="295"/>
      <c r="AQ12" s="295"/>
      <c r="AR12" s="295"/>
      <c r="AS12" s="295"/>
      <c r="AT12" s="295"/>
      <c r="AU12" s="295"/>
      <c r="AV12" s="295"/>
      <c r="AW12" s="295"/>
      <c r="AX12" s="295"/>
      <c r="AY12" s="295"/>
      <c r="AZ12" s="295"/>
      <c r="BA12" s="295"/>
      <c r="BB12" s="295"/>
      <c r="BC12" s="295"/>
      <c r="BD12" s="295"/>
      <c r="BE12" s="295"/>
      <c r="BF12" s="295"/>
      <c r="BG12" s="295"/>
      <c r="BH12" s="295"/>
      <c r="BI12" s="295"/>
      <c r="BJ12" s="295"/>
      <c r="BK12" s="295"/>
      <c r="BL12" s="295"/>
      <c r="BM12" s="295"/>
      <c r="BN12" s="295"/>
      <c r="BO12" s="295"/>
      <c r="BP12" s="295"/>
      <c r="BQ12" s="295"/>
      <c r="BR12" s="295"/>
      <c r="BS12" s="295"/>
      <c r="BT12" s="295"/>
      <c r="BU12" s="295"/>
      <c r="BV12" s="295"/>
      <c r="BW12" s="295"/>
      <c r="BX12" s="295"/>
      <c r="BY12" s="295"/>
      <c r="BZ12" s="295"/>
      <c r="CA12" s="295"/>
      <c r="CB12" s="295"/>
      <c r="CC12" s="295"/>
      <c r="CD12" s="295"/>
      <c r="CE12" s="295"/>
      <c r="CF12" s="295"/>
      <c r="CG12" s="295"/>
      <c r="CH12" s="295"/>
      <c r="CI12" s="295"/>
      <c r="CJ12" s="295"/>
      <c r="CK12" s="295"/>
      <c r="CL12" s="295"/>
      <c r="CM12" s="295"/>
      <c r="CN12" s="295"/>
      <c r="CO12" s="295"/>
      <c r="CP12" s="295"/>
      <c r="CQ12" s="295"/>
      <c r="CR12" s="295"/>
      <c r="CS12" s="295"/>
      <c r="CT12" s="295"/>
    </row>
    <row r="13" spans="1:98" s="297" customFormat="1" ht="12" customHeight="1">
      <c r="A13" s="303"/>
      <c r="B13" s="298" t="s">
        <v>591</v>
      </c>
      <c r="C13" s="629"/>
      <c r="D13" s="591"/>
      <c r="E13" s="591"/>
      <c r="F13" s="591"/>
      <c r="G13" s="591"/>
      <c r="H13" s="591"/>
      <c r="I13" s="591"/>
      <c r="J13" s="591"/>
      <c r="K13" s="591"/>
      <c r="L13" s="591"/>
      <c r="M13" s="591"/>
      <c r="N13" s="591"/>
      <c r="O13" s="592"/>
      <c r="P13" s="304"/>
      <c r="Q13" s="294" t="s">
        <v>571</v>
      </c>
      <c r="R13" s="294">
        <f t="shared" ref="R13:R20" si="1">C13</f>
        <v>0</v>
      </c>
      <c r="S13" s="295"/>
      <c r="T13" s="295"/>
      <c r="U13" s="295"/>
      <c r="V13" s="296"/>
      <c r="W13" s="296"/>
      <c r="X13" s="296"/>
      <c r="Y13" s="296"/>
      <c r="Z13" s="296"/>
      <c r="AA13" s="296"/>
      <c r="AB13" s="296"/>
      <c r="AC13" s="296"/>
      <c r="AD13" s="296"/>
      <c r="AE13" s="296"/>
      <c r="AF13" s="296"/>
      <c r="AG13" s="296"/>
      <c r="AH13" s="296"/>
      <c r="AI13" s="296"/>
      <c r="AJ13" s="296"/>
      <c r="AK13" s="296"/>
      <c r="AL13" s="296"/>
      <c r="AM13" s="296"/>
      <c r="AN13" s="296"/>
      <c r="AO13" s="295"/>
      <c r="AP13" s="295"/>
      <c r="AQ13" s="295"/>
      <c r="AR13" s="295"/>
      <c r="AS13" s="295"/>
      <c r="AT13" s="295"/>
      <c r="AU13" s="295"/>
      <c r="AV13" s="295"/>
      <c r="AW13" s="295"/>
      <c r="AX13" s="295"/>
      <c r="AY13" s="295"/>
      <c r="AZ13" s="295"/>
      <c r="BA13" s="295"/>
      <c r="BB13" s="295"/>
      <c r="BC13" s="295"/>
      <c r="BD13" s="295"/>
      <c r="BE13" s="295"/>
      <c r="BF13" s="295"/>
      <c r="BG13" s="295"/>
      <c r="BH13" s="295"/>
      <c r="BI13" s="295"/>
      <c r="BJ13" s="295"/>
      <c r="BK13" s="295"/>
      <c r="BL13" s="295"/>
      <c r="BM13" s="295"/>
      <c r="BN13" s="295"/>
      <c r="BO13" s="295"/>
      <c r="BP13" s="295"/>
      <c r="BQ13" s="295"/>
      <c r="BR13" s="295"/>
      <c r="BS13" s="295"/>
      <c r="BT13" s="295"/>
      <c r="BU13" s="295"/>
      <c r="BV13" s="295"/>
      <c r="BW13" s="295"/>
      <c r="BX13" s="295"/>
      <c r="BY13" s="295"/>
      <c r="BZ13" s="295"/>
      <c r="CA13" s="295"/>
      <c r="CB13" s="295"/>
      <c r="CC13" s="295"/>
      <c r="CD13" s="295"/>
      <c r="CE13" s="295"/>
      <c r="CF13" s="295"/>
      <c r="CG13" s="295"/>
      <c r="CH13" s="295"/>
      <c r="CI13" s="295"/>
      <c r="CJ13" s="295"/>
      <c r="CK13" s="295"/>
      <c r="CL13" s="295"/>
      <c r="CM13" s="295"/>
      <c r="CN13" s="295"/>
      <c r="CO13" s="295"/>
      <c r="CP13" s="295"/>
      <c r="CQ13" s="295"/>
      <c r="CR13" s="295"/>
      <c r="CS13" s="295"/>
      <c r="CT13" s="295"/>
    </row>
    <row r="14" spans="1:98" s="297" customFormat="1" ht="12" customHeight="1">
      <c r="A14" s="303"/>
      <c r="B14" s="298" t="s">
        <v>592</v>
      </c>
      <c r="C14" s="590"/>
      <c r="D14" s="591"/>
      <c r="E14" s="591"/>
      <c r="F14" s="591"/>
      <c r="G14" s="591"/>
      <c r="H14" s="591"/>
      <c r="I14" s="591"/>
      <c r="J14" s="591"/>
      <c r="K14" s="591"/>
      <c r="L14" s="591"/>
      <c r="M14" s="591"/>
      <c r="N14" s="591"/>
      <c r="O14" s="592"/>
      <c r="P14" s="304"/>
      <c r="Q14" s="294" t="s">
        <v>572</v>
      </c>
      <c r="R14" s="294">
        <f t="shared" si="1"/>
        <v>0</v>
      </c>
      <c r="S14" s="295"/>
      <c r="T14" s="295"/>
      <c r="U14" s="295"/>
      <c r="V14" s="296"/>
      <c r="W14" s="296"/>
      <c r="X14" s="296"/>
      <c r="Y14" s="296"/>
      <c r="Z14" s="296"/>
      <c r="AA14" s="306" t="s">
        <v>929</v>
      </c>
      <c r="AB14" s="296" t="s">
        <v>930</v>
      </c>
      <c r="AC14" s="306" t="s">
        <v>931</v>
      </c>
      <c r="AD14" s="296" t="s">
        <v>932</v>
      </c>
      <c r="AE14" s="296" t="s">
        <v>933</v>
      </c>
      <c r="AF14" s="296" t="s">
        <v>934</v>
      </c>
      <c r="AG14" s="296" t="s">
        <v>935</v>
      </c>
      <c r="AH14" s="296" t="s">
        <v>936</v>
      </c>
      <c r="AI14" s="306" t="s">
        <v>937</v>
      </c>
      <c r="AJ14" s="296" t="s">
        <v>938</v>
      </c>
      <c r="AK14" s="296" t="s">
        <v>939</v>
      </c>
      <c r="AL14" s="296" t="s">
        <v>940</v>
      </c>
      <c r="AM14" s="296" t="s">
        <v>941</v>
      </c>
      <c r="AN14" s="296" t="s">
        <v>942</v>
      </c>
      <c r="AO14" s="295"/>
      <c r="AP14" s="295"/>
      <c r="AQ14" s="295"/>
      <c r="AR14" s="295"/>
      <c r="AS14" s="295"/>
      <c r="AT14" s="295"/>
      <c r="AU14" s="295"/>
      <c r="AV14" s="295"/>
      <c r="AW14" s="295"/>
      <c r="AX14" s="295"/>
      <c r="AY14" s="295"/>
      <c r="AZ14" s="295"/>
      <c r="BA14" s="295"/>
      <c r="BB14" s="295"/>
      <c r="BC14" s="295"/>
      <c r="BD14" s="295"/>
      <c r="BE14" s="295"/>
      <c r="BF14" s="295"/>
      <c r="BG14" s="295"/>
      <c r="BH14" s="295"/>
      <c r="BI14" s="295"/>
      <c r="BJ14" s="295"/>
      <c r="BK14" s="295"/>
      <c r="BL14" s="295"/>
      <c r="BM14" s="295"/>
      <c r="BN14" s="295"/>
      <c r="BO14" s="295"/>
      <c r="BP14" s="295"/>
      <c r="BQ14" s="295"/>
      <c r="BR14" s="295"/>
      <c r="BS14" s="295"/>
      <c r="BT14" s="295"/>
      <c r="BU14" s="295"/>
      <c r="BV14" s="295"/>
      <c r="BW14" s="295"/>
      <c r="BX14" s="295"/>
      <c r="BY14" s="295"/>
      <c r="BZ14" s="295"/>
      <c r="CA14" s="295"/>
      <c r="CB14" s="295"/>
      <c r="CC14" s="295"/>
      <c r="CD14" s="295"/>
      <c r="CE14" s="295"/>
      <c r="CF14" s="295"/>
      <c r="CG14" s="295"/>
      <c r="CH14" s="295"/>
      <c r="CI14" s="295"/>
      <c r="CJ14" s="295"/>
      <c r="CK14" s="295"/>
      <c r="CL14" s="295"/>
      <c r="CM14" s="295"/>
      <c r="CN14" s="295"/>
      <c r="CO14" s="295"/>
      <c r="CP14" s="295"/>
      <c r="CQ14" s="295"/>
      <c r="CR14" s="295"/>
      <c r="CS14" s="295"/>
      <c r="CT14" s="295"/>
    </row>
    <row r="15" spans="1:98" s="297" customFormat="1" ht="12" customHeight="1">
      <c r="A15" s="307"/>
      <c r="B15" s="298" t="s">
        <v>604</v>
      </c>
      <c r="C15" s="590"/>
      <c r="D15" s="630"/>
      <c r="E15" s="630"/>
      <c r="F15" s="630"/>
      <c r="G15" s="630"/>
      <c r="H15" s="630"/>
      <c r="I15" s="630"/>
      <c r="J15" s="630"/>
      <c r="K15" s="630"/>
      <c r="L15" s="630"/>
      <c r="M15" s="630"/>
      <c r="N15" s="630"/>
      <c r="O15" s="631"/>
      <c r="P15" s="308"/>
      <c r="Q15" s="294" t="s">
        <v>571</v>
      </c>
      <c r="R15" s="294">
        <f t="shared" ref="R15" si="2">C15</f>
        <v>0</v>
      </c>
      <c r="S15" s="295"/>
      <c r="T15" s="295"/>
      <c r="U15" s="295"/>
      <c r="V15" s="296"/>
      <c r="W15" s="296"/>
      <c r="X15" s="296"/>
      <c r="Y15" s="296"/>
      <c r="Z15" s="296"/>
      <c r="AA15" s="296"/>
      <c r="AB15" s="296"/>
      <c r="AC15" s="296"/>
      <c r="AD15" s="296"/>
      <c r="AE15" s="296"/>
      <c r="AF15" s="296"/>
      <c r="AG15" s="296"/>
      <c r="AH15" s="296"/>
      <c r="AI15" s="296"/>
      <c r="AJ15" s="296"/>
      <c r="AK15" s="296"/>
      <c r="AL15" s="296"/>
      <c r="AM15" s="296"/>
      <c r="AN15" s="296"/>
      <c r="AO15" s="295"/>
      <c r="AP15" s="295"/>
      <c r="AQ15" s="295"/>
      <c r="AR15" s="295"/>
      <c r="AS15" s="295"/>
      <c r="AT15" s="295"/>
      <c r="AU15" s="295"/>
      <c r="AV15" s="295"/>
      <c r="AW15" s="295"/>
      <c r="AX15" s="295"/>
      <c r="AY15" s="295"/>
      <c r="AZ15" s="295"/>
      <c r="BA15" s="295"/>
      <c r="BB15" s="295"/>
      <c r="BC15" s="295"/>
      <c r="BD15" s="295"/>
      <c r="BE15" s="295"/>
      <c r="BF15" s="295"/>
      <c r="BG15" s="295"/>
      <c r="BH15" s="295"/>
      <c r="BI15" s="295"/>
      <c r="BJ15" s="295"/>
      <c r="BK15" s="295"/>
      <c r="BL15" s="295"/>
      <c r="BM15" s="295"/>
      <c r="BN15" s="295"/>
      <c r="BO15" s="295"/>
      <c r="BP15" s="295"/>
      <c r="BQ15" s="295"/>
      <c r="BR15" s="295"/>
      <c r="BS15" s="295"/>
      <c r="BT15" s="295"/>
      <c r="BU15" s="295"/>
      <c r="BV15" s="295"/>
      <c r="BW15" s="295"/>
      <c r="BX15" s="295"/>
      <c r="BY15" s="295"/>
      <c r="BZ15" s="295"/>
      <c r="CA15" s="295"/>
      <c r="CB15" s="295"/>
      <c r="CC15" s="295"/>
      <c r="CD15" s="295"/>
      <c r="CE15" s="295"/>
      <c r="CF15" s="295"/>
      <c r="CG15" s="295"/>
      <c r="CH15" s="295"/>
      <c r="CI15" s="295"/>
      <c r="CJ15" s="295"/>
      <c r="CK15" s="295"/>
      <c r="CL15" s="295"/>
      <c r="CM15" s="295"/>
      <c r="CN15" s="295"/>
      <c r="CO15" s="295"/>
      <c r="CP15" s="295"/>
      <c r="CQ15" s="295"/>
      <c r="CR15" s="295"/>
      <c r="CS15" s="295"/>
      <c r="CT15" s="295"/>
    </row>
    <row r="16" spans="1:98" s="297" customFormat="1" ht="12" customHeight="1">
      <c r="A16" s="302" t="s">
        <v>593</v>
      </c>
      <c r="B16" s="298"/>
      <c r="C16" s="309"/>
      <c r="D16" s="310"/>
      <c r="E16" s="310"/>
      <c r="F16" s="310"/>
      <c r="G16" s="310"/>
      <c r="H16" s="310"/>
      <c r="I16" s="310"/>
      <c r="J16" s="310"/>
      <c r="K16" s="310"/>
      <c r="L16" s="310"/>
      <c r="M16" s="310"/>
      <c r="N16" s="310"/>
      <c r="O16" s="311"/>
      <c r="P16" s="312"/>
      <c r="Q16" s="294"/>
      <c r="R16" s="294"/>
      <c r="S16" s="295"/>
      <c r="T16" s="295"/>
      <c r="U16" s="295"/>
      <c r="V16" s="296"/>
      <c r="W16" s="296"/>
      <c r="X16" s="296"/>
      <c r="Y16" s="296"/>
      <c r="Z16" s="296"/>
      <c r="AA16" s="296"/>
      <c r="AB16" s="296"/>
      <c r="AC16" s="296"/>
      <c r="AD16" s="296"/>
      <c r="AE16" s="296"/>
      <c r="AF16" s="296"/>
      <c r="AG16" s="296"/>
      <c r="AH16" s="296"/>
      <c r="AI16" s="296"/>
      <c r="AJ16" s="296"/>
      <c r="AK16" s="296"/>
      <c r="AL16" s="296"/>
      <c r="AM16" s="296"/>
      <c r="AN16" s="296"/>
      <c r="AO16" s="295"/>
      <c r="AP16" s="295"/>
      <c r="AQ16" s="295"/>
      <c r="AR16" s="295"/>
      <c r="AS16" s="295"/>
      <c r="AT16" s="295"/>
      <c r="AU16" s="295"/>
      <c r="AV16" s="295"/>
      <c r="AW16" s="295"/>
      <c r="AX16" s="295"/>
      <c r="AY16" s="295"/>
      <c r="AZ16" s="295"/>
      <c r="BA16" s="295"/>
      <c r="BB16" s="295"/>
      <c r="BC16" s="295"/>
      <c r="BD16" s="295"/>
      <c r="BE16" s="295"/>
      <c r="BF16" s="295"/>
      <c r="BG16" s="295"/>
      <c r="BH16" s="295"/>
      <c r="BI16" s="295"/>
      <c r="BJ16" s="295"/>
      <c r="BK16" s="295"/>
      <c r="BL16" s="295"/>
      <c r="BM16" s="295"/>
      <c r="BN16" s="295"/>
      <c r="BO16" s="295"/>
      <c r="BP16" s="295"/>
      <c r="BQ16" s="295"/>
      <c r="BR16" s="295"/>
      <c r="BS16" s="295"/>
      <c r="BT16" s="295"/>
      <c r="BU16" s="295"/>
      <c r="BV16" s="295"/>
      <c r="BW16" s="295"/>
      <c r="BX16" s="295"/>
      <c r="BY16" s="295"/>
      <c r="BZ16" s="295"/>
      <c r="CA16" s="295"/>
      <c r="CB16" s="295"/>
      <c r="CC16" s="295"/>
      <c r="CD16" s="295"/>
      <c r="CE16" s="295"/>
      <c r="CF16" s="295"/>
      <c r="CG16" s="295"/>
      <c r="CH16" s="295"/>
      <c r="CI16" s="295"/>
      <c r="CJ16" s="295"/>
      <c r="CK16" s="295"/>
      <c r="CL16" s="295"/>
      <c r="CM16" s="295"/>
      <c r="CN16" s="295"/>
      <c r="CO16" s="295"/>
      <c r="CP16" s="295"/>
      <c r="CQ16" s="295"/>
      <c r="CR16" s="295"/>
      <c r="CS16" s="295"/>
      <c r="CT16" s="295"/>
    </row>
    <row r="17" spans="1:98" s="297" customFormat="1" ht="12" customHeight="1">
      <c r="A17" s="303"/>
      <c r="B17" s="298" t="s">
        <v>594</v>
      </c>
      <c r="C17" s="590"/>
      <c r="D17" s="591"/>
      <c r="E17" s="591"/>
      <c r="F17" s="591"/>
      <c r="G17" s="591"/>
      <c r="H17" s="591"/>
      <c r="I17" s="591"/>
      <c r="J17" s="591"/>
      <c r="K17" s="591"/>
      <c r="L17" s="591"/>
      <c r="M17" s="591"/>
      <c r="N17" s="591"/>
      <c r="O17" s="592"/>
      <c r="P17" s="304"/>
      <c r="Q17" s="294" t="s">
        <v>571</v>
      </c>
      <c r="R17" s="294">
        <f t="shared" si="1"/>
        <v>0</v>
      </c>
      <c r="S17" s="295"/>
      <c r="T17" s="295"/>
      <c r="U17" s="295"/>
      <c r="V17" s="296"/>
      <c r="W17" s="296"/>
      <c r="X17" s="296"/>
      <c r="Y17" s="296"/>
      <c r="Z17" s="296"/>
      <c r="AA17" s="296"/>
      <c r="AB17" s="296"/>
      <c r="AC17" s="296"/>
      <c r="AD17" s="296"/>
      <c r="AE17" s="296"/>
      <c r="AF17" s="296"/>
      <c r="AG17" s="296"/>
      <c r="AH17" s="296"/>
      <c r="AI17" s="296"/>
      <c r="AJ17" s="296"/>
      <c r="AK17" s="296"/>
      <c r="AL17" s="296"/>
      <c r="AM17" s="296"/>
      <c r="AN17" s="296"/>
      <c r="AO17" s="295"/>
      <c r="AP17" s="295"/>
      <c r="AQ17" s="295"/>
      <c r="AR17" s="295"/>
      <c r="AS17" s="295"/>
      <c r="AT17" s="295"/>
      <c r="AU17" s="295"/>
      <c r="AV17" s="295"/>
      <c r="AW17" s="295"/>
      <c r="AX17" s="295"/>
      <c r="AY17" s="295"/>
      <c r="AZ17" s="295"/>
      <c r="BA17" s="295"/>
      <c r="BB17" s="295"/>
      <c r="BC17" s="295"/>
      <c r="BD17" s="295"/>
      <c r="BE17" s="295"/>
      <c r="BF17" s="295"/>
      <c r="BG17" s="295"/>
      <c r="BH17" s="295"/>
      <c r="BI17" s="295"/>
      <c r="BJ17" s="295"/>
      <c r="BK17" s="295"/>
      <c r="BL17" s="295"/>
      <c r="BM17" s="295"/>
      <c r="BN17" s="295"/>
      <c r="BO17" s="295"/>
      <c r="BP17" s="295"/>
      <c r="BQ17" s="295"/>
      <c r="BR17" s="295"/>
      <c r="BS17" s="295"/>
      <c r="BT17" s="295"/>
      <c r="BU17" s="295"/>
      <c r="BV17" s="295"/>
      <c r="BW17" s="295"/>
      <c r="BX17" s="295"/>
      <c r="BY17" s="295"/>
      <c r="BZ17" s="295"/>
      <c r="CA17" s="295"/>
      <c r="CB17" s="295"/>
      <c r="CC17" s="295"/>
      <c r="CD17" s="295"/>
      <c r="CE17" s="295"/>
      <c r="CF17" s="295"/>
      <c r="CG17" s="295"/>
      <c r="CH17" s="295"/>
      <c r="CI17" s="295"/>
      <c r="CJ17" s="295"/>
      <c r="CK17" s="295"/>
      <c r="CL17" s="295"/>
      <c r="CM17" s="295"/>
      <c r="CN17" s="295"/>
      <c r="CO17" s="295"/>
      <c r="CP17" s="295"/>
      <c r="CQ17" s="295"/>
      <c r="CR17" s="295"/>
      <c r="CS17" s="295"/>
      <c r="CT17" s="295"/>
    </row>
    <row r="18" spans="1:98" s="297" customFormat="1" ht="12" customHeight="1">
      <c r="A18" s="303"/>
      <c r="B18" s="298" t="s">
        <v>208</v>
      </c>
      <c r="C18" s="590"/>
      <c r="D18" s="591"/>
      <c r="E18" s="591"/>
      <c r="F18" s="591"/>
      <c r="G18" s="591"/>
      <c r="H18" s="591"/>
      <c r="I18" s="591"/>
      <c r="J18" s="591"/>
      <c r="K18" s="591"/>
      <c r="L18" s="591"/>
      <c r="M18" s="591"/>
      <c r="N18" s="591"/>
      <c r="O18" s="592"/>
      <c r="P18" s="304"/>
      <c r="Q18" s="294" t="s">
        <v>571</v>
      </c>
      <c r="R18" s="294">
        <f t="shared" si="1"/>
        <v>0</v>
      </c>
      <c r="S18" s="295"/>
      <c r="T18" s="295"/>
      <c r="U18" s="295"/>
      <c r="V18" s="296"/>
      <c r="W18" s="296"/>
      <c r="X18" s="296"/>
      <c r="Y18" s="296"/>
      <c r="Z18" s="296"/>
      <c r="AA18" s="296"/>
      <c r="AB18" s="296"/>
      <c r="AC18" s="296"/>
      <c r="AD18" s="296"/>
      <c r="AE18" s="296"/>
      <c r="AF18" s="296"/>
      <c r="AG18" s="296"/>
      <c r="AH18" s="296"/>
      <c r="AI18" s="296"/>
      <c r="AJ18" s="296"/>
      <c r="AK18" s="296"/>
      <c r="AL18" s="296"/>
      <c r="AM18" s="296"/>
      <c r="AN18" s="296"/>
      <c r="AO18" s="295"/>
      <c r="AP18" s="295"/>
      <c r="AQ18" s="295"/>
      <c r="AR18" s="295"/>
      <c r="AS18" s="295"/>
      <c r="AT18" s="295"/>
      <c r="AU18" s="295"/>
      <c r="AV18" s="295"/>
      <c r="AW18" s="295"/>
      <c r="AX18" s="295"/>
      <c r="AY18" s="295"/>
      <c r="AZ18" s="295"/>
      <c r="BA18" s="295"/>
      <c r="BB18" s="295"/>
      <c r="BC18" s="295"/>
      <c r="BD18" s="295"/>
      <c r="BE18" s="295"/>
      <c r="BF18" s="295"/>
      <c r="BG18" s="295"/>
      <c r="BH18" s="295"/>
      <c r="BI18" s="295"/>
      <c r="BJ18" s="295"/>
      <c r="BK18" s="295"/>
      <c r="BL18" s="295"/>
      <c r="BM18" s="295"/>
      <c r="BN18" s="295"/>
      <c r="BO18" s="295"/>
      <c r="BP18" s="295"/>
      <c r="BQ18" s="295"/>
      <c r="BR18" s="295"/>
      <c r="BS18" s="295"/>
      <c r="BT18" s="295"/>
      <c r="BU18" s="295"/>
      <c r="BV18" s="295"/>
      <c r="BW18" s="295"/>
      <c r="BX18" s="295"/>
      <c r="BY18" s="295"/>
      <c r="BZ18" s="295"/>
      <c r="CA18" s="295"/>
      <c r="CB18" s="295"/>
      <c r="CC18" s="295"/>
      <c r="CD18" s="295"/>
      <c r="CE18" s="295"/>
      <c r="CF18" s="295"/>
      <c r="CG18" s="295"/>
      <c r="CH18" s="295"/>
      <c r="CI18" s="295"/>
      <c r="CJ18" s="295"/>
      <c r="CK18" s="295"/>
      <c r="CL18" s="295"/>
      <c r="CM18" s="295"/>
      <c r="CN18" s="295"/>
      <c r="CO18" s="295"/>
      <c r="CP18" s="295"/>
      <c r="CQ18" s="295"/>
      <c r="CR18" s="295"/>
      <c r="CS18" s="295"/>
      <c r="CT18" s="295"/>
    </row>
    <row r="19" spans="1:98" s="297" customFormat="1" ht="12" customHeight="1">
      <c r="A19" s="303"/>
      <c r="B19" s="298" t="s">
        <v>595</v>
      </c>
      <c r="C19" s="590"/>
      <c r="D19" s="591"/>
      <c r="E19" s="591"/>
      <c r="F19" s="591"/>
      <c r="G19" s="591"/>
      <c r="H19" s="591"/>
      <c r="I19" s="591"/>
      <c r="J19" s="591"/>
      <c r="K19" s="591"/>
      <c r="L19" s="591"/>
      <c r="M19" s="591"/>
      <c r="N19" s="591"/>
      <c r="O19" s="592"/>
      <c r="P19" s="304"/>
      <c r="Q19" s="294" t="s">
        <v>571</v>
      </c>
      <c r="R19" s="294">
        <f t="shared" si="1"/>
        <v>0</v>
      </c>
      <c r="S19" s="295"/>
      <c r="T19" s="295"/>
      <c r="U19" s="295"/>
      <c r="V19" s="296"/>
      <c r="W19" s="296"/>
      <c r="X19" s="296"/>
      <c r="Y19" s="296"/>
      <c r="Z19" s="296"/>
      <c r="AA19" s="296"/>
      <c r="AB19" s="296"/>
      <c r="AC19" s="296"/>
      <c r="AD19" s="296"/>
      <c r="AE19" s="296"/>
      <c r="AF19" s="296"/>
      <c r="AG19" s="296"/>
      <c r="AH19" s="296"/>
      <c r="AI19" s="296"/>
      <c r="AJ19" s="296"/>
      <c r="AK19" s="296"/>
      <c r="AL19" s="296"/>
      <c r="AM19" s="296"/>
      <c r="AN19" s="296"/>
      <c r="AO19" s="295"/>
      <c r="AP19" s="295"/>
      <c r="AQ19" s="295"/>
      <c r="AR19" s="295"/>
      <c r="AS19" s="295"/>
      <c r="AT19" s="295"/>
      <c r="AU19" s="295"/>
      <c r="AV19" s="295"/>
      <c r="AW19" s="295"/>
      <c r="AX19" s="295"/>
      <c r="AY19" s="295"/>
      <c r="AZ19" s="295"/>
      <c r="BA19" s="295"/>
      <c r="BB19" s="295"/>
      <c r="BC19" s="295"/>
      <c r="BD19" s="295"/>
      <c r="BE19" s="295"/>
      <c r="BF19" s="295"/>
      <c r="BG19" s="295"/>
      <c r="BH19" s="295"/>
      <c r="BI19" s="295"/>
      <c r="BJ19" s="295"/>
      <c r="BK19" s="295"/>
      <c r="BL19" s="295"/>
      <c r="BM19" s="295"/>
      <c r="BN19" s="295"/>
      <c r="BO19" s="295"/>
      <c r="BP19" s="295"/>
      <c r="BQ19" s="295"/>
      <c r="BR19" s="295"/>
      <c r="BS19" s="295"/>
      <c r="BT19" s="295"/>
      <c r="BU19" s="295"/>
      <c r="BV19" s="295"/>
      <c r="BW19" s="295"/>
      <c r="BX19" s="295"/>
      <c r="BY19" s="295"/>
      <c r="BZ19" s="295"/>
      <c r="CA19" s="295"/>
      <c r="CB19" s="295"/>
      <c r="CC19" s="295"/>
      <c r="CD19" s="295"/>
      <c r="CE19" s="295"/>
      <c r="CF19" s="295"/>
      <c r="CG19" s="295"/>
      <c r="CH19" s="295"/>
      <c r="CI19" s="295"/>
      <c r="CJ19" s="295"/>
      <c r="CK19" s="295"/>
      <c r="CL19" s="295"/>
      <c r="CM19" s="295"/>
      <c r="CN19" s="295"/>
      <c r="CO19" s="295"/>
      <c r="CP19" s="295"/>
      <c r="CQ19" s="295"/>
      <c r="CR19" s="295"/>
      <c r="CS19" s="295"/>
      <c r="CT19" s="295"/>
    </row>
    <row r="20" spans="1:98" s="297" customFormat="1" ht="12" customHeight="1">
      <c r="A20" s="303"/>
      <c r="B20" s="298" t="s">
        <v>587</v>
      </c>
      <c r="C20" s="590"/>
      <c r="D20" s="591"/>
      <c r="E20" s="591"/>
      <c r="F20" s="591"/>
      <c r="G20" s="591"/>
      <c r="H20" s="591"/>
      <c r="I20" s="591"/>
      <c r="J20" s="591"/>
      <c r="K20" s="591"/>
      <c r="L20" s="591"/>
      <c r="M20" s="591"/>
      <c r="N20" s="591"/>
      <c r="O20" s="592"/>
      <c r="P20" s="304"/>
      <c r="Q20" s="294" t="s">
        <v>571</v>
      </c>
      <c r="R20" s="294">
        <f t="shared" si="1"/>
        <v>0</v>
      </c>
      <c r="S20" s="295"/>
      <c r="T20" s="295"/>
      <c r="U20" s="295"/>
      <c r="V20" s="296"/>
      <c r="W20" s="296"/>
      <c r="X20" s="296"/>
      <c r="Y20" s="296"/>
      <c r="Z20" s="296"/>
      <c r="AA20" s="296"/>
      <c r="AB20" s="296"/>
      <c r="AC20" s="296"/>
      <c r="AD20" s="296"/>
      <c r="AE20" s="296"/>
      <c r="AF20" s="296"/>
      <c r="AG20" s="296"/>
      <c r="AH20" s="296"/>
      <c r="AI20" s="296"/>
      <c r="AJ20" s="296"/>
      <c r="AK20" s="296"/>
      <c r="AL20" s="296"/>
      <c r="AM20" s="296"/>
      <c r="AN20" s="296"/>
      <c r="AO20" s="295"/>
      <c r="AP20" s="295"/>
      <c r="AQ20" s="295"/>
      <c r="AR20" s="295"/>
      <c r="AS20" s="295"/>
      <c r="AT20" s="295"/>
      <c r="AU20" s="295"/>
      <c r="AV20" s="295"/>
      <c r="AW20" s="295"/>
      <c r="AX20" s="295"/>
      <c r="AY20" s="295"/>
      <c r="AZ20" s="295"/>
      <c r="BA20" s="295"/>
      <c r="BB20" s="295"/>
      <c r="BC20" s="295"/>
      <c r="BD20" s="295"/>
      <c r="BE20" s="295"/>
      <c r="BF20" s="295"/>
      <c r="BG20" s="295"/>
      <c r="BH20" s="295"/>
      <c r="BI20" s="295"/>
      <c r="BJ20" s="295"/>
      <c r="BK20" s="295"/>
      <c r="BL20" s="295"/>
      <c r="BM20" s="295"/>
      <c r="BN20" s="295"/>
      <c r="BO20" s="295"/>
      <c r="BP20" s="295"/>
      <c r="BQ20" s="295"/>
      <c r="BR20" s="295"/>
      <c r="BS20" s="295"/>
      <c r="BT20" s="295"/>
      <c r="BU20" s="295"/>
      <c r="BV20" s="295"/>
      <c r="BW20" s="295"/>
      <c r="BX20" s="295"/>
      <c r="BY20" s="295"/>
      <c r="BZ20" s="295"/>
      <c r="CA20" s="295"/>
      <c r="CB20" s="295"/>
      <c r="CC20" s="295"/>
      <c r="CD20" s="295"/>
      <c r="CE20" s="295"/>
      <c r="CF20" s="295"/>
      <c r="CG20" s="295"/>
      <c r="CH20" s="295"/>
      <c r="CI20" s="295"/>
      <c r="CJ20" s="295"/>
      <c r="CK20" s="295"/>
      <c r="CL20" s="295"/>
      <c r="CM20" s="295"/>
      <c r="CN20" s="295"/>
      <c r="CO20" s="295"/>
      <c r="CP20" s="295"/>
      <c r="CQ20" s="295"/>
      <c r="CR20" s="295"/>
      <c r="CS20" s="295"/>
      <c r="CT20" s="295"/>
    </row>
    <row r="21" spans="1:98" s="297" customFormat="1" ht="12" customHeight="1">
      <c r="A21" s="303"/>
      <c r="B21" s="298" t="s">
        <v>596</v>
      </c>
      <c r="C21" s="590" t="s">
        <v>1056</v>
      </c>
      <c r="D21" s="591"/>
      <c r="E21" s="282" t="s">
        <v>1054</v>
      </c>
      <c r="F21" s="591"/>
      <c r="G21" s="591"/>
      <c r="H21" s="282" t="s">
        <v>1055</v>
      </c>
      <c r="I21" s="609"/>
      <c r="J21" s="609"/>
      <c r="K21" s="609"/>
      <c r="L21" s="609"/>
      <c r="M21" s="609"/>
      <c r="N21" s="609"/>
      <c r="O21" s="610"/>
      <c r="P21" s="305"/>
      <c r="Q21" s="294" t="s">
        <v>571</v>
      </c>
      <c r="R21" s="294" t="str">
        <f>C21&amp;E21&amp;F21&amp;H21&amp;I21</f>
        <v>群馬県市</v>
      </c>
      <c r="S21" s="295"/>
      <c r="T21" s="295"/>
      <c r="U21" s="295"/>
      <c r="V21" s="296"/>
      <c r="W21" s="296"/>
      <c r="X21" s="296"/>
      <c r="Y21" s="296"/>
      <c r="Z21" s="296"/>
      <c r="AA21" s="296"/>
      <c r="AB21" s="296"/>
      <c r="AC21" s="296"/>
      <c r="AD21" s="296"/>
      <c r="AE21" s="296"/>
      <c r="AF21" s="296"/>
      <c r="AG21" s="296"/>
      <c r="AH21" s="296"/>
      <c r="AI21" s="296"/>
      <c r="AJ21" s="296"/>
      <c r="AK21" s="296"/>
      <c r="AL21" s="296"/>
      <c r="AM21" s="296"/>
      <c r="AN21" s="296"/>
      <c r="AO21" s="295"/>
      <c r="AP21" s="295"/>
      <c r="AQ21" s="295"/>
      <c r="AR21" s="295"/>
      <c r="AS21" s="295"/>
      <c r="AT21" s="295"/>
      <c r="AU21" s="295"/>
      <c r="AV21" s="295"/>
      <c r="AW21" s="295"/>
      <c r="AX21" s="295"/>
      <c r="AY21" s="295"/>
      <c r="AZ21" s="295"/>
      <c r="BA21" s="295"/>
      <c r="BB21" s="295"/>
      <c r="BC21" s="295"/>
      <c r="BD21" s="295"/>
      <c r="BE21" s="295"/>
      <c r="BF21" s="295"/>
      <c r="BG21" s="295"/>
      <c r="BH21" s="295"/>
      <c r="BI21" s="295"/>
      <c r="BJ21" s="295"/>
      <c r="BK21" s="295"/>
      <c r="BL21" s="295"/>
      <c r="BM21" s="295"/>
      <c r="BN21" s="295"/>
      <c r="BO21" s="295"/>
      <c r="BP21" s="295"/>
      <c r="BQ21" s="295"/>
      <c r="BR21" s="295"/>
      <c r="BS21" s="295"/>
      <c r="BT21" s="295"/>
      <c r="BU21" s="295"/>
      <c r="BV21" s="295"/>
      <c r="BW21" s="295"/>
      <c r="BX21" s="295"/>
      <c r="BY21" s="295"/>
      <c r="BZ21" s="295"/>
      <c r="CA21" s="295"/>
      <c r="CB21" s="295"/>
      <c r="CC21" s="295"/>
      <c r="CD21" s="295"/>
      <c r="CE21" s="295"/>
      <c r="CF21" s="295"/>
      <c r="CG21" s="295"/>
      <c r="CH21" s="295"/>
      <c r="CI21" s="295"/>
      <c r="CJ21" s="295"/>
      <c r="CK21" s="295"/>
      <c r="CL21" s="295"/>
      <c r="CM21" s="295"/>
      <c r="CN21" s="295"/>
      <c r="CO21" s="295"/>
      <c r="CP21" s="295"/>
      <c r="CQ21" s="295"/>
      <c r="CR21" s="295"/>
      <c r="CS21" s="295"/>
      <c r="CT21" s="295"/>
    </row>
    <row r="22" spans="1:98" s="297" customFormat="1" ht="12" customHeight="1">
      <c r="A22" s="307"/>
      <c r="B22" s="298" t="s">
        <v>212</v>
      </c>
      <c r="C22" s="590"/>
      <c r="D22" s="591"/>
      <c r="E22" s="282"/>
      <c r="F22" s="288" t="s">
        <v>193</v>
      </c>
      <c r="G22" s="282"/>
      <c r="H22" s="288" t="s">
        <v>210</v>
      </c>
      <c r="I22" s="282"/>
      <c r="J22" s="288" t="s">
        <v>570</v>
      </c>
      <c r="K22" s="288"/>
      <c r="L22" s="288"/>
      <c r="M22" s="288"/>
      <c r="N22" s="288"/>
      <c r="O22" s="289"/>
      <c r="P22" s="304"/>
      <c r="Q22" s="294" t="s">
        <v>571</v>
      </c>
      <c r="R22" s="294" t="str">
        <f>C22&amp;D22&amp;E22&amp;F22&amp;G22&amp;H22&amp;I22&amp;J22&amp;K22&amp;L22&amp;M22&amp;N22&amp;O22</f>
        <v>年月日</v>
      </c>
      <c r="S22" s="295"/>
      <c r="T22" s="295"/>
      <c r="U22" s="295"/>
      <c r="V22" s="296"/>
      <c r="W22" s="296"/>
      <c r="X22" s="296"/>
      <c r="Y22" s="296"/>
      <c r="Z22" s="296"/>
      <c r="AA22" s="296"/>
      <c r="AB22" s="296"/>
      <c r="AC22" s="296"/>
      <c r="AD22" s="296"/>
      <c r="AE22" s="296"/>
      <c r="AF22" s="296"/>
      <c r="AG22" s="296"/>
      <c r="AH22" s="296"/>
      <c r="AI22" s="296"/>
      <c r="AJ22" s="296"/>
      <c r="AK22" s="296"/>
      <c r="AL22" s="296"/>
      <c r="AM22" s="296"/>
      <c r="AN22" s="296"/>
      <c r="AO22" s="295"/>
      <c r="AP22" s="295"/>
      <c r="AQ22" s="295"/>
      <c r="AR22" s="295"/>
      <c r="AS22" s="295"/>
      <c r="AT22" s="295"/>
      <c r="AU22" s="295"/>
      <c r="AV22" s="295"/>
      <c r="AW22" s="295"/>
      <c r="AX22" s="295"/>
      <c r="AY22" s="295"/>
      <c r="AZ22" s="295"/>
      <c r="BA22" s="295"/>
      <c r="BB22" s="295"/>
      <c r="BC22" s="295"/>
      <c r="BD22" s="295"/>
      <c r="BE22" s="295"/>
      <c r="BF22" s="295"/>
      <c r="BG22" s="295"/>
      <c r="BH22" s="295"/>
      <c r="BI22" s="295"/>
      <c r="BJ22" s="295"/>
      <c r="BK22" s="295"/>
      <c r="BL22" s="295"/>
      <c r="BM22" s="295"/>
      <c r="BN22" s="295"/>
      <c r="BO22" s="295"/>
      <c r="BP22" s="295"/>
      <c r="BQ22" s="295"/>
      <c r="BR22" s="295"/>
      <c r="BS22" s="295"/>
      <c r="BT22" s="295"/>
      <c r="BU22" s="295"/>
      <c r="BV22" s="295"/>
      <c r="BW22" s="295"/>
      <c r="BX22" s="295"/>
      <c r="BY22" s="295"/>
      <c r="BZ22" s="295"/>
      <c r="CA22" s="295"/>
      <c r="CB22" s="295"/>
      <c r="CC22" s="295"/>
      <c r="CD22" s="295"/>
      <c r="CE22" s="295"/>
      <c r="CF22" s="295"/>
      <c r="CG22" s="295"/>
      <c r="CH22" s="295"/>
      <c r="CI22" s="295"/>
      <c r="CJ22" s="295"/>
      <c r="CK22" s="295"/>
      <c r="CL22" s="295"/>
      <c r="CM22" s="295"/>
      <c r="CN22" s="295"/>
      <c r="CO22" s="295"/>
      <c r="CP22" s="295"/>
      <c r="CQ22" s="295"/>
      <c r="CR22" s="295"/>
      <c r="CS22" s="295"/>
      <c r="CT22" s="295"/>
    </row>
    <row r="23" spans="1:98" s="297" customFormat="1" ht="12" customHeight="1">
      <c r="A23" s="302" t="s">
        <v>213</v>
      </c>
      <c r="B23" s="298"/>
      <c r="C23" s="309"/>
      <c r="D23" s="288"/>
      <c r="E23" s="288"/>
      <c r="F23" s="288"/>
      <c r="G23" s="288"/>
      <c r="H23" s="288"/>
      <c r="I23" s="288"/>
      <c r="J23" s="288"/>
      <c r="K23" s="288"/>
      <c r="L23" s="288"/>
      <c r="M23" s="288"/>
      <c r="N23" s="288"/>
      <c r="O23" s="289"/>
      <c r="P23" s="301"/>
      <c r="Q23" s="294"/>
      <c r="R23" s="294"/>
      <c r="S23" s="295"/>
      <c r="T23" s="295"/>
      <c r="U23" s="295"/>
      <c r="V23" s="296"/>
      <c r="W23" s="296"/>
      <c r="X23" s="296"/>
      <c r="Y23" s="296"/>
      <c r="Z23" s="296"/>
      <c r="AA23" s="296"/>
      <c r="AB23" s="296"/>
      <c r="AC23" s="296"/>
      <c r="AD23" s="296"/>
      <c r="AE23" s="296"/>
      <c r="AF23" s="296"/>
      <c r="AG23" s="296"/>
      <c r="AH23" s="296"/>
      <c r="AI23" s="296"/>
      <c r="AJ23" s="296"/>
      <c r="AK23" s="296"/>
      <c r="AL23" s="296"/>
      <c r="AM23" s="296"/>
      <c r="AN23" s="296"/>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Q23" s="295"/>
      <c r="BR23" s="295"/>
      <c r="BS23" s="295"/>
      <c r="BT23" s="295"/>
      <c r="BU23" s="295"/>
      <c r="BV23" s="295"/>
      <c r="BW23" s="295"/>
      <c r="BX23" s="295"/>
      <c r="BY23" s="295"/>
      <c r="BZ23" s="295"/>
      <c r="CA23" s="295"/>
      <c r="CB23" s="295"/>
      <c r="CC23" s="295"/>
      <c r="CD23" s="295"/>
      <c r="CE23" s="295"/>
      <c r="CF23" s="295"/>
      <c r="CG23" s="295"/>
      <c r="CH23" s="295"/>
      <c r="CI23" s="295"/>
      <c r="CJ23" s="295"/>
      <c r="CK23" s="295"/>
      <c r="CL23" s="295"/>
      <c r="CM23" s="295"/>
      <c r="CN23" s="295"/>
      <c r="CO23" s="295"/>
      <c r="CP23" s="295"/>
      <c r="CQ23" s="295"/>
      <c r="CR23" s="295"/>
      <c r="CS23" s="295"/>
      <c r="CT23" s="295"/>
    </row>
    <row r="24" spans="1:98" s="297" customFormat="1" ht="12" customHeight="1">
      <c r="A24" s="313"/>
      <c r="B24" s="298" t="s">
        <v>612</v>
      </c>
      <c r="C24" s="283"/>
      <c r="D24" s="282"/>
      <c r="E24" s="282"/>
      <c r="F24" s="282"/>
      <c r="G24" s="282"/>
      <c r="H24" s="282"/>
      <c r="I24" s="282"/>
      <c r="J24" s="282"/>
      <c r="K24" s="282"/>
      <c r="L24" s="282"/>
      <c r="M24" s="288"/>
      <c r="N24" s="288"/>
      <c r="O24" s="289"/>
      <c r="P24" s="304"/>
      <c r="Q24" s="294" t="s">
        <v>573</v>
      </c>
      <c r="R24" s="294" t="str">
        <f>C24&amp;D24&amp;E24&amp;F24&amp;G24&amp;H24&amp;I24&amp;J24&amp;K24&amp;L24</f>
        <v/>
      </c>
      <c r="S24" s="295"/>
      <c r="T24" s="295"/>
      <c r="U24" s="295"/>
      <c r="V24" s="296"/>
      <c r="W24" s="296"/>
      <c r="X24" s="296"/>
      <c r="Y24" s="296"/>
      <c r="Z24" s="296"/>
      <c r="AA24" s="296"/>
      <c r="AB24" s="296"/>
      <c r="AC24" s="296"/>
      <c r="AD24" s="296"/>
      <c r="AE24" s="296"/>
      <c r="AF24" s="296"/>
      <c r="AG24" s="296"/>
      <c r="AH24" s="296"/>
      <c r="AI24" s="296"/>
      <c r="AJ24" s="296"/>
      <c r="AK24" s="296"/>
      <c r="AL24" s="296"/>
      <c r="AM24" s="296"/>
      <c r="AN24" s="296"/>
      <c r="AO24" s="295"/>
      <c r="AP24" s="295"/>
      <c r="AQ24" s="295"/>
      <c r="AR24" s="295"/>
      <c r="AS24" s="295"/>
      <c r="AT24" s="295"/>
      <c r="AU24" s="295"/>
      <c r="AV24" s="295"/>
      <c r="AW24" s="295"/>
      <c r="AX24" s="295"/>
      <c r="AY24" s="295"/>
      <c r="AZ24" s="295"/>
      <c r="BA24" s="295"/>
      <c r="BB24" s="295"/>
      <c r="BC24" s="295"/>
      <c r="BD24" s="295"/>
      <c r="BE24" s="295"/>
      <c r="BF24" s="295"/>
      <c r="BG24" s="295"/>
      <c r="BH24" s="295"/>
      <c r="BI24" s="295"/>
      <c r="BJ24" s="295"/>
      <c r="BK24" s="295"/>
      <c r="BL24" s="295"/>
      <c r="BM24" s="295"/>
      <c r="BN24" s="295"/>
      <c r="BO24" s="295"/>
      <c r="BP24" s="295"/>
      <c r="BQ24" s="295"/>
      <c r="BR24" s="295"/>
      <c r="BS24" s="295"/>
      <c r="BT24" s="295"/>
      <c r="BU24" s="295"/>
      <c r="BV24" s="295"/>
      <c r="BW24" s="295"/>
      <c r="BX24" s="295"/>
      <c r="BY24" s="295"/>
      <c r="BZ24" s="295"/>
      <c r="CA24" s="295"/>
      <c r="CB24" s="295"/>
      <c r="CC24" s="295"/>
      <c r="CD24" s="295"/>
      <c r="CE24" s="295"/>
      <c r="CF24" s="295"/>
      <c r="CG24" s="295"/>
      <c r="CH24" s="295"/>
      <c r="CI24" s="295"/>
      <c r="CJ24" s="295"/>
      <c r="CK24" s="295"/>
      <c r="CL24" s="295"/>
      <c r="CM24" s="295"/>
      <c r="CN24" s="295"/>
      <c r="CO24" s="295"/>
      <c r="CP24" s="295"/>
      <c r="CQ24" s="295"/>
      <c r="CR24" s="295"/>
      <c r="CS24" s="295"/>
      <c r="CT24" s="295"/>
    </row>
    <row r="25" spans="1:98" s="297" customFormat="1" ht="12" customHeight="1">
      <c r="A25" s="303"/>
      <c r="B25" s="298" t="s">
        <v>585</v>
      </c>
      <c r="C25" s="590"/>
      <c r="D25" s="591"/>
      <c r="E25" s="591"/>
      <c r="F25" s="591"/>
      <c r="G25" s="591"/>
      <c r="H25" s="591"/>
      <c r="I25" s="591"/>
      <c r="J25" s="591"/>
      <c r="K25" s="591"/>
      <c r="L25" s="591"/>
      <c r="M25" s="591"/>
      <c r="N25" s="591"/>
      <c r="O25" s="592"/>
      <c r="P25" s="304"/>
      <c r="Q25" s="294" t="s">
        <v>571</v>
      </c>
      <c r="R25" s="294">
        <f>C25</f>
        <v>0</v>
      </c>
      <c r="S25" s="295"/>
      <c r="T25" s="295"/>
      <c r="U25" s="295"/>
      <c r="V25" s="296"/>
      <c r="W25" s="296"/>
      <c r="X25" s="296"/>
      <c r="Y25" s="296"/>
      <c r="Z25" s="296"/>
      <c r="AA25" s="296"/>
      <c r="AB25" s="296"/>
      <c r="AC25" s="296"/>
      <c r="AD25" s="296"/>
      <c r="AE25" s="296"/>
      <c r="AF25" s="296"/>
      <c r="AG25" s="296"/>
      <c r="AH25" s="296"/>
      <c r="AI25" s="296"/>
      <c r="AJ25" s="296"/>
      <c r="AK25" s="296"/>
      <c r="AL25" s="296"/>
      <c r="AM25" s="296"/>
      <c r="AN25" s="296"/>
      <c r="AO25" s="295"/>
      <c r="AP25" s="295"/>
      <c r="AQ25" s="295"/>
      <c r="AR25" s="295"/>
      <c r="AS25" s="295"/>
      <c r="AT25" s="295"/>
      <c r="AU25" s="295"/>
      <c r="AV25" s="295"/>
      <c r="AW25" s="295"/>
      <c r="AX25" s="295"/>
      <c r="AY25" s="295"/>
      <c r="AZ25" s="295"/>
      <c r="BA25" s="295"/>
      <c r="BB25" s="295"/>
      <c r="BC25" s="295"/>
      <c r="BD25" s="295"/>
      <c r="BE25" s="295"/>
      <c r="BF25" s="295"/>
      <c r="BG25" s="295"/>
      <c r="BH25" s="295"/>
      <c r="BI25" s="295"/>
      <c r="BJ25" s="295"/>
      <c r="BK25" s="295"/>
      <c r="BL25" s="295"/>
      <c r="BM25" s="295"/>
      <c r="BN25" s="295"/>
      <c r="BO25" s="295"/>
      <c r="BP25" s="295"/>
      <c r="BQ25" s="295"/>
      <c r="BR25" s="295"/>
      <c r="BS25" s="295"/>
      <c r="BT25" s="295"/>
      <c r="BU25" s="295"/>
      <c r="BV25" s="295"/>
      <c r="BW25" s="295"/>
      <c r="BX25" s="295"/>
      <c r="BY25" s="295"/>
      <c r="BZ25" s="295"/>
      <c r="CA25" s="295"/>
      <c r="CB25" s="295"/>
      <c r="CC25" s="295"/>
      <c r="CD25" s="295"/>
      <c r="CE25" s="295"/>
      <c r="CF25" s="295"/>
      <c r="CG25" s="295"/>
      <c r="CH25" s="295"/>
      <c r="CI25" s="295"/>
      <c r="CJ25" s="295"/>
      <c r="CK25" s="295"/>
      <c r="CL25" s="295"/>
      <c r="CM25" s="295"/>
      <c r="CN25" s="295"/>
      <c r="CO25" s="295"/>
      <c r="CP25" s="295"/>
      <c r="CQ25" s="295"/>
      <c r="CR25" s="295"/>
      <c r="CS25" s="295"/>
      <c r="CT25" s="295"/>
    </row>
    <row r="26" spans="1:98" s="297" customFormat="1" ht="12" customHeight="1">
      <c r="A26" s="303"/>
      <c r="B26" s="298" t="s">
        <v>586</v>
      </c>
      <c r="C26" s="590"/>
      <c r="D26" s="591"/>
      <c r="E26" s="591"/>
      <c r="F26" s="591"/>
      <c r="G26" s="591"/>
      <c r="H26" s="591"/>
      <c r="I26" s="591"/>
      <c r="J26" s="591"/>
      <c r="K26" s="591"/>
      <c r="L26" s="591"/>
      <c r="M26" s="591"/>
      <c r="N26" s="591"/>
      <c r="O26" s="592"/>
      <c r="P26" s="304"/>
      <c r="Q26" s="294" t="s">
        <v>571</v>
      </c>
      <c r="R26" s="294">
        <f t="shared" ref="R26:R27" si="3">C26</f>
        <v>0</v>
      </c>
      <c r="S26" s="295"/>
      <c r="T26" s="295"/>
      <c r="U26" s="295"/>
      <c r="V26" s="296"/>
      <c r="W26" s="296"/>
      <c r="X26" s="296"/>
      <c r="Y26" s="296"/>
      <c r="Z26" s="296"/>
      <c r="AA26" s="296"/>
      <c r="AB26" s="296"/>
      <c r="AC26" s="296"/>
      <c r="AD26" s="296"/>
      <c r="AE26" s="296"/>
      <c r="AF26" s="296"/>
      <c r="AG26" s="296"/>
      <c r="AH26" s="296"/>
      <c r="AI26" s="296"/>
      <c r="AJ26" s="296"/>
      <c r="AK26" s="296"/>
      <c r="AL26" s="296"/>
      <c r="AM26" s="296"/>
      <c r="AN26" s="296"/>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c r="BK26" s="295"/>
      <c r="BL26" s="295"/>
      <c r="BM26" s="295"/>
      <c r="BN26" s="295"/>
      <c r="BO26" s="295"/>
      <c r="BP26" s="295"/>
      <c r="BQ26" s="295"/>
      <c r="BR26" s="295"/>
      <c r="BS26" s="295"/>
      <c r="BT26" s="295"/>
      <c r="BU26" s="295"/>
      <c r="BV26" s="295"/>
      <c r="BW26" s="295"/>
      <c r="BX26" s="295"/>
      <c r="BY26" s="295"/>
      <c r="BZ26" s="295"/>
      <c r="CA26" s="295"/>
      <c r="CB26" s="295"/>
      <c r="CC26" s="295"/>
      <c r="CD26" s="295"/>
      <c r="CE26" s="295"/>
      <c r="CF26" s="295"/>
      <c r="CG26" s="295"/>
      <c r="CH26" s="295"/>
      <c r="CI26" s="295"/>
      <c r="CJ26" s="295"/>
      <c r="CK26" s="295"/>
      <c r="CL26" s="295"/>
      <c r="CM26" s="295"/>
      <c r="CN26" s="295"/>
      <c r="CO26" s="295"/>
      <c r="CP26" s="295"/>
      <c r="CQ26" s="295"/>
      <c r="CR26" s="295"/>
      <c r="CS26" s="295"/>
      <c r="CT26" s="295"/>
    </row>
    <row r="27" spans="1:98" s="297" customFormat="1" ht="12" customHeight="1">
      <c r="A27" s="303"/>
      <c r="B27" s="298" t="s">
        <v>587</v>
      </c>
      <c r="C27" s="590"/>
      <c r="D27" s="591"/>
      <c r="E27" s="591"/>
      <c r="F27" s="591"/>
      <c r="G27" s="591"/>
      <c r="H27" s="591"/>
      <c r="I27" s="591"/>
      <c r="J27" s="591"/>
      <c r="K27" s="591"/>
      <c r="L27" s="591"/>
      <c r="M27" s="591"/>
      <c r="N27" s="591"/>
      <c r="O27" s="592"/>
      <c r="P27" s="304"/>
      <c r="Q27" s="294" t="s">
        <v>571</v>
      </c>
      <c r="R27" s="294">
        <f t="shared" si="3"/>
        <v>0</v>
      </c>
      <c r="S27" s="295"/>
      <c r="T27" s="295"/>
      <c r="U27" s="295"/>
      <c r="V27" s="296"/>
      <c r="W27" s="296"/>
      <c r="X27" s="296"/>
      <c r="Y27" s="296"/>
      <c r="Z27" s="296"/>
      <c r="AA27" s="296"/>
      <c r="AB27" s="296"/>
      <c r="AC27" s="296"/>
      <c r="AD27" s="296"/>
      <c r="AE27" s="296"/>
      <c r="AF27" s="296"/>
      <c r="AG27" s="296"/>
      <c r="AH27" s="296"/>
      <c r="AI27" s="296"/>
      <c r="AJ27" s="296"/>
      <c r="AK27" s="296"/>
      <c r="AL27" s="296"/>
      <c r="AM27" s="296"/>
      <c r="AN27" s="296"/>
      <c r="AO27" s="295"/>
      <c r="AP27" s="295"/>
      <c r="AQ27" s="295"/>
      <c r="AR27" s="295"/>
      <c r="AS27" s="295"/>
      <c r="AT27" s="295"/>
      <c r="AU27" s="295"/>
      <c r="AV27" s="295"/>
      <c r="AW27" s="295"/>
      <c r="AX27" s="295"/>
      <c r="AY27" s="295"/>
      <c r="AZ27" s="295"/>
      <c r="BA27" s="295"/>
      <c r="BB27" s="295"/>
      <c r="BC27" s="295"/>
      <c r="BD27" s="295"/>
      <c r="BE27" s="295"/>
      <c r="BF27" s="295"/>
      <c r="BG27" s="295"/>
      <c r="BH27" s="295"/>
      <c r="BI27" s="295"/>
      <c r="BJ27" s="295"/>
      <c r="BK27" s="295"/>
      <c r="BL27" s="295"/>
      <c r="BM27" s="295"/>
      <c r="BN27" s="295"/>
      <c r="BO27" s="295"/>
      <c r="BP27" s="295"/>
      <c r="BQ27" s="295"/>
      <c r="BR27" s="295"/>
      <c r="BS27" s="295"/>
      <c r="BT27" s="295"/>
      <c r="BU27" s="295"/>
      <c r="BV27" s="295"/>
      <c r="BW27" s="295"/>
      <c r="BX27" s="295"/>
      <c r="BY27" s="295"/>
      <c r="BZ27" s="295"/>
      <c r="CA27" s="295"/>
      <c r="CB27" s="295"/>
      <c r="CC27" s="295"/>
      <c r="CD27" s="295"/>
      <c r="CE27" s="295"/>
      <c r="CF27" s="295"/>
      <c r="CG27" s="295"/>
      <c r="CH27" s="295"/>
      <c r="CI27" s="295"/>
      <c r="CJ27" s="295"/>
      <c r="CK27" s="295"/>
      <c r="CL27" s="295"/>
      <c r="CM27" s="295"/>
      <c r="CN27" s="295"/>
      <c r="CO27" s="295"/>
      <c r="CP27" s="295"/>
      <c r="CQ27" s="295"/>
      <c r="CR27" s="295"/>
      <c r="CS27" s="295"/>
      <c r="CT27" s="295"/>
    </row>
    <row r="28" spans="1:98" s="297" customFormat="1" ht="12" customHeight="1">
      <c r="A28" s="303"/>
      <c r="B28" s="298" t="s">
        <v>211</v>
      </c>
      <c r="C28" s="590" t="s">
        <v>1056</v>
      </c>
      <c r="D28" s="591"/>
      <c r="E28" s="282" t="s">
        <v>1054</v>
      </c>
      <c r="F28" s="591"/>
      <c r="G28" s="591"/>
      <c r="H28" s="282" t="s">
        <v>1055</v>
      </c>
      <c r="I28" s="609"/>
      <c r="J28" s="609"/>
      <c r="K28" s="609"/>
      <c r="L28" s="609"/>
      <c r="M28" s="609"/>
      <c r="N28" s="609"/>
      <c r="O28" s="610"/>
      <c r="P28" s="305"/>
      <c r="Q28" s="294" t="s">
        <v>571</v>
      </c>
      <c r="R28" s="294" t="str">
        <f>C28&amp;E28&amp;F28&amp;H28&amp;I28</f>
        <v>群馬県市</v>
      </c>
      <c r="S28" s="295"/>
      <c r="T28" s="295"/>
      <c r="U28" s="295"/>
      <c r="V28" s="296"/>
      <c r="W28" s="296"/>
      <c r="X28" s="296"/>
      <c r="Y28" s="296"/>
      <c r="Z28" s="296"/>
      <c r="AA28" s="296"/>
      <c r="AB28" s="296"/>
      <c r="AC28" s="296"/>
      <c r="AD28" s="296"/>
      <c r="AE28" s="296"/>
      <c r="AF28" s="296"/>
      <c r="AG28" s="296"/>
      <c r="AH28" s="296"/>
      <c r="AI28" s="296"/>
      <c r="AJ28" s="296"/>
      <c r="AK28" s="296"/>
      <c r="AL28" s="296"/>
      <c r="AM28" s="296"/>
      <c r="AN28" s="296"/>
      <c r="AO28" s="295"/>
      <c r="AP28" s="295"/>
      <c r="AQ28" s="295"/>
      <c r="AR28" s="295"/>
      <c r="AS28" s="295"/>
      <c r="AT28" s="295"/>
      <c r="AU28" s="295"/>
      <c r="AV28" s="295"/>
      <c r="AW28" s="295"/>
      <c r="AX28" s="295"/>
      <c r="AY28" s="295"/>
      <c r="AZ28" s="295"/>
      <c r="BA28" s="295"/>
      <c r="BB28" s="295"/>
      <c r="BC28" s="295"/>
      <c r="BD28" s="295"/>
      <c r="BE28" s="295"/>
      <c r="BF28" s="295"/>
      <c r="BG28" s="295"/>
      <c r="BH28" s="295"/>
      <c r="BI28" s="295"/>
      <c r="BJ28" s="295"/>
      <c r="BK28" s="295"/>
      <c r="BL28" s="295"/>
      <c r="BM28" s="295"/>
      <c r="BN28" s="295"/>
      <c r="BO28" s="295"/>
      <c r="BP28" s="295"/>
      <c r="BQ28" s="295"/>
      <c r="BR28" s="295"/>
      <c r="BS28" s="295"/>
      <c r="BT28" s="295"/>
      <c r="BU28" s="295"/>
      <c r="BV28" s="295"/>
      <c r="BW28" s="295"/>
      <c r="BX28" s="295"/>
      <c r="BY28" s="295"/>
      <c r="BZ28" s="295"/>
      <c r="CA28" s="295"/>
      <c r="CB28" s="295"/>
      <c r="CC28" s="295"/>
      <c r="CD28" s="295"/>
      <c r="CE28" s="295"/>
      <c r="CF28" s="295"/>
      <c r="CG28" s="295"/>
      <c r="CH28" s="295"/>
      <c r="CI28" s="295"/>
      <c r="CJ28" s="295"/>
      <c r="CK28" s="295"/>
      <c r="CL28" s="295"/>
      <c r="CM28" s="295"/>
      <c r="CN28" s="295"/>
      <c r="CO28" s="295"/>
      <c r="CP28" s="295"/>
      <c r="CQ28" s="295"/>
      <c r="CR28" s="295"/>
      <c r="CS28" s="295"/>
      <c r="CT28" s="295"/>
    </row>
    <row r="29" spans="1:98" s="297" customFormat="1" ht="12" customHeight="1">
      <c r="A29" s="303"/>
      <c r="B29" s="298" t="s">
        <v>590</v>
      </c>
      <c r="C29" s="590"/>
      <c r="D29" s="591"/>
      <c r="E29" s="591"/>
      <c r="F29" s="591"/>
      <c r="G29" s="591"/>
      <c r="H29" s="591"/>
      <c r="I29" s="591"/>
      <c r="J29" s="591"/>
      <c r="K29" s="591"/>
      <c r="L29" s="591"/>
      <c r="M29" s="591"/>
      <c r="N29" s="591"/>
      <c r="O29" s="592"/>
      <c r="P29" s="304"/>
      <c r="Q29" s="294" t="s">
        <v>571</v>
      </c>
      <c r="R29" s="294">
        <f>C29</f>
        <v>0</v>
      </c>
      <c r="S29" s="295"/>
      <c r="T29" s="295"/>
      <c r="U29" s="295"/>
      <c r="V29" s="296"/>
      <c r="W29" s="296"/>
      <c r="X29" s="296"/>
      <c r="Y29" s="296"/>
      <c r="Z29" s="296"/>
      <c r="AA29" s="296"/>
      <c r="AB29" s="296"/>
      <c r="AC29" s="296"/>
      <c r="AD29" s="296"/>
      <c r="AE29" s="296"/>
      <c r="AF29" s="296"/>
      <c r="AG29" s="296"/>
      <c r="AH29" s="296"/>
      <c r="AI29" s="296"/>
      <c r="AJ29" s="296"/>
      <c r="AK29" s="296"/>
      <c r="AL29" s="296"/>
      <c r="AM29" s="296"/>
      <c r="AN29" s="296"/>
      <c r="AO29" s="295"/>
      <c r="AP29" s="295"/>
      <c r="AQ29" s="295"/>
      <c r="AR29" s="295"/>
      <c r="AS29" s="295"/>
      <c r="AT29" s="295"/>
      <c r="AU29" s="295"/>
      <c r="AV29" s="295"/>
      <c r="AW29" s="295"/>
      <c r="AX29" s="295"/>
      <c r="AY29" s="295"/>
      <c r="AZ29" s="295"/>
      <c r="BA29" s="295"/>
      <c r="BB29" s="295"/>
      <c r="BC29" s="295"/>
      <c r="BD29" s="295"/>
      <c r="BE29" s="295"/>
      <c r="BF29" s="295"/>
      <c r="BG29" s="295"/>
      <c r="BH29" s="295"/>
      <c r="BI29" s="295"/>
      <c r="BJ29" s="295"/>
      <c r="BK29" s="295"/>
      <c r="BL29" s="295"/>
      <c r="BM29" s="295"/>
      <c r="BN29" s="295"/>
      <c r="BO29" s="295"/>
      <c r="BP29" s="295"/>
      <c r="BQ29" s="295"/>
      <c r="BR29" s="295"/>
      <c r="BS29" s="295"/>
      <c r="BT29" s="295"/>
      <c r="BU29" s="295"/>
      <c r="BV29" s="295"/>
      <c r="BW29" s="295"/>
      <c r="BX29" s="295"/>
      <c r="BY29" s="295"/>
      <c r="BZ29" s="295"/>
      <c r="CA29" s="295"/>
      <c r="CB29" s="295"/>
      <c r="CC29" s="295"/>
      <c r="CD29" s="295"/>
      <c r="CE29" s="295"/>
      <c r="CF29" s="295"/>
      <c r="CG29" s="295"/>
      <c r="CH29" s="295"/>
      <c r="CI29" s="295"/>
      <c r="CJ29" s="295"/>
      <c r="CK29" s="295"/>
      <c r="CL29" s="295"/>
      <c r="CM29" s="295"/>
      <c r="CN29" s="295"/>
      <c r="CO29" s="295"/>
      <c r="CP29" s="295"/>
      <c r="CQ29" s="295"/>
      <c r="CR29" s="295"/>
      <c r="CS29" s="295"/>
      <c r="CT29" s="295"/>
    </row>
    <row r="30" spans="1:98" s="297" customFormat="1" ht="12" customHeight="1">
      <c r="A30" s="307"/>
      <c r="B30" s="298" t="s">
        <v>591</v>
      </c>
      <c r="C30" s="590"/>
      <c r="D30" s="591"/>
      <c r="E30" s="591"/>
      <c r="F30" s="591"/>
      <c r="G30" s="591"/>
      <c r="H30" s="591"/>
      <c r="I30" s="591"/>
      <c r="J30" s="591"/>
      <c r="K30" s="591"/>
      <c r="L30" s="591"/>
      <c r="M30" s="591"/>
      <c r="N30" s="591"/>
      <c r="O30" s="592"/>
      <c r="P30" s="304"/>
      <c r="Q30" s="294" t="s">
        <v>571</v>
      </c>
      <c r="R30" s="294">
        <f>C30</f>
        <v>0</v>
      </c>
      <c r="S30" s="295"/>
      <c r="T30" s="295"/>
      <c r="U30" s="295"/>
      <c r="V30" s="296"/>
      <c r="W30" s="296"/>
      <c r="X30" s="296"/>
      <c r="Y30" s="296"/>
      <c r="Z30" s="296"/>
      <c r="AA30" s="296"/>
      <c r="AB30" s="296"/>
      <c r="AC30" s="296"/>
      <c r="AD30" s="296"/>
      <c r="AE30" s="296"/>
      <c r="AF30" s="296"/>
      <c r="AG30" s="296"/>
      <c r="AH30" s="296"/>
      <c r="AI30" s="296"/>
      <c r="AJ30" s="296"/>
      <c r="AK30" s="296"/>
      <c r="AL30" s="296"/>
      <c r="AM30" s="296"/>
      <c r="AN30" s="296"/>
      <c r="AO30" s="295"/>
      <c r="AP30" s="295"/>
      <c r="AQ30" s="295"/>
      <c r="AR30" s="295"/>
      <c r="AS30" s="295"/>
      <c r="AT30" s="295"/>
      <c r="AU30" s="295"/>
      <c r="AV30" s="295"/>
      <c r="AW30" s="295"/>
      <c r="AX30" s="295"/>
      <c r="AY30" s="295"/>
      <c r="AZ30" s="295"/>
      <c r="BA30" s="295"/>
      <c r="BB30" s="295"/>
      <c r="BC30" s="295"/>
      <c r="BD30" s="295"/>
      <c r="BE30" s="295"/>
      <c r="BF30" s="295"/>
      <c r="BG30" s="295"/>
      <c r="BH30" s="295"/>
      <c r="BI30" s="295"/>
      <c r="BJ30" s="295"/>
      <c r="BK30" s="295"/>
      <c r="BL30" s="295"/>
      <c r="BM30" s="295"/>
      <c r="BN30" s="295"/>
      <c r="BO30" s="295"/>
      <c r="BP30" s="295"/>
      <c r="BQ30" s="295"/>
      <c r="BR30" s="295"/>
      <c r="BS30" s="295"/>
      <c r="BT30" s="295"/>
      <c r="BU30" s="295"/>
      <c r="BV30" s="295"/>
      <c r="BW30" s="295"/>
      <c r="BX30" s="295"/>
      <c r="BY30" s="295"/>
      <c r="BZ30" s="295"/>
      <c r="CA30" s="295"/>
      <c r="CB30" s="295"/>
      <c r="CC30" s="295"/>
      <c r="CD30" s="295"/>
      <c r="CE30" s="295"/>
      <c r="CF30" s="295"/>
      <c r="CG30" s="295"/>
      <c r="CH30" s="295"/>
      <c r="CI30" s="295"/>
      <c r="CJ30" s="295"/>
      <c r="CK30" s="295"/>
      <c r="CL30" s="295"/>
      <c r="CM30" s="295"/>
      <c r="CN30" s="295"/>
      <c r="CO30" s="295"/>
      <c r="CP30" s="295"/>
      <c r="CQ30" s="295"/>
      <c r="CR30" s="295"/>
      <c r="CS30" s="295"/>
      <c r="CT30" s="295"/>
    </row>
    <row r="31" spans="1:98" s="297" customFormat="1" ht="12" customHeight="1">
      <c r="A31" s="302" t="s">
        <v>605</v>
      </c>
      <c r="B31" s="298"/>
      <c r="C31" s="309"/>
      <c r="D31" s="288"/>
      <c r="E31" s="288"/>
      <c r="F31" s="288"/>
      <c r="G31" s="288"/>
      <c r="H31" s="288"/>
      <c r="I31" s="288"/>
      <c r="J31" s="288"/>
      <c r="K31" s="288"/>
      <c r="L31" s="288"/>
      <c r="M31" s="288"/>
      <c r="N31" s="288"/>
      <c r="O31" s="289"/>
      <c r="P31" s="301"/>
      <c r="Q31" s="294"/>
      <c r="R31" s="294"/>
      <c r="S31" s="295"/>
      <c r="T31" s="295"/>
      <c r="U31" s="295"/>
      <c r="V31" s="296"/>
      <c r="W31" s="296"/>
      <c r="X31" s="296"/>
      <c r="Y31" s="296"/>
      <c r="Z31" s="296"/>
      <c r="AA31" s="296"/>
      <c r="AB31" s="296"/>
      <c r="AC31" s="296"/>
      <c r="AD31" s="296"/>
      <c r="AE31" s="296"/>
      <c r="AF31" s="296"/>
      <c r="AG31" s="296"/>
      <c r="AH31" s="296"/>
      <c r="AI31" s="296"/>
      <c r="AJ31" s="296"/>
      <c r="AK31" s="296"/>
      <c r="AL31" s="296"/>
      <c r="AM31" s="296"/>
      <c r="AN31" s="296"/>
      <c r="AO31" s="295"/>
      <c r="AP31" s="295"/>
      <c r="AQ31" s="295"/>
      <c r="AR31" s="295"/>
      <c r="AS31" s="295"/>
      <c r="AT31" s="295"/>
      <c r="AU31" s="295"/>
      <c r="AV31" s="295"/>
      <c r="AW31" s="295"/>
      <c r="AX31" s="295"/>
      <c r="AY31" s="295"/>
      <c r="AZ31" s="295"/>
      <c r="BA31" s="295"/>
      <c r="BB31" s="295"/>
      <c r="BC31" s="295"/>
      <c r="BD31" s="295"/>
      <c r="BE31" s="295"/>
      <c r="BF31" s="295"/>
      <c r="BG31" s="295"/>
      <c r="BH31" s="295"/>
      <c r="BI31" s="295"/>
      <c r="BJ31" s="295"/>
      <c r="BK31" s="295"/>
      <c r="BL31" s="295"/>
      <c r="BM31" s="295"/>
      <c r="BN31" s="295"/>
      <c r="BO31" s="295"/>
      <c r="BP31" s="295"/>
      <c r="BQ31" s="295"/>
      <c r="BR31" s="295"/>
      <c r="BS31" s="295"/>
      <c r="BT31" s="295"/>
      <c r="BU31" s="295"/>
      <c r="BV31" s="295"/>
      <c r="BW31" s="295"/>
      <c r="BX31" s="295"/>
      <c r="BY31" s="295"/>
      <c r="BZ31" s="295"/>
      <c r="CA31" s="295"/>
      <c r="CB31" s="295"/>
      <c r="CC31" s="295"/>
      <c r="CD31" s="295"/>
      <c r="CE31" s="295"/>
      <c r="CF31" s="295"/>
      <c r="CG31" s="295"/>
      <c r="CH31" s="295"/>
      <c r="CI31" s="295"/>
      <c r="CJ31" s="295"/>
      <c r="CK31" s="295"/>
      <c r="CL31" s="295"/>
      <c r="CM31" s="295"/>
      <c r="CN31" s="295"/>
      <c r="CO31" s="295"/>
      <c r="CP31" s="295"/>
      <c r="CQ31" s="295"/>
      <c r="CR31" s="295"/>
      <c r="CS31" s="295"/>
      <c r="CT31" s="295"/>
    </row>
    <row r="32" spans="1:98" s="297" customFormat="1" ht="12" customHeight="1">
      <c r="A32" s="303"/>
      <c r="B32" s="298" t="s">
        <v>208</v>
      </c>
      <c r="C32" s="590"/>
      <c r="D32" s="591"/>
      <c r="E32" s="591"/>
      <c r="F32" s="591"/>
      <c r="G32" s="591"/>
      <c r="H32" s="591"/>
      <c r="I32" s="591"/>
      <c r="J32" s="591"/>
      <c r="K32" s="591"/>
      <c r="L32" s="591"/>
      <c r="M32" s="591"/>
      <c r="N32" s="591"/>
      <c r="O32" s="592"/>
      <c r="P32" s="304"/>
      <c r="Q32" s="294" t="s">
        <v>571</v>
      </c>
      <c r="R32" s="294">
        <f t="shared" ref="R32:R34" si="4">C32</f>
        <v>0</v>
      </c>
      <c r="S32" s="295"/>
      <c r="T32" s="295"/>
      <c r="U32" s="295"/>
      <c r="V32" s="296"/>
      <c r="W32" s="296"/>
      <c r="X32" s="296"/>
      <c r="Y32" s="296"/>
      <c r="Z32" s="296"/>
      <c r="AA32" s="296"/>
      <c r="AB32" s="296"/>
      <c r="AC32" s="296"/>
      <c r="AD32" s="296"/>
      <c r="AE32" s="296"/>
      <c r="AF32" s="296"/>
      <c r="AG32" s="296"/>
      <c r="AH32" s="296"/>
      <c r="AI32" s="296"/>
      <c r="AJ32" s="296"/>
      <c r="AK32" s="296"/>
      <c r="AL32" s="296"/>
      <c r="AM32" s="296"/>
      <c r="AN32" s="296"/>
      <c r="AO32" s="295"/>
      <c r="AP32" s="295"/>
      <c r="AQ32" s="295"/>
      <c r="AR32" s="295"/>
      <c r="AS32" s="295"/>
      <c r="AT32" s="295"/>
      <c r="AU32" s="295"/>
      <c r="AV32" s="295"/>
      <c r="AW32" s="295"/>
      <c r="AX32" s="295"/>
      <c r="AY32" s="295"/>
      <c r="AZ32" s="295"/>
      <c r="BA32" s="295"/>
      <c r="BB32" s="295"/>
      <c r="BC32" s="295"/>
      <c r="BD32" s="295"/>
      <c r="BE32" s="295"/>
      <c r="BF32" s="295"/>
      <c r="BG32" s="295"/>
      <c r="BH32" s="295"/>
      <c r="BI32" s="295"/>
      <c r="BJ32" s="295"/>
      <c r="BK32" s="295"/>
      <c r="BL32" s="295"/>
      <c r="BM32" s="295"/>
      <c r="BN32" s="295"/>
      <c r="BO32" s="295"/>
      <c r="BP32" s="295"/>
      <c r="BQ32" s="295"/>
      <c r="BR32" s="295"/>
      <c r="BS32" s="295"/>
      <c r="BT32" s="295"/>
      <c r="BU32" s="295"/>
      <c r="BV32" s="295"/>
      <c r="BW32" s="295"/>
      <c r="BX32" s="295"/>
      <c r="BY32" s="295"/>
      <c r="BZ32" s="295"/>
      <c r="CA32" s="295"/>
      <c r="CB32" s="295"/>
      <c r="CC32" s="295"/>
      <c r="CD32" s="295"/>
      <c r="CE32" s="295"/>
      <c r="CF32" s="295"/>
      <c r="CG32" s="295"/>
      <c r="CH32" s="295"/>
      <c r="CI32" s="295"/>
      <c r="CJ32" s="295"/>
      <c r="CK32" s="295"/>
      <c r="CL32" s="295"/>
      <c r="CM32" s="295"/>
      <c r="CN32" s="295"/>
      <c r="CO32" s="295"/>
      <c r="CP32" s="295"/>
      <c r="CQ32" s="295"/>
      <c r="CR32" s="295"/>
      <c r="CS32" s="295"/>
      <c r="CT32" s="295"/>
    </row>
    <row r="33" spans="1:98" s="297" customFormat="1" ht="12" customHeight="1">
      <c r="A33" s="303"/>
      <c r="B33" s="298" t="s">
        <v>595</v>
      </c>
      <c r="C33" s="590"/>
      <c r="D33" s="591"/>
      <c r="E33" s="591"/>
      <c r="F33" s="591"/>
      <c r="G33" s="591"/>
      <c r="H33" s="591"/>
      <c r="I33" s="591"/>
      <c r="J33" s="591"/>
      <c r="K33" s="591"/>
      <c r="L33" s="591"/>
      <c r="M33" s="591"/>
      <c r="N33" s="591"/>
      <c r="O33" s="592"/>
      <c r="P33" s="304"/>
      <c r="Q33" s="294" t="s">
        <v>571</v>
      </c>
      <c r="R33" s="294">
        <f t="shared" si="4"/>
        <v>0</v>
      </c>
      <c r="S33" s="295"/>
      <c r="T33" s="295"/>
      <c r="U33" s="295"/>
      <c r="V33" s="296"/>
      <c r="W33" s="296"/>
      <c r="X33" s="296"/>
      <c r="Y33" s="296"/>
      <c r="Z33" s="296"/>
      <c r="AA33" s="296"/>
      <c r="AB33" s="296"/>
      <c r="AC33" s="296"/>
      <c r="AD33" s="296"/>
      <c r="AE33" s="296"/>
      <c r="AF33" s="296"/>
      <c r="AG33" s="296"/>
      <c r="AH33" s="296"/>
      <c r="AI33" s="296"/>
      <c r="AJ33" s="296"/>
      <c r="AK33" s="296"/>
      <c r="AL33" s="296"/>
      <c r="AM33" s="296"/>
      <c r="AN33" s="296"/>
      <c r="AO33" s="295"/>
      <c r="AP33" s="295"/>
      <c r="AQ33" s="295"/>
      <c r="AR33" s="295"/>
      <c r="AS33" s="295"/>
      <c r="AT33" s="295"/>
      <c r="AU33" s="295"/>
      <c r="AV33" s="295"/>
      <c r="AW33" s="295"/>
      <c r="AX33" s="295"/>
      <c r="AY33" s="295"/>
      <c r="AZ33" s="295"/>
      <c r="BA33" s="295"/>
      <c r="BB33" s="295"/>
      <c r="BC33" s="295"/>
      <c r="BD33" s="295"/>
      <c r="BE33" s="295"/>
      <c r="BF33" s="295"/>
      <c r="BG33" s="295"/>
      <c r="BH33" s="295"/>
      <c r="BI33" s="295"/>
      <c r="BJ33" s="295"/>
      <c r="BK33" s="295"/>
      <c r="BL33" s="295"/>
      <c r="BM33" s="295"/>
      <c r="BN33" s="295"/>
      <c r="BO33" s="295"/>
      <c r="BP33" s="295"/>
      <c r="BQ33" s="295"/>
      <c r="BR33" s="295"/>
      <c r="BS33" s="295"/>
      <c r="BT33" s="295"/>
      <c r="BU33" s="295"/>
      <c r="BV33" s="295"/>
      <c r="BW33" s="295"/>
      <c r="BX33" s="295"/>
      <c r="BY33" s="295"/>
      <c r="BZ33" s="295"/>
      <c r="CA33" s="295"/>
      <c r="CB33" s="295"/>
      <c r="CC33" s="295"/>
      <c r="CD33" s="295"/>
      <c r="CE33" s="295"/>
      <c r="CF33" s="295"/>
      <c r="CG33" s="295"/>
      <c r="CH33" s="295"/>
      <c r="CI33" s="295"/>
      <c r="CJ33" s="295"/>
      <c r="CK33" s="295"/>
      <c r="CL33" s="295"/>
      <c r="CM33" s="295"/>
      <c r="CN33" s="295"/>
      <c r="CO33" s="295"/>
      <c r="CP33" s="295"/>
      <c r="CQ33" s="295"/>
      <c r="CR33" s="295"/>
      <c r="CS33" s="295"/>
      <c r="CT33" s="295"/>
    </row>
    <row r="34" spans="1:98" s="297" customFormat="1" ht="12" customHeight="1">
      <c r="A34" s="303"/>
      <c r="B34" s="298" t="s">
        <v>587</v>
      </c>
      <c r="C34" s="590"/>
      <c r="D34" s="591"/>
      <c r="E34" s="591"/>
      <c r="F34" s="591"/>
      <c r="G34" s="591"/>
      <c r="H34" s="591"/>
      <c r="I34" s="591"/>
      <c r="J34" s="591"/>
      <c r="K34" s="591"/>
      <c r="L34" s="591"/>
      <c r="M34" s="591"/>
      <c r="N34" s="591"/>
      <c r="O34" s="592"/>
      <c r="P34" s="304"/>
      <c r="Q34" s="294" t="s">
        <v>571</v>
      </c>
      <c r="R34" s="294">
        <f t="shared" si="4"/>
        <v>0</v>
      </c>
      <c r="S34" s="295"/>
      <c r="T34" s="295"/>
      <c r="U34" s="295"/>
      <c r="V34" s="296"/>
      <c r="W34" s="296"/>
      <c r="X34" s="296"/>
      <c r="Y34" s="296"/>
      <c r="Z34" s="296"/>
      <c r="AA34" s="296"/>
      <c r="AB34" s="296"/>
      <c r="AC34" s="296"/>
      <c r="AD34" s="296"/>
      <c r="AE34" s="296"/>
      <c r="AF34" s="296"/>
      <c r="AG34" s="296"/>
      <c r="AH34" s="296"/>
      <c r="AI34" s="296"/>
      <c r="AJ34" s="296"/>
      <c r="AK34" s="296"/>
      <c r="AL34" s="296"/>
      <c r="AM34" s="296"/>
      <c r="AN34" s="296"/>
      <c r="AO34" s="295"/>
      <c r="AP34" s="295"/>
      <c r="AQ34" s="295"/>
      <c r="AR34" s="295"/>
      <c r="AS34" s="295"/>
      <c r="AT34" s="295"/>
      <c r="AU34" s="295"/>
      <c r="AV34" s="295"/>
      <c r="AW34" s="295"/>
      <c r="AX34" s="295"/>
      <c r="AY34" s="295"/>
      <c r="AZ34" s="295"/>
      <c r="BA34" s="295"/>
      <c r="BB34" s="295"/>
      <c r="BC34" s="295"/>
      <c r="BD34" s="295"/>
      <c r="BE34" s="295"/>
      <c r="BF34" s="295"/>
      <c r="BG34" s="295"/>
      <c r="BH34" s="295"/>
      <c r="BI34" s="295"/>
      <c r="BJ34" s="295"/>
      <c r="BK34" s="295"/>
      <c r="BL34" s="295"/>
      <c r="BM34" s="295"/>
      <c r="BN34" s="295"/>
      <c r="BO34" s="295"/>
      <c r="BP34" s="295"/>
      <c r="BQ34" s="295"/>
      <c r="BR34" s="295"/>
      <c r="BS34" s="295"/>
      <c r="BT34" s="295"/>
      <c r="BU34" s="295"/>
      <c r="BV34" s="295"/>
      <c r="BW34" s="295"/>
      <c r="BX34" s="295"/>
      <c r="BY34" s="295"/>
      <c r="BZ34" s="295"/>
      <c r="CA34" s="295"/>
      <c r="CB34" s="295"/>
      <c r="CC34" s="295"/>
      <c r="CD34" s="295"/>
      <c r="CE34" s="295"/>
      <c r="CF34" s="295"/>
      <c r="CG34" s="295"/>
      <c r="CH34" s="295"/>
      <c r="CI34" s="295"/>
      <c r="CJ34" s="295"/>
      <c r="CK34" s="295"/>
      <c r="CL34" s="295"/>
      <c r="CM34" s="295"/>
      <c r="CN34" s="295"/>
      <c r="CO34" s="295"/>
      <c r="CP34" s="295"/>
      <c r="CQ34" s="295"/>
      <c r="CR34" s="295"/>
      <c r="CS34" s="295"/>
      <c r="CT34" s="295"/>
    </row>
    <row r="35" spans="1:98" s="297" customFormat="1" ht="12" customHeight="1">
      <c r="A35" s="303"/>
      <c r="B35" s="298" t="s">
        <v>596</v>
      </c>
      <c r="C35" s="590" t="s">
        <v>1056</v>
      </c>
      <c r="D35" s="591"/>
      <c r="E35" s="282" t="s">
        <v>1054</v>
      </c>
      <c r="F35" s="591"/>
      <c r="G35" s="591"/>
      <c r="H35" s="282" t="s">
        <v>1055</v>
      </c>
      <c r="I35" s="609"/>
      <c r="J35" s="609"/>
      <c r="K35" s="609"/>
      <c r="L35" s="609"/>
      <c r="M35" s="609"/>
      <c r="N35" s="609"/>
      <c r="O35" s="610"/>
      <c r="P35" s="305"/>
      <c r="Q35" s="294" t="s">
        <v>571</v>
      </c>
      <c r="R35" s="294" t="str">
        <f>C35&amp;E35&amp;F35&amp;H35&amp;I35</f>
        <v>群馬県市</v>
      </c>
      <c r="S35" s="295"/>
      <c r="T35" s="295"/>
      <c r="U35" s="295"/>
      <c r="V35" s="296"/>
      <c r="W35" s="296"/>
      <c r="X35" s="296"/>
      <c r="Y35" s="296"/>
      <c r="Z35" s="296"/>
      <c r="AA35" s="296"/>
      <c r="AB35" s="296"/>
      <c r="AC35" s="296"/>
      <c r="AD35" s="296"/>
      <c r="AE35" s="296"/>
      <c r="AF35" s="296"/>
      <c r="AG35" s="296"/>
      <c r="AH35" s="296"/>
      <c r="AI35" s="296"/>
      <c r="AJ35" s="296"/>
      <c r="AK35" s="296"/>
      <c r="AL35" s="296"/>
      <c r="AM35" s="296"/>
      <c r="AN35" s="296"/>
      <c r="AO35" s="295"/>
      <c r="AP35" s="295"/>
      <c r="AQ35" s="295"/>
      <c r="AR35" s="295"/>
      <c r="AS35" s="295"/>
      <c r="AT35" s="295"/>
      <c r="AU35" s="295"/>
      <c r="AV35" s="295"/>
      <c r="AW35" s="295"/>
      <c r="AX35" s="295"/>
      <c r="AY35" s="295"/>
      <c r="AZ35" s="295"/>
      <c r="BA35" s="295"/>
      <c r="BB35" s="295"/>
      <c r="BC35" s="295"/>
      <c r="BD35" s="295"/>
      <c r="BE35" s="295"/>
      <c r="BF35" s="295"/>
      <c r="BG35" s="295"/>
      <c r="BH35" s="295"/>
      <c r="BI35" s="295"/>
      <c r="BJ35" s="295"/>
      <c r="BK35" s="295"/>
      <c r="BL35" s="295"/>
      <c r="BM35" s="295"/>
      <c r="BN35" s="295"/>
      <c r="BO35" s="295"/>
      <c r="BP35" s="295"/>
      <c r="BQ35" s="295"/>
      <c r="BR35" s="295"/>
      <c r="BS35" s="295"/>
      <c r="BT35" s="295"/>
      <c r="BU35" s="295"/>
      <c r="BV35" s="295"/>
      <c r="BW35" s="295"/>
      <c r="BX35" s="295"/>
      <c r="BY35" s="295"/>
      <c r="BZ35" s="295"/>
      <c r="CA35" s="295"/>
      <c r="CB35" s="295"/>
      <c r="CC35" s="295"/>
      <c r="CD35" s="295"/>
      <c r="CE35" s="295"/>
      <c r="CF35" s="295"/>
      <c r="CG35" s="295"/>
      <c r="CH35" s="295"/>
      <c r="CI35" s="295"/>
      <c r="CJ35" s="295"/>
      <c r="CK35" s="295"/>
      <c r="CL35" s="295"/>
      <c r="CM35" s="295"/>
      <c r="CN35" s="295"/>
      <c r="CO35" s="295"/>
      <c r="CP35" s="295"/>
      <c r="CQ35" s="295"/>
      <c r="CR35" s="295"/>
      <c r="CS35" s="295"/>
      <c r="CT35" s="295"/>
    </row>
    <row r="36" spans="1:98" s="297" customFormat="1" ht="12" customHeight="1">
      <c r="A36" s="303"/>
      <c r="B36" s="298" t="s">
        <v>590</v>
      </c>
      <c r="C36" s="590"/>
      <c r="D36" s="591"/>
      <c r="E36" s="591"/>
      <c r="F36" s="591"/>
      <c r="G36" s="591"/>
      <c r="H36" s="591"/>
      <c r="I36" s="591"/>
      <c r="J36" s="591"/>
      <c r="K36" s="591"/>
      <c r="L36" s="591"/>
      <c r="M36" s="591"/>
      <c r="N36" s="591"/>
      <c r="O36" s="592"/>
      <c r="P36" s="304"/>
      <c r="Q36" s="294" t="s">
        <v>571</v>
      </c>
      <c r="R36" s="294">
        <f>C36</f>
        <v>0</v>
      </c>
      <c r="S36" s="295"/>
      <c r="T36" s="295"/>
      <c r="U36" s="295"/>
      <c r="V36" s="296"/>
      <c r="W36" s="296"/>
      <c r="X36" s="296"/>
      <c r="Y36" s="296"/>
      <c r="Z36" s="296"/>
      <c r="AA36" s="296"/>
      <c r="AB36" s="296"/>
      <c r="AC36" s="296"/>
      <c r="AD36" s="296"/>
      <c r="AE36" s="296"/>
      <c r="AF36" s="296"/>
      <c r="AG36" s="296"/>
      <c r="AH36" s="296"/>
      <c r="AI36" s="296"/>
      <c r="AJ36" s="296"/>
      <c r="AK36" s="296"/>
      <c r="AL36" s="296"/>
      <c r="AM36" s="296"/>
      <c r="AN36" s="296"/>
      <c r="AO36" s="295"/>
      <c r="AP36" s="295"/>
      <c r="AQ36" s="295"/>
      <c r="AR36" s="295"/>
      <c r="AS36" s="295"/>
      <c r="AT36" s="295"/>
      <c r="AU36" s="295"/>
      <c r="AV36" s="295"/>
      <c r="AW36" s="295"/>
      <c r="AX36" s="295"/>
      <c r="AY36" s="295"/>
      <c r="AZ36" s="295"/>
      <c r="BA36" s="295"/>
      <c r="BB36" s="295"/>
      <c r="BC36" s="295"/>
      <c r="BD36" s="295"/>
      <c r="BE36" s="295"/>
      <c r="BF36" s="295"/>
      <c r="BG36" s="295"/>
      <c r="BH36" s="295"/>
      <c r="BI36" s="295"/>
      <c r="BJ36" s="295"/>
      <c r="BK36" s="295"/>
      <c r="BL36" s="295"/>
      <c r="BM36" s="295"/>
      <c r="BN36" s="295"/>
      <c r="BO36" s="295"/>
      <c r="BP36" s="295"/>
      <c r="BQ36" s="295"/>
      <c r="BR36" s="295"/>
      <c r="BS36" s="295"/>
      <c r="BT36" s="295"/>
      <c r="BU36" s="295"/>
      <c r="BV36" s="295"/>
      <c r="BW36" s="295"/>
      <c r="BX36" s="295"/>
      <c r="BY36" s="295"/>
      <c r="BZ36" s="295"/>
      <c r="CA36" s="295"/>
      <c r="CB36" s="295"/>
      <c r="CC36" s="295"/>
      <c r="CD36" s="295"/>
      <c r="CE36" s="295"/>
      <c r="CF36" s="295"/>
      <c r="CG36" s="295"/>
      <c r="CH36" s="295"/>
      <c r="CI36" s="295"/>
      <c r="CJ36" s="295"/>
      <c r="CK36" s="295"/>
      <c r="CL36" s="295"/>
      <c r="CM36" s="295"/>
      <c r="CN36" s="295"/>
      <c r="CO36" s="295"/>
      <c r="CP36" s="295"/>
      <c r="CQ36" s="295"/>
      <c r="CR36" s="295"/>
      <c r="CS36" s="295"/>
      <c r="CT36" s="295"/>
    </row>
    <row r="37" spans="1:98" s="297" customFormat="1" ht="12" customHeight="1">
      <c r="A37" s="307"/>
      <c r="B37" s="298" t="s">
        <v>212</v>
      </c>
      <c r="C37" s="590"/>
      <c r="D37" s="591"/>
      <c r="E37" s="282"/>
      <c r="F37" s="288" t="s">
        <v>193</v>
      </c>
      <c r="G37" s="282"/>
      <c r="H37" s="288" t="s">
        <v>210</v>
      </c>
      <c r="I37" s="282"/>
      <c r="J37" s="288" t="s">
        <v>570</v>
      </c>
      <c r="K37" s="299"/>
      <c r="L37" s="299"/>
      <c r="M37" s="299"/>
      <c r="N37" s="299"/>
      <c r="O37" s="300"/>
      <c r="P37" s="304"/>
      <c r="Q37" s="294" t="s">
        <v>571</v>
      </c>
      <c r="R37" s="294" t="str">
        <f>C37&amp;D37&amp;E37&amp;F37&amp;G37&amp;H37&amp;I37&amp;J37&amp;K37&amp;L37&amp;M37&amp;N37&amp;O37</f>
        <v>年月日</v>
      </c>
      <c r="S37" s="295"/>
      <c r="T37" s="295"/>
      <c r="U37" s="295"/>
      <c r="V37" s="296"/>
      <c r="W37" s="296"/>
      <c r="X37" s="296"/>
      <c r="Y37" s="296"/>
      <c r="Z37" s="296"/>
      <c r="AA37" s="296"/>
      <c r="AB37" s="296"/>
      <c r="AC37" s="296"/>
      <c r="AD37" s="296"/>
      <c r="AE37" s="296"/>
      <c r="AF37" s="296"/>
      <c r="AG37" s="296"/>
      <c r="AH37" s="296"/>
      <c r="AI37" s="296"/>
      <c r="AJ37" s="296"/>
      <c r="AK37" s="296"/>
      <c r="AL37" s="296"/>
      <c r="AM37" s="296"/>
      <c r="AN37" s="296"/>
      <c r="AO37" s="295"/>
      <c r="AP37" s="295"/>
      <c r="AQ37" s="295"/>
      <c r="AR37" s="295"/>
      <c r="AS37" s="295"/>
      <c r="AT37" s="295"/>
      <c r="AU37" s="295"/>
      <c r="AV37" s="295"/>
      <c r="AW37" s="295"/>
      <c r="AX37" s="295"/>
      <c r="AY37" s="295"/>
      <c r="AZ37" s="295"/>
      <c r="BA37" s="295"/>
      <c r="BB37" s="295"/>
      <c r="BC37" s="295"/>
      <c r="BD37" s="295"/>
      <c r="BE37" s="295"/>
      <c r="BF37" s="295"/>
      <c r="BG37" s="295"/>
      <c r="BH37" s="295"/>
      <c r="BI37" s="295"/>
      <c r="BJ37" s="295"/>
      <c r="BK37" s="295"/>
      <c r="BL37" s="295"/>
      <c r="BM37" s="295"/>
      <c r="BN37" s="295"/>
      <c r="BO37" s="295"/>
      <c r="BP37" s="295"/>
      <c r="BQ37" s="295"/>
      <c r="BR37" s="295"/>
      <c r="BS37" s="295"/>
      <c r="BT37" s="295"/>
      <c r="BU37" s="295"/>
      <c r="BV37" s="295"/>
      <c r="BW37" s="295"/>
      <c r="BX37" s="295"/>
      <c r="BY37" s="295"/>
      <c r="BZ37" s="295"/>
      <c r="CA37" s="295"/>
      <c r="CB37" s="295"/>
      <c r="CC37" s="295"/>
      <c r="CD37" s="295"/>
      <c r="CE37" s="295"/>
      <c r="CF37" s="295"/>
      <c r="CG37" s="295"/>
      <c r="CH37" s="295"/>
      <c r="CI37" s="295"/>
      <c r="CJ37" s="295"/>
      <c r="CK37" s="295"/>
      <c r="CL37" s="295"/>
      <c r="CM37" s="295"/>
      <c r="CN37" s="295"/>
      <c r="CO37" s="295"/>
      <c r="CP37" s="295"/>
      <c r="CQ37" s="295"/>
      <c r="CR37" s="295"/>
      <c r="CS37" s="295"/>
      <c r="CT37" s="295"/>
    </row>
    <row r="38" spans="1:98" s="297" customFormat="1" ht="12" hidden="1" customHeight="1">
      <c r="A38" s="290"/>
      <c r="B38" s="290"/>
      <c r="C38" s="290"/>
      <c r="D38" s="290"/>
      <c r="E38" s="290"/>
      <c r="F38" s="290"/>
      <c r="G38" s="290"/>
      <c r="H38" s="290"/>
      <c r="I38" s="290"/>
      <c r="J38" s="290"/>
      <c r="K38" s="290"/>
      <c r="L38" s="290"/>
      <c r="M38" s="290"/>
      <c r="N38" s="290"/>
      <c r="O38" s="290"/>
      <c r="P38" s="293"/>
      <c r="Q38" s="294"/>
      <c r="R38" s="294"/>
      <c r="S38" s="295"/>
      <c r="T38" s="295"/>
      <c r="U38" s="295"/>
      <c r="V38" s="296"/>
      <c r="W38" s="296"/>
      <c r="X38" s="296"/>
      <c r="Y38" s="296"/>
      <c r="Z38" s="296"/>
      <c r="AA38" s="296"/>
      <c r="AB38" s="296"/>
      <c r="AC38" s="296"/>
      <c r="AD38" s="296"/>
      <c r="AE38" s="296"/>
      <c r="AF38" s="296"/>
      <c r="AG38" s="296"/>
      <c r="AH38" s="296"/>
      <c r="AI38" s="296"/>
      <c r="AJ38" s="296"/>
      <c r="AK38" s="296"/>
      <c r="AL38" s="296"/>
      <c r="AM38" s="296"/>
      <c r="AN38" s="296"/>
      <c r="AO38" s="295"/>
      <c r="AP38" s="295"/>
      <c r="AQ38" s="295"/>
      <c r="AR38" s="295"/>
      <c r="AS38" s="295"/>
      <c r="AT38" s="295"/>
      <c r="AU38" s="295"/>
      <c r="AV38" s="295"/>
      <c r="AW38" s="295"/>
      <c r="AX38" s="295"/>
      <c r="AY38" s="295"/>
      <c r="AZ38" s="295"/>
      <c r="BA38" s="295"/>
      <c r="BB38" s="295"/>
      <c r="BC38" s="295"/>
      <c r="BD38" s="295"/>
      <c r="BE38" s="295"/>
      <c r="BF38" s="295"/>
      <c r="BG38" s="295"/>
      <c r="BH38" s="295"/>
      <c r="BI38" s="295"/>
      <c r="BJ38" s="295"/>
      <c r="BK38" s="295"/>
      <c r="BL38" s="295"/>
      <c r="BM38" s="295"/>
      <c r="BN38" s="295"/>
      <c r="BO38" s="295"/>
      <c r="BP38" s="295"/>
      <c r="BQ38" s="295"/>
      <c r="BR38" s="295"/>
      <c r="BS38" s="295"/>
      <c r="BT38" s="295"/>
      <c r="BU38" s="295"/>
      <c r="BV38" s="295"/>
      <c r="BW38" s="295"/>
      <c r="BX38" s="295"/>
      <c r="BY38" s="295"/>
      <c r="BZ38" s="295"/>
      <c r="CA38" s="295"/>
      <c r="CB38" s="295"/>
      <c r="CC38" s="295"/>
      <c r="CD38" s="295"/>
      <c r="CE38" s="295"/>
      <c r="CF38" s="295"/>
      <c r="CG38" s="295"/>
      <c r="CH38" s="295"/>
      <c r="CI38" s="295"/>
      <c r="CJ38" s="295"/>
      <c r="CK38" s="295"/>
      <c r="CL38" s="295"/>
      <c r="CM38" s="295"/>
      <c r="CN38" s="295"/>
      <c r="CO38" s="295"/>
      <c r="CP38" s="295"/>
      <c r="CQ38" s="295"/>
      <c r="CR38" s="295"/>
      <c r="CS38" s="295"/>
      <c r="CT38" s="295"/>
    </row>
    <row r="39" spans="1:98" s="297" customFormat="1" ht="12" hidden="1" customHeight="1">
      <c r="A39" s="290" t="s">
        <v>1029</v>
      </c>
      <c r="B39" s="290"/>
      <c r="C39" s="290"/>
      <c r="D39" s="290"/>
      <c r="E39" s="290"/>
      <c r="F39" s="290"/>
      <c r="G39" s="290"/>
      <c r="H39" s="290"/>
      <c r="I39" s="290"/>
      <c r="J39" s="290"/>
      <c r="K39" s="290"/>
      <c r="L39" s="290"/>
      <c r="M39" s="290"/>
      <c r="N39" s="290"/>
      <c r="O39" s="290"/>
      <c r="P39" s="293"/>
      <c r="Q39" s="294"/>
      <c r="R39" s="294"/>
      <c r="S39" s="295"/>
      <c r="T39" s="295"/>
      <c r="U39" s="295"/>
      <c r="V39" s="296"/>
      <c r="W39" s="296"/>
      <c r="X39" s="296"/>
      <c r="Y39" s="296"/>
      <c r="Z39" s="296"/>
      <c r="AA39" s="296"/>
      <c r="AB39" s="296"/>
      <c r="AC39" s="296"/>
      <c r="AD39" s="296"/>
      <c r="AE39" s="296"/>
      <c r="AF39" s="296"/>
      <c r="AG39" s="296"/>
      <c r="AH39" s="296"/>
      <c r="AI39" s="296"/>
      <c r="AJ39" s="296"/>
      <c r="AK39" s="296"/>
      <c r="AL39" s="296"/>
      <c r="AM39" s="296"/>
      <c r="AN39" s="296"/>
      <c r="AO39" s="295"/>
      <c r="AP39" s="295"/>
      <c r="AQ39" s="295"/>
      <c r="AR39" s="295"/>
      <c r="AS39" s="295"/>
      <c r="AT39" s="295"/>
      <c r="AU39" s="295"/>
      <c r="AV39" s="295"/>
      <c r="AW39" s="295"/>
      <c r="AX39" s="295"/>
      <c r="AY39" s="295"/>
      <c r="AZ39" s="295"/>
      <c r="BA39" s="295"/>
      <c r="BB39" s="295"/>
      <c r="BC39" s="295"/>
      <c r="BD39" s="295"/>
      <c r="BE39" s="295"/>
      <c r="BF39" s="295"/>
      <c r="BG39" s="295"/>
      <c r="BH39" s="295"/>
      <c r="BI39" s="295"/>
      <c r="BJ39" s="295"/>
      <c r="BK39" s="295"/>
      <c r="BL39" s="295"/>
      <c r="BM39" s="295"/>
      <c r="BN39" s="295"/>
      <c r="BO39" s="295"/>
      <c r="BP39" s="295"/>
      <c r="BQ39" s="295"/>
      <c r="BR39" s="295"/>
      <c r="BS39" s="295"/>
      <c r="BT39" s="295"/>
      <c r="BU39" s="295"/>
      <c r="BV39" s="295"/>
      <c r="BW39" s="295"/>
      <c r="BX39" s="295"/>
      <c r="BY39" s="295"/>
      <c r="BZ39" s="295"/>
      <c r="CA39" s="295"/>
      <c r="CB39" s="295"/>
      <c r="CC39" s="295"/>
      <c r="CD39" s="295"/>
      <c r="CE39" s="295"/>
      <c r="CF39" s="295"/>
      <c r="CG39" s="295"/>
      <c r="CH39" s="295"/>
      <c r="CI39" s="295"/>
      <c r="CJ39" s="295"/>
      <c r="CK39" s="295"/>
      <c r="CL39" s="295"/>
      <c r="CM39" s="295"/>
      <c r="CN39" s="295"/>
      <c r="CO39" s="295"/>
      <c r="CP39" s="295"/>
      <c r="CQ39" s="295"/>
      <c r="CR39" s="295"/>
      <c r="CS39" s="295"/>
      <c r="CT39" s="295"/>
    </row>
    <row r="40" spans="1:98" s="297" customFormat="1" ht="12" hidden="1" customHeight="1">
      <c r="A40" s="298" t="s">
        <v>610</v>
      </c>
      <c r="B40" s="298"/>
      <c r="C40" s="593" t="s">
        <v>944</v>
      </c>
      <c r="D40" s="594"/>
      <c r="E40" s="594"/>
      <c r="F40" s="594"/>
      <c r="G40" s="594"/>
      <c r="H40" s="594"/>
      <c r="I40" s="594"/>
      <c r="J40" s="594"/>
      <c r="K40" s="594"/>
      <c r="L40" s="594"/>
      <c r="M40" s="595"/>
      <c r="N40" s="595"/>
      <c r="O40" s="596"/>
      <c r="P40" s="314"/>
      <c r="Q40" s="294" t="s">
        <v>572</v>
      </c>
      <c r="R40" s="294" t="str">
        <f>IF(C40="新規","指定",IF(C40="更新","指定更新",IF(C40="変更","指定変更",)))</f>
        <v>指定変更</v>
      </c>
      <c r="S40" s="295"/>
      <c r="T40" s="295"/>
      <c r="U40" s="295"/>
      <c r="V40" s="296"/>
      <c r="W40" s="296"/>
      <c r="X40" s="296"/>
      <c r="Y40" s="296"/>
      <c r="Z40" s="296"/>
      <c r="AA40" s="296"/>
      <c r="AB40" s="296"/>
      <c r="AC40" s="296"/>
      <c r="AD40" s="296"/>
      <c r="AE40" s="296"/>
      <c r="AF40" s="296"/>
      <c r="AG40" s="296"/>
      <c r="AH40" s="296"/>
      <c r="AI40" s="296"/>
      <c r="AJ40" s="296"/>
      <c r="AK40" s="296"/>
      <c r="AL40" s="296"/>
      <c r="AM40" s="296"/>
      <c r="AN40" s="296"/>
      <c r="AO40" s="295"/>
      <c r="AP40" s="295"/>
      <c r="AQ40" s="295"/>
      <c r="AR40" s="295"/>
      <c r="AS40" s="295"/>
      <c r="AT40" s="295"/>
      <c r="AU40" s="295"/>
      <c r="AV40" s="295"/>
      <c r="AW40" s="295"/>
      <c r="AX40" s="295"/>
      <c r="AY40" s="295"/>
      <c r="AZ40" s="295"/>
      <c r="BA40" s="295"/>
      <c r="BB40" s="295"/>
      <c r="BC40" s="295"/>
      <c r="BD40" s="295"/>
      <c r="BE40" s="295"/>
      <c r="BF40" s="295"/>
      <c r="BG40" s="295"/>
      <c r="BH40" s="295"/>
      <c r="BI40" s="295"/>
      <c r="BJ40" s="295"/>
      <c r="BK40" s="295"/>
      <c r="BL40" s="295"/>
      <c r="BM40" s="295"/>
      <c r="BN40" s="295"/>
      <c r="BO40" s="295"/>
      <c r="BP40" s="295"/>
      <c r="BQ40" s="295"/>
      <c r="BR40" s="295"/>
      <c r="BS40" s="295"/>
      <c r="BT40" s="295"/>
      <c r="BU40" s="295"/>
      <c r="BV40" s="295"/>
      <c r="BW40" s="295"/>
      <c r="BX40" s="295"/>
      <c r="BY40" s="295"/>
      <c r="BZ40" s="295"/>
      <c r="CA40" s="295"/>
      <c r="CB40" s="295"/>
      <c r="CC40" s="295"/>
      <c r="CD40" s="295"/>
      <c r="CE40" s="295"/>
      <c r="CF40" s="295"/>
      <c r="CG40" s="295"/>
      <c r="CH40" s="295"/>
      <c r="CI40" s="295"/>
      <c r="CJ40" s="295"/>
      <c r="CK40" s="295"/>
      <c r="CL40" s="295"/>
      <c r="CM40" s="295"/>
      <c r="CN40" s="295"/>
      <c r="CO40" s="295"/>
      <c r="CP40" s="295"/>
      <c r="CQ40" s="295"/>
      <c r="CR40" s="295"/>
      <c r="CS40" s="295"/>
      <c r="CT40" s="295"/>
    </row>
    <row r="41" spans="1:98" s="297" customFormat="1" ht="12" customHeight="1">
      <c r="A41" s="298" t="s">
        <v>609</v>
      </c>
      <c r="B41" s="298"/>
      <c r="C41" s="590"/>
      <c r="D41" s="591"/>
      <c r="E41" s="282"/>
      <c r="F41" s="288" t="s">
        <v>193</v>
      </c>
      <c r="G41" s="282"/>
      <c r="H41" s="288" t="s">
        <v>210</v>
      </c>
      <c r="I41" s="282"/>
      <c r="J41" s="288" t="s">
        <v>570</v>
      </c>
      <c r="K41" s="299"/>
      <c r="L41" s="299"/>
      <c r="M41" s="299"/>
      <c r="N41" s="299"/>
      <c r="O41" s="300"/>
      <c r="P41" s="314"/>
      <c r="Q41" s="294" t="s">
        <v>571</v>
      </c>
      <c r="R41" s="294" t="str">
        <f>C41&amp;D41&amp;E41&amp;F41&amp;G41&amp;H41&amp;I41&amp;J41&amp;K41&amp;L41&amp;M41&amp;N41&amp;O41</f>
        <v>年月日</v>
      </c>
      <c r="S41" s="295"/>
      <c r="T41" s="295"/>
      <c r="U41" s="295"/>
      <c r="V41" s="296"/>
      <c r="W41" s="296"/>
      <c r="X41" s="296"/>
      <c r="Y41" s="296"/>
      <c r="Z41" s="296"/>
      <c r="AA41" s="296"/>
      <c r="AB41" s="296"/>
      <c r="AC41" s="296"/>
      <c r="AD41" s="296"/>
      <c r="AE41" s="296"/>
      <c r="AF41" s="296"/>
      <c r="AG41" s="296"/>
      <c r="AH41" s="296"/>
      <c r="AI41" s="296"/>
      <c r="AJ41" s="296"/>
      <c r="AK41" s="296"/>
      <c r="AL41" s="296"/>
      <c r="AM41" s="296"/>
      <c r="AN41" s="296"/>
      <c r="AO41" s="295"/>
      <c r="AP41" s="295"/>
      <c r="AQ41" s="295"/>
      <c r="AR41" s="295"/>
      <c r="AS41" s="295"/>
      <c r="AT41" s="295"/>
      <c r="AU41" s="295"/>
      <c r="AV41" s="295"/>
      <c r="AW41" s="295"/>
      <c r="AX41" s="295"/>
      <c r="AY41" s="295"/>
      <c r="AZ41" s="295"/>
      <c r="BA41" s="295"/>
      <c r="BB41" s="295"/>
      <c r="BC41" s="295"/>
      <c r="BD41" s="295"/>
      <c r="BE41" s="295"/>
      <c r="BF41" s="295"/>
      <c r="BG41" s="295"/>
      <c r="BH41" s="295"/>
      <c r="BI41" s="295"/>
      <c r="BJ41" s="295"/>
      <c r="BK41" s="295"/>
      <c r="BL41" s="295"/>
      <c r="BM41" s="295"/>
      <c r="BN41" s="295"/>
      <c r="BO41" s="295"/>
      <c r="BP41" s="295"/>
      <c r="BQ41" s="295"/>
      <c r="BR41" s="295"/>
      <c r="BS41" s="295"/>
      <c r="BT41" s="295"/>
      <c r="BU41" s="295"/>
      <c r="BV41" s="295"/>
      <c r="BW41" s="295"/>
      <c r="BX41" s="295"/>
      <c r="BY41" s="295"/>
      <c r="BZ41" s="295"/>
      <c r="CA41" s="295"/>
      <c r="CB41" s="295"/>
      <c r="CC41" s="295"/>
      <c r="CD41" s="295"/>
      <c r="CE41" s="295"/>
      <c r="CF41" s="295"/>
      <c r="CG41" s="295"/>
      <c r="CH41" s="295"/>
      <c r="CI41" s="295"/>
      <c r="CJ41" s="295"/>
      <c r="CK41" s="295"/>
      <c r="CL41" s="295"/>
      <c r="CM41" s="295"/>
      <c r="CN41" s="295"/>
      <c r="CO41" s="295"/>
      <c r="CP41" s="295"/>
      <c r="CQ41" s="295"/>
      <c r="CR41" s="295"/>
      <c r="CS41" s="295"/>
      <c r="CT41" s="295"/>
    </row>
    <row r="42" spans="1:98" s="297" customFormat="1" ht="12" hidden="1" customHeight="1">
      <c r="A42" s="298" t="s">
        <v>943</v>
      </c>
      <c r="B42" s="298"/>
      <c r="C42" s="588" t="s">
        <v>569</v>
      </c>
      <c r="D42" s="589"/>
      <c r="E42" s="287">
        <v>8</v>
      </c>
      <c r="F42" s="288" t="s">
        <v>193</v>
      </c>
      <c r="G42" s="287">
        <v>6</v>
      </c>
      <c r="H42" s="288" t="s">
        <v>210</v>
      </c>
      <c r="I42" s="287">
        <v>1</v>
      </c>
      <c r="J42" s="288" t="s">
        <v>570</v>
      </c>
      <c r="K42" s="299"/>
      <c r="L42" s="299"/>
      <c r="M42" s="299"/>
      <c r="N42" s="299"/>
      <c r="O42" s="300"/>
      <c r="P42" s="314"/>
      <c r="Q42" s="294" t="s">
        <v>571</v>
      </c>
      <c r="R42" s="294" t="str">
        <f>C42&amp;D42&amp;E42&amp;F42&amp;G42&amp;H42&amp;I42&amp;J42&amp;K42&amp;L42&amp;M42&amp;N42&amp;O42</f>
        <v>令和8年6月1日</v>
      </c>
      <c r="S42" s="295"/>
      <c r="T42" s="295"/>
      <c r="U42" s="295"/>
      <c r="V42" s="296"/>
      <c r="W42" s="296"/>
      <c r="X42" s="296"/>
      <c r="Y42" s="296"/>
      <c r="Z42" s="296"/>
      <c r="AA42" s="296"/>
      <c r="AB42" s="296"/>
      <c r="AC42" s="296"/>
      <c r="AD42" s="296"/>
      <c r="AE42" s="296"/>
      <c r="AF42" s="296"/>
      <c r="AG42" s="296"/>
      <c r="AH42" s="296"/>
      <c r="AI42" s="296"/>
      <c r="AJ42" s="296"/>
      <c r="AK42" s="296"/>
      <c r="AL42" s="296"/>
      <c r="AM42" s="296"/>
      <c r="AN42" s="296"/>
      <c r="AO42" s="295"/>
      <c r="AP42" s="295"/>
      <c r="AQ42" s="295"/>
      <c r="AR42" s="295"/>
      <c r="AS42" s="295"/>
      <c r="AT42" s="295"/>
      <c r="AU42" s="295"/>
      <c r="AV42" s="295"/>
      <c r="AW42" s="295"/>
      <c r="AX42" s="295"/>
      <c r="AY42" s="295"/>
      <c r="AZ42" s="295"/>
      <c r="BA42" s="295"/>
      <c r="BB42" s="295"/>
      <c r="BC42" s="295"/>
      <c r="BD42" s="295"/>
      <c r="BE42" s="295"/>
      <c r="BF42" s="295"/>
      <c r="BG42" s="295"/>
      <c r="BH42" s="295"/>
      <c r="BI42" s="295"/>
      <c r="BJ42" s="295"/>
      <c r="BK42" s="295"/>
      <c r="BL42" s="295"/>
      <c r="BM42" s="295"/>
      <c r="BN42" s="295"/>
      <c r="BO42" s="295"/>
      <c r="BP42" s="295"/>
      <c r="BQ42" s="295"/>
      <c r="BR42" s="295"/>
      <c r="BS42" s="295"/>
      <c r="BT42" s="295"/>
      <c r="BU42" s="295"/>
      <c r="BV42" s="295"/>
      <c r="BW42" s="295"/>
      <c r="BX42" s="295"/>
      <c r="BY42" s="295"/>
      <c r="BZ42" s="295"/>
      <c r="CA42" s="295"/>
      <c r="CB42" s="295"/>
      <c r="CC42" s="295"/>
      <c r="CD42" s="295"/>
      <c r="CE42" s="295"/>
      <c r="CF42" s="295"/>
      <c r="CG42" s="295"/>
      <c r="CH42" s="295"/>
      <c r="CI42" s="295"/>
      <c r="CJ42" s="295"/>
      <c r="CK42" s="295"/>
      <c r="CL42" s="295"/>
      <c r="CM42" s="295"/>
      <c r="CN42" s="295"/>
      <c r="CO42" s="295"/>
      <c r="CP42" s="295"/>
      <c r="CQ42" s="295"/>
      <c r="CR42" s="295"/>
      <c r="CS42" s="295"/>
      <c r="CT42" s="295"/>
    </row>
    <row r="43" spans="1:98" s="297" customFormat="1" ht="12" hidden="1" customHeight="1">
      <c r="A43" s="298" t="s">
        <v>582</v>
      </c>
      <c r="B43" s="298"/>
      <c r="C43" s="597" t="s">
        <v>578</v>
      </c>
      <c r="D43" s="598"/>
      <c r="E43" s="598"/>
      <c r="F43" s="598"/>
      <c r="G43" s="598"/>
      <c r="H43" s="598"/>
      <c r="I43" s="598"/>
      <c r="J43" s="598"/>
      <c r="K43" s="598"/>
      <c r="L43" s="598"/>
      <c r="M43" s="599"/>
      <c r="N43" s="599"/>
      <c r="O43" s="599"/>
      <c r="P43" s="314"/>
      <c r="Q43" s="294" t="s">
        <v>572</v>
      </c>
      <c r="R43" s="294" t="str">
        <f>C43</f>
        <v>○</v>
      </c>
      <c r="S43" s="295"/>
      <c r="T43" s="295"/>
      <c r="U43" s="295"/>
      <c r="V43" s="296"/>
      <c r="W43" s="296"/>
      <c r="X43" s="296"/>
      <c r="Y43" s="296"/>
      <c r="Z43" s="296"/>
      <c r="AA43" s="296"/>
      <c r="AB43" s="296"/>
      <c r="AC43" s="296"/>
      <c r="AD43" s="296"/>
      <c r="AE43" s="296"/>
      <c r="AF43" s="296"/>
      <c r="AG43" s="296"/>
      <c r="AH43" s="296"/>
      <c r="AI43" s="296"/>
      <c r="AJ43" s="296"/>
      <c r="AK43" s="296"/>
      <c r="AL43" s="296"/>
      <c r="AM43" s="296"/>
      <c r="AN43" s="296"/>
      <c r="AO43" s="295"/>
      <c r="AP43" s="295"/>
      <c r="AQ43" s="295"/>
      <c r="AR43" s="295"/>
      <c r="AS43" s="295"/>
      <c r="AT43" s="295"/>
      <c r="AU43" s="295"/>
      <c r="AV43" s="295"/>
      <c r="AW43" s="295"/>
      <c r="AX43" s="295"/>
      <c r="AY43" s="295"/>
      <c r="AZ43" s="295"/>
      <c r="BA43" s="295"/>
      <c r="BB43" s="295"/>
      <c r="BC43" s="295"/>
      <c r="BD43" s="295"/>
      <c r="BE43" s="295"/>
      <c r="BF43" s="295"/>
      <c r="BG43" s="295"/>
      <c r="BH43" s="295"/>
      <c r="BI43" s="295"/>
      <c r="BJ43" s="295"/>
      <c r="BK43" s="295"/>
      <c r="BL43" s="295"/>
      <c r="BM43" s="295"/>
      <c r="BN43" s="295"/>
      <c r="BO43" s="295"/>
      <c r="BP43" s="295"/>
      <c r="BQ43" s="295"/>
      <c r="BR43" s="295"/>
      <c r="BS43" s="295"/>
      <c r="BT43" s="295"/>
      <c r="BU43" s="295"/>
      <c r="BV43" s="295"/>
      <c r="BW43" s="295"/>
      <c r="BX43" s="295"/>
      <c r="BY43" s="295"/>
      <c r="BZ43" s="295"/>
      <c r="CA43" s="295"/>
      <c r="CB43" s="295"/>
      <c r="CC43" s="295"/>
      <c r="CD43" s="295"/>
      <c r="CE43" s="295"/>
      <c r="CF43" s="295"/>
      <c r="CG43" s="295"/>
      <c r="CH43" s="295"/>
      <c r="CI43" s="295"/>
      <c r="CJ43" s="295"/>
      <c r="CK43" s="295"/>
      <c r="CL43" s="295"/>
      <c r="CM43" s="295"/>
      <c r="CN43" s="295"/>
      <c r="CO43" s="295"/>
      <c r="CP43" s="295"/>
      <c r="CQ43" s="295"/>
      <c r="CR43" s="295"/>
      <c r="CS43" s="295"/>
      <c r="CT43" s="295"/>
    </row>
    <row r="44" spans="1:98" s="297" customFormat="1" ht="12" customHeight="1">
      <c r="A44" s="315" t="s">
        <v>574</v>
      </c>
      <c r="B44" s="316"/>
      <c r="C44" s="605" t="s">
        <v>575</v>
      </c>
      <c r="D44" s="605"/>
      <c r="E44" s="605"/>
      <c r="F44" s="605"/>
      <c r="G44" s="605"/>
      <c r="H44" s="606"/>
      <c r="I44" s="606"/>
      <c r="J44" s="607" t="s">
        <v>576</v>
      </c>
      <c r="K44" s="608"/>
      <c r="L44" s="608"/>
      <c r="M44" s="608"/>
      <c r="N44" s="608"/>
      <c r="O44" s="608"/>
      <c r="P44" s="314"/>
      <c r="Q44" s="294"/>
      <c r="R44" s="294"/>
      <c r="S44" s="295"/>
      <c r="T44" s="295"/>
      <c r="U44" s="295"/>
      <c r="V44" s="296"/>
      <c r="W44" s="296"/>
      <c r="X44" s="296"/>
      <c r="Y44" s="296"/>
      <c r="Z44" s="296"/>
      <c r="AA44" s="296"/>
      <c r="AB44" s="296"/>
      <c r="AC44" s="296"/>
      <c r="AD44" s="296"/>
      <c r="AE44" s="296"/>
      <c r="AF44" s="296"/>
      <c r="AG44" s="296"/>
      <c r="AH44" s="296"/>
      <c r="AI44" s="296"/>
      <c r="AJ44" s="296"/>
      <c r="AK44" s="296"/>
      <c r="AL44" s="296"/>
      <c r="AM44" s="296"/>
      <c r="AN44" s="296"/>
      <c r="AO44" s="295"/>
      <c r="AP44" s="295"/>
      <c r="AQ44" s="295"/>
      <c r="AR44" s="295"/>
      <c r="AS44" s="295"/>
      <c r="AT44" s="295"/>
      <c r="AU44" s="295"/>
      <c r="AV44" s="295"/>
      <c r="AW44" s="295"/>
      <c r="AX44" s="295"/>
      <c r="AY44" s="295"/>
      <c r="AZ44" s="295"/>
      <c r="BA44" s="295"/>
      <c r="BB44" s="295"/>
      <c r="BC44" s="295"/>
      <c r="BD44" s="295"/>
      <c r="BE44" s="295"/>
      <c r="BF44" s="295"/>
      <c r="BG44" s="295"/>
      <c r="BH44" s="295"/>
      <c r="BI44" s="295"/>
      <c r="BJ44" s="295"/>
      <c r="BK44" s="295"/>
      <c r="BL44" s="295"/>
      <c r="BM44" s="295"/>
      <c r="BN44" s="295"/>
      <c r="BO44" s="295"/>
      <c r="BP44" s="295"/>
      <c r="BQ44" s="295"/>
      <c r="BR44" s="295"/>
      <c r="BS44" s="295"/>
      <c r="BT44" s="295"/>
      <c r="BU44" s="295"/>
      <c r="BV44" s="295"/>
      <c r="BW44" s="295"/>
      <c r="BX44" s="295"/>
      <c r="BY44" s="295"/>
      <c r="BZ44" s="295"/>
      <c r="CA44" s="295"/>
      <c r="CB44" s="295"/>
      <c r="CC44" s="295"/>
      <c r="CD44" s="295"/>
      <c r="CE44" s="295"/>
      <c r="CF44" s="295"/>
      <c r="CG44" s="295"/>
      <c r="CH44" s="295"/>
      <c r="CI44" s="295"/>
      <c r="CJ44" s="295"/>
      <c r="CK44" s="295"/>
      <c r="CL44" s="295"/>
      <c r="CM44" s="295"/>
      <c r="CN44" s="295"/>
      <c r="CO44" s="295"/>
      <c r="CP44" s="295"/>
      <c r="CQ44" s="295"/>
      <c r="CR44" s="295"/>
      <c r="CS44" s="295"/>
      <c r="CT44" s="295"/>
    </row>
    <row r="45" spans="1:98" s="297" customFormat="1" ht="12" customHeight="1">
      <c r="A45" s="313"/>
      <c r="B45" s="298" t="s">
        <v>577</v>
      </c>
      <c r="C45" s="605"/>
      <c r="D45" s="605"/>
      <c r="E45" s="605"/>
      <c r="F45" s="605"/>
      <c r="G45" s="605"/>
      <c r="H45" s="606"/>
      <c r="I45" s="606"/>
      <c r="J45" s="603"/>
      <c r="K45" s="604"/>
      <c r="L45" s="604"/>
      <c r="M45" s="604"/>
      <c r="N45" s="604"/>
      <c r="O45" s="604"/>
      <c r="P45" s="314"/>
      <c r="Q45" s="294" t="s">
        <v>572</v>
      </c>
      <c r="R45" s="317">
        <f>C45</f>
        <v>0</v>
      </c>
      <c r="S45" s="318">
        <f>J45</f>
        <v>0</v>
      </c>
      <c r="T45" s="295"/>
      <c r="U45" s="295"/>
      <c r="V45" s="296"/>
      <c r="W45" s="296"/>
      <c r="X45" s="296"/>
      <c r="Y45" s="296"/>
      <c r="Z45" s="296"/>
      <c r="AA45" s="296"/>
      <c r="AB45" s="296"/>
      <c r="AC45" s="296"/>
      <c r="AD45" s="296"/>
      <c r="AE45" s="296"/>
      <c r="AF45" s="296"/>
      <c r="AG45" s="296"/>
      <c r="AH45" s="296"/>
      <c r="AI45" s="296"/>
      <c r="AJ45" s="296"/>
      <c r="AK45" s="296"/>
      <c r="AL45" s="296"/>
      <c r="AM45" s="296"/>
      <c r="AN45" s="296"/>
      <c r="AO45" s="295"/>
      <c r="AP45" s="295"/>
      <c r="AQ45" s="295"/>
      <c r="AR45" s="295"/>
      <c r="AS45" s="295"/>
      <c r="AT45" s="295"/>
      <c r="AU45" s="295"/>
      <c r="AV45" s="295"/>
      <c r="AW45" s="295"/>
      <c r="AX45" s="295"/>
      <c r="AY45" s="295"/>
      <c r="AZ45" s="295"/>
      <c r="BA45" s="295"/>
      <c r="BB45" s="295"/>
      <c r="BC45" s="295"/>
      <c r="BD45" s="295"/>
      <c r="BE45" s="295"/>
      <c r="BF45" s="295"/>
      <c r="BG45" s="295"/>
      <c r="BH45" s="295"/>
      <c r="BI45" s="295"/>
      <c r="BJ45" s="295"/>
      <c r="BK45" s="295"/>
      <c r="BL45" s="295"/>
      <c r="BM45" s="295"/>
      <c r="BN45" s="295"/>
      <c r="BO45" s="295"/>
      <c r="BP45" s="295"/>
      <c r="BQ45" s="295"/>
      <c r="BR45" s="295"/>
      <c r="BS45" s="295"/>
      <c r="BT45" s="295"/>
      <c r="BU45" s="295"/>
      <c r="BV45" s="295"/>
      <c r="BW45" s="295"/>
      <c r="BX45" s="295"/>
      <c r="BY45" s="295"/>
      <c r="BZ45" s="295"/>
      <c r="CA45" s="295"/>
      <c r="CB45" s="295"/>
      <c r="CC45" s="295"/>
      <c r="CD45" s="295"/>
      <c r="CE45" s="295"/>
      <c r="CF45" s="295"/>
      <c r="CG45" s="295"/>
      <c r="CH45" s="295"/>
      <c r="CI45" s="295"/>
      <c r="CJ45" s="295"/>
      <c r="CK45" s="295"/>
      <c r="CL45" s="295"/>
      <c r="CM45" s="295"/>
      <c r="CN45" s="295"/>
      <c r="CO45" s="295"/>
      <c r="CP45" s="295"/>
      <c r="CQ45" s="295"/>
      <c r="CR45" s="295"/>
      <c r="CS45" s="295"/>
      <c r="CT45" s="295"/>
    </row>
    <row r="46" spans="1:98" s="297" customFormat="1" ht="12" customHeight="1">
      <c r="A46" s="313"/>
      <c r="B46" s="298" t="s">
        <v>579</v>
      </c>
      <c r="C46" s="605"/>
      <c r="D46" s="605"/>
      <c r="E46" s="605"/>
      <c r="F46" s="605"/>
      <c r="G46" s="605"/>
      <c r="H46" s="606"/>
      <c r="I46" s="606"/>
      <c r="J46" s="603"/>
      <c r="K46" s="604"/>
      <c r="L46" s="604"/>
      <c r="M46" s="604"/>
      <c r="N46" s="604"/>
      <c r="O46" s="604"/>
      <c r="P46" s="314"/>
      <c r="Q46" s="294" t="s">
        <v>572</v>
      </c>
      <c r="R46" s="317">
        <f>C46</f>
        <v>0</v>
      </c>
      <c r="S46" s="318">
        <f t="shared" ref="S46:S49" si="5">J46</f>
        <v>0</v>
      </c>
      <c r="T46" s="295"/>
      <c r="U46" s="295"/>
      <c r="V46" s="296"/>
      <c r="W46" s="296"/>
      <c r="X46" s="296"/>
      <c r="Y46" s="296"/>
      <c r="Z46" s="296"/>
      <c r="AA46" s="296"/>
      <c r="AB46" s="296"/>
      <c r="AC46" s="296"/>
      <c r="AD46" s="296"/>
      <c r="AE46" s="296"/>
      <c r="AF46" s="296"/>
      <c r="AG46" s="296"/>
      <c r="AH46" s="296"/>
      <c r="AI46" s="296"/>
      <c r="AJ46" s="296"/>
      <c r="AK46" s="296"/>
      <c r="AL46" s="296"/>
      <c r="AM46" s="296"/>
      <c r="AN46" s="296"/>
      <c r="AO46" s="295"/>
      <c r="AP46" s="295"/>
      <c r="AQ46" s="295"/>
      <c r="AR46" s="295"/>
      <c r="AS46" s="295"/>
      <c r="AT46" s="295"/>
      <c r="AU46" s="295"/>
      <c r="AV46" s="295"/>
      <c r="AW46" s="295"/>
      <c r="AX46" s="295"/>
      <c r="AY46" s="295"/>
      <c r="AZ46" s="295"/>
      <c r="BA46" s="295"/>
      <c r="BB46" s="295"/>
      <c r="BC46" s="295"/>
      <c r="BD46" s="295"/>
      <c r="BE46" s="295"/>
      <c r="BF46" s="295"/>
      <c r="BG46" s="295"/>
      <c r="BH46" s="295"/>
      <c r="BI46" s="295"/>
      <c r="BJ46" s="295"/>
      <c r="BK46" s="295"/>
      <c r="BL46" s="295"/>
      <c r="BM46" s="295"/>
      <c r="BN46" s="295"/>
      <c r="BO46" s="295"/>
      <c r="BP46" s="295"/>
      <c r="BQ46" s="295"/>
      <c r="BR46" s="295"/>
      <c r="BS46" s="295"/>
      <c r="BT46" s="295"/>
      <c r="BU46" s="295"/>
      <c r="BV46" s="295"/>
      <c r="BW46" s="295"/>
      <c r="BX46" s="295"/>
      <c r="BY46" s="295"/>
      <c r="BZ46" s="295"/>
      <c r="CA46" s="295"/>
      <c r="CB46" s="295"/>
      <c r="CC46" s="295"/>
      <c r="CD46" s="295"/>
      <c r="CE46" s="295"/>
      <c r="CF46" s="295"/>
      <c r="CG46" s="295"/>
      <c r="CH46" s="295"/>
      <c r="CI46" s="295"/>
      <c r="CJ46" s="295"/>
      <c r="CK46" s="295"/>
      <c r="CL46" s="295"/>
      <c r="CM46" s="295"/>
      <c r="CN46" s="295"/>
      <c r="CO46" s="295"/>
      <c r="CP46" s="295"/>
      <c r="CQ46" s="295"/>
      <c r="CR46" s="295"/>
      <c r="CS46" s="295"/>
      <c r="CT46" s="295"/>
    </row>
    <row r="47" spans="1:98" s="297" customFormat="1" ht="12" customHeight="1">
      <c r="A47" s="313"/>
      <c r="B47" s="298" t="s">
        <v>580</v>
      </c>
      <c r="C47" s="605"/>
      <c r="D47" s="605"/>
      <c r="E47" s="605"/>
      <c r="F47" s="605"/>
      <c r="G47" s="605"/>
      <c r="H47" s="606"/>
      <c r="I47" s="606"/>
      <c r="J47" s="603"/>
      <c r="K47" s="604"/>
      <c r="L47" s="604"/>
      <c r="M47" s="604"/>
      <c r="N47" s="604"/>
      <c r="O47" s="604"/>
      <c r="P47" s="314"/>
      <c r="Q47" s="294" t="s">
        <v>572</v>
      </c>
      <c r="R47" s="317">
        <f>C47</f>
        <v>0</v>
      </c>
      <c r="S47" s="318">
        <f t="shared" si="5"/>
        <v>0</v>
      </c>
      <c r="T47" s="295"/>
      <c r="U47" s="295"/>
      <c r="V47" s="296"/>
      <c r="W47" s="296"/>
      <c r="X47" s="296"/>
      <c r="Y47" s="296"/>
      <c r="Z47" s="296"/>
      <c r="AA47" s="296"/>
      <c r="AB47" s="296"/>
      <c r="AC47" s="296"/>
      <c r="AD47" s="296"/>
      <c r="AE47" s="296"/>
      <c r="AF47" s="296"/>
      <c r="AG47" s="296"/>
      <c r="AH47" s="296"/>
      <c r="AI47" s="296"/>
      <c r="AJ47" s="296"/>
      <c r="AK47" s="296"/>
      <c r="AL47" s="296"/>
      <c r="AM47" s="296"/>
      <c r="AN47" s="296"/>
      <c r="AO47" s="295"/>
      <c r="AP47" s="295"/>
      <c r="AQ47" s="295"/>
      <c r="AR47" s="295"/>
      <c r="AS47" s="295"/>
      <c r="AT47" s="295"/>
      <c r="AU47" s="295"/>
      <c r="AV47" s="295"/>
      <c r="AW47" s="295"/>
      <c r="AX47" s="295"/>
      <c r="AY47" s="295"/>
      <c r="AZ47" s="295"/>
      <c r="BA47" s="295"/>
      <c r="BB47" s="295"/>
      <c r="BC47" s="295"/>
      <c r="BD47" s="295"/>
      <c r="BE47" s="295"/>
      <c r="BF47" s="295"/>
      <c r="BG47" s="295"/>
      <c r="BH47" s="295"/>
      <c r="BI47" s="295"/>
      <c r="BJ47" s="295"/>
      <c r="BK47" s="295"/>
      <c r="BL47" s="295"/>
      <c r="BM47" s="295"/>
      <c r="BN47" s="295"/>
      <c r="BO47" s="295"/>
      <c r="BP47" s="295"/>
      <c r="BQ47" s="295"/>
      <c r="BR47" s="295"/>
      <c r="BS47" s="295"/>
      <c r="BT47" s="295"/>
      <c r="BU47" s="295"/>
      <c r="BV47" s="295"/>
      <c r="BW47" s="295"/>
      <c r="BX47" s="295"/>
      <c r="BY47" s="295"/>
      <c r="BZ47" s="295"/>
      <c r="CA47" s="295"/>
      <c r="CB47" s="295"/>
      <c r="CC47" s="295"/>
      <c r="CD47" s="295"/>
      <c r="CE47" s="295"/>
      <c r="CF47" s="295"/>
      <c r="CG47" s="295"/>
      <c r="CH47" s="295"/>
      <c r="CI47" s="295"/>
      <c r="CJ47" s="295"/>
      <c r="CK47" s="295"/>
      <c r="CL47" s="295"/>
      <c r="CM47" s="295"/>
      <c r="CN47" s="295"/>
      <c r="CO47" s="295"/>
      <c r="CP47" s="295"/>
      <c r="CQ47" s="295"/>
      <c r="CR47" s="295"/>
      <c r="CS47" s="295"/>
      <c r="CT47" s="295"/>
    </row>
    <row r="48" spans="1:98" s="297" customFormat="1" ht="12" customHeight="1">
      <c r="A48" s="313"/>
      <c r="B48" s="298" t="s">
        <v>763</v>
      </c>
      <c r="C48" s="605"/>
      <c r="D48" s="605"/>
      <c r="E48" s="605"/>
      <c r="F48" s="605"/>
      <c r="G48" s="605"/>
      <c r="H48" s="606"/>
      <c r="I48" s="606"/>
      <c r="J48" s="603"/>
      <c r="K48" s="604"/>
      <c r="L48" s="604"/>
      <c r="M48" s="604"/>
      <c r="N48" s="604"/>
      <c r="O48" s="604"/>
      <c r="P48" s="314"/>
      <c r="Q48" s="294" t="s">
        <v>572</v>
      </c>
      <c r="R48" s="317">
        <f>C48</f>
        <v>0</v>
      </c>
      <c r="S48" s="318">
        <f t="shared" si="5"/>
        <v>0</v>
      </c>
      <c r="T48" s="295"/>
      <c r="U48" s="295"/>
      <c r="V48" s="296"/>
      <c r="W48" s="296"/>
      <c r="X48" s="296"/>
      <c r="Y48" s="296"/>
      <c r="Z48" s="296"/>
      <c r="AA48" s="296"/>
      <c r="AB48" s="296"/>
      <c r="AC48" s="296"/>
      <c r="AD48" s="296"/>
      <c r="AE48" s="296"/>
      <c r="AF48" s="296"/>
      <c r="AG48" s="296"/>
      <c r="AH48" s="296"/>
      <c r="AI48" s="296"/>
      <c r="AJ48" s="296"/>
      <c r="AK48" s="296"/>
      <c r="AL48" s="296"/>
      <c r="AM48" s="296"/>
      <c r="AN48" s="296"/>
      <c r="AO48" s="295"/>
      <c r="AP48" s="295"/>
      <c r="AQ48" s="295"/>
      <c r="AR48" s="295"/>
      <c r="AS48" s="295"/>
      <c r="AT48" s="295"/>
      <c r="AU48" s="295"/>
      <c r="AV48" s="295"/>
      <c r="AW48" s="295"/>
      <c r="AX48" s="295"/>
      <c r="AY48" s="295"/>
      <c r="AZ48" s="295"/>
      <c r="BA48" s="295"/>
      <c r="BB48" s="295"/>
      <c r="BC48" s="295"/>
      <c r="BD48" s="295"/>
      <c r="BE48" s="295"/>
      <c r="BF48" s="295"/>
      <c r="BG48" s="295"/>
      <c r="BH48" s="295"/>
      <c r="BI48" s="295"/>
      <c r="BJ48" s="295"/>
      <c r="BK48" s="295"/>
      <c r="BL48" s="295"/>
      <c r="BM48" s="295"/>
      <c r="BN48" s="295"/>
      <c r="BO48" s="295"/>
      <c r="BP48" s="295"/>
      <c r="BQ48" s="295"/>
      <c r="BR48" s="295"/>
      <c r="BS48" s="295"/>
      <c r="BT48" s="295"/>
      <c r="BU48" s="295"/>
      <c r="BV48" s="295"/>
      <c r="BW48" s="295"/>
      <c r="BX48" s="295"/>
      <c r="BY48" s="295"/>
      <c r="BZ48" s="295"/>
      <c r="CA48" s="295"/>
      <c r="CB48" s="295"/>
      <c r="CC48" s="295"/>
      <c r="CD48" s="295"/>
      <c r="CE48" s="295"/>
      <c r="CF48" s="295"/>
      <c r="CG48" s="295"/>
      <c r="CH48" s="295"/>
      <c r="CI48" s="295"/>
      <c r="CJ48" s="295"/>
      <c r="CK48" s="295"/>
      <c r="CL48" s="295"/>
      <c r="CM48" s="295"/>
      <c r="CN48" s="295"/>
      <c r="CO48" s="295"/>
      <c r="CP48" s="295"/>
      <c r="CQ48" s="295"/>
      <c r="CR48" s="295"/>
      <c r="CS48" s="295"/>
      <c r="CT48" s="295"/>
    </row>
    <row r="49" spans="1:98" s="297" customFormat="1" ht="12" customHeight="1">
      <c r="A49" s="319"/>
      <c r="B49" s="309" t="s">
        <v>581</v>
      </c>
      <c r="C49" s="605"/>
      <c r="D49" s="605"/>
      <c r="E49" s="605"/>
      <c r="F49" s="605"/>
      <c r="G49" s="605"/>
      <c r="H49" s="606"/>
      <c r="I49" s="606"/>
      <c r="J49" s="603"/>
      <c r="K49" s="604"/>
      <c r="L49" s="604"/>
      <c r="M49" s="604"/>
      <c r="N49" s="604"/>
      <c r="O49" s="604"/>
      <c r="P49" s="314"/>
      <c r="Q49" s="294" t="s">
        <v>572</v>
      </c>
      <c r="R49" s="317">
        <f>C49</f>
        <v>0</v>
      </c>
      <c r="S49" s="318">
        <f t="shared" si="5"/>
        <v>0</v>
      </c>
      <c r="T49" s="295"/>
      <c r="U49" s="295"/>
      <c r="V49" s="296"/>
      <c r="W49" s="296"/>
      <c r="X49" s="296"/>
      <c r="Y49" s="296"/>
      <c r="Z49" s="296"/>
      <c r="AA49" s="296"/>
      <c r="AB49" s="296"/>
      <c r="AC49" s="296"/>
      <c r="AD49" s="296"/>
      <c r="AE49" s="296"/>
      <c r="AF49" s="296"/>
      <c r="AG49" s="296"/>
      <c r="AH49" s="296"/>
      <c r="AI49" s="296"/>
      <c r="AJ49" s="296"/>
      <c r="AK49" s="296"/>
      <c r="AL49" s="296"/>
      <c r="AM49" s="296"/>
      <c r="AN49" s="296"/>
      <c r="AO49" s="295"/>
      <c r="AP49" s="295"/>
      <c r="AQ49" s="295"/>
      <c r="AR49" s="295"/>
      <c r="AS49" s="295"/>
      <c r="AT49" s="295"/>
      <c r="AU49" s="295"/>
      <c r="AV49" s="295"/>
      <c r="AW49" s="295"/>
      <c r="AX49" s="295"/>
      <c r="AY49" s="295"/>
      <c r="AZ49" s="295"/>
      <c r="BA49" s="295"/>
      <c r="BB49" s="295"/>
      <c r="BC49" s="295"/>
      <c r="BD49" s="295"/>
      <c r="BE49" s="295"/>
      <c r="BF49" s="295"/>
      <c r="BG49" s="295"/>
      <c r="BH49" s="295"/>
      <c r="BI49" s="295"/>
      <c r="BJ49" s="295"/>
      <c r="BK49" s="295"/>
      <c r="BL49" s="295"/>
      <c r="BM49" s="295"/>
      <c r="BN49" s="295"/>
      <c r="BO49" s="295"/>
      <c r="BP49" s="295"/>
      <c r="BQ49" s="295"/>
      <c r="BR49" s="295"/>
      <c r="BS49" s="295"/>
      <c r="BT49" s="295"/>
      <c r="BU49" s="295"/>
      <c r="BV49" s="295"/>
      <c r="BW49" s="295"/>
      <c r="BX49" s="295"/>
      <c r="BY49" s="295"/>
      <c r="BZ49" s="295"/>
      <c r="CA49" s="295"/>
      <c r="CB49" s="295"/>
      <c r="CC49" s="295"/>
      <c r="CD49" s="295"/>
      <c r="CE49" s="295"/>
      <c r="CF49" s="295"/>
      <c r="CG49" s="295"/>
      <c r="CH49" s="295"/>
      <c r="CI49" s="295"/>
      <c r="CJ49" s="295"/>
      <c r="CK49" s="295"/>
      <c r="CL49" s="295"/>
      <c r="CM49" s="295"/>
      <c r="CN49" s="295"/>
      <c r="CO49" s="295"/>
      <c r="CP49" s="295"/>
      <c r="CQ49" s="295"/>
      <c r="CR49" s="295"/>
      <c r="CS49" s="295"/>
      <c r="CT49" s="295"/>
    </row>
    <row r="50" spans="1:98" s="297" customFormat="1" ht="12" customHeight="1">
      <c r="A50" s="298" t="s">
        <v>872</v>
      </c>
      <c r="B50" s="298"/>
      <c r="C50" s="600"/>
      <c r="D50" s="601"/>
      <c r="E50" s="601"/>
      <c r="F50" s="601"/>
      <c r="G50" s="601"/>
      <c r="H50" s="601"/>
      <c r="I50" s="601"/>
      <c r="J50" s="601"/>
      <c r="K50" s="601"/>
      <c r="L50" s="601"/>
      <c r="M50" s="602"/>
      <c r="N50" s="602"/>
      <c r="O50" s="602"/>
      <c r="P50" s="304"/>
      <c r="Q50" s="294" t="s">
        <v>572</v>
      </c>
      <c r="R50" s="294">
        <f t="shared" ref="R50" si="6">C50</f>
        <v>0</v>
      </c>
      <c r="S50" s="295"/>
      <c r="T50" s="295"/>
      <c r="U50" s="295"/>
      <c r="V50" s="296"/>
      <c r="W50" s="296"/>
      <c r="X50" s="296"/>
      <c r="Y50" s="296"/>
      <c r="Z50" s="296"/>
      <c r="AA50" s="296"/>
      <c r="AB50" s="296"/>
      <c r="AC50" s="296"/>
      <c r="AD50" s="296"/>
      <c r="AE50" s="296"/>
      <c r="AF50" s="296"/>
      <c r="AG50" s="296"/>
      <c r="AH50" s="296"/>
      <c r="AI50" s="296"/>
      <c r="AJ50" s="296"/>
      <c r="AK50" s="296"/>
      <c r="AL50" s="296"/>
      <c r="AM50" s="296"/>
      <c r="AN50" s="296"/>
      <c r="AO50" s="295"/>
      <c r="AP50" s="295"/>
      <c r="AQ50" s="295"/>
      <c r="AR50" s="295"/>
      <c r="AS50" s="295"/>
      <c r="AT50" s="295"/>
      <c r="AU50" s="295"/>
      <c r="AV50" s="295"/>
      <c r="AW50" s="295"/>
      <c r="AX50" s="295"/>
      <c r="AY50" s="295"/>
      <c r="AZ50" s="295"/>
      <c r="BA50" s="295"/>
      <c r="BB50" s="295"/>
      <c r="BC50" s="295"/>
      <c r="BD50" s="295"/>
      <c r="BE50" s="295"/>
      <c r="BF50" s="295"/>
      <c r="BG50" s="295"/>
      <c r="BH50" s="295"/>
      <c r="BI50" s="295"/>
      <c r="BJ50" s="295"/>
      <c r="BK50" s="295"/>
      <c r="BL50" s="295"/>
      <c r="BM50" s="295"/>
      <c r="BN50" s="295"/>
      <c r="BO50" s="295"/>
      <c r="BP50" s="295"/>
      <c r="BQ50" s="295"/>
      <c r="BR50" s="295"/>
      <c r="BS50" s="295"/>
      <c r="BT50" s="295"/>
      <c r="BU50" s="295"/>
      <c r="BV50" s="295"/>
      <c r="BW50" s="295"/>
      <c r="BX50" s="295"/>
      <c r="BY50" s="295"/>
      <c r="BZ50" s="295"/>
      <c r="CA50" s="295"/>
      <c r="CB50" s="295"/>
      <c r="CC50" s="295"/>
      <c r="CD50" s="295"/>
      <c r="CE50" s="295"/>
      <c r="CF50" s="295"/>
      <c r="CG50" s="295"/>
      <c r="CH50" s="295"/>
      <c r="CI50" s="295"/>
      <c r="CJ50" s="295"/>
      <c r="CK50" s="295"/>
      <c r="CL50" s="295"/>
      <c r="CM50" s="295"/>
      <c r="CN50" s="295"/>
      <c r="CO50" s="295"/>
      <c r="CP50" s="295"/>
      <c r="CQ50" s="295"/>
      <c r="CR50" s="295"/>
      <c r="CS50" s="295"/>
      <c r="CT50" s="295"/>
    </row>
    <row r="51" spans="1:98" s="297" customFormat="1" ht="12" hidden="1" customHeight="1">
      <c r="A51" s="302" t="s">
        <v>986</v>
      </c>
      <c r="B51" s="298"/>
      <c r="C51" s="309"/>
      <c r="D51" s="288"/>
      <c r="E51" s="288"/>
      <c r="F51" s="288"/>
      <c r="G51" s="288"/>
      <c r="H51" s="288"/>
      <c r="I51" s="288"/>
      <c r="J51" s="288"/>
      <c r="K51" s="288"/>
      <c r="L51" s="288"/>
      <c r="M51" s="288"/>
      <c r="N51" s="288"/>
      <c r="O51" s="289"/>
      <c r="P51" s="301"/>
      <c r="Q51" s="294"/>
      <c r="R51" s="294"/>
      <c r="S51" s="295"/>
      <c r="T51" s="295"/>
      <c r="U51" s="295"/>
      <c r="V51" s="296"/>
      <c r="W51" s="296"/>
      <c r="X51" s="296"/>
      <c r="Y51" s="296"/>
      <c r="Z51" s="296"/>
      <c r="AA51" s="296"/>
      <c r="AB51" s="296"/>
      <c r="AC51" s="296"/>
      <c r="AD51" s="296"/>
      <c r="AE51" s="296"/>
      <c r="AF51" s="296"/>
      <c r="AG51" s="296"/>
      <c r="AH51" s="296"/>
      <c r="AI51" s="296"/>
      <c r="AJ51" s="296"/>
      <c r="AK51" s="296"/>
      <c r="AL51" s="296"/>
      <c r="AM51" s="296"/>
      <c r="AN51" s="296"/>
      <c r="AO51" s="295"/>
      <c r="AP51" s="295"/>
      <c r="AQ51" s="295"/>
      <c r="AR51" s="295"/>
      <c r="AS51" s="295"/>
      <c r="AT51" s="295"/>
      <c r="AU51" s="295"/>
      <c r="AV51" s="295"/>
      <c r="AW51" s="295"/>
      <c r="AX51" s="295"/>
      <c r="AY51" s="295"/>
      <c r="AZ51" s="295"/>
      <c r="BA51" s="295"/>
      <c r="BB51" s="295"/>
      <c r="BC51" s="295"/>
      <c r="BD51" s="295"/>
      <c r="BE51" s="295"/>
      <c r="BF51" s="295"/>
      <c r="BG51" s="295"/>
      <c r="BH51" s="295"/>
      <c r="BI51" s="295"/>
      <c r="BJ51" s="295"/>
      <c r="BK51" s="295"/>
      <c r="BL51" s="295"/>
      <c r="BM51" s="295"/>
      <c r="BN51" s="295"/>
      <c r="BO51" s="295"/>
      <c r="BP51" s="295"/>
      <c r="BQ51" s="295"/>
      <c r="BR51" s="295"/>
      <c r="BS51" s="295"/>
      <c r="BT51" s="295"/>
      <c r="BU51" s="295"/>
      <c r="BV51" s="295"/>
      <c r="BW51" s="295"/>
      <c r="BX51" s="295"/>
      <c r="BY51" s="295"/>
      <c r="BZ51" s="295"/>
      <c r="CA51" s="295"/>
      <c r="CB51" s="295"/>
      <c r="CC51" s="295"/>
      <c r="CD51" s="295"/>
      <c r="CE51" s="295"/>
      <c r="CF51" s="295"/>
      <c r="CG51" s="295"/>
      <c r="CH51" s="295"/>
      <c r="CI51" s="295"/>
      <c r="CJ51" s="295"/>
      <c r="CK51" s="295"/>
      <c r="CL51" s="295"/>
      <c r="CM51" s="295"/>
      <c r="CN51" s="295"/>
      <c r="CO51" s="295"/>
      <c r="CP51" s="295"/>
      <c r="CQ51" s="295"/>
      <c r="CR51" s="295"/>
      <c r="CS51" s="295"/>
      <c r="CT51" s="295"/>
    </row>
    <row r="52" spans="1:98" s="297" customFormat="1" ht="12" hidden="1" customHeight="1">
      <c r="A52" s="303"/>
      <c r="B52" s="298" t="s">
        <v>208</v>
      </c>
      <c r="C52" s="590"/>
      <c r="D52" s="591"/>
      <c r="E52" s="591"/>
      <c r="F52" s="591"/>
      <c r="G52" s="591"/>
      <c r="H52" s="591"/>
      <c r="I52" s="591"/>
      <c r="J52" s="591"/>
      <c r="K52" s="591"/>
      <c r="L52" s="591"/>
      <c r="M52" s="591"/>
      <c r="N52" s="591"/>
      <c r="O52" s="592"/>
      <c r="P52" s="304"/>
      <c r="Q52" s="294" t="s">
        <v>571</v>
      </c>
      <c r="R52" s="294">
        <f t="shared" ref="R52:R54" si="7">C52</f>
        <v>0</v>
      </c>
      <c r="S52" s="295"/>
      <c r="T52" s="295"/>
      <c r="U52" s="295"/>
      <c r="V52" s="296"/>
      <c r="W52" s="296"/>
      <c r="X52" s="296"/>
      <c r="Y52" s="296"/>
      <c r="Z52" s="296"/>
      <c r="AA52" s="296"/>
      <c r="AB52" s="296"/>
      <c r="AC52" s="296"/>
      <c r="AD52" s="296"/>
      <c r="AE52" s="296"/>
      <c r="AF52" s="296"/>
      <c r="AG52" s="296"/>
      <c r="AH52" s="296"/>
      <c r="AI52" s="296"/>
      <c r="AJ52" s="296"/>
      <c r="AK52" s="296"/>
      <c r="AL52" s="296"/>
      <c r="AM52" s="296"/>
      <c r="AN52" s="296"/>
      <c r="AO52" s="295"/>
      <c r="AP52" s="295"/>
      <c r="AQ52" s="295"/>
      <c r="AR52" s="295"/>
      <c r="AS52" s="295"/>
      <c r="AT52" s="295"/>
      <c r="AU52" s="295"/>
      <c r="AV52" s="295"/>
      <c r="AW52" s="295"/>
      <c r="AX52" s="295"/>
      <c r="AY52" s="295"/>
      <c r="AZ52" s="295"/>
      <c r="BA52" s="295"/>
      <c r="BB52" s="295"/>
      <c r="BC52" s="295"/>
      <c r="BD52" s="295"/>
      <c r="BE52" s="295"/>
      <c r="BF52" s="295"/>
      <c r="BG52" s="295"/>
      <c r="BH52" s="295"/>
      <c r="BI52" s="295"/>
      <c r="BJ52" s="295"/>
      <c r="BK52" s="295"/>
      <c r="BL52" s="295"/>
      <c r="BM52" s="295"/>
      <c r="BN52" s="295"/>
      <c r="BO52" s="295"/>
      <c r="BP52" s="295"/>
      <c r="BQ52" s="295"/>
      <c r="BR52" s="295"/>
      <c r="BS52" s="295"/>
      <c r="BT52" s="295"/>
      <c r="BU52" s="295"/>
      <c r="BV52" s="295"/>
      <c r="BW52" s="295"/>
      <c r="BX52" s="295"/>
      <c r="BY52" s="295"/>
      <c r="BZ52" s="295"/>
      <c r="CA52" s="295"/>
      <c r="CB52" s="295"/>
      <c r="CC52" s="295"/>
      <c r="CD52" s="295"/>
      <c r="CE52" s="295"/>
      <c r="CF52" s="295"/>
      <c r="CG52" s="295"/>
      <c r="CH52" s="295"/>
      <c r="CI52" s="295"/>
      <c r="CJ52" s="295"/>
      <c r="CK52" s="295"/>
      <c r="CL52" s="295"/>
      <c r="CM52" s="295"/>
      <c r="CN52" s="295"/>
      <c r="CO52" s="295"/>
      <c r="CP52" s="295"/>
      <c r="CQ52" s="295"/>
      <c r="CR52" s="295"/>
      <c r="CS52" s="295"/>
      <c r="CT52" s="295"/>
    </row>
    <row r="53" spans="1:98" s="297" customFormat="1" ht="12" hidden="1" customHeight="1">
      <c r="A53" s="303"/>
      <c r="B53" s="298" t="s">
        <v>595</v>
      </c>
      <c r="C53" s="590"/>
      <c r="D53" s="591"/>
      <c r="E53" s="591"/>
      <c r="F53" s="591"/>
      <c r="G53" s="591"/>
      <c r="H53" s="591"/>
      <c r="I53" s="591"/>
      <c r="J53" s="591"/>
      <c r="K53" s="591"/>
      <c r="L53" s="591"/>
      <c r="M53" s="591"/>
      <c r="N53" s="591"/>
      <c r="O53" s="592"/>
      <c r="P53" s="304"/>
      <c r="Q53" s="294" t="s">
        <v>571</v>
      </c>
      <c r="R53" s="294">
        <f t="shared" si="7"/>
        <v>0</v>
      </c>
      <c r="S53" s="295"/>
      <c r="T53" s="295"/>
      <c r="U53" s="295"/>
      <c r="V53" s="296"/>
      <c r="W53" s="296"/>
      <c r="X53" s="296"/>
      <c r="Y53" s="296"/>
      <c r="Z53" s="296"/>
      <c r="AA53" s="296"/>
      <c r="AB53" s="296"/>
      <c r="AC53" s="296"/>
      <c r="AD53" s="296"/>
      <c r="AE53" s="296"/>
      <c r="AF53" s="296"/>
      <c r="AG53" s="296"/>
      <c r="AH53" s="296"/>
      <c r="AI53" s="296"/>
      <c r="AJ53" s="296"/>
      <c r="AK53" s="296"/>
      <c r="AL53" s="296"/>
      <c r="AM53" s="296"/>
      <c r="AN53" s="296"/>
      <c r="AO53" s="295"/>
      <c r="AP53" s="295"/>
      <c r="AQ53" s="295"/>
      <c r="AR53" s="295"/>
      <c r="AS53" s="295"/>
      <c r="AT53" s="295"/>
      <c r="AU53" s="295"/>
      <c r="AV53" s="295"/>
      <c r="AW53" s="295"/>
      <c r="AX53" s="295"/>
      <c r="AY53" s="295"/>
      <c r="AZ53" s="295"/>
      <c r="BA53" s="295"/>
      <c r="BB53" s="295"/>
      <c r="BC53" s="295"/>
      <c r="BD53" s="295"/>
      <c r="BE53" s="295"/>
      <c r="BF53" s="295"/>
      <c r="BG53" s="295"/>
      <c r="BH53" s="295"/>
      <c r="BI53" s="295"/>
      <c r="BJ53" s="295"/>
      <c r="BK53" s="295"/>
      <c r="BL53" s="295"/>
      <c r="BM53" s="295"/>
      <c r="BN53" s="295"/>
      <c r="BO53" s="295"/>
      <c r="BP53" s="295"/>
      <c r="BQ53" s="295"/>
      <c r="BR53" s="295"/>
      <c r="BS53" s="295"/>
      <c r="BT53" s="295"/>
      <c r="BU53" s="295"/>
      <c r="BV53" s="295"/>
      <c r="BW53" s="295"/>
      <c r="BX53" s="295"/>
      <c r="BY53" s="295"/>
      <c r="BZ53" s="295"/>
      <c r="CA53" s="295"/>
      <c r="CB53" s="295"/>
      <c r="CC53" s="295"/>
      <c r="CD53" s="295"/>
      <c r="CE53" s="295"/>
      <c r="CF53" s="295"/>
      <c r="CG53" s="295"/>
      <c r="CH53" s="295"/>
      <c r="CI53" s="295"/>
      <c r="CJ53" s="295"/>
      <c r="CK53" s="295"/>
      <c r="CL53" s="295"/>
      <c r="CM53" s="295"/>
      <c r="CN53" s="295"/>
      <c r="CO53" s="295"/>
      <c r="CP53" s="295"/>
      <c r="CQ53" s="295"/>
      <c r="CR53" s="295"/>
      <c r="CS53" s="295"/>
      <c r="CT53" s="295"/>
    </row>
    <row r="54" spans="1:98" s="297" customFormat="1" ht="12" hidden="1" customHeight="1">
      <c r="A54" s="303"/>
      <c r="B54" s="298" t="s">
        <v>587</v>
      </c>
      <c r="C54" s="590"/>
      <c r="D54" s="591"/>
      <c r="E54" s="591"/>
      <c r="F54" s="591"/>
      <c r="G54" s="591"/>
      <c r="H54" s="591"/>
      <c r="I54" s="591"/>
      <c r="J54" s="591"/>
      <c r="K54" s="591"/>
      <c r="L54" s="591"/>
      <c r="M54" s="591"/>
      <c r="N54" s="591"/>
      <c r="O54" s="592"/>
      <c r="P54" s="304"/>
      <c r="Q54" s="294" t="s">
        <v>571</v>
      </c>
      <c r="R54" s="294">
        <f t="shared" si="7"/>
        <v>0</v>
      </c>
      <c r="S54" s="295"/>
      <c r="T54" s="295"/>
      <c r="U54" s="295"/>
      <c r="V54" s="296"/>
      <c r="W54" s="296"/>
      <c r="X54" s="296"/>
      <c r="Y54" s="296"/>
      <c r="Z54" s="296"/>
      <c r="AA54" s="296"/>
      <c r="AB54" s="296"/>
      <c r="AC54" s="296"/>
      <c r="AD54" s="296"/>
      <c r="AE54" s="296"/>
      <c r="AF54" s="296"/>
      <c r="AG54" s="296"/>
      <c r="AH54" s="296"/>
      <c r="AI54" s="296"/>
      <c r="AJ54" s="296"/>
      <c r="AK54" s="296"/>
      <c r="AL54" s="296"/>
      <c r="AM54" s="296"/>
      <c r="AN54" s="296"/>
      <c r="AO54" s="295"/>
      <c r="AP54" s="295"/>
      <c r="AQ54" s="295"/>
      <c r="AR54" s="295"/>
      <c r="AS54" s="295"/>
      <c r="AT54" s="295"/>
      <c r="AU54" s="295"/>
      <c r="AV54" s="295"/>
      <c r="AW54" s="295"/>
      <c r="AX54" s="295"/>
      <c r="AY54" s="295"/>
      <c r="AZ54" s="295"/>
      <c r="BA54" s="295"/>
      <c r="BB54" s="295"/>
      <c r="BC54" s="295"/>
      <c r="BD54" s="295"/>
      <c r="BE54" s="295"/>
      <c r="BF54" s="295"/>
      <c r="BG54" s="295"/>
      <c r="BH54" s="295"/>
      <c r="BI54" s="295"/>
      <c r="BJ54" s="295"/>
      <c r="BK54" s="295"/>
      <c r="BL54" s="295"/>
      <c r="BM54" s="295"/>
      <c r="BN54" s="295"/>
      <c r="BO54" s="295"/>
      <c r="BP54" s="295"/>
      <c r="BQ54" s="295"/>
      <c r="BR54" s="295"/>
      <c r="BS54" s="295"/>
      <c r="BT54" s="295"/>
      <c r="BU54" s="295"/>
      <c r="BV54" s="295"/>
      <c r="BW54" s="295"/>
      <c r="BX54" s="295"/>
      <c r="BY54" s="295"/>
      <c r="BZ54" s="295"/>
      <c r="CA54" s="295"/>
      <c r="CB54" s="295"/>
      <c r="CC54" s="295"/>
      <c r="CD54" s="295"/>
      <c r="CE54" s="295"/>
      <c r="CF54" s="295"/>
      <c r="CG54" s="295"/>
      <c r="CH54" s="295"/>
      <c r="CI54" s="295"/>
      <c r="CJ54" s="295"/>
      <c r="CK54" s="295"/>
      <c r="CL54" s="295"/>
      <c r="CM54" s="295"/>
      <c r="CN54" s="295"/>
      <c r="CO54" s="295"/>
      <c r="CP54" s="295"/>
      <c r="CQ54" s="295"/>
      <c r="CR54" s="295"/>
      <c r="CS54" s="295"/>
      <c r="CT54" s="295"/>
    </row>
    <row r="55" spans="1:98" s="297" customFormat="1" ht="12" hidden="1" customHeight="1">
      <c r="A55" s="303"/>
      <c r="B55" s="298" t="s">
        <v>596</v>
      </c>
      <c r="C55" s="590" t="s">
        <v>588</v>
      </c>
      <c r="D55" s="591"/>
      <c r="E55" s="569" t="s">
        <v>597</v>
      </c>
      <c r="F55" s="591"/>
      <c r="G55" s="591"/>
      <c r="H55" s="569" t="s">
        <v>589</v>
      </c>
      <c r="I55" s="609"/>
      <c r="J55" s="609"/>
      <c r="K55" s="609"/>
      <c r="L55" s="609"/>
      <c r="M55" s="609"/>
      <c r="N55" s="609"/>
      <c r="O55" s="610"/>
      <c r="P55" s="304"/>
      <c r="Q55" s="294" t="s">
        <v>571</v>
      </c>
      <c r="R55" s="294" t="str">
        <f>C55&amp;E55&amp;F55&amp;H55&amp;I55</f>
        <v>群馬県市</v>
      </c>
      <c r="S55" s="295"/>
      <c r="T55" s="295"/>
      <c r="U55" s="295"/>
      <c r="V55" s="296"/>
      <c r="W55" s="296"/>
      <c r="X55" s="296"/>
      <c r="Y55" s="296"/>
      <c r="Z55" s="296"/>
      <c r="AA55" s="296"/>
      <c r="AB55" s="296"/>
      <c r="AC55" s="296"/>
      <c r="AD55" s="296"/>
      <c r="AE55" s="296"/>
      <c r="AF55" s="296"/>
      <c r="AG55" s="296"/>
      <c r="AH55" s="296"/>
      <c r="AI55" s="296"/>
      <c r="AJ55" s="296"/>
      <c r="AK55" s="296"/>
      <c r="AL55" s="296"/>
      <c r="AM55" s="296"/>
      <c r="AN55" s="296"/>
      <c r="AO55" s="295"/>
      <c r="AP55" s="295"/>
      <c r="AQ55" s="295"/>
      <c r="AR55" s="295"/>
      <c r="AS55" s="295"/>
      <c r="AT55" s="295"/>
      <c r="AU55" s="295"/>
      <c r="AV55" s="295"/>
      <c r="AW55" s="295"/>
      <c r="AX55" s="295"/>
      <c r="AY55" s="295"/>
      <c r="AZ55" s="295"/>
      <c r="BA55" s="295"/>
      <c r="BB55" s="295"/>
      <c r="BC55" s="295"/>
      <c r="BD55" s="295"/>
      <c r="BE55" s="295"/>
      <c r="BF55" s="295"/>
      <c r="BG55" s="295"/>
      <c r="BH55" s="295"/>
      <c r="BI55" s="295"/>
      <c r="BJ55" s="295"/>
      <c r="BK55" s="295"/>
      <c r="BL55" s="295"/>
      <c r="BM55" s="295"/>
      <c r="BN55" s="295"/>
      <c r="BO55" s="295"/>
      <c r="BP55" s="295"/>
      <c r="BQ55" s="295"/>
      <c r="BR55" s="295"/>
      <c r="BS55" s="295"/>
      <c r="BT55" s="295"/>
      <c r="BU55" s="295"/>
      <c r="BV55" s="295"/>
      <c r="BW55" s="295"/>
      <c r="BX55" s="295"/>
      <c r="BY55" s="295"/>
      <c r="BZ55" s="295"/>
      <c r="CA55" s="295"/>
      <c r="CB55" s="295"/>
      <c r="CC55" s="295"/>
      <c r="CD55" s="295"/>
      <c r="CE55" s="295"/>
      <c r="CF55" s="295"/>
      <c r="CG55" s="295"/>
      <c r="CH55" s="295"/>
      <c r="CI55" s="295"/>
      <c r="CJ55" s="295"/>
      <c r="CK55" s="295"/>
      <c r="CL55" s="295"/>
      <c r="CM55" s="295"/>
      <c r="CN55" s="295"/>
      <c r="CO55" s="295"/>
      <c r="CP55" s="295"/>
      <c r="CQ55" s="295"/>
      <c r="CR55" s="295"/>
      <c r="CS55" s="295"/>
      <c r="CT55" s="295"/>
    </row>
    <row r="56" spans="1:98" s="297" customFormat="1" ht="12" hidden="1" customHeight="1">
      <c r="A56" s="303"/>
      <c r="B56" s="298" t="s">
        <v>590</v>
      </c>
      <c r="C56" s="590"/>
      <c r="D56" s="591"/>
      <c r="E56" s="591"/>
      <c r="F56" s="591"/>
      <c r="G56" s="591"/>
      <c r="H56" s="591"/>
      <c r="I56" s="591"/>
      <c r="J56" s="591"/>
      <c r="K56" s="591"/>
      <c r="L56" s="591"/>
      <c r="M56" s="591"/>
      <c r="N56" s="591"/>
      <c r="O56" s="592"/>
      <c r="P56" s="304"/>
      <c r="Q56" s="294" t="s">
        <v>571</v>
      </c>
      <c r="R56" s="294">
        <f>C56</f>
        <v>0</v>
      </c>
      <c r="S56" s="295"/>
      <c r="T56" s="295"/>
      <c r="U56" s="295"/>
      <c r="V56" s="296"/>
      <c r="W56" s="296"/>
      <c r="X56" s="296"/>
      <c r="Y56" s="296"/>
      <c r="Z56" s="296"/>
      <c r="AA56" s="296"/>
      <c r="AB56" s="296"/>
      <c r="AC56" s="296"/>
      <c r="AD56" s="296"/>
      <c r="AE56" s="296"/>
      <c r="AF56" s="296"/>
      <c r="AG56" s="296"/>
      <c r="AH56" s="296"/>
      <c r="AI56" s="296"/>
      <c r="AJ56" s="296"/>
      <c r="AK56" s="296"/>
      <c r="AL56" s="296"/>
      <c r="AM56" s="296"/>
      <c r="AN56" s="296"/>
      <c r="AO56" s="295"/>
      <c r="AP56" s="295"/>
      <c r="AQ56" s="295"/>
      <c r="AR56" s="295"/>
      <c r="AS56" s="295"/>
      <c r="AT56" s="295"/>
      <c r="AU56" s="295"/>
      <c r="AV56" s="295"/>
      <c r="AW56" s="295"/>
      <c r="AX56" s="295"/>
      <c r="AY56" s="295"/>
      <c r="AZ56" s="295"/>
      <c r="BA56" s="295"/>
      <c r="BB56" s="295"/>
      <c r="BC56" s="295"/>
      <c r="BD56" s="295"/>
      <c r="BE56" s="295"/>
      <c r="BF56" s="295"/>
      <c r="BG56" s="295"/>
      <c r="BH56" s="295"/>
      <c r="BI56" s="295"/>
      <c r="BJ56" s="295"/>
      <c r="BK56" s="295"/>
      <c r="BL56" s="295"/>
      <c r="BM56" s="295"/>
      <c r="BN56" s="295"/>
      <c r="BO56" s="295"/>
      <c r="BP56" s="295"/>
      <c r="BQ56" s="295"/>
      <c r="BR56" s="295"/>
      <c r="BS56" s="295"/>
      <c r="BT56" s="295"/>
      <c r="BU56" s="295"/>
      <c r="BV56" s="295"/>
      <c r="BW56" s="295"/>
      <c r="BX56" s="295"/>
      <c r="BY56" s="295"/>
      <c r="BZ56" s="295"/>
      <c r="CA56" s="295"/>
      <c r="CB56" s="295"/>
      <c r="CC56" s="295"/>
      <c r="CD56" s="295"/>
      <c r="CE56" s="295"/>
      <c r="CF56" s="295"/>
      <c r="CG56" s="295"/>
      <c r="CH56" s="295"/>
      <c r="CI56" s="295"/>
      <c r="CJ56" s="295"/>
      <c r="CK56" s="295"/>
      <c r="CL56" s="295"/>
      <c r="CM56" s="295"/>
      <c r="CN56" s="295"/>
      <c r="CO56" s="295"/>
      <c r="CP56" s="295"/>
      <c r="CQ56" s="295"/>
      <c r="CR56" s="295"/>
      <c r="CS56" s="295"/>
      <c r="CT56" s="295"/>
    </row>
    <row r="57" spans="1:98" s="297" customFormat="1" ht="12" hidden="1" customHeight="1">
      <c r="A57" s="307"/>
      <c r="B57" s="298" t="s">
        <v>212</v>
      </c>
      <c r="C57" s="590"/>
      <c r="D57" s="591"/>
      <c r="E57" s="569"/>
      <c r="F57" s="288" t="s">
        <v>193</v>
      </c>
      <c r="G57" s="569"/>
      <c r="H57" s="288" t="s">
        <v>210</v>
      </c>
      <c r="I57" s="569"/>
      <c r="J57" s="288" t="s">
        <v>570</v>
      </c>
      <c r="K57" s="569"/>
      <c r="L57" s="569"/>
      <c r="M57" s="569"/>
      <c r="N57" s="569"/>
      <c r="O57" s="570"/>
      <c r="P57" s="304"/>
      <c r="Q57" s="294" t="s">
        <v>571</v>
      </c>
      <c r="R57" s="294" t="str">
        <f>C57&amp;D57&amp;E57&amp;F57&amp;G57&amp;H57&amp;I57&amp;J57&amp;K57&amp;L57&amp;M57&amp;N57&amp;O57</f>
        <v>年月日</v>
      </c>
      <c r="S57" s="295"/>
      <c r="T57" s="295"/>
      <c r="U57" s="295"/>
      <c r="V57" s="296"/>
      <c r="W57" s="296"/>
      <c r="X57" s="296"/>
      <c r="Y57" s="296"/>
      <c r="Z57" s="296"/>
      <c r="AA57" s="296"/>
      <c r="AB57" s="296"/>
      <c r="AC57" s="296"/>
      <c r="AD57" s="296"/>
      <c r="AE57" s="296"/>
      <c r="AF57" s="296"/>
      <c r="AG57" s="296"/>
      <c r="AH57" s="296"/>
      <c r="AI57" s="296"/>
      <c r="AJ57" s="296"/>
      <c r="AK57" s="296"/>
      <c r="AL57" s="296"/>
      <c r="AM57" s="296"/>
      <c r="AN57" s="296"/>
      <c r="AO57" s="295"/>
      <c r="AP57" s="295"/>
      <c r="AQ57" s="295"/>
      <c r="AR57" s="295"/>
      <c r="AS57" s="295"/>
      <c r="AT57" s="295"/>
      <c r="AU57" s="295"/>
      <c r="AV57" s="295"/>
      <c r="AW57" s="295"/>
      <c r="AX57" s="295"/>
      <c r="AY57" s="295"/>
      <c r="AZ57" s="295"/>
      <c r="BA57" s="295"/>
      <c r="BB57" s="295"/>
      <c r="BC57" s="295"/>
      <c r="BD57" s="295"/>
      <c r="BE57" s="295"/>
      <c r="BF57" s="295"/>
      <c r="BG57" s="295"/>
      <c r="BH57" s="295"/>
      <c r="BI57" s="295"/>
      <c r="BJ57" s="295"/>
      <c r="BK57" s="295"/>
      <c r="BL57" s="295"/>
      <c r="BM57" s="295"/>
      <c r="BN57" s="295"/>
      <c r="BO57" s="295"/>
      <c r="BP57" s="295"/>
      <c r="BQ57" s="295"/>
      <c r="BR57" s="295"/>
      <c r="BS57" s="295"/>
      <c r="BT57" s="295"/>
      <c r="BU57" s="295"/>
      <c r="BV57" s="295"/>
      <c r="BW57" s="295"/>
      <c r="BX57" s="295"/>
      <c r="BY57" s="295"/>
      <c r="BZ57" s="295"/>
      <c r="CA57" s="295"/>
      <c r="CB57" s="295"/>
      <c r="CC57" s="295"/>
      <c r="CD57" s="295"/>
      <c r="CE57" s="295"/>
      <c r="CF57" s="295"/>
      <c r="CG57" s="295"/>
      <c r="CH57" s="295"/>
      <c r="CI57" s="295"/>
      <c r="CJ57" s="295"/>
      <c r="CK57" s="295"/>
      <c r="CL57" s="295"/>
      <c r="CM57" s="295"/>
      <c r="CN57" s="295"/>
      <c r="CO57" s="295"/>
      <c r="CP57" s="295"/>
      <c r="CQ57" s="295"/>
      <c r="CR57" s="295"/>
      <c r="CS57" s="295"/>
      <c r="CT57" s="295"/>
    </row>
    <row r="58" spans="1:98" s="297" customFormat="1" ht="12" customHeight="1">
      <c r="A58" s="298" t="s">
        <v>209</v>
      </c>
      <c r="B58" s="298"/>
      <c r="C58" s="603"/>
      <c r="D58" s="603"/>
      <c r="E58" s="603"/>
      <c r="F58" s="603"/>
      <c r="G58" s="603"/>
      <c r="H58" s="603"/>
      <c r="I58" s="603"/>
      <c r="J58" s="603"/>
      <c r="K58" s="603"/>
      <c r="L58" s="603"/>
      <c r="M58" s="604"/>
      <c r="N58" s="604"/>
      <c r="O58" s="604"/>
      <c r="P58" s="304"/>
      <c r="Q58" s="294" t="s">
        <v>573</v>
      </c>
      <c r="R58" s="294">
        <f t="shared" ref="R58" si="8">C58</f>
        <v>0</v>
      </c>
      <c r="S58" s="295"/>
      <c r="T58" s="295"/>
      <c r="U58" s="295"/>
      <c r="V58" s="296"/>
      <c r="W58" s="296"/>
      <c r="X58" s="296"/>
      <c r="Y58" s="296"/>
      <c r="Z58" s="296"/>
      <c r="AA58" s="296"/>
      <c r="AB58" s="296"/>
      <c r="AC58" s="296"/>
      <c r="AD58" s="296"/>
      <c r="AE58" s="296"/>
      <c r="AF58" s="296"/>
      <c r="AG58" s="296"/>
      <c r="AH58" s="296"/>
      <c r="AI58" s="296"/>
      <c r="AJ58" s="296"/>
      <c r="AK58" s="296"/>
      <c r="AL58" s="296"/>
      <c r="AM58" s="296"/>
      <c r="AN58" s="296"/>
      <c r="AO58" s="295"/>
      <c r="AP58" s="295"/>
      <c r="AQ58" s="295"/>
      <c r="AR58" s="295"/>
      <c r="AS58" s="295"/>
      <c r="AT58" s="295"/>
      <c r="AU58" s="295"/>
      <c r="AV58" s="295"/>
      <c r="AW58" s="295"/>
      <c r="AX58" s="295"/>
      <c r="AY58" s="295"/>
      <c r="AZ58" s="295"/>
      <c r="BA58" s="295"/>
      <c r="BB58" s="295"/>
      <c r="BC58" s="295"/>
      <c r="BD58" s="295"/>
      <c r="BE58" s="295"/>
      <c r="BF58" s="295"/>
      <c r="BG58" s="295"/>
      <c r="BH58" s="295"/>
      <c r="BI58" s="295"/>
      <c r="BJ58" s="295"/>
      <c r="BK58" s="295"/>
      <c r="BL58" s="295"/>
      <c r="BM58" s="295"/>
      <c r="BN58" s="295"/>
      <c r="BO58" s="295"/>
      <c r="BP58" s="295"/>
      <c r="BQ58" s="295"/>
      <c r="BR58" s="295"/>
      <c r="BS58" s="295"/>
      <c r="BT58" s="295"/>
      <c r="BU58" s="295"/>
      <c r="BV58" s="295"/>
      <c r="BW58" s="295"/>
      <c r="BX58" s="295"/>
      <c r="BY58" s="295"/>
      <c r="BZ58" s="295"/>
      <c r="CA58" s="295"/>
      <c r="CB58" s="295"/>
      <c r="CC58" s="295"/>
      <c r="CD58" s="295"/>
      <c r="CE58" s="295"/>
      <c r="CF58" s="295"/>
      <c r="CG58" s="295"/>
      <c r="CH58" s="295"/>
      <c r="CI58" s="295"/>
      <c r="CJ58" s="295"/>
      <c r="CK58" s="295"/>
      <c r="CL58" s="295"/>
      <c r="CM58" s="295"/>
      <c r="CN58" s="295"/>
      <c r="CO58" s="295"/>
      <c r="CP58" s="295"/>
      <c r="CQ58" s="295"/>
      <c r="CR58" s="295"/>
      <c r="CS58" s="295"/>
      <c r="CT58" s="295"/>
    </row>
    <row r="59" spans="1:98" s="297" customFormat="1" ht="12" hidden="1" customHeight="1">
      <c r="A59" s="298" t="s">
        <v>1014</v>
      </c>
      <c r="B59" s="298"/>
      <c r="C59" s="603"/>
      <c r="D59" s="603"/>
      <c r="E59" s="603"/>
      <c r="F59" s="603"/>
      <c r="G59" s="603"/>
      <c r="H59" s="603"/>
      <c r="I59" s="603"/>
      <c r="J59" s="603"/>
      <c r="K59" s="603"/>
      <c r="L59" s="603"/>
      <c r="M59" s="604"/>
      <c r="N59" s="604"/>
      <c r="O59" s="604"/>
      <c r="P59" s="304"/>
      <c r="Q59" s="294" t="s">
        <v>573</v>
      </c>
      <c r="R59" s="294">
        <f t="shared" ref="R59" si="9">C59</f>
        <v>0</v>
      </c>
      <c r="S59" s="295"/>
      <c r="T59" s="295"/>
      <c r="U59" s="295"/>
      <c r="V59" s="296"/>
      <c r="W59" s="296"/>
      <c r="X59" s="296"/>
      <c r="Y59" s="296"/>
      <c r="Z59" s="296"/>
      <c r="AA59" s="296"/>
      <c r="AB59" s="296"/>
      <c r="AC59" s="296"/>
      <c r="AD59" s="296"/>
      <c r="AE59" s="296"/>
      <c r="AF59" s="296"/>
      <c r="AG59" s="296"/>
      <c r="AH59" s="296"/>
      <c r="AI59" s="296"/>
      <c r="AJ59" s="296"/>
      <c r="AK59" s="296"/>
      <c r="AL59" s="296"/>
      <c r="AM59" s="296"/>
      <c r="AN59" s="296"/>
      <c r="AO59" s="295"/>
      <c r="AP59" s="295"/>
      <c r="AQ59" s="295"/>
      <c r="AR59" s="295"/>
      <c r="AS59" s="295"/>
      <c r="AT59" s="295"/>
      <c r="AU59" s="295"/>
      <c r="AV59" s="295"/>
      <c r="AW59" s="295"/>
      <c r="AX59" s="295"/>
      <c r="AY59" s="295"/>
      <c r="AZ59" s="295"/>
      <c r="BA59" s="295"/>
      <c r="BB59" s="295"/>
      <c r="BC59" s="295"/>
      <c r="BD59" s="295"/>
      <c r="BE59" s="295"/>
      <c r="BF59" s="295"/>
      <c r="BG59" s="295"/>
      <c r="BH59" s="295"/>
      <c r="BI59" s="295"/>
      <c r="BJ59" s="295"/>
      <c r="BK59" s="295"/>
      <c r="BL59" s="295"/>
      <c r="BM59" s="295"/>
      <c r="BN59" s="295"/>
      <c r="BO59" s="295"/>
      <c r="BP59" s="295"/>
      <c r="BQ59" s="295"/>
      <c r="BR59" s="295"/>
      <c r="BS59" s="295"/>
      <c r="BT59" s="295"/>
      <c r="BU59" s="295"/>
      <c r="BV59" s="295"/>
      <c r="BW59" s="295"/>
      <c r="BX59" s="295"/>
      <c r="BY59" s="295"/>
      <c r="BZ59" s="295"/>
      <c r="CA59" s="295"/>
      <c r="CB59" s="295"/>
      <c r="CC59" s="295"/>
      <c r="CD59" s="295"/>
      <c r="CE59" s="295"/>
      <c r="CF59" s="295"/>
      <c r="CG59" s="295"/>
      <c r="CH59" s="295"/>
      <c r="CI59" s="295"/>
      <c r="CJ59" s="295"/>
      <c r="CK59" s="295"/>
      <c r="CL59" s="295"/>
      <c r="CM59" s="295"/>
      <c r="CN59" s="295"/>
      <c r="CO59" s="295"/>
      <c r="CP59" s="295"/>
      <c r="CQ59" s="295"/>
      <c r="CR59" s="295"/>
      <c r="CS59" s="295"/>
      <c r="CT59" s="295"/>
    </row>
    <row r="60" spans="1:98" s="297" customFormat="1" ht="12" customHeight="1">
      <c r="A60" s="298" t="s">
        <v>685</v>
      </c>
      <c r="B60" s="298"/>
      <c r="C60" s="603"/>
      <c r="D60" s="603"/>
      <c r="E60" s="603"/>
      <c r="F60" s="603"/>
      <c r="G60" s="603"/>
      <c r="H60" s="603"/>
      <c r="I60" s="603"/>
      <c r="J60" s="603"/>
      <c r="K60" s="603"/>
      <c r="L60" s="603"/>
      <c r="M60" s="604"/>
      <c r="N60" s="604"/>
      <c r="O60" s="604"/>
      <c r="P60" s="304"/>
      <c r="Q60" s="294" t="s">
        <v>572</v>
      </c>
      <c r="R60" s="294">
        <f t="shared" ref="R60" si="10">C60</f>
        <v>0</v>
      </c>
      <c r="S60" s="295"/>
      <c r="T60" s="295"/>
      <c r="U60" s="295"/>
      <c r="V60" s="296"/>
      <c r="W60" s="296"/>
      <c r="X60" s="296"/>
      <c r="Y60" s="296"/>
      <c r="Z60" s="296"/>
      <c r="AA60" s="296"/>
      <c r="AB60" s="296"/>
      <c r="AC60" s="296"/>
      <c r="AD60" s="296"/>
      <c r="AE60" s="296"/>
      <c r="AF60" s="296"/>
      <c r="AG60" s="296"/>
      <c r="AH60" s="296"/>
      <c r="AI60" s="296"/>
      <c r="AJ60" s="296"/>
      <c r="AK60" s="296"/>
      <c r="AL60" s="296"/>
      <c r="AM60" s="296"/>
      <c r="AN60" s="296"/>
      <c r="AO60" s="295"/>
      <c r="AP60" s="295"/>
      <c r="AQ60" s="295"/>
      <c r="AR60" s="295"/>
      <c r="AS60" s="295"/>
      <c r="AT60" s="295"/>
      <c r="AU60" s="295"/>
      <c r="AV60" s="295"/>
      <c r="AW60" s="295"/>
      <c r="AX60" s="295"/>
      <c r="AY60" s="295"/>
      <c r="AZ60" s="295"/>
      <c r="BA60" s="295"/>
      <c r="BB60" s="295"/>
      <c r="BC60" s="295"/>
      <c r="BD60" s="295"/>
      <c r="BE60" s="295"/>
      <c r="BF60" s="295"/>
      <c r="BG60" s="295"/>
      <c r="BH60" s="295"/>
      <c r="BI60" s="295"/>
      <c r="BJ60" s="295"/>
      <c r="BK60" s="295"/>
      <c r="BL60" s="295"/>
      <c r="BM60" s="295"/>
      <c r="BN60" s="295"/>
      <c r="BO60" s="295"/>
      <c r="BP60" s="295"/>
      <c r="BQ60" s="295"/>
      <c r="BR60" s="295"/>
      <c r="BS60" s="295"/>
      <c r="BT60" s="295"/>
      <c r="BU60" s="295"/>
      <c r="BV60" s="295"/>
      <c r="BW60" s="295"/>
      <c r="BX60" s="295"/>
      <c r="BY60" s="295"/>
      <c r="BZ60" s="295"/>
      <c r="CA60" s="295"/>
      <c r="CB60" s="295"/>
      <c r="CC60" s="295"/>
      <c r="CD60" s="295"/>
      <c r="CE60" s="295"/>
      <c r="CF60" s="295"/>
      <c r="CG60" s="295"/>
      <c r="CH60" s="295"/>
      <c r="CI60" s="295"/>
      <c r="CJ60" s="295"/>
      <c r="CK60" s="295"/>
      <c r="CL60" s="295"/>
      <c r="CM60" s="295"/>
      <c r="CN60" s="295"/>
      <c r="CO60" s="295"/>
      <c r="CP60" s="295"/>
      <c r="CQ60" s="295"/>
      <c r="CR60" s="295"/>
      <c r="CS60" s="295"/>
      <c r="CT60" s="295"/>
    </row>
    <row r="61" spans="1:98" s="297" customFormat="1" ht="12" hidden="1" customHeight="1">
      <c r="A61" s="302" t="s">
        <v>1010</v>
      </c>
      <c r="B61" s="298"/>
      <c r="C61" s="309"/>
      <c r="D61" s="288"/>
      <c r="E61" s="288"/>
      <c r="F61" s="288"/>
      <c r="G61" s="288"/>
      <c r="H61" s="288"/>
      <c r="I61" s="288"/>
      <c r="J61" s="288"/>
      <c r="K61" s="288"/>
      <c r="L61" s="288"/>
      <c r="M61" s="288"/>
      <c r="N61" s="288"/>
      <c r="O61" s="289"/>
      <c r="P61" s="301"/>
      <c r="Q61" s="294"/>
      <c r="R61" s="294"/>
      <c r="S61" s="295"/>
      <c r="T61" s="295"/>
      <c r="U61" s="295"/>
      <c r="V61" s="296"/>
      <c r="W61" s="296"/>
      <c r="X61" s="296"/>
      <c r="Y61" s="296"/>
      <c r="Z61" s="296"/>
      <c r="AA61" s="296"/>
      <c r="AB61" s="296"/>
      <c r="AC61" s="296"/>
      <c r="AD61" s="296"/>
      <c r="AE61" s="296"/>
      <c r="AF61" s="296"/>
      <c r="AG61" s="296"/>
      <c r="AH61" s="296"/>
      <c r="AI61" s="296"/>
      <c r="AJ61" s="296"/>
      <c r="AK61" s="296"/>
      <c r="AL61" s="296"/>
      <c r="AM61" s="296"/>
      <c r="AN61" s="296"/>
      <c r="AO61" s="295"/>
      <c r="AP61" s="295"/>
      <c r="AQ61" s="295"/>
      <c r="AR61" s="295"/>
      <c r="AS61" s="295"/>
      <c r="AT61" s="295"/>
      <c r="AU61" s="295"/>
      <c r="AV61" s="295"/>
      <c r="AW61" s="295"/>
      <c r="AX61" s="295"/>
      <c r="AY61" s="295"/>
      <c r="AZ61" s="295"/>
      <c r="BA61" s="295"/>
      <c r="BB61" s="295"/>
      <c r="BC61" s="295"/>
      <c r="BD61" s="295"/>
      <c r="BE61" s="295"/>
      <c r="BF61" s="295"/>
      <c r="BG61" s="295"/>
      <c r="BH61" s="295"/>
      <c r="BI61" s="295"/>
      <c r="BJ61" s="295"/>
      <c r="BK61" s="295"/>
      <c r="BL61" s="295"/>
      <c r="BM61" s="295"/>
      <c r="BN61" s="295"/>
      <c r="BO61" s="295"/>
      <c r="BP61" s="295"/>
      <c r="BQ61" s="295"/>
      <c r="BR61" s="295"/>
      <c r="BS61" s="295"/>
      <c r="BT61" s="295"/>
      <c r="BU61" s="295"/>
      <c r="BV61" s="295"/>
      <c r="BW61" s="295"/>
      <c r="BX61" s="295"/>
      <c r="BY61" s="295"/>
      <c r="BZ61" s="295"/>
      <c r="CA61" s="295"/>
      <c r="CB61" s="295"/>
      <c r="CC61" s="295"/>
      <c r="CD61" s="295"/>
      <c r="CE61" s="295"/>
      <c r="CF61" s="295"/>
      <c r="CG61" s="295"/>
      <c r="CH61" s="295"/>
      <c r="CI61" s="295"/>
      <c r="CJ61" s="295"/>
      <c r="CK61" s="295"/>
      <c r="CL61" s="295"/>
      <c r="CM61" s="295"/>
      <c r="CN61" s="295"/>
      <c r="CO61" s="295"/>
      <c r="CP61" s="295"/>
      <c r="CQ61" s="295"/>
      <c r="CR61" s="295"/>
      <c r="CS61" s="295"/>
      <c r="CT61" s="295"/>
    </row>
    <row r="62" spans="1:98" s="297" customFormat="1" ht="12" hidden="1" customHeight="1">
      <c r="A62" s="303"/>
      <c r="B62" s="298" t="s">
        <v>1013</v>
      </c>
      <c r="C62" s="590"/>
      <c r="D62" s="591"/>
      <c r="E62" s="591"/>
      <c r="F62" s="591"/>
      <c r="G62" s="591"/>
      <c r="H62" s="591"/>
      <c r="I62" s="591"/>
      <c r="J62" s="591"/>
      <c r="K62" s="591"/>
      <c r="L62" s="591"/>
      <c r="M62" s="591"/>
      <c r="N62" s="591"/>
      <c r="O62" s="592"/>
      <c r="P62" s="304" t="s">
        <v>1035</v>
      </c>
      <c r="Q62" s="294" t="s">
        <v>571</v>
      </c>
      <c r="R62" s="294">
        <f t="shared" ref="R62" si="11">C62</f>
        <v>0</v>
      </c>
      <c r="S62" s="295"/>
      <c r="T62" s="295"/>
      <c r="U62" s="295"/>
      <c r="V62" s="296"/>
      <c r="W62" s="296"/>
      <c r="X62" s="296"/>
      <c r="Y62" s="296"/>
      <c r="Z62" s="296"/>
      <c r="AA62" s="296"/>
      <c r="AB62" s="296"/>
      <c r="AC62" s="296"/>
      <c r="AD62" s="296"/>
      <c r="AE62" s="296"/>
      <c r="AF62" s="296"/>
      <c r="AG62" s="296"/>
      <c r="AH62" s="296"/>
      <c r="AI62" s="296"/>
      <c r="AJ62" s="296"/>
      <c r="AK62" s="296"/>
      <c r="AL62" s="296"/>
      <c r="AM62" s="296"/>
      <c r="AN62" s="296"/>
      <c r="AO62" s="295"/>
      <c r="AP62" s="295"/>
      <c r="AQ62" s="295"/>
      <c r="AR62" s="295"/>
      <c r="AS62" s="295"/>
      <c r="AT62" s="295"/>
      <c r="AU62" s="295"/>
      <c r="AV62" s="295"/>
      <c r="AW62" s="295"/>
      <c r="AX62" s="295"/>
      <c r="AY62" s="295"/>
      <c r="AZ62" s="295"/>
      <c r="BA62" s="295"/>
      <c r="BB62" s="295"/>
      <c r="BC62" s="295"/>
      <c r="BD62" s="295"/>
      <c r="BE62" s="295"/>
      <c r="BF62" s="295"/>
      <c r="BG62" s="295"/>
      <c r="BH62" s="295"/>
      <c r="BI62" s="295"/>
      <c r="BJ62" s="295"/>
      <c r="BK62" s="295"/>
      <c r="BL62" s="295"/>
      <c r="BM62" s="295"/>
      <c r="BN62" s="295"/>
      <c r="BO62" s="295"/>
      <c r="BP62" s="295"/>
      <c r="BQ62" s="295"/>
      <c r="BR62" s="295"/>
      <c r="BS62" s="295"/>
      <c r="BT62" s="295"/>
      <c r="BU62" s="295"/>
      <c r="BV62" s="295"/>
      <c r="BW62" s="295"/>
      <c r="BX62" s="295"/>
      <c r="BY62" s="295"/>
      <c r="BZ62" s="295"/>
      <c r="CA62" s="295"/>
      <c r="CB62" s="295"/>
      <c r="CC62" s="295"/>
      <c r="CD62" s="295"/>
      <c r="CE62" s="295"/>
      <c r="CF62" s="295"/>
      <c r="CG62" s="295"/>
      <c r="CH62" s="295"/>
      <c r="CI62" s="295"/>
      <c r="CJ62" s="295"/>
      <c r="CK62" s="295"/>
      <c r="CL62" s="295"/>
      <c r="CM62" s="295"/>
      <c r="CN62" s="295"/>
      <c r="CO62" s="295"/>
      <c r="CP62" s="295"/>
      <c r="CQ62" s="295"/>
      <c r="CR62" s="295"/>
      <c r="CS62" s="295"/>
      <c r="CT62" s="295"/>
    </row>
    <row r="63" spans="1:98" s="297" customFormat="1" ht="12" hidden="1" customHeight="1">
      <c r="A63" s="307"/>
      <c r="B63" s="298" t="s">
        <v>214</v>
      </c>
      <c r="C63" s="590"/>
      <c r="D63" s="591"/>
      <c r="E63" s="591"/>
      <c r="F63" s="591"/>
      <c r="G63" s="591"/>
      <c r="H63" s="591"/>
      <c r="I63" s="591"/>
      <c r="J63" s="591"/>
      <c r="K63" s="591"/>
      <c r="L63" s="591"/>
      <c r="M63" s="591"/>
      <c r="N63" s="591"/>
      <c r="O63" s="592"/>
      <c r="P63" s="304" t="s">
        <v>1035</v>
      </c>
      <c r="Q63" s="294" t="s">
        <v>571</v>
      </c>
      <c r="R63" s="294">
        <f t="shared" ref="R63" si="12">C63</f>
        <v>0</v>
      </c>
      <c r="S63" s="295"/>
      <c r="T63" s="295"/>
      <c r="U63" s="295"/>
      <c r="V63" s="296"/>
      <c r="W63" s="296"/>
      <c r="X63" s="296"/>
      <c r="Y63" s="296"/>
      <c r="Z63" s="296"/>
      <c r="AA63" s="296"/>
      <c r="AB63" s="296"/>
      <c r="AC63" s="296"/>
      <c r="AD63" s="296"/>
      <c r="AE63" s="296"/>
      <c r="AF63" s="296"/>
      <c r="AG63" s="296"/>
      <c r="AH63" s="296"/>
      <c r="AI63" s="296"/>
      <c r="AJ63" s="296"/>
      <c r="AK63" s="296"/>
      <c r="AL63" s="296"/>
      <c r="AM63" s="296"/>
      <c r="AN63" s="296"/>
      <c r="AO63" s="295"/>
      <c r="AP63" s="295"/>
      <c r="AQ63" s="295"/>
      <c r="AR63" s="295"/>
      <c r="AS63" s="295"/>
      <c r="AT63" s="295"/>
      <c r="AU63" s="295"/>
      <c r="AV63" s="295"/>
      <c r="AW63" s="295"/>
      <c r="AX63" s="295"/>
      <c r="AY63" s="295"/>
      <c r="AZ63" s="295"/>
      <c r="BA63" s="295"/>
      <c r="BB63" s="295"/>
      <c r="BC63" s="295"/>
      <c r="BD63" s="295"/>
      <c r="BE63" s="295"/>
      <c r="BF63" s="295"/>
      <c r="BG63" s="295"/>
      <c r="BH63" s="295"/>
      <c r="BI63" s="295"/>
      <c r="BJ63" s="295"/>
      <c r="BK63" s="295"/>
      <c r="BL63" s="295"/>
      <c r="BM63" s="295"/>
      <c r="BN63" s="295"/>
      <c r="BO63" s="295"/>
      <c r="BP63" s="295"/>
      <c r="BQ63" s="295"/>
      <c r="BR63" s="295"/>
      <c r="BS63" s="295"/>
      <c r="BT63" s="295"/>
      <c r="BU63" s="295"/>
      <c r="BV63" s="295"/>
      <c r="BW63" s="295"/>
      <c r="BX63" s="295"/>
      <c r="BY63" s="295"/>
      <c r="BZ63" s="295"/>
      <c r="CA63" s="295"/>
      <c r="CB63" s="295"/>
      <c r="CC63" s="295"/>
      <c r="CD63" s="295"/>
      <c r="CE63" s="295"/>
      <c r="CF63" s="295"/>
      <c r="CG63" s="295"/>
      <c r="CH63" s="295"/>
      <c r="CI63" s="295"/>
      <c r="CJ63" s="295"/>
      <c r="CK63" s="295"/>
      <c r="CL63" s="295"/>
      <c r="CM63" s="295"/>
      <c r="CN63" s="295"/>
      <c r="CO63" s="295"/>
      <c r="CP63" s="295"/>
      <c r="CQ63" s="295"/>
      <c r="CR63" s="295"/>
      <c r="CS63" s="295"/>
      <c r="CT63" s="295"/>
    </row>
    <row r="64" spans="1:98" s="297" customFormat="1" ht="12" customHeight="1">
      <c r="A64" s="290"/>
      <c r="B64" s="290"/>
      <c r="C64" s="290"/>
      <c r="D64" s="290"/>
      <c r="E64" s="290"/>
      <c r="F64" s="290"/>
      <c r="G64" s="290"/>
      <c r="H64" s="290"/>
      <c r="I64" s="290"/>
      <c r="J64" s="290"/>
      <c r="K64" s="290"/>
      <c r="L64" s="290"/>
      <c r="M64" s="290"/>
      <c r="N64" s="290"/>
      <c r="O64" s="290"/>
      <c r="P64" s="293"/>
      <c r="Q64" s="294"/>
      <c r="R64" s="294"/>
      <c r="S64" s="295"/>
      <c r="T64" s="295"/>
      <c r="U64" s="295"/>
      <c r="V64" s="296"/>
      <c r="W64" s="296"/>
      <c r="X64" s="296"/>
      <c r="Y64" s="296"/>
      <c r="Z64" s="296"/>
      <c r="AA64" s="296"/>
      <c r="AB64" s="296"/>
      <c r="AC64" s="296"/>
      <c r="AD64" s="296"/>
      <c r="AE64" s="296"/>
      <c r="AF64" s="296"/>
      <c r="AG64" s="296"/>
      <c r="AH64" s="296"/>
      <c r="AI64" s="296"/>
      <c r="AJ64" s="296"/>
      <c r="AK64" s="296"/>
      <c r="AL64" s="296"/>
      <c r="AM64" s="296"/>
      <c r="AN64" s="296"/>
      <c r="AO64" s="295"/>
      <c r="AP64" s="295"/>
      <c r="AQ64" s="295"/>
      <c r="AR64" s="295"/>
      <c r="AS64" s="295"/>
      <c r="AT64" s="295"/>
      <c r="AU64" s="295"/>
      <c r="AV64" s="295"/>
      <c r="AW64" s="295"/>
      <c r="AX64" s="295"/>
      <c r="AY64" s="295"/>
      <c r="AZ64" s="295"/>
      <c r="BA64" s="295"/>
      <c r="BB64" s="295"/>
      <c r="BC64" s="295"/>
      <c r="BD64" s="295"/>
      <c r="BE64" s="295"/>
      <c r="BF64" s="295"/>
      <c r="BG64" s="295"/>
      <c r="BH64" s="295"/>
      <c r="BI64" s="295"/>
      <c r="BJ64" s="295"/>
      <c r="BK64" s="295"/>
      <c r="BL64" s="295"/>
      <c r="BM64" s="295"/>
      <c r="BN64" s="295"/>
      <c r="BO64" s="295"/>
      <c r="BP64" s="295"/>
      <c r="BQ64" s="295"/>
      <c r="BR64" s="295"/>
      <c r="BS64" s="295"/>
      <c r="BT64" s="295"/>
      <c r="BU64" s="295"/>
      <c r="BV64" s="295"/>
      <c r="BW64" s="295"/>
      <c r="BX64" s="295"/>
      <c r="BY64" s="295"/>
      <c r="BZ64" s="295"/>
      <c r="CA64" s="295"/>
      <c r="CB64" s="295"/>
      <c r="CC64" s="295"/>
      <c r="CD64" s="295"/>
      <c r="CE64" s="295"/>
      <c r="CF64" s="295"/>
      <c r="CG64" s="295"/>
      <c r="CH64" s="295"/>
      <c r="CI64" s="295"/>
      <c r="CJ64" s="295"/>
      <c r="CK64" s="295"/>
      <c r="CL64" s="295"/>
      <c r="CM64" s="295"/>
      <c r="CN64" s="295"/>
      <c r="CO64" s="295"/>
      <c r="CP64" s="295"/>
      <c r="CQ64" s="295"/>
      <c r="CR64" s="295"/>
      <c r="CS64" s="295"/>
      <c r="CT64" s="295"/>
    </row>
    <row r="65" spans="1:98" s="297" customFormat="1" ht="12" hidden="1" customHeight="1">
      <c r="A65" s="290" t="s">
        <v>1015</v>
      </c>
      <c r="B65" s="290"/>
      <c r="C65" s="290"/>
      <c r="D65" s="290"/>
      <c r="E65" s="290"/>
      <c r="F65" s="290"/>
      <c r="G65" s="290"/>
      <c r="H65" s="290"/>
      <c r="I65" s="290"/>
      <c r="J65" s="290"/>
      <c r="K65" s="290"/>
      <c r="L65" s="290"/>
      <c r="M65" s="290"/>
      <c r="N65" s="290"/>
      <c r="O65" s="290"/>
      <c r="P65" s="293"/>
      <c r="Q65" s="294"/>
      <c r="R65" s="294"/>
      <c r="S65" s="295"/>
      <c r="T65" s="295"/>
      <c r="U65" s="295"/>
      <c r="V65" s="296"/>
      <c r="W65" s="296"/>
      <c r="X65" s="296"/>
      <c r="Y65" s="296"/>
      <c r="Z65" s="296"/>
      <c r="AA65" s="296"/>
      <c r="AB65" s="296"/>
      <c r="AC65" s="296"/>
      <c r="AD65" s="296"/>
      <c r="AE65" s="296"/>
      <c r="AF65" s="296"/>
      <c r="AG65" s="296"/>
      <c r="AH65" s="296"/>
      <c r="AI65" s="296"/>
      <c r="AJ65" s="296"/>
      <c r="AK65" s="296"/>
      <c r="AL65" s="296"/>
      <c r="AM65" s="296"/>
      <c r="AN65" s="296"/>
      <c r="AO65" s="295"/>
      <c r="AP65" s="295"/>
      <c r="AQ65" s="295"/>
      <c r="AR65" s="295"/>
      <c r="AS65" s="295"/>
      <c r="AT65" s="295"/>
      <c r="AU65" s="295"/>
      <c r="AV65" s="295"/>
      <c r="AW65" s="295"/>
      <c r="AX65" s="295"/>
      <c r="AY65" s="295"/>
      <c r="AZ65" s="295"/>
      <c r="BA65" s="295"/>
      <c r="BB65" s="295"/>
      <c r="BC65" s="295"/>
      <c r="BD65" s="295"/>
      <c r="BE65" s="295"/>
      <c r="BF65" s="295"/>
      <c r="BG65" s="295"/>
      <c r="BH65" s="295"/>
      <c r="BI65" s="295"/>
      <c r="BJ65" s="295"/>
      <c r="BK65" s="295"/>
      <c r="BL65" s="295"/>
      <c r="BM65" s="295"/>
      <c r="BN65" s="295"/>
      <c r="BO65" s="295"/>
      <c r="BP65" s="295"/>
      <c r="BQ65" s="295"/>
      <c r="BR65" s="295"/>
      <c r="BS65" s="295"/>
      <c r="BT65" s="295"/>
      <c r="BU65" s="295"/>
      <c r="BV65" s="295"/>
      <c r="BW65" s="295"/>
      <c r="BX65" s="295"/>
      <c r="BY65" s="295"/>
      <c r="BZ65" s="295"/>
      <c r="CA65" s="295"/>
      <c r="CB65" s="295"/>
      <c r="CC65" s="295"/>
      <c r="CD65" s="295"/>
      <c r="CE65" s="295"/>
      <c r="CF65" s="295"/>
      <c r="CG65" s="295"/>
      <c r="CH65" s="295"/>
      <c r="CI65" s="295"/>
      <c r="CJ65" s="295"/>
      <c r="CK65" s="295"/>
      <c r="CL65" s="295"/>
      <c r="CM65" s="295"/>
      <c r="CN65" s="295"/>
      <c r="CO65" s="295"/>
      <c r="CP65" s="295"/>
      <c r="CQ65" s="295"/>
      <c r="CR65" s="295"/>
      <c r="CS65" s="295"/>
      <c r="CT65" s="295"/>
    </row>
    <row r="66" spans="1:98" s="297" customFormat="1" ht="12" hidden="1" customHeight="1">
      <c r="A66" s="320"/>
      <c r="B66" s="288"/>
      <c r="C66" s="291" t="s">
        <v>1000</v>
      </c>
      <c r="D66" s="626" t="s">
        <v>962</v>
      </c>
      <c r="E66" s="627"/>
      <c r="F66" s="627"/>
      <c r="G66" s="627"/>
      <c r="H66" s="627"/>
      <c r="I66" s="627"/>
      <c r="J66" s="607" t="s">
        <v>963</v>
      </c>
      <c r="K66" s="627"/>
      <c r="L66" s="627"/>
      <c r="M66" s="627"/>
      <c r="N66" s="627"/>
      <c r="O66" s="627"/>
      <c r="P66" s="312"/>
      <c r="Q66" s="294"/>
      <c r="R66" s="294"/>
      <c r="S66" s="295"/>
      <c r="T66" s="295"/>
      <c r="U66" s="295"/>
      <c r="V66" s="296"/>
      <c r="W66" s="296"/>
      <c r="X66" s="296"/>
      <c r="Y66" s="296"/>
      <c r="Z66" s="296"/>
      <c r="AA66" s="296"/>
      <c r="AB66" s="296"/>
      <c r="AC66" s="296"/>
      <c r="AD66" s="296"/>
      <c r="AE66" s="296"/>
      <c r="AF66" s="296"/>
      <c r="AG66" s="296"/>
      <c r="AH66" s="296"/>
      <c r="AI66" s="296"/>
      <c r="AJ66" s="296"/>
      <c r="AK66" s="296"/>
      <c r="AL66" s="296"/>
      <c r="AM66" s="296"/>
      <c r="AN66" s="296"/>
      <c r="AO66" s="295"/>
      <c r="AP66" s="295"/>
      <c r="AQ66" s="295"/>
      <c r="AR66" s="295"/>
      <c r="AS66" s="295"/>
      <c r="AT66" s="295"/>
      <c r="AU66" s="295"/>
      <c r="AV66" s="295"/>
      <c r="AW66" s="295"/>
      <c r="AX66" s="295"/>
      <c r="AY66" s="295"/>
      <c r="AZ66" s="295"/>
      <c r="BA66" s="295"/>
      <c r="BB66" s="295"/>
      <c r="BC66" s="295"/>
      <c r="BD66" s="295"/>
      <c r="BE66" s="295"/>
      <c r="BF66" s="295"/>
      <c r="BG66" s="295"/>
      <c r="BH66" s="295"/>
      <c r="BI66" s="295"/>
      <c r="BJ66" s="295"/>
      <c r="BK66" s="295"/>
      <c r="BL66" s="295"/>
      <c r="BM66" s="295"/>
      <c r="BN66" s="295"/>
      <c r="BO66" s="295"/>
      <c r="BP66" s="295"/>
      <c r="BQ66" s="295"/>
      <c r="BR66" s="295"/>
      <c r="BS66" s="295"/>
      <c r="BT66" s="295"/>
      <c r="BU66" s="295"/>
      <c r="BV66" s="295"/>
      <c r="BW66" s="295"/>
      <c r="BX66" s="295"/>
      <c r="BY66" s="295"/>
      <c r="BZ66" s="295"/>
      <c r="CA66" s="295"/>
      <c r="CB66" s="295"/>
      <c r="CC66" s="295"/>
      <c r="CD66" s="295"/>
      <c r="CE66" s="295"/>
      <c r="CF66" s="295"/>
      <c r="CG66" s="295"/>
      <c r="CH66" s="295"/>
      <c r="CI66" s="295"/>
      <c r="CJ66" s="295"/>
      <c r="CK66" s="295"/>
      <c r="CL66" s="295"/>
      <c r="CM66" s="295"/>
      <c r="CN66" s="295"/>
      <c r="CO66" s="295"/>
      <c r="CP66" s="295"/>
      <c r="CQ66" s="295"/>
      <c r="CR66" s="295"/>
      <c r="CS66" s="295"/>
      <c r="CT66" s="295"/>
    </row>
    <row r="67" spans="1:98" s="297" customFormat="1" ht="12" hidden="1" customHeight="1">
      <c r="A67" s="303"/>
      <c r="B67" s="321" t="s">
        <v>987</v>
      </c>
      <c r="C67" s="292"/>
      <c r="D67" s="611"/>
      <c r="E67" s="612"/>
      <c r="F67" s="612"/>
      <c r="G67" s="612"/>
      <c r="H67" s="612"/>
      <c r="I67" s="612"/>
      <c r="J67" s="613">
        <f>R25</f>
        <v>0</v>
      </c>
      <c r="K67" s="614"/>
      <c r="L67" s="614"/>
      <c r="M67" s="614"/>
      <c r="N67" s="614"/>
      <c r="O67" s="614"/>
      <c r="P67" s="312"/>
      <c r="Q67" s="294"/>
      <c r="R67" s="294"/>
      <c r="S67" s="295"/>
      <c r="T67" s="295"/>
      <c r="U67" s="295"/>
      <c r="V67" s="296"/>
      <c r="W67" s="296"/>
      <c r="X67" s="296"/>
      <c r="Y67" s="296"/>
      <c r="Z67" s="296"/>
      <c r="AA67" s="322" t="s">
        <v>945</v>
      </c>
      <c r="AB67" s="322" t="s">
        <v>946</v>
      </c>
      <c r="AC67" s="322" t="s">
        <v>947</v>
      </c>
      <c r="AD67" s="322" t="s">
        <v>948</v>
      </c>
      <c r="AE67" s="322" t="s">
        <v>949</v>
      </c>
      <c r="AF67" s="322" t="s">
        <v>967</v>
      </c>
      <c r="AG67" s="322" t="s">
        <v>964</v>
      </c>
      <c r="AH67" s="322" t="s">
        <v>965</v>
      </c>
      <c r="AI67" s="322" t="s">
        <v>966</v>
      </c>
      <c r="AJ67" s="322" t="s">
        <v>950</v>
      </c>
      <c r="AK67" s="322" t="s">
        <v>968</v>
      </c>
      <c r="AL67" s="322" t="s">
        <v>951</v>
      </c>
      <c r="AM67" s="322" t="s">
        <v>952</v>
      </c>
      <c r="AN67" s="322" t="s">
        <v>958</v>
      </c>
      <c r="AO67" s="322" t="s">
        <v>972</v>
      </c>
      <c r="AP67" s="322" t="s">
        <v>969</v>
      </c>
      <c r="AQ67" s="322" t="s">
        <v>970</v>
      </c>
      <c r="AR67" s="322" t="s">
        <v>971</v>
      </c>
      <c r="AS67" s="322" t="s">
        <v>976</v>
      </c>
      <c r="AT67" s="322" t="s">
        <v>973</v>
      </c>
      <c r="AU67" s="322" t="s">
        <v>974</v>
      </c>
      <c r="AV67" s="322" t="s">
        <v>975</v>
      </c>
      <c r="AW67" s="322" t="s">
        <v>960</v>
      </c>
      <c r="AX67" s="322" t="s">
        <v>982</v>
      </c>
      <c r="AY67" s="322" t="s">
        <v>983</v>
      </c>
      <c r="AZ67" s="322" t="s">
        <v>984</v>
      </c>
      <c r="BA67" s="322" t="s">
        <v>957</v>
      </c>
      <c r="BB67" s="322" t="s">
        <v>978</v>
      </c>
      <c r="BC67" s="322" t="s">
        <v>979</v>
      </c>
      <c r="BD67" s="322" t="s">
        <v>981</v>
      </c>
      <c r="BE67" s="322" t="s">
        <v>961</v>
      </c>
      <c r="BF67" s="322" t="s">
        <v>985</v>
      </c>
      <c r="BG67" s="295"/>
      <c r="BH67" s="295"/>
      <c r="BI67" s="295"/>
      <c r="BJ67" s="295"/>
      <c r="BK67" s="295"/>
      <c r="BL67" s="295"/>
      <c r="BM67" s="295"/>
      <c r="BN67" s="295"/>
      <c r="BO67" s="295"/>
      <c r="BP67" s="295"/>
      <c r="BQ67" s="295"/>
      <c r="BR67" s="295"/>
      <c r="BS67" s="295"/>
      <c r="BT67" s="295"/>
      <c r="BU67" s="295"/>
      <c r="BV67" s="295"/>
      <c r="BW67" s="295"/>
      <c r="BX67" s="295"/>
      <c r="BY67" s="295"/>
      <c r="BZ67" s="295"/>
      <c r="CA67" s="295"/>
      <c r="CB67" s="295"/>
      <c r="CC67" s="295"/>
      <c r="CD67" s="295"/>
      <c r="CE67" s="295"/>
      <c r="CF67" s="295"/>
      <c r="CG67" s="295"/>
      <c r="CH67" s="295"/>
      <c r="CI67" s="295"/>
      <c r="CJ67" s="295"/>
      <c r="CK67" s="295"/>
      <c r="CL67" s="295"/>
      <c r="CM67" s="295"/>
      <c r="CN67" s="295"/>
      <c r="CO67" s="295"/>
      <c r="CP67" s="295"/>
      <c r="CQ67" s="295"/>
      <c r="CR67" s="295"/>
      <c r="CS67" s="295"/>
      <c r="CT67" s="295"/>
    </row>
    <row r="68" spans="1:98" s="297" customFormat="1" ht="12" hidden="1" customHeight="1">
      <c r="A68" s="303"/>
      <c r="B68" s="321" t="s">
        <v>988</v>
      </c>
      <c r="C68" s="292"/>
      <c r="D68" s="611"/>
      <c r="E68" s="612"/>
      <c r="F68" s="612"/>
      <c r="G68" s="612"/>
      <c r="H68" s="612"/>
      <c r="I68" s="612"/>
      <c r="J68" s="613" t="str">
        <f>R28</f>
        <v>群馬県市</v>
      </c>
      <c r="K68" s="614"/>
      <c r="L68" s="614"/>
      <c r="M68" s="614"/>
      <c r="N68" s="614"/>
      <c r="O68" s="614"/>
      <c r="P68" s="312"/>
      <c r="Q68" s="294"/>
      <c r="R68" s="294"/>
      <c r="S68" s="295"/>
      <c r="T68" s="295"/>
      <c r="U68" s="295"/>
      <c r="V68" s="296"/>
      <c r="W68" s="296"/>
      <c r="X68" s="296"/>
      <c r="Y68" s="296"/>
      <c r="Z68" s="296"/>
      <c r="AA68" s="296"/>
      <c r="AB68" s="296"/>
      <c r="AC68" s="296"/>
      <c r="AD68" s="296"/>
      <c r="AE68" s="296"/>
      <c r="AF68" s="296"/>
      <c r="AG68" s="296"/>
      <c r="AH68" s="296"/>
      <c r="AI68" s="296"/>
      <c r="AJ68" s="296"/>
      <c r="AK68" s="296"/>
      <c r="AL68" s="296"/>
      <c r="AM68" s="296"/>
      <c r="AN68" s="296"/>
      <c r="AO68" s="295"/>
      <c r="AP68" s="295"/>
      <c r="AQ68" s="295"/>
      <c r="AR68" s="295"/>
      <c r="AS68" s="295"/>
      <c r="AT68" s="295"/>
      <c r="AU68" s="295"/>
      <c r="AV68" s="295"/>
      <c r="AW68" s="295"/>
      <c r="AX68" s="295"/>
      <c r="AY68" s="295"/>
      <c r="AZ68" s="295"/>
      <c r="BA68" s="295"/>
      <c r="BB68" s="295"/>
      <c r="BC68" s="295"/>
      <c r="BD68" s="295"/>
      <c r="BE68" s="295"/>
      <c r="BF68" s="295"/>
      <c r="BG68" s="295"/>
      <c r="BH68" s="295"/>
      <c r="BI68" s="295"/>
      <c r="BJ68" s="295"/>
      <c r="BK68" s="295"/>
      <c r="BL68" s="295"/>
      <c r="BM68" s="295"/>
      <c r="BN68" s="295"/>
      <c r="BO68" s="295"/>
      <c r="BP68" s="295"/>
      <c r="BQ68" s="295"/>
      <c r="BR68" s="295"/>
      <c r="BS68" s="295"/>
      <c r="BT68" s="295"/>
      <c r="BU68" s="295"/>
      <c r="BV68" s="295"/>
      <c r="BW68" s="295"/>
      <c r="BX68" s="295"/>
      <c r="BY68" s="295"/>
      <c r="BZ68" s="295"/>
      <c r="CA68" s="295"/>
      <c r="CB68" s="295"/>
      <c r="CC68" s="295"/>
      <c r="CD68" s="295"/>
      <c r="CE68" s="295"/>
      <c r="CF68" s="295"/>
      <c r="CG68" s="295"/>
      <c r="CH68" s="295"/>
      <c r="CI68" s="295"/>
      <c r="CJ68" s="295"/>
      <c r="CK68" s="295"/>
      <c r="CL68" s="295"/>
      <c r="CM68" s="295"/>
      <c r="CN68" s="295"/>
      <c r="CO68" s="295"/>
      <c r="CP68" s="295"/>
      <c r="CQ68" s="295"/>
      <c r="CR68" s="295"/>
      <c r="CS68" s="295"/>
      <c r="CT68" s="295"/>
    </row>
    <row r="69" spans="1:98" s="297" customFormat="1" ht="12" hidden="1" customHeight="1">
      <c r="A69" s="303"/>
      <c r="B69" s="321" t="s">
        <v>989</v>
      </c>
      <c r="C69" s="292"/>
      <c r="D69" s="611"/>
      <c r="E69" s="612"/>
      <c r="F69" s="612"/>
      <c r="G69" s="612"/>
      <c r="H69" s="612"/>
      <c r="I69" s="612"/>
      <c r="J69" s="613">
        <f>R29</f>
        <v>0</v>
      </c>
      <c r="K69" s="614"/>
      <c r="L69" s="614"/>
      <c r="M69" s="614"/>
      <c r="N69" s="614"/>
      <c r="O69" s="614"/>
      <c r="P69" s="312"/>
      <c r="Q69" s="294"/>
      <c r="R69" s="294"/>
      <c r="S69" s="295"/>
      <c r="T69" s="295"/>
      <c r="U69" s="295"/>
      <c r="V69" s="296"/>
      <c r="W69" s="296"/>
      <c r="X69" s="296"/>
      <c r="Y69" s="296"/>
      <c r="Z69" s="296"/>
      <c r="AA69" s="296"/>
      <c r="AB69" s="296"/>
      <c r="AC69" s="296"/>
      <c r="AD69" s="296"/>
      <c r="AE69" s="296"/>
      <c r="AF69" s="296"/>
      <c r="AG69" s="296"/>
      <c r="AH69" s="296"/>
      <c r="AI69" s="296"/>
      <c r="AJ69" s="296"/>
      <c r="AK69" s="296"/>
      <c r="AL69" s="296"/>
      <c r="AM69" s="296"/>
      <c r="AN69" s="296"/>
      <c r="AO69" s="295"/>
      <c r="AP69" s="295"/>
      <c r="AQ69" s="295"/>
      <c r="AR69" s="295"/>
      <c r="AS69" s="295"/>
      <c r="AT69" s="295"/>
      <c r="AU69" s="295"/>
      <c r="AV69" s="295"/>
      <c r="AW69" s="295"/>
      <c r="AX69" s="295"/>
      <c r="AY69" s="295"/>
      <c r="AZ69" s="295"/>
      <c r="BA69" s="295"/>
      <c r="BB69" s="295"/>
      <c r="BC69" s="295"/>
      <c r="BD69" s="295"/>
      <c r="BE69" s="295"/>
      <c r="BF69" s="295"/>
      <c r="BG69" s="295"/>
      <c r="BH69" s="295"/>
      <c r="BI69" s="295"/>
      <c r="BJ69" s="295"/>
      <c r="BK69" s="295"/>
      <c r="BL69" s="295"/>
      <c r="BM69" s="295"/>
      <c r="BN69" s="295"/>
      <c r="BO69" s="295"/>
      <c r="BP69" s="295"/>
      <c r="BQ69" s="295"/>
      <c r="BR69" s="295"/>
      <c r="BS69" s="295"/>
      <c r="BT69" s="295"/>
      <c r="BU69" s="295"/>
      <c r="BV69" s="295"/>
      <c r="BW69" s="295"/>
      <c r="BX69" s="295"/>
      <c r="BY69" s="295"/>
      <c r="BZ69" s="295"/>
      <c r="CA69" s="295"/>
      <c r="CB69" s="295"/>
      <c r="CC69" s="295"/>
      <c r="CD69" s="295"/>
      <c r="CE69" s="295"/>
      <c r="CF69" s="295"/>
      <c r="CG69" s="295"/>
      <c r="CH69" s="295"/>
      <c r="CI69" s="295"/>
      <c r="CJ69" s="295"/>
      <c r="CK69" s="295"/>
      <c r="CL69" s="295"/>
      <c r="CM69" s="295"/>
      <c r="CN69" s="295"/>
      <c r="CO69" s="295"/>
      <c r="CP69" s="295"/>
      <c r="CQ69" s="295"/>
      <c r="CR69" s="295"/>
      <c r="CS69" s="295"/>
      <c r="CT69" s="295"/>
    </row>
    <row r="70" spans="1:98" s="297" customFormat="1" ht="12" hidden="1" customHeight="1">
      <c r="A70" s="303"/>
      <c r="B70" s="321" t="s">
        <v>990</v>
      </c>
      <c r="C70" s="292"/>
      <c r="D70" s="611"/>
      <c r="E70" s="612"/>
      <c r="F70" s="612"/>
      <c r="G70" s="612"/>
      <c r="H70" s="612"/>
      <c r="I70" s="612"/>
      <c r="J70" s="613">
        <f>R8</f>
        <v>0</v>
      </c>
      <c r="K70" s="614"/>
      <c r="L70" s="614"/>
      <c r="M70" s="614"/>
      <c r="N70" s="614"/>
      <c r="O70" s="614"/>
      <c r="P70" s="312"/>
      <c r="Q70" s="294"/>
      <c r="R70" s="294"/>
      <c r="S70" s="295"/>
      <c r="T70" s="295"/>
      <c r="U70" s="295"/>
      <c r="V70" s="296"/>
      <c r="W70" s="296"/>
      <c r="X70" s="296"/>
      <c r="Y70" s="296"/>
      <c r="Z70" s="296"/>
      <c r="AA70" s="296"/>
      <c r="AB70" s="296"/>
      <c r="AC70" s="296"/>
      <c r="AD70" s="296"/>
      <c r="AE70" s="296"/>
      <c r="AF70" s="296"/>
      <c r="AG70" s="296"/>
      <c r="AH70" s="296"/>
      <c r="AI70" s="296"/>
      <c r="AJ70" s="296"/>
      <c r="AK70" s="296"/>
      <c r="AL70" s="296"/>
      <c r="AM70" s="296"/>
      <c r="AN70" s="296"/>
      <c r="AO70" s="295"/>
      <c r="AP70" s="295"/>
      <c r="AQ70" s="295"/>
      <c r="AR70" s="295"/>
      <c r="AS70" s="295"/>
      <c r="AT70" s="295"/>
      <c r="AU70" s="295"/>
      <c r="AV70" s="295"/>
      <c r="AW70" s="295"/>
      <c r="AX70" s="295"/>
      <c r="AY70" s="295"/>
      <c r="AZ70" s="295"/>
      <c r="BA70" s="295"/>
      <c r="BB70" s="295"/>
      <c r="BC70" s="295"/>
      <c r="BD70" s="295"/>
      <c r="BE70" s="295"/>
      <c r="BF70" s="295"/>
      <c r="BG70" s="295"/>
      <c r="BH70" s="295"/>
      <c r="BI70" s="295"/>
      <c r="BJ70" s="295"/>
      <c r="BK70" s="295"/>
      <c r="BL70" s="295"/>
      <c r="BM70" s="295"/>
      <c r="BN70" s="295"/>
      <c r="BO70" s="295"/>
      <c r="BP70" s="295"/>
      <c r="BQ70" s="295"/>
      <c r="BR70" s="295"/>
      <c r="BS70" s="295"/>
      <c r="BT70" s="295"/>
      <c r="BU70" s="295"/>
      <c r="BV70" s="295"/>
      <c r="BW70" s="295"/>
      <c r="BX70" s="295"/>
      <c r="BY70" s="295"/>
      <c r="BZ70" s="295"/>
      <c r="CA70" s="295"/>
      <c r="CB70" s="295"/>
      <c r="CC70" s="295"/>
      <c r="CD70" s="295"/>
      <c r="CE70" s="295"/>
      <c r="CF70" s="295"/>
      <c r="CG70" s="295"/>
      <c r="CH70" s="295"/>
      <c r="CI70" s="295"/>
      <c r="CJ70" s="295"/>
      <c r="CK70" s="295"/>
      <c r="CL70" s="295"/>
      <c r="CM70" s="295"/>
      <c r="CN70" s="295"/>
      <c r="CO70" s="295"/>
      <c r="CP70" s="295"/>
      <c r="CQ70" s="295"/>
      <c r="CR70" s="295"/>
      <c r="CS70" s="295"/>
      <c r="CT70" s="295"/>
    </row>
    <row r="71" spans="1:98" s="297" customFormat="1" ht="12" hidden="1" customHeight="1">
      <c r="A71" s="303"/>
      <c r="B71" s="321" t="s">
        <v>991</v>
      </c>
      <c r="C71" s="292"/>
      <c r="D71" s="611"/>
      <c r="E71" s="612"/>
      <c r="F71" s="612"/>
      <c r="G71" s="612"/>
      <c r="H71" s="612"/>
      <c r="I71" s="612"/>
      <c r="J71" s="613" t="str">
        <f>R11</f>
        <v>群馬県市</v>
      </c>
      <c r="K71" s="614"/>
      <c r="L71" s="614"/>
      <c r="M71" s="614"/>
      <c r="N71" s="614"/>
      <c r="O71" s="614"/>
      <c r="P71" s="312"/>
      <c r="Q71" s="294"/>
      <c r="R71" s="294"/>
      <c r="S71" s="295"/>
      <c r="T71" s="295"/>
      <c r="U71" s="295"/>
      <c r="V71" s="296"/>
      <c r="W71" s="296"/>
      <c r="X71" s="296"/>
      <c r="Y71" s="296"/>
      <c r="Z71" s="296"/>
      <c r="AA71" s="296"/>
      <c r="AB71" s="296"/>
      <c r="AC71" s="296"/>
      <c r="AD71" s="296"/>
      <c r="AE71" s="296"/>
      <c r="AF71" s="296"/>
      <c r="AG71" s="296"/>
      <c r="AH71" s="296"/>
      <c r="AI71" s="296"/>
      <c r="AJ71" s="296"/>
      <c r="AK71" s="296"/>
      <c r="AL71" s="296"/>
      <c r="AM71" s="296"/>
      <c r="AN71" s="296"/>
      <c r="AO71" s="295"/>
      <c r="AP71" s="295"/>
      <c r="AQ71" s="295"/>
      <c r="AR71" s="295"/>
      <c r="AS71" s="295"/>
      <c r="AT71" s="295"/>
      <c r="AU71" s="295"/>
      <c r="AV71" s="295"/>
      <c r="AW71" s="295"/>
      <c r="AX71" s="295"/>
      <c r="AY71" s="295"/>
      <c r="AZ71" s="295"/>
      <c r="BA71" s="295"/>
      <c r="BB71" s="295"/>
      <c r="BC71" s="295"/>
      <c r="BD71" s="295"/>
      <c r="BE71" s="295"/>
      <c r="BF71" s="295"/>
      <c r="BG71" s="295"/>
      <c r="BH71" s="295"/>
      <c r="BI71" s="295"/>
      <c r="BJ71" s="295"/>
      <c r="BK71" s="295"/>
      <c r="BL71" s="295"/>
      <c r="BM71" s="295"/>
      <c r="BN71" s="295"/>
      <c r="BO71" s="295"/>
      <c r="BP71" s="295"/>
      <c r="BQ71" s="295"/>
      <c r="BR71" s="295"/>
      <c r="BS71" s="295"/>
      <c r="BT71" s="295"/>
      <c r="BU71" s="295"/>
      <c r="BV71" s="295"/>
      <c r="BW71" s="295"/>
      <c r="BX71" s="295"/>
      <c r="BY71" s="295"/>
      <c r="BZ71" s="295"/>
      <c r="CA71" s="295"/>
      <c r="CB71" s="295"/>
      <c r="CC71" s="295"/>
      <c r="CD71" s="295"/>
      <c r="CE71" s="295"/>
      <c r="CF71" s="295"/>
      <c r="CG71" s="295"/>
      <c r="CH71" s="295"/>
      <c r="CI71" s="295"/>
      <c r="CJ71" s="295"/>
      <c r="CK71" s="295"/>
      <c r="CL71" s="295"/>
      <c r="CM71" s="295"/>
      <c r="CN71" s="295"/>
      <c r="CO71" s="295"/>
      <c r="CP71" s="295"/>
      <c r="CQ71" s="295"/>
      <c r="CR71" s="295"/>
      <c r="CS71" s="295"/>
      <c r="CT71" s="295"/>
    </row>
    <row r="72" spans="1:98" s="297" customFormat="1" ht="12" hidden="1" customHeight="1">
      <c r="A72" s="303"/>
      <c r="B72" s="321" t="s">
        <v>1006</v>
      </c>
      <c r="C72" s="292"/>
      <c r="D72" s="611"/>
      <c r="E72" s="612"/>
      <c r="F72" s="612"/>
      <c r="G72" s="612"/>
      <c r="H72" s="612"/>
      <c r="I72" s="612"/>
      <c r="J72" s="613" t="str">
        <f>R18&amp;"、"&amp;R22&amp;"、"&amp;R21</f>
        <v>0、年月日、群馬県市</v>
      </c>
      <c r="K72" s="614"/>
      <c r="L72" s="614"/>
      <c r="M72" s="614"/>
      <c r="N72" s="614"/>
      <c r="O72" s="614"/>
      <c r="P72" s="312"/>
      <c r="Q72" s="294"/>
      <c r="R72" s="294"/>
      <c r="S72" s="295"/>
      <c r="T72" s="295"/>
      <c r="U72" s="295"/>
      <c r="V72" s="296"/>
      <c r="W72" s="296"/>
      <c r="X72" s="296"/>
      <c r="Y72" s="296"/>
      <c r="Z72" s="296"/>
      <c r="AA72" s="296"/>
      <c r="AB72" s="296"/>
      <c r="AC72" s="296"/>
      <c r="AD72" s="296"/>
      <c r="AE72" s="296"/>
      <c r="AF72" s="296"/>
      <c r="AG72" s="296"/>
      <c r="AH72" s="296"/>
      <c r="AI72" s="296"/>
      <c r="AJ72" s="296"/>
      <c r="AK72" s="296"/>
      <c r="AL72" s="296"/>
      <c r="AM72" s="296"/>
      <c r="AN72" s="296"/>
      <c r="AO72" s="295"/>
      <c r="AP72" s="295"/>
      <c r="AQ72" s="295"/>
      <c r="AR72" s="295"/>
      <c r="AS72" s="295"/>
      <c r="AT72" s="295"/>
      <c r="AU72" s="295"/>
      <c r="AV72" s="295"/>
      <c r="AW72" s="295"/>
      <c r="AX72" s="295"/>
      <c r="AY72" s="295"/>
      <c r="AZ72" s="295"/>
      <c r="BA72" s="295"/>
      <c r="BB72" s="295"/>
      <c r="BC72" s="295"/>
      <c r="BD72" s="295"/>
      <c r="BE72" s="295"/>
      <c r="BF72" s="295"/>
      <c r="BG72" s="295"/>
      <c r="BH72" s="295"/>
      <c r="BI72" s="295"/>
      <c r="BJ72" s="295"/>
      <c r="BK72" s="295"/>
      <c r="BL72" s="295"/>
      <c r="BM72" s="295"/>
      <c r="BN72" s="295"/>
      <c r="BO72" s="295"/>
      <c r="BP72" s="295"/>
      <c r="BQ72" s="295"/>
      <c r="BR72" s="295"/>
      <c r="BS72" s="295"/>
      <c r="BT72" s="295"/>
      <c r="BU72" s="295"/>
      <c r="BV72" s="295"/>
      <c r="BW72" s="295"/>
      <c r="BX72" s="295"/>
      <c r="BY72" s="295"/>
      <c r="BZ72" s="295"/>
      <c r="CA72" s="295"/>
      <c r="CB72" s="295"/>
      <c r="CC72" s="295"/>
      <c r="CD72" s="295"/>
      <c r="CE72" s="295"/>
      <c r="CF72" s="295"/>
      <c r="CG72" s="295"/>
      <c r="CH72" s="295"/>
      <c r="CI72" s="295"/>
      <c r="CJ72" s="295"/>
      <c r="CK72" s="295"/>
      <c r="CL72" s="295"/>
      <c r="CM72" s="295"/>
      <c r="CN72" s="295"/>
      <c r="CO72" s="295"/>
      <c r="CP72" s="295"/>
      <c r="CQ72" s="295"/>
      <c r="CR72" s="295"/>
      <c r="CS72" s="295"/>
      <c r="CT72" s="295"/>
    </row>
    <row r="73" spans="1:98" s="297" customFormat="1" ht="12" hidden="1" customHeight="1">
      <c r="A73" s="303"/>
      <c r="B73" s="321" t="s">
        <v>992</v>
      </c>
      <c r="C73" s="292"/>
      <c r="D73" s="611"/>
      <c r="E73" s="612"/>
      <c r="F73" s="612"/>
      <c r="G73" s="612"/>
      <c r="H73" s="612"/>
      <c r="I73" s="612"/>
      <c r="J73" s="613">
        <f>R14</f>
        <v>0</v>
      </c>
      <c r="K73" s="614"/>
      <c r="L73" s="614"/>
      <c r="M73" s="614"/>
      <c r="N73" s="614"/>
      <c r="O73" s="614"/>
      <c r="P73" s="312"/>
      <c r="Q73" s="294"/>
      <c r="R73" s="294"/>
      <c r="S73" s="295"/>
      <c r="T73" s="295"/>
      <c r="U73" s="295"/>
      <c r="V73" s="296"/>
      <c r="W73" s="296"/>
      <c r="X73" s="296"/>
      <c r="Y73" s="296"/>
      <c r="Z73" s="296"/>
      <c r="AA73" s="296"/>
      <c r="AB73" s="296"/>
      <c r="AC73" s="296"/>
      <c r="AD73" s="296"/>
      <c r="AE73" s="296"/>
      <c r="AF73" s="296"/>
      <c r="AG73" s="296"/>
      <c r="AH73" s="296"/>
      <c r="AI73" s="296"/>
      <c r="AJ73" s="296"/>
      <c r="AK73" s="296"/>
      <c r="AL73" s="296"/>
      <c r="AM73" s="296"/>
      <c r="AN73" s="296"/>
      <c r="AO73" s="295"/>
      <c r="AP73" s="295"/>
      <c r="AQ73" s="295"/>
      <c r="AR73" s="295"/>
      <c r="AS73" s="295"/>
      <c r="AT73" s="295"/>
      <c r="AU73" s="295"/>
      <c r="AV73" s="295"/>
      <c r="AW73" s="295"/>
      <c r="AX73" s="295"/>
      <c r="AY73" s="295"/>
      <c r="AZ73" s="295"/>
      <c r="BA73" s="295"/>
      <c r="BB73" s="295"/>
      <c r="BC73" s="295"/>
      <c r="BD73" s="295"/>
      <c r="BE73" s="295"/>
      <c r="BF73" s="295"/>
      <c r="BG73" s="295"/>
      <c r="BH73" s="295"/>
      <c r="BI73" s="295"/>
      <c r="BJ73" s="295"/>
      <c r="BK73" s="295"/>
      <c r="BL73" s="295"/>
      <c r="BM73" s="295"/>
      <c r="BN73" s="295"/>
      <c r="BO73" s="295"/>
      <c r="BP73" s="295"/>
      <c r="BQ73" s="295"/>
      <c r="BR73" s="295"/>
      <c r="BS73" s="295"/>
      <c r="BT73" s="295"/>
      <c r="BU73" s="295"/>
      <c r="BV73" s="295"/>
      <c r="BW73" s="295"/>
      <c r="BX73" s="295"/>
      <c r="BY73" s="295"/>
      <c r="BZ73" s="295"/>
      <c r="CA73" s="295"/>
      <c r="CB73" s="295"/>
      <c r="CC73" s="295"/>
      <c r="CD73" s="295"/>
      <c r="CE73" s="295"/>
      <c r="CF73" s="295"/>
      <c r="CG73" s="295"/>
      <c r="CH73" s="295"/>
      <c r="CI73" s="295"/>
      <c r="CJ73" s="295"/>
      <c r="CK73" s="295"/>
      <c r="CL73" s="295"/>
      <c r="CM73" s="295"/>
      <c r="CN73" s="295"/>
      <c r="CO73" s="295"/>
      <c r="CP73" s="295"/>
      <c r="CQ73" s="295"/>
      <c r="CR73" s="295"/>
      <c r="CS73" s="295"/>
      <c r="CT73" s="295"/>
    </row>
    <row r="74" spans="1:98" s="297" customFormat="1" ht="12" hidden="1" customHeight="1">
      <c r="A74" s="303"/>
      <c r="B74" s="321" t="s">
        <v>993</v>
      </c>
      <c r="C74" s="292"/>
      <c r="D74" s="613" t="s">
        <v>1005</v>
      </c>
      <c r="E74" s="614"/>
      <c r="F74" s="614"/>
      <c r="G74" s="614"/>
      <c r="H74" s="614"/>
      <c r="I74" s="614"/>
      <c r="J74" s="613" t="s">
        <v>1005</v>
      </c>
      <c r="K74" s="614"/>
      <c r="L74" s="614"/>
      <c r="M74" s="614"/>
      <c r="N74" s="614"/>
      <c r="O74" s="614"/>
      <c r="P74" s="312"/>
      <c r="Q74" s="294"/>
      <c r="R74" s="294"/>
      <c r="S74" s="295"/>
      <c r="T74" s="295"/>
      <c r="U74" s="295"/>
      <c r="V74" s="296"/>
      <c r="W74" s="296"/>
      <c r="X74" s="296"/>
      <c r="Y74" s="296"/>
      <c r="Z74" s="296"/>
      <c r="AA74" s="296"/>
      <c r="AB74" s="296"/>
      <c r="AC74" s="296"/>
      <c r="AD74" s="296"/>
      <c r="AE74" s="296"/>
      <c r="AF74" s="296"/>
      <c r="AG74" s="296"/>
      <c r="AH74" s="296"/>
      <c r="AI74" s="296"/>
      <c r="AJ74" s="296"/>
      <c r="AK74" s="296"/>
      <c r="AL74" s="296"/>
      <c r="AM74" s="296"/>
      <c r="AN74" s="296"/>
      <c r="AO74" s="295"/>
      <c r="AP74" s="295"/>
      <c r="AQ74" s="295"/>
      <c r="AR74" s="295"/>
      <c r="AS74" s="295"/>
      <c r="AT74" s="295"/>
      <c r="AU74" s="295"/>
      <c r="AV74" s="295"/>
      <c r="AW74" s="295"/>
      <c r="AX74" s="295"/>
      <c r="AY74" s="295"/>
      <c r="AZ74" s="295"/>
      <c r="BA74" s="295"/>
      <c r="BB74" s="295"/>
      <c r="BC74" s="295"/>
      <c r="BD74" s="295"/>
      <c r="BE74" s="295"/>
      <c r="BF74" s="295"/>
      <c r="BG74" s="295"/>
      <c r="BH74" s="295"/>
      <c r="BI74" s="295"/>
      <c r="BJ74" s="295"/>
      <c r="BK74" s="295"/>
      <c r="BL74" s="295"/>
      <c r="BM74" s="295"/>
      <c r="BN74" s="295"/>
      <c r="BO74" s="295"/>
      <c r="BP74" s="295"/>
      <c r="BQ74" s="295"/>
      <c r="BR74" s="295"/>
      <c r="BS74" s="295"/>
      <c r="BT74" s="295"/>
      <c r="BU74" s="295"/>
      <c r="BV74" s="295"/>
      <c r="BW74" s="295"/>
      <c r="BX74" s="295"/>
      <c r="BY74" s="295"/>
      <c r="BZ74" s="295"/>
      <c r="CA74" s="295"/>
      <c r="CB74" s="295"/>
      <c r="CC74" s="295"/>
      <c r="CD74" s="295"/>
      <c r="CE74" s="295"/>
      <c r="CF74" s="295"/>
      <c r="CG74" s="295"/>
      <c r="CH74" s="295"/>
      <c r="CI74" s="295"/>
      <c r="CJ74" s="295"/>
      <c r="CK74" s="295"/>
      <c r="CL74" s="295"/>
      <c r="CM74" s="295"/>
      <c r="CN74" s="295"/>
      <c r="CO74" s="295"/>
      <c r="CP74" s="295"/>
      <c r="CQ74" s="295"/>
      <c r="CR74" s="295"/>
      <c r="CS74" s="295"/>
      <c r="CT74" s="295"/>
    </row>
    <row r="75" spans="1:98" s="297" customFormat="1" ht="12" hidden="1" customHeight="1">
      <c r="A75" s="303"/>
      <c r="B75" s="321" t="s">
        <v>994</v>
      </c>
      <c r="C75" s="292"/>
      <c r="D75" s="611"/>
      <c r="E75" s="612"/>
      <c r="F75" s="612"/>
      <c r="G75" s="612"/>
      <c r="H75" s="612"/>
      <c r="I75" s="612"/>
      <c r="J75" s="615"/>
      <c r="K75" s="612"/>
      <c r="L75" s="612"/>
      <c r="M75" s="612"/>
      <c r="N75" s="612"/>
      <c r="O75" s="612"/>
      <c r="P75" s="308"/>
      <c r="Q75" s="294"/>
      <c r="R75" s="294"/>
      <c r="S75" s="295"/>
      <c r="T75" s="295"/>
      <c r="U75" s="295"/>
      <c r="V75" s="296"/>
      <c r="W75" s="296"/>
      <c r="X75" s="296"/>
      <c r="Y75" s="296"/>
      <c r="Z75" s="296"/>
      <c r="AA75" s="296"/>
      <c r="AB75" s="296"/>
      <c r="AC75" s="296"/>
      <c r="AD75" s="296"/>
      <c r="AE75" s="296"/>
      <c r="AF75" s="296"/>
      <c r="AG75" s="296"/>
      <c r="AH75" s="296"/>
      <c r="AI75" s="296"/>
      <c r="AJ75" s="296"/>
      <c r="AK75" s="296"/>
      <c r="AL75" s="296"/>
      <c r="AM75" s="296"/>
      <c r="AN75" s="296"/>
      <c r="AO75" s="295"/>
      <c r="AP75" s="295"/>
      <c r="AQ75" s="295"/>
      <c r="AR75" s="295"/>
      <c r="AS75" s="295"/>
      <c r="AT75" s="295"/>
      <c r="AU75" s="295"/>
      <c r="AV75" s="295"/>
      <c r="AW75" s="295"/>
      <c r="AX75" s="295"/>
      <c r="AY75" s="295"/>
      <c r="AZ75" s="295"/>
      <c r="BA75" s="295"/>
      <c r="BB75" s="295"/>
      <c r="BC75" s="295"/>
      <c r="BD75" s="295"/>
      <c r="BE75" s="295"/>
      <c r="BF75" s="295"/>
      <c r="BG75" s="295"/>
      <c r="BH75" s="295"/>
      <c r="BI75" s="295"/>
      <c r="BJ75" s="295"/>
      <c r="BK75" s="295"/>
      <c r="BL75" s="295"/>
      <c r="BM75" s="295"/>
      <c r="BN75" s="295"/>
      <c r="BO75" s="295"/>
      <c r="BP75" s="295"/>
      <c r="BQ75" s="295"/>
      <c r="BR75" s="295"/>
      <c r="BS75" s="295"/>
      <c r="BT75" s="295"/>
      <c r="BU75" s="295"/>
      <c r="BV75" s="295"/>
      <c r="BW75" s="295"/>
      <c r="BX75" s="295"/>
      <c r="BY75" s="295"/>
      <c r="BZ75" s="295"/>
      <c r="CA75" s="295"/>
      <c r="CB75" s="295"/>
      <c r="CC75" s="295"/>
      <c r="CD75" s="295"/>
      <c r="CE75" s="295"/>
      <c r="CF75" s="295"/>
      <c r="CG75" s="295"/>
      <c r="CH75" s="295"/>
      <c r="CI75" s="295"/>
      <c r="CJ75" s="295"/>
      <c r="CK75" s="295"/>
      <c r="CL75" s="295"/>
      <c r="CM75" s="295"/>
      <c r="CN75" s="295"/>
      <c r="CO75" s="295"/>
      <c r="CP75" s="295"/>
      <c r="CQ75" s="295"/>
      <c r="CR75" s="295"/>
      <c r="CS75" s="295"/>
      <c r="CT75" s="295"/>
    </row>
    <row r="76" spans="1:98" s="297" customFormat="1" ht="12" hidden="1" customHeight="1">
      <c r="A76" s="303"/>
      <c r="B76" s="321" t="s">
        <v>995</v>
      </c>
      <c r="C76" s="292"/>
      <c r="D76" s="613" t="s">
        <v>1005</v>
      </c>
      <c r="E76" s="614"/>
      <c r="F76" s="614"/>
      <c r="G76" s="614"/>
      <c r="H76" s="614"/>
      <c r="I76" s="614"/>
      <c r="J76" s="613" t="s">
        <v>1005</v>
      </c>
      <c r="K76" s="614"/>
      <c r="L76" s="614"/>
      <c r="M76" s="614"/>
      <c r="N76" s="614"/>
      <c r="O76" s="614"/>
      <c r="P76" s="312"/>
      <c r="Q76" s="294"/>
      <c r="R76" s="294"/>
      <c r="S76" s="295"/>
      <c r="T76" s="295"/>
      <c r="U76" s="295"/>
      <c r="V76" s="296"/>
      <c r="W76" s="296"/>
      <c r="X76" s="296"/>
      <c r="Y76" s="296"/>
      <c r="Z76" s="296"/>
      <c r="AA76" s="296"/>
      <c r="AB76" s="296"/>
      <c r="AC76" s="296"/>
      <c r="AD76" s="296"/>
      <c r="AE76" s="296"/>
      <c r="AF76" s="296"/>
      <c r="AG76" s="296"/>
      <c r="AH76" s="296"/>
      <c r="AI76" s="296"/>
      <c r="AJ76" s="296"/>
      <c r="AK76" s="296"/>
      <c r="AL76" s="296"/>
      <c r="AM76" s="296"/>
      <c r="AN76" s="296"/>
      <c r="AO76" s="295"/>
      <c r="AP76" s="295"/>
      <c r="AQ76" s="295"/>
      <c r="AR76" s="295"/>
      <c r="AS76" s="295"/>
      <c r="AT76" s="295"/>
      <c r="AU76" s="295"/>
      <c r="AV76" s="295"/>
      <c r="AW76" s="295"/>
      <c r="AX76" s="295"/>
      <c r="AY76" s="295"/>
      <c r="AZ76" s="295"/>
      <c r="BA76" s="295"/>
      <c r="BB76" s="295"/>
      <c r="BC76" s="295"/>
      <c r="BD76" s="295"/>
      <c r="BE76" s="295"/>
      <c r="BF76" s="295"/>
      <c r="BG76" s="295"/>
      <c r="BH76" s="295"/>
      <c r="BI76" s="295"/>
      <c r="BJ76" s="295"/>
      <c r="BK76" s="295"/>
      <c r="BL76" s="295"/>
      <c r="BM76" s="295"/>
      <c r="BN76" s="295"/>
      <c r="BO76" s="295"/>
      <c r="BP76" s="295"/>
      <c r="BQ76" s="295"/>
      <c r="BR76" s="295"/>
      <c r="BS76" s="295"/>
      <c r="BT76" s="295"/>
      <c r="BU76" s="295"/>
      <c r="BV76" s="295"/>
      <c r="BW76" s="295"/>
      <c r="BX76" s="295"/>
      <c r="BY76" s="295"/>
      <c r="BZ76" s="295"/>
      <c r="CA76" s="295"/>
      <c r="CB76" s="295"/>
      <c r="CC76" s="295"/>
      <c r="CD76" s="295"/>
      <c r="CE76" s="295"/>
      <c r="CF76" s="295"/>
      <c r="CG76" s="295"/>
      <c r="CH76" s="295"/>
      <c r="CI76" s="295"/>
      <c r="CJ76" s="295"/>
      <c r="CK76" s="295"/>
      <c r="CL76" s="295"/>
      <c r="CM76" s="295"/>
      <c r="CN76" s="295"/>
      <c r="CO76" s="295"/>
      <c r="CP76" s="295"/>
      <c r="CQ76" s="295"/>
      <c r="CR76" s="295"/>
      <c r="CS76" s="295"/>
      <c r="CT76" s="295"/>
    </row>
    <row r="77" spans="1:98" s="297" customFormat="1" ht="12" hidden="1" customHeight="1">
      <c r="A77" s="303"/>
      <c r="B77" s="321" t="s">
        <v>958</v>
      </c>
      <c r="C77" s="292"/>
      <c r="D77" s="611"/>
      <c r="E77" s="612"/>
      <c r="F77" s="612"/>
      <c r="G77" s="612"/>
      <c r="H77" s="612"/>
      <c r="I77" s="612"/>
      <c r="J77" s="615"/>
      <c r="K77" s="612"/>
      <c r="L77" s="612"/>
      <c r="M77" s="612"/>
      <c r="N77" s="612"/>
      <c r="O77" s="612"/>
      <c r="P77" s="308"/>
      <c r="Q77" s="294"/>
      <c r="R77" s="294"/>
      <c r="S77" s="295"/>
      <c r="T77" s="295"/>
      <c r="U77" s="295"/>
      <c r="V77" s="296"/>
      <c r="W77" s="296"/>
      <c r="X77" s="296"/>
      <c r="Y77" s="296"/>
      <c r="Z77" s="296"/>
      <c r="AA77" s="296"/>
      <c r="AB77" s="296"/>
      <c r="AC77" s="296"/>
      <c r="AD77" s="296"/>
      <c r="AE77" s="296"/>
      <c r="AF77" s="296"/>
      <c r="AG77" s="296"/>
      <c r="AH77" s="296"/>
      <c r="AI77" s="296"/>
      <c r="AJ77" s="296"/>
      <c r="AK77" s="296"/>
      <c r="AL77" s="296"/>
      <c r="AM77" s="296"/>
      <c r="AN77" s="296"/>
      <c r="AO77" s="295"/>
      <c r="AP77" s="295"/>
      <c r="AQ77" s="295"/>
      <c r="AR77" s="295"/>
      <c r="AS77" s="295"/>
      <c r="AT77" s="295"/>
      <c r="AU77" s="295"/>
      <c r="AV77" s="295"/>
      <c r="AW77" s="295"/>
      <c r="AX77" s="295"/>
      <c r="AY77" s="295"/>
      <c r="AZ77" s="295"/>
      <c r="BA77" s="295"/>
      <c r="BB77" s="295"/>
      <c r="BC77" s="295"/>
      <c r="BD77" s="295"/>
      <c r="BE77" s="295"/>
      <c r="BF77" s="295"/>
      <c r="BG77" s="295"/>
      <c r="BH77" s="295"/>
      <c r="BI77" s="295"/>
      <c r="BJ77" s="295"/>
      <c r="BK77" s="295"/>
      <c r="BL77" s="295"/>
      <c r="BM77" s="295"/>
      <c r="BN77" s="295"/>
      <c r="BO77" s="295"/>
      <c r="BP77" s="295"/>
      <c r="BQ77" s="295"/>
      <c r="BR77" s="295"/>
      <c r="BS77" s="295"/>
      <c r="BT77" s="295"/>
      <c r="BU77" s="295"/>
      <c r="BV77" s="295"/>
      <c r="BW77" s="295"/>
      <c r="BX77" s="295"/>
      <c r="BY77" s="295"/>
      <c r="BZ77" s="295"/>
      <c r="CA77" s="295"/>
      <c r="CB77" s="295"/>
      <c r="CC77" s="295"/>
      <c r="CD77" s="295"/>
      <c r="CE77" s="295"/>
      <c r="CF77" s="295"/>
      <c r="CG77" s="295"/>
      <c r="CH77" s="295"/>
      <c r="CI77" s="295"/>
      <c r="CJ77" s="295"/>
      <c r="CK77" s="295"/>
      <c r="CL77" s="295"/>
      <c r="CM77" s="295"/>
      <c r="CN77" s="295"/>
      <c r="CO77" s="295"/>
      <c r="CP77" s="295"/>
      <c r="CQ77" s="295"/>
      <c r="CR77" s="295"/>
      <c r="CS77" s="295"/>
      <c r="CT77" s="295"/>
    </row>
    <row r="78" spans="1:98" s="297" customFormat="1" ht="12" hidden="1" customHeight="1">
      <c r="A78" s="303"/>
      <c r="B78" s="321" t="s">
        <v>959</v>
      </c>
      <c r="C78" s="292"/>
      <c r="D78" s="611"/>
      <c r="E78" s="612"/>
      <c r="F78" s="612"/>
      <c r="G78" s="612"/>
      <c r="H78" s="612"/>
      <c r="I78" s="612"/>
      <c r="J78" s="615"/>
      <c r="K78" s="612"/>
      <c r="L78" s="612"/>
      <c r="M78" s="612"/>
      <c r="N78" s="612"/>
      <c r="O78" s="612"/>
      <c r="P78" s="308"/>
      <c r="Q78" s="294"/>
      <c r="R78" s="294"/>
      <c r="S78" s="295"/>
      <c r="T78" s="295"/>
      <c r="U78" s="295"/>
      <c r="V78" s="296"/>
      <c r="W78" s="296"/>
      <c r="X78" s="296"/>
      <c r="Y78" s="296"/>
      <c r="Z78" s="296"/>
      <c r="AA78" s="296"/>
      <c r="AB78" s="296"/>
      <c r="AC78" s="296"/>
      <c r="AD78" s="296"/>
      <c r="AE78" s="296"/>
      <c r="AF78" s="296"/>
      <c r="AG78" s="296"/>
      <c r="AH78" s="296"/>
      <c r="AI78" s="296"/>
      <c r="AJ78" s="296"/>
      <c r="AK78" s="296"/>
      <c r="AL78" s="296"/>
      <c r="AM78" s="296"/>
      <c r="AN78" s="296"/>
      <c r="AO78" s="295"/>
      <c r="AP78" s="295"/>
      <c r="AQ78" s="295"/>
      <c r="AR78" s="295"/>
      <c r="AS78" s="295"/>
      <c r="AT78" s="295"/>
      <c r="AU78" s="295"/>
      <c r="AV78" s="295"/>
      <c r="AW78" s="295"/>
      <c r="AX78" s="295"/>
      <c r="AY78" s="295"/>
      <c r="AZ78" s="295"/>
      <c r="BA78" s="295"/>
      <c r="BB78" s="295"/>
      <c r="BC78" s="295"/>
      <c r="BD78" s="295"/>
      <c r="BE78" s="295"/>
      <c r="BF78" s="295"/>
      <c r="BG78" s="295"/>
      <c r="BH78" s="295"/>
      <c r="BI78" s="295"/>
      <c r="BJ78" s="295"/>
      <c r="BK78" s="295"/>
      <c r="BL78" s="295"/>
      <c r="BM78" s="295"/>
      <c r="BN78" s="295"/>
      <c r="BO78" s="295"/>
      <c r="BP78" s="295"/>
      <c r="BQ78" s="295"/>
      <c r="BR78" s="295"/>
      <c r="BS78" s="295"/>
      <c r="BT78" s="295"/>
      <c r="BU78" s="295"/>
      <c r="BV78" s="295"/>
      <c r="BW78" s="295"/>
      <c r="BX78" s="295"/>
      <c r="BY78" s="295"/>
      <c r="BZ78" s="295"/>
      <c r="CA78" s="295"/>
      <c r="CB78" s="295"/>
      <c r="CC78" s="295"/>
      <c r="CD78" s="295"/>
      <c r="CE78" s="295"/>
      <c r="CF78" s="295"/>
      <c r="CG78" s="295"/>
      <c r="CH78" s="295"/>
      <c r="CI78" s="295"/>
      <c r="CJ78" s="295"/>
      <c r="CK78" s="295"/>
      <c r="CL78" s="295"/>
      <c r="CM78" s="295"/>
      <c r="CN78" s="295"/>
      <c r="CO78" s="295"/>
      <c r="CP78" s="295"/>
      <c r="CQ78" s="295"/>
      <c r="CR78" s="295"/>
      <c r="CS78" s="295"/>
      <c r="CT78" s="295"/>
    </row>
    <row r="79" spans="1:98" s="297" customFormat="1" ht="12" hidden="1" customHeight="1">
      <c r="A79" s="303"/>
      <c r="B79" s="323" t="s">
        <v>953</v>
      </c>
      <c r="C79" s="617" t="s">
        <v>1002</v>
      </c>
      <c r="D79" s="618"/>
      <c r="E79" s="618"/>
      <c r="F79" s="618"/>
      <c r="G79" s="618"/>
      <c r="H79" s="618"/>
      <c r="I79" s="618"/>
      <c r="J79" s="618"/>
      <c r="K79" s="618"/>
      <c r="L79" s="618"/>
      <c r="M79" s="618"/>
      <c r="N79" s="618"/>
      <c r="O79" s="619"/>
      <c r="P79" s="324"/>
      <c r="Q79" s="294"/>
      <c r="R79" s="294"/>
      <c r="S79" s="295"/>
      <c r="T79" s="295"/>
      <c r="U79" s="295"/>
      <c r="V79" s="296"/>
      <c r="W79" s="296"/>
      <c r="X79" s="296"/>
      <c r="Y79" s="296"/>
      <c r="Z79" s="296"/>
      <c r="AA79" s="296"/>
      <c r="AB79" s="296"/>
      <c r="AC79" s="296"/>
      <c r="AD79" s="296"/>
      <c r="AE79" s="296"/>
      <c r="AF79" s="296"/>
      <c r="AG79" s="296"/>
      <c r="AH79" s="296"/>
      <c r="AI79" s="296"/>
      <c r="AJ79" s="296"/>
      <c r="AK79" s="296"/>
      <c r="AL79" s="296"/>
      <c r="AM79" s="296"/>
      <c r="AN79" s="296"/>
      <c r="AO79" s="295"/>
      <c r="AP79" s="295"/>
      <c r="AQ79" s="295"/>
      <c r="AR79" s="295"/>
      <c r="AS79" s="295"/>
      <c r="AT79" s="295"/>
      <c r="AU79" s="295"/>
      <c r="AV79" s="295"/>
      <c r="AW79" s="295"/>
      <c r="AX79" s="295"/>
      <c r="AY79" s="295"/>
      <c r="AZ79" s="295"/>
      <c r="BA79" s="295"/>
      <c r="BB79" s="295"/>
      <c r="BC79" s="295"/>
      <c r="BD79" s="295"/>
      <c r="BE79" s="295"/>
      <c r="BF79" s="295"/>
      <c r="BG79" s="295"/>
      <c r="BH79" s="295"/>
      <c r="BI79" s="295"/>
      <c r="BJ79" s="295"/>
      <c r="BK79" s="295"/>
      <c r="BL79" s="295"/>
      <c r="BM79" s="295"/>
      <c r="BN79" s="295"/>
      <c r="BO79" s="295"/>
      <c r="BP79" s="295"/>
      <c r="BQ79" s="295"/>
      <c r="BR79" s="295"/>
      <c r="BS79" s="295"/>
      <c r="BT79" s="295"/>
      <c r="BU79" s="295"/>
      <c r="BV79" s="295"/>
      <c r="BW79" s="295"/>
      <c r="BX79" s="295"/>
      <c r="BY79" s="295"/>
      <c r="BZ79" s="295"/>
      <c r="CA79" s="295"/>
      <c r="CB79" s="295"/>
      <c r="CC79" s="295"/>
      <c r="CD79" s="295"/>
      <c r="CE79" s="295"/>
      <c r="CF79" s="295"/>
      <c r="CG79" s="295"/>
      <c r="CH79" s="295"/>
      <c r="CI79" s="295"/>
      <c r="CJ79" s="295"/>
      <c r="CK79" s="295"/>
      <c r="CL79" s="295"/>
      <c r="CM79" s="295"/>
      <c r="CN79" s="295"/>
      <c r="CO79" s="295"/>
      <c r="CP79" s="295"/>
      <c r="CQ79" s="295"/>
      <c r="CR79" s="295"/>
      <c r="CS79" s="295"/>
      <c r="CT79" s="295"/>
    </row>
    <row r="80" spans="1:98" s="297" customFormat="1" ht="12" hidden="1" customHeight="1">
      <c r="A80" s="303"/>
      <c r="B80" s="325" t="s">
        <v>1007</v>
      </c>
      <c r="C80" s="292"/>
      <c r="D80" s="611"/>
      <c r="E80" s="612"/>
      <c r="F80" s="612"/>
      <c r="G80" s="612"/>
      <c r="H80" s="612"/>
      <c r="I80" s="612"/>
      <c r="J80" s="613" t="str">
        <f>R32&amp;"、"&amp;R37&amp;"、"&amp;R35</f>
        <v>0、年月日、群馬県市</v>
      </c>
      <c r="K80" s="614"/>
      <c r="L80" s="614"/>
      <c r="M80" s="614"/>
      <c r="N80" s="614"/>
      <c r="O80" s="614"/>
      <c r="P80" s="312"/>
      <c r="Q80" s="294"/>
      <c r="R80" s="294"/>
      <c r="S80" s="295"/>
      <c r="T80" s="295"/>
      <c r="U80" s="295"/>
      <c r="V80" s="296"/>
      <c r="W80" s="296"/>
      <c r="X80" s="296"/>
      <c r="Y80" s="296"/>
      <c r="Z80" s="296"/>
      <c r="AA80" s="296"/>
      <c r="AB80" s="296"/>
      <c r="AC80" s="296"/>
      <c r="AD80" s="296"/>
      <c r="AE80" s="296"/>
      <c r="AF80" s="296"/>
      <c r="AG80" s="296"/>
      <c r="AH80" s="296"/>
      <c r="AI80" s="296"/>
      <c r="AJ80" s="296"/>
      <c r="AK80" s="296"/>
      <c r="AL80" s="296"/>
      <c r="AM80" s="296"/>
      <c r="AN80" s="296"/>
      <c r="AO80" s="295"/>
      <c r="AP80" s="295"/>
      <c r="AQ80" s="295"/>
      <c r="AR80" s="295"/>
      <c r="AS80" s="295"/>
      <c r="AT80" s="295"/>
      <c r="AU80" s="295"/>
      <c r="AV80" s="295"/>
      <c r="AW80" s="295"/>
      <c r="AX80" s="295"/>
      <c r="AY80" s="295"/>
      <c r="AZ80" s="295"/>
      <c r="BA80" s="295"/>
      <c r="BB80" s="295"/>
      <c r="BC80" s="295"/>
      <c r="BD80" s="295"/>
      <c r="BE80" s="295"/>
      <c r="BF80" s="295"/>
      <c r="BG80" s="295"/>
      <c r="BH80" s="295"/>
      <c r="BI80" s="295"/>
      <c r="BJ80" s="295"/>
      <c r="BK80" s="295"/>
      <c r="BL80" s="295"/>
      <c r="BM80" s="295"/>
      <c r="BN80" s="295"/>
      <c r="BO80" s="295"/>
      <c r="BP80" s="295"/>
      <c r="BQ80" s="295"/>
      <c r="BR80" s="295"/>
      <c r="BS80" s="295"/>
      <c r="BT80" s="295"/>
      <c r="BU80" s="295"/>
      <c r="BV80" s="295"/>
      <c r="BW80" s="295"/>
      <c r="BX80" s="295"/>
      <c r="BY80" s="295"/>
      <c r="BZ80" s="295"/>
      <c r="CA80" s="295"/>
      <c r="CB80" s="295"/>
      <c r="CC80" s="295"/>
      <c r="CD80" s="295"/>
      <c r="CE80" s="295"/>
      <c r="CF80" s="295"/>
      <c r="CG80" s="295"/>
      <c r="CH80" s="295"/>
      <c r="CI80" s="295"/>
      <c r="CJ80" s="295"/>
      <c r="CK80" s="295"/>
      <c r="CL80" s="295"/>
      <c r="CM80" s="295"/>
      <c r="CN80" s="295"/>
      <c r="CO80" s="295"/>
      <c r="CP80" s="295"/>
      <c r="CQ80" s="295"/>
      <c r="CR80" s="295"/>
      <c r="CS80" s="295"/>
      <c r="CT80" s="295"/>
    </row>
    <row r="81" spans="1:98" s="297" customFormat="1" ht="12" hidden="1" customHeight="1">
      <c r="A81" s="303"/>
      <c r="B81" s="321" t="s">
        <v>1008</v>
      </c>
      <c r="C81" s="292"/>
      <c r="D81" s="611"/>
      <c r="E81" s="612"/>
      <c r="F81" s="612"/>
      <c r="G81" s="612"/>
      <c r="H81" s="612"/>
      <c r="I81" s="612"/>
      <c r="J81" s="613" t="str">
        <f>R52&amp;"、"&amp;R57&amp;"、"&amp;R55</f>
        <v>0、年月日、群馬県市</v>
      </c>
      <c r="K81" s="614"/>
      <c r="L81" s="614"/>
      <c r="M81" s="614"/>
      <c r="N81" s="614"/>
      <c r="O81" s="614"/>
      <c r="P81" s="312"/>
      <c r="Q81" s="294"/>
      <c r="R81" s="294"/>
      <c r="S81" s="295"/>
      <c r="T81" s="295"/>
      <c r="U81" s="295"/>
      <c r="V81" s="296"/>
      <c r="W81" s="296"/>
      <c r="X81" s="296"/>
      <c r="Y81" s="296"/>
      <c r="Z81" s="296"/>
      <c r="AA81" s="296"/>
      <c r="AB81" s="296"/>
      <c r="AC81" s="296"/>
      <c r="AD81" s="296"/>
      <c r="AE81" s="296"/>
      <c r="AF81" s="296"/>
      <c r="AG81" s="296"/>
      <c r="AH81" s="296"/>
      <c r="AI81" s="296"/>
      <c r="AJ81" s="296"/>
      <c r="AK81" s="296"/>
      <c r="AL81" s="296"/>
      <c r="AM81" s="296"/>
      <c r="AN81" s="296"/>
      <c r="AO81" s="295"/>
      <c r="AP81" s="295"/>
      <c r="AQ81" s="295"/>
      <c r="AR81" s="295"/>
      <c r="AS81" s="295"/>
      <c r="AT81" s="295"/>
      <c r="AU81" s="295"/>
      <c r="AV81" s="295"/>
      <c r="AW81" s="295"/>
      <c r="AX81" s="295"/>
      <c r="AY81" s="295"/>
      <c r="AZ81" s="295"/>
      <c r="BA81" s="295"/>
      <c r="BB81" s="295"/>
      <c r="BC81" s="295"/>
      <c r="BD81" s="295"/>
      <c r="BE81" s="295"/>
      <c r="BF81" s="295"/>
      <c r="BG81" s="295"/>
      <c r="BH81" s="295"/>
      <c r="BI81" s="295"/>
      <c r="BJ81" s="295"/>
      <c r="BK81" s="295"/>
      <c r="BL81" s="295"/>
      <c r="BM81" s="295"/>
      <c r="BN81" s="295"/>
      <c r="BO81" s="295"/>
      <c r="BP81" s="295"/>
      <c r="BQ81" s="295"/>
      <c r="BR81" s="295"/>
      <c r="BS81" s="295"/>
      <c r="BT81" s="295"/>
      <c r="BU81" s="295"/>
      <c r="BV81" s="295"/>
      <c r="BW81" s="295"/>
      <c r="BX81" s="295"/>
      <c r="BY81" s="295"/>
      <c r="BZ81" s="295"/>
      <c r="CA81" s="295"/>
      <c r="CB81" s="295"/>
      <c r="CC81" s="295"/>
      <c r="CD81" s="295"/>
      <c r="CE81" s="295"/>
      <c r="CF81" s="295"/>
      <c r="CG81" s="295"/>
      <c r="CH81" s="295"/>
      <c r="CI81" s="295"/>
      <c r="CJ81" s="295"/>
      <c r="CK81" s="295"/>
      <c r="CL81" s="295"/>
      <c r="CM81" s="295"/>
      <c r="CN81" s="295"/>
      <c r="CO81" s="295"/>
      <c r="CP81" s="295"/>
      <c r="CQ81" s="295"/>
      <c r="CR81" s="295"/>
      <c r="CS81" s="295"/>
      <c r="CT81" s="295"/>
    </row>
    <row r="82" spans="1:98" s="297" customFormat="1" ht="12" hidden="1" customHeight="1">
      <c r="A82" s="303"/>
      <c r="B82" s="323" t="s">
        <v>1001</v>
      </c>
      <c r="C82" s="617" t="s">
        <v>1003</v>
      </c>
      <c r="D82" s="618"/>
      <c r="E82" s="618"/>
      <c r="F82" s="618"/>
      <c r="G82" s="618"/>
      <c r="H82" s="618"/>
      <c r="I82" s="618"/>
      <c r="J82" s="618"/>
      <c r="K82" s="618"/>
      <c r="L82" s="618"/>
      <c r="M82" s="618"/>
      <c r="N82" s="618"/>
      <c r="O82" s="619"/>
      <c r="P82" s="324"/>
      <c r="Q82" s="294"/>
      <c r="R82" s="294"/>
      <c r="S82" s="295"/>
      <c r="T82" s="295"/>
      <c r="U82" s="295"/>
      <c r="V82" s="296"/>
      <c r="W82" s="296"/>
      <c r="X82" s="296"/>
      <c r="Y82" s="296"/>
      <c r="Z82" s="296"/>
      <c r="AA82" s="296"/>
      <c r="AB82" s="296"/>
      <c r="AC82" s="296"/>
      <c r="AD82" s="296"/>
      <c r="AE82" s="296"/>
      <c r="AF82" s="296"/>
      <c r="AG82" s="296"/>
      <c r="AH82" s="296"/>
      <c r="AI82" s="296"/>
      <c r="AJ82" s="296"/>
      <c r="AK82" s="296"/>
      <c r="AL82" s="296"/>
      <c r="AM82" s="296"/>
      <c r="AN82" s="296"/>
      <c r="AO82" s="295"/>
      <c r="AP82" s="295"/>
      <c r="AQ82" s="295"/>
      <c r="AR82" s="295"/>
      <c r="AS82" s="295"/>
      <c r="AT82" s="295"/>
      <c r="AU82" s="295"/>
      <c r="AV82" s="295"/>
      <c r="AW82" s="295"/>
      <c r="AX82" s="295"/>
      <c r="AY82" s="295"/>
      <c r="AZ82" s="295"/>
      <c r="BA82" s="295"/>
      <c r="BB82" s="295"/>
      <c r="BC82" s="295"/>
      <c r="BD82" s="295"/>
      <c r="BE82" s="295"/>
      <c r="BF82" s="295"/>
      <c r="BG82" s="295"/>
      <c r="BH82" s="295"/>
      <c r="BI82" s="295"/>
      <c r="BJ82" s="295"/>
      <c r="BK82" s="295"/>
      <c r="BL82" s="295"/>
      <c r="BM82" s="295"/>
      <c r="BN82" s="295"/>
      <c r="BO82" s="295"/>
      <c r="BP82" s="295"/>
      <c r="BQ82" s="295"/>
      <c r="BR82" s="295"/>
      <c r="BS82" s="295"/>
      <c r="BT82" s="295"/>
      <c r="BU82" s="295"/>
      <c r="BV82" s="295"/>
      <c r="BW82" s="295"/>
      <c r="BX82" s="295"/>
      <c r="BY82" s="295"/>
      <c r="BZ82" s="295"/>
      <c r="CA82" s="295"/>
      <c r="CB82" s="295"/>
      <c r="CC82" s="295"/>
      <c r="CD82" s="295"/>
      <c r="CE82" s="295"/>
      <c r="CF82" s="295"/>
      <c r="CG82" s="295"/>
      <c r="CH82" s="295"/>
      <c r="CI82" s="295"/>
      <c r="CJ82" s="295"/>
      <c r="CK82" s="295"/>
      <c r="CL82" s="295"/>
      <c r="CM82" s="295"/>
      <c r="CN82" s="295"/>
      <c r="CO82" s="295"/>
      <c r="CP82" s="295"/>
      <c r="CQ82" s="295"/>
      <c r="CR82" s="295"/>
      <c r="CS82" s="295"/>
      <c r="CT82" s="295"/>
    </row>
    <row r="83" spans="1:98" s="297" customFormat="1" ht="12" hidden="1" customHeight="1">
      <c r="A83" s="303"/>
      <c r="B83" s="321" t="s">
        <v>960</v>
      </c>
      <c r="C83" s="292"/>
      <c r="D83" s="613" t="s">
        <v>1005</v>
      </c>
      <c r="E83" s="614"/>
      <c r="F83" s="614"/>
      <c r="G83" s="614"/>
      <c r="H83" s="614"/>
      <c r="I83" s="614"/>
      <c r="J83" s="613" t="s">
        <v>1005</v>
      </c>
      <c r="K83" s="614"/>
      <c r="L83" s="614"/>
      <c r="M83" s="614"/>
      <c r="N83" s="614"/>
      <c r="O83" s="614"/>
      <c r="P83" s="312"/>
      <c r="Q83" s="294"/>
      <c r="R83" s="294"/>
      <c r="S83" s="295"/>
      <c r="T83" s="295"/>
      <c r="U83" s="295"/>
      <c r="V83" s="296"/>
      <c r="W83" s="296"/>
      <c r="X83" s="296"/>
      <c r="Y83" s="296"/>
      <c r="Z83" s="296"/>
      <c r="AA83" s="296"/>
      <c r="AB83" s="296"/>
      <c r="AC83" s="296"/>
      <c r="AD83" s="296"/>
      <c r="AE83" s="296"/>
      <c r="AF83" s="296"/>
      <c r="AG83" s="296"/>
      <c r="AH83" s="296"/>
      <c r="AI83" s="296"/>
      <c r="AJ83" s="296"/>
      <c r="AK83" s="296"/>
      <c r="AL83" s="296"/>
      <c r="AM83" s="296"/>
      <c r="AN83" s="296"/>
      <c r="AO83" s="295"/>
      <c r="AP83" s="295"/>
      <c r="AQ83" s="295"/>
      <c r="AR83" s="295"/>
      <c r="AS83" s="295"/>
      <c r="AT83" s="295"/>
      <c r="AU83" s="295"/>
      <c r="AV83" s="295"/>
      <c r="AW83" s="295"/>
      <c r="AX83" s="295"/>
      <c r="AY83" s="295"/>
      <c r="AZ83" s="295"/>
      <c r="BA83" s="295"/>
      <c r="BB83" s="295"/>
      <c r="BC83" s="295"/>
      <c r="BD83" s="295"/>
      <c r="BE83" s="295"/>
      <c r="BF83" s="295"/>
      <c r="BG83" s="295"/>
      <c r="BH83" s="295"/>
      <c r="BI83" s="295"/>
      <c r="BJ83" s="295"/>
      <c r="BK83" s="295"/>
      <c r="BL83" s="295"/>
      <c r="BM83" s="295"/>
      <c r="BN83" s="295"/>
      <c r="BO83" s="295"/>
      <c r="BP83" s="295"/>
      <c r="BQ83" s="295"/>
      <c r="BR83" s="295"/>
      <c r="BS83" s="295"/>
      <c r="BT83" s="295"/>
      <c r="BU83" s="295"/>
      <c r="BV83" s="295"/>
      <c r="BW83" s="295"/>
      <c r="BX83" s="295"/>
      <c r="BY83" s="295"/>
      <c r="BZ83" s="295"/>
      <c r="CA83" s="295"/>
      <c r="CB83" s="295"/>
      <c r="CC83" s="295"/>
      <c r="CD83" s="295"/>
      <c r="CE83" s="295"/>
      <c r="CF83" s="295"/>
      <c r="CG83" s="295"/>
      <c r="CH83" s="295"/>
      <c r="CI83" s="295"/>
      <c r="CJ83" s="295"/>
      <c r="CK83" s="295"/>
      <c r="CL83" s="295"/>
      <c r="CM83" s="295"/>
      <c r="CN83" s="295"/>
      <c r="CO83" s="295"/>
      <c r="CP83" s="295"/>
      <c r="CQ83" s="295"/>
      <c r="CR83" s="295"/>
      <c r="CS83" s="295"/>
      <c r="CT83" s="295"/>
    </row>
    <row r="84" spans="1:98" s="297" customFormat="1" ht="12" hidden="1" customHeight="1">
      <c r="A84" s="303"/>
      <c r="B84" s="321" t="s">
        <v>1009</v>
      </c>
      <c r="C84" s="292"/>
      <c r="D84" s="611"/>
      <c r="E84" s="612"/>
      <c r="F84" s="612"/>
      <c r="G84" s="612"/>
      <c r="H84" s="612"/>
      <c r="I84" s="612"/>
      <c r="J84" s="613" t="str">
        <f>R62&amp;"、"&amp;R63&amp;"、契約内容は別添のとおり"</f>
        <v>0、0、契約内容は別添のとおり</v>
      </c>
      <c r="K84" s="614"/>
      <c r="L84" s="614"/>
      <c r="M84" s="614"/>
      <c r="N84" s="614"/>
      <c r="O84" s="614"/>
      <c r="P84" s="312"/>
      <c r="Q84" s="294"/>
      <c r="R84" s="294"/>
      <c r="S84" s="295"/>
      <c r="T84" s="295"/>
      <c r="U84" s="295"/>
      <c r="V84" s="296"/>
      <c r="W84" s="296"/>
      <c r="X84" s="296"/>
      <c r="Y84" s="296"/>
      <c r="Z84" s="296"/>
      <c r="AA84" s="296"/>
      <c r="AB84" s="296"/>
      <c r="AC84" s="296"/>
      <c r="AD84" s="296"/>
      <c r="AE84" s="296"/>
      <c r="AF84" s="296"/>
      <c r="AG84" s="296"/>
      <c r="AH84" s="296"/>
      <c r="AI84" s="296"/>
      <c r="AJ84" s="296"/>
      <c r="AK84" s="296"/>
      <c r="AL84" s="296"/>
      <c r="AM84" s="296"/>
      <c r="AN84" s="296"/>
      <c r="AO84" s="295"/>
      <c r="AP84" s="295"/>
      <c r="AQ84" s="295"/>
      <c r="AR84" s="295"/>
      <c r="AS84" s="295"/>
      <c r="AT84" s="295"/>
      <c r="AU84" s="295"/>
      <c r="AV84" s="295"/>
      <c r="AW84" s="295"/>
      <c r="AX84" s="295"/>
      <c r="AY84" s="295"/>
      <c r="AZ84" s="295"/>
      <c r="BA84" s="295"/>
      <c r="BB84" s="295"/>
      <c r="BC84" s="295"/>
      <c r="BD84" s="295"/>
      <c r="BE84" s="295"/>
      <c r="BF84" s="295"/>
      <c r="BG84" s="295"/>
      <c r="BH84" s="295"/>
      <c r="BI84" s="295"/>
      <c r="BJ84" s="295"/>
      <c r="BK84" s="295"/>
      <c r="BL84" s="295"/>
      <c r="BM84" s="295"/>
      <c r="BN84" s="295"/>
      <c r="BO84" s="295"/>
      <c r="BP84" s="295"/>
      <c r="BQ84" s="295"/>
      <c r="BR84" s="295"/>
      <c r="BS84" s="295"/>
      <c r="BT84" s="295"/>
      <c r="BU84" s="295"/>
      <c r="BV84" s="295"/>
      <c r="BW84" s="295"/>
      <c r="BX84" s="295"/>
      <c r="BY84" s="295"/>
      <c r="BZ84" s="295"/>
      <c r="CA84" s="295"/>
      <c r="CB84" s="295"/>
      <c r="CC84" s="295"/>
      <c r="CD84" s="295"/>
      <c r="CE84" s="295"/>
      <c r="CF84" s="295"/>
      <c r="CG84" s="295"/>
      <c r="CH84" s="295"/>
      <c r="CI84" s="295"/>
      <c r="CJ84" s="295"/>
      <c r="CK84" s="295"/>
      <c r="CL84" s="295"/>
      <c r="CM84" s="295"/>
      <c r="CN84" s="295"/>
      <c r="CO84" s="295"/>
      <c r="CP84" s="295"/>
      <c r="CQ84" s="295"/>
      <c r="CR84" s="295"/>
      <c r="CS84" s="295"/>
      <c r="CT84" s="295"/>
    </row>
    <row r="85" spans="1:98" s="297" customFormat="1" ht="12" hidden="1" customHeight="1">
      <c r="A85" s="303"/>
      <c r="B85" s="323" t="s">
        <v>954</v>
      </c>
      <c r="C85" s="617" t="s">
        <v>1004</v>
      </c>
      <c r="D85" s="618"/>
      <c r="E85" s="618"/>
      <c r="F85" s="618"/>
      <c r="G85" s="618"/>
      <c r="H85" s="618"/>
      <c r="I85" s="618"/>
      <c r="J85" s="618"/>
      <c r="K85" s="618"/>
      <c r="L85" s="618"/>
      <c r="M85" s="618"/>
      <c r="N85" s="618"/>
      <c r="O85" s="619"/>
      <c r="P85" s="324"/>
      <c r="Q85" s="294"/>
      <c r="R85" s="294"/>
      <c r="S85" s="295"/>
      <c r="T85" s="295"/>
      <c r="U85" s="295"/>
      <c r="V85" s="296"/>
      <c r="W85" s="296"/>
      <c r="X85" s="296"/>
      <c r="Y85" s="296"/>
      <c r="Z85" s="296"/>
      <c r="AA85" s="296"/>
      <c r="AB85" s="296"/>
      <c r="AC85" s="296"/>
      <c r="AD85" s="296"/>
      <c r="AE85" s="296"/>
      <c r="AF85" s="296"/>
      <c r="AG85" s="296"/>
      <c r="AH85" s="296"/>
      <c r="AI85" s="296"/>
      <c r="AJ85" s="296"/>
      <c r="AK85" s="296"/>
      <c r="AL85" s="296"/>
      <c r="AM85" s="296"/>
      <c r="AN85" s="296"/>
      <c r="AO85" s="295"/>
      <c r="AP85" s="295"/>
      <c r="AQ85" s="295"/>
      <c r="AR85" s="295"/>
      <c r="AS85" s="295"/>
      <c r="AT85" s="295"/>
      <c r="AU85" s="295"/>
      <c r="AV85" s="295"/>
      <c r="AW85" s="295"/>
      <c r="AX85" s="295"/>
      <c r="AY85" s="295"/>
      <c r="AZ85" s="295"/>
      <c r="BA85" s="295"/>
      <c r="BB85" s="295"/>
      <c r="BC85" s="295"/>
      <c r="BD85" s="295"/>
      <c r="BE85" s="295"/>
      <c r="BF85" s="295"/>
      <c r="BG85" s="295"/>
      <c r="BH85" s="295"/>
      <c r="BI85" s="295"/>
      <c r="BJ85" s="295"/>
      <c r="BK85" s="295"/>
      <c r="BL85" s="295"/>
      <c r="BM85" s="295"/>
      <c r="BN85" s="295"/>
      <c r="BO85" s="295"/>
      <c r="BP85" s="295"/>
      <c r="BQ85" s="295"/>
      <c r="BR85" s="295"/>
      <c r="BS85" s="295"/>
      <c r="BT85" s="295"/>
      <c r="BU85" s="295"/>
      <c r="BV85" s="295"/>
      <c r="BW85" s="295"/>
      <c r="BX85" s="295"/>
      <c r="BY85" s="295"/>
      <c r="BZ85" s="295"/>
      <c r="CA85" s="295"/>
      <c r="CB85" s="295"/>
      <c r="CC85" s="295"/>
      <c r="CD85" s="295"/>
      <c r="CE85" s="295"/>
      <c r="CF85" s="295"/>
      <c r="CG85" s="295"/>
      <c r="CH85" s="295"/>
      <c r="CI85" s="295"/>
      <c r="CJ85" s="295"/>
      <c r="CK85" s="295"/>
      <c r="CL85" s="295"/>
      <c r="CM85" s="295"/>
      <c r="CN85" s="295"/>
      <c r="CO85" s="295"/>
      <c r="CP85" s="295"/>
      <c r="CQ85" s="295"/>
      <c r="CR85" s="295"/>
      <c r="CS85" s="295"/>
      <c r="CT85" s="295"/>
    </row>
    <row r="86" spans="1:98" s="297" customFormat="1" ht="12" hidden="1" customHeight="1">
      <c r="A86" s="303"/>
      <c r="B86" s="323" t="s">
        <v>955</v>
      </c>
      <c r="C86" s="617" t="s">
        <v>1002</v>
      </c>
      <c r="D86" s="618"/>
      <c r="E86" s="618"/>
      <c r="F86" s="618"/>
      <c r="G86" s="618"/>
      <c r="H86" s="618"/>
      <c r="I86" s="618"/>
      <c r="J86" s="618"/>
      <c r="K86" s="618"/>
      <c r="L86" s="618"/>
      <c r="M86" s="618"/>
      <c r="N86" s="618"/>
      <c r="O86" s="619"/>
      <c r="P86" s="324"/>
      <c r="Q86" s="294"/>
      <c r="R86" s="294"/>
      <c r="S86" s="295"/>
      <c r="T86" s="295"/>
      <c r="U86" s="295"/>
      <c r="V86" s="296"/>
      <c r="W86" s="296"/>
      <c r="X86" s="296"/>
      <c r="Y86" s="296"/>
      <c r="Z86" s="296"/>
      <c r="AA86" s="296"/>
      <c r="AB86" s="296"/>
      <c r="AC86" s="296"/>
      <c r="AD86" s="296"/>
      <c r="AE86" s="296"/>
      <c r="AF86" s="296"/>
      <c r="AG86" s="296"/>
      <c r="AH86" s="296"/>
      <c r="AI86" s="296"/>
      <c r="AJ86" s="296"/>
      <c r="AK86" s="296"/>
      <c r="AL86" s="296"/>
      <c r="AM86" s="296"/>
      <c r="AN86" s="296"/>
      <c r="AO86" s="295"/>
      <c r="AP86" s="295"/>
      <c r="AQ86" s="295"/>
      <c r="AR86" s="295"/>
      <c r="AS86" s="295"/>
      <c r="AT86" s="295"/>
      <c r="AU86" s="295"/>
      <c r="AV86" s="295"/>
      <c r="AW86" s="295"/>
      <c r="AX86" s="295"/>
      <c r="AY86" s="295"/>
      <c r="AZ86" s="295"/>
      <c r="BA86" s="295"/>
      <c r="BB86" s="295"/>
      <c r="BC86" s="295"/>
      <c r="BD86" s="295"/>
      <c r="BE86" s="295"/>
      <c r="BF86" s="295"/>
      <c r="BG86" s="295"/>
      <c r="BH86" s="295"/>
      <c r="BI86" s="295"/>
      <c r="BJ86" s="295"/>
      <c r="BK86" s="295"/>
      <c r="BL86" s="295"/>
      <c r="BM86" s="295"/>
      <c r="BN86" s="295"/>
      <c r="BO86" s="295"/>
      <c r="BP86" s="295"/>
      <c r="BQ86" s="295"/>
      <c r="BR86" s="295"/>
      <c r="BS86" s="295"/>
      <c r="BT86" s="295"/>
      <c r="BU86" s="295"/>
      <c r="BV86" s="295"/>
      <c r="BW86" s="295"/>
      <c r="BX86" s="295"/>
      <c r="BY86" s="295"/>
      <c r="BZ86" s="295"/>
      <c r="CA86" s="295"/>
      <c r="CB86" s="295"/>
      <c r="CC86" s="295"/>
      <c r="CD86" s="295"/>
      <c r="CE86" s="295"/>
      <c r="CF86" s="295"/>
      <c r="CG86" s="295"/>
      <c r="CH86" s="295"/>
      <c r="CI86" s="295"/>
      <c r="CJ86" s="295"/>
      <c r="CK86" s="295"/>
      <c r="CL86" s="295"/>
      <c r="CM86" s="295"/>
      <c r="CN86" s="295"/>
      <c r="CO86" s="295"/>
      <c r="CP86" s="295"/>
      <c r="CQ86" s="295"/>
      <c r="CR86" s="295"/>
      <c r="CS86" s="295"/>
      <c r="CT86" s="295"/>
    </row>
    <row r="87" spans="1:98" s="297" customFormat="1" ht="12" hidden="1" customHeight="1">
      <c r="A87" s="303"/>
      <c r="B87" s="321" t="s">
        <v>956</v>
      </c>
      <c r="C87" s="292"/>
      <c r="D87" s="611"/>
      <c r="E87" s="612"/>
      <c r="F87" s="612"/>
      <c r="G87" s="612"/>
      <c r="H87" s="612"/>
      <c r="I87" s="612"/>
      <c r="J87" s="615"/>
      <c r="K87" s="612"/>
      <c r="L87" s="612"/>
      <c r="M87" s="612"/>
      <c r="N87" s="612"/>
      <c r="O87" s="612"/>
      <c r="P87" s="308"/>
      <c r="Q87" s="294"/>
      <c r="R87" s="294"/>
      <c r="S87" s="295"/>
      <c r="T87" s="295"/>
      <c r="U87" s="295"/>
      <c r="V87" s="296"/>
      <c r="W87" s="296"/>
      <c r="X87" s="296"/>
      <c r="Y87" s="296"/>
      <c r="Z87" s="296"/>
      <c r="AA87" s="296"/>
      <c r="AB87" s="296"/>
      <c r="AC87" s="296"/>
      <c r="AD87" s="296"/>
      <c r="AE87" s="296"/>
      <c r="AF87" s="296"/>
      <c r="AG87" s="296"/>
      <c r="AH87" s="296"/>
      <c r="AI87" s="296"/>
      <c r="AJ87" s="296"/>
      <c r="AK87" s="296"/>
      <c r="AL87" s="296"/>
      <c r="AM87" s="296"/>
      <c r="AN87" s="296"/>
      <c r="AO87" s="295"/>
      <c r="AP87" s="295"/>
      <c r="AQ87" s="295"/>
      <c r="AR87" s="295"/>
      <c r="AS87" s="295"/>
      <c r="AT87" s="295"/>
      <c r="AU87" s="295"/>
      <c r="AV87" s="295"/>
      <c r="AW87" s="295"/>
      <c r="AX87" s="295"/>
      <c r="AY87" s="295"/>
      <c r="AZ87" s="295"/>
      <c r="BA87" s="295"/>
      <c r="BB87" s="295"/>
      <c r="BC87" s="295"/>
      <c r="BD87" s="295"/>
      <c r="BE87" s="295"/>
      <c r="BF87" s="295"/>
      <c r="BG87" s="295"/>
      <c r="BH87" s="295"/>
      <c r="BI87" s="295"/>
      <c r="BJ87" s="295"/>
      <c r="BK87" s="295"/>
      <c r="BL87" s="295"/>
      <c r="BM87" s="295"/>
      <c r="BN87" s="295"/>
      <c r="BO87" s="295"/>
      <c r="BP87" s="295"/>
      <c r="BQ87" s="295"/>
      <c r="BR87" s="295"/>
      <c r="BS87" s="295"/>
      <c r="BT87" s="295"/>
      <c r="BU87" s="295"/>
      <c r="BV87" s="295"/>
      <c r="BW87" s="295"/>
      <c r="BX87" s="295"/>
      <c r="BY87" s="295"/>
      <c r="BZ87" s="295"/>
      <c r="CA87" s="295"/>
      <c r="CB87" s="295"/>
      <c r="CC87" s="295"/>
      <c r="CD87" s="295"/>
      <c r="CE87" s="295"/>
      <c r="CF87" s="295"/>
      <c r="CG87" s="295"/>
      <c r="CH87" s="295"/>
      <c r="CI87" s="295"/>
      <c r="CJ87" s="295"/>
      <c r="CK87" s="295"/>
      <c r="CL87" s="295"/>
      <c r="CM87" s="295"/>
      <c r="CN87" s="295"/>
      <c r="CO87" s="295"/>
      <c r="CP87" s="295"/>
      <c r="CQ87" s="295"/>
      <c r="CR87" s="295"/>
      <c r="CS87" s="295"/>
      <c r="CT87" s="295"/>
    </row>
    <row r="88" spans="1:98" s="297" customFormat="1" ht="12" hidden="1" customHeight="1">
      <c r="A88" s="303"/>
      <c r="B88" s="321" t="s">
        <v>996</v>
      </c>
      <c r="C88" s="292"/>
      <c r="D88" s="611"/>
      <c r="E88" s="612"/>
      <c r="F88" s="612"/>
      <c r="G88" s="612"/>
      <c r="H88" s="612"/>
      <c r="I88" s="612"/>
      <c r="J88" s="615"/>
      <c r="K88" s="612"/>
      <c r="L88" s="612"/>
      <c r="M88" s="612"/>
      <c r="N88" s="612"/>
      <c r="O88" s="612"/>
      <c r="P88" s="308"/>
      <c r="Q88" s="294"/>
      <c r="R88" s="294"/>
      <c r="S88" s="295"/>
      <c r="T88" s="295"/>
      <c r="U88" s="295"/>
      <c r="V88" s="296"/>
      <c r="W88" s="296"/>
      <c r="X88" s="296"/>
      <c r="Y88" s="296"/>
      <c r="Z88" s="296"/>
      <c r="AA88" s="296"/>
      <c r="AB88" s="296"/>
      <c r="AC88" s="296"/>
      <c r="AD88" s="296"/>
      <c r="AE88" s="296"/>
      <c r="AF88" s="296"/>
      <c r="AG88" s="296"/>
      <c r="AH88" s="296"/>
      <c r="AI88" s="296"/>
      <c r="AJ88" s="296"/>
      <c r="AK88" s="296"/>
      <c r="AL88" s="296"/>
      <c r="AM88" s="296"/>
      <c r="AN88" s="296"/>
      <c r="AO88" s="295"/>
      <c r="AP88" s="295"/>
      <c r="AQ88" s="295"/>
      <c r="AR88" s="295"/>
      <c r="AS88" s="295"/>
      <c r="AT88" s="295"/>
      <c r="AU88" s="295"/>
      <c r="AV88" s="295"/>
      <c r="AW88" s="295"/>
      <c r="AX88" s="295"/>
      <c r="AY88" s="295"/>
      <c r="AZ88" s="295"/>
      <c r="BA88" s="295"/>
      <c r="BB88" s="295"/>
      <c r="BC88" s="295"/>
      <c r="BD88" s="295"/>
      <c r="BE88" s="295"/>
      <c r="BF88" s="295"/>
      <c r="BG88" s="295"/>
      <c r="BH88" s="295"/>
      <c r="BI88" s="295"/>
      <c r="BJ88" s="295"/>
      <c r="BK88" s="295"/>
      <c r="BL88" s="295"/>
      <c r="BM88" s="295"/>
      <c r="BN88" s="295"/>
      <c r="BO88" s="295"/>
      <c r="BP88" s="295"/>
      <c r="BQ88" s="295"/>
      <c r="BR88" s="295"/>
      <c r="BS88" s="295"/>
      <c r="BT88" s="295"/>
      <c r="BU88" s="295"/>
      <c r="BV88" s="295"/>
      <c r="BW88" s="295"/>
      <c r="BX88" s="295"/>
      <c r="BY88" s="295"/>
      <c r="BZ88" s="295"/>
      <c r="CA88" s="295"/>
      <c r="CB88" s="295"/>
      <c r="CC88" s="295"/>
      <c r="CD88" s="295"/>
      <c r="CE88" s="295"/>
      <c r="CF88" s="295"/>
      <c r="CG88" s="295"/>
      <c r="CH88" s="295"/>
      <c r="CI88" s="295"/>
      <c r="CJ88" s="295"/>
      <c r="CK88" s="295"/>
      <c r="CL88" s="295"/>
      <c r="CM88" s="295"/>
      <c r="CN88" s="295"/>
      <c r="CO88" s="295"/>
      <c r="CP88" s="295"/>
      <c r="CQ88" s="295"/>
      <c r="CR88" s="295"/>
      <c r="CS88" s="295"/>
      <c r="CT88" s="295"/>
    </row>
    <row r="89" spans="1:98" s="297" customFormat="1" ht="12" hidden="1" customHeight="1">
      <c r="A89" s="303"/>
      <c r="B89" s="321" t="s">
        <v>977</v>
      </c>
      <c r="C89" s="292"/>
      <c r="D89" s="616" t="s">
        <v>1011</v>
      </c>
      <c r="E89" s="614"/>
      <c r="F89" s="614"/>
      <c r="G89" s="614"/>
      <c r="H89" s="614"/>
      <c r="I89" s="614"/>
      <c r="J89" s="615"/>
      <c r="K89" s="612"/>
      <c r="L89" s="612"/>
      <c r="M89" s="612"/>
      <c r="N89" s="612"/>
      <c r="O89" s="612"/>
      <c r="P89" s="308"/>
      <c r="Q89" s="294"/>
      <c r="R89" s="294"/>
      <c r="S89" s="295"/>
      <c r="T89" s="295"/>
      <c r="U89" s="295"/>
      <c r="V89" s="296"/>
      <c r="W89" s="296"/>
      <c r="X89" s="296"/>
      <c r="Y89" s="296"/>
      <c r="Z89" s="296"/>
      <c r="AA89" s="296"/>
      <c r="AB89" s="296"/>
      <c r="AC89" s="296"/>
      <c r="AD89" s="296"/>
      <c r="AE89" s="296"/>
      <c r="AF89" s="296"/>
      <c r="AG89" s="296"/>
      <c r="AH89" s="296"/>
      <c r="AI89" s="296"/>
      <c r="AJ89" s="296"/>
      <c r="AK89" s="296"/>
      <c r="AL89" s="296"/>
      <c r="AM89" s="296"/>
      <c r="AN89" s="296"/>
      <c r="AO89" s="295"/>
      <c r="AP89" s="295"/>
      <c r="AQ89" s="295"/>
      <c r="AR89" s="295"/>
      <c r="AS89" s="295"/>
      <c r="AT89" s="295"/>
      <c r="AU89" s="295"/>
      <c r="AV89" s="295"/>
      <c r="AW89" s="295"/>
      <c r="AX89" s="295"/>
      <c r="AY89" s="295"/>
      <c r="AZ89" s="295"/>
      <c r="BA89" s="295"/>
      <c r="BB89" s="295"/>
      <c r="BC89" s="295"/>
      <c r="BD89" s="295"/>
      <c r="BE89" s="295"/>
      <c r="BF89" s="295"/>
      <c r="BG89" s="295"/>
      <c r="BH89" s="295"/>
      <c r="BI89" s="295"/>
      <c r="BJ89" s="295"/>
      <c r="BK89" s="295"/>
      <c r="BL89" s="295"/>
      <c r="BM89" s="295"/>
      <c r="BN89" s="295"/>
      <c r="BO89" s="295"/>
      <c r="BP89" s="295"/>
      <c r="BQ89" s="295"/>
      <c r="BR89" s="295"/>
      <c r="BS89" s="295"/>
      <c r="BT89" s="295"/>
      <c r="BU89" s="295"/>
      <c r="BV89" s="295"/>
      <c r="BW89" s="295"/>
      <c r="BX89" s="295"/>
      <c r="BY89" s="295"/>
      <c r="BZ89" s="295"/>
      <c r="CA89" s="295"/>
      <c r="CB89" s="295"/>
      <c r="CC89" s="295"/>
      <c r="CD89" s="295"/>
      <c r="CE89" s="295"/>
      <c r="CF89" s="295"/>
      <c r="CG89" s="295"/>
      <c r="CH89" s="295"/>
      <c r="CI89" s="295"/>
      <c r="CJ89" s="295"/>
      <c r="CK89" s="295"/>
      <c r="CL89" s="295"/>
      <c r="CM89" s="295"/>
      <c r="CN89" s="295"/>
      <c r="CO89" s="295"/>
      <c r="CP89" s="295"/>
      <c r="CQ89" s="295"/>
      <c r="CR89" s="295"/>
      <c r="CS89" s="295"/>
      <c r="CT89" s="295"/>
    </row>
    <row r="90" spans="1:98" s="297" customFormat="1" ht="12" hidden="1" customHeight="1">
      <c r="A90" s="303"/>
      <c r="B90" s="321" t="s">
        <v>997</v>
      </c>
      <c r="C90" s="292"/>
      <c r="D90" s="611"/>
      <c r="E90" s="612"/>
      <c r="F90" s="612"/>
      <c r="G90" s="612"/>
      <c r="H90" s="612"/>
      <c r="I90" s="612"/>
      <c r="J90" s="615"/>
      <c r="K90" s="612"/>
      <c r="L90" s="612"/>
      <c r="M90" s="612"/>
      <c r="N90" s="612"/>
      <c r="O90" s="612"/>
      <c r="P90" s="308"/>
      <c r="Q90" s="294"/>
      <c r="R90" s="294"/>
      <c r="S90" s="295"/>
      <c r="T90" s="295"/>
      <c r="U90" s="295"/>
      <c r="V90" s="296"/>
      <c r="W90" s="296"/>
      <c r="X90" s="296"/>
      <c r="Y90" s="296"/>
      <c r="Z90" s="296"/>
      <c r="AA90" s="296"/>
      <c r="AB90" s="296"/>
      <c r="AC90" s="296"/>
      <c r="AD90" s="296"/>
      <c r="AE90" s="296"/>
      <c r="AF90" s="296"/>
      <c r="AG90" s="296"/>
      <c r="AH90" s="296"/>
      <c r="AI90" s="296"/>
      <c r="AJ90" s="296"/>
      <c r="AK90" s="296"/>
      <c r="AL90" s="296"/>
      <c r="AM90" s="296"/>
      <c r="AN90" s="296"/>
      <c r="AO90" s="295"/>
      <c r="AP90" s="295"/>
      <c r="AQ90" s="295"/>
      <c r="AR90" s="295"/>
      <c r="AS90" s="295"/>
      <c r="AT90" s="295"/>
      <c r="AU90" s="295"/>
      <c r="AV90" s="295"/>
      <c r="AW90" s="295"/>
      <c r="AX90" s="295"/>
      <c r="AY90" s="295"/>
      <c r="AZ90" s="295"/>
      <c r="BA90" s="295"/>
      <c r="BB90" s="295"/>
      <c r="BC90" s="295"/>
      <c r="BD90" s="295"/>
      <c r="BE90" s="295"/>
      <c r="BF90" s="295"/>
      <c r="BG90" s="295"/>
      <c r="BH90" s="295"/>
      <c r="BI90" s="295"/>
      <c r="BJ90" s="295"/>
      <c r="BK90" s="295"/>
      <c r="BL90" s="295"/>
      <c r="BM90" s="295"/>
      <c r="BN90" s="295"/>
      <c r="BO90" s="295"/>
      <c r="BP90" s="295"/>
      <c r="BQ90" s="295"/>
      <c r="BR90" s="295"/>
      <c r="BS90" s="295"/>
      <c r="BT90" s="295"/>
      <c r="BU90" s="295"/>
      <c r="BV90" s="295"/>
      <c r="BW90" s="295"/>
      <c r="BX90" s="295"/>
      <c r="BY90" s="295"/>
      <c r="BZ90" s="295"/>
      <c r="CA90" s="295"/>
      <c r="CB90" s="295"/>
      <c r="CC90" s="295"/>
      <c r="CD90" s="295"/>
      <c r="CE90" s="295"/>
      <c r="CF90" s="295"/>
      <c r="CG90" s="295"/>
      <c r="CH90" s="295"/>
      <c r="CI90" s="295"/>
      <c r="CJ90" s="295"/>
      <c r="CK90" s="295"/>
      <c r="CL90" s="295"/>
      <c r="CM90" s="295"/>
      <c r="CN90" s="295"/>
      <c r="CO90" s="295"/>
      <c r="CP90" s="295"/>
      <c r="CQ90" s="295"/>
      <c r="CR90" s="295"/>
      <c r="CS90" s="295"/>
      <c r="CT90" s="295"/>
    </row>
    <row r="91" spans="1:98" s="297" customFormat="1" ht="12" hidden="1" customHeight="1">
      <c r="A91" s="303"/>
      <c r="B91" s="321" t="s">
        <v>980</v>
      </c>
      <c r="C91" s="292"/>
      <c r="D91" s="611"/>
      <c r="E91" s="612"/>
      <c r="F91" s="612"/>
      <c r="G91" s="612"/>
      <c r="H91" s="612"/>
      <c r="I91" s="612"/>
      <c r="J91" s="613" t="s">
        <v>1012</v>
      </c>
      <c r="K91" s="614"/>
      <c r="L91" s="614"/>
      <c r="M91" s="614"/>
      <c r="N91" s="614"/>
      <c r="O91" s="614"/>
      <c r="P91" s="312"/>
      <c r="Q91" s="294"/>
      <c r="R91" s="294"/>
      <c r="S91" s="295"/>
      <c r="T91" s="295"/>
      <c r="U91" s="295"/>
      <c r="V91" s="296"/>
      <c r="W91" s="296"/>
      <c r="X91" s="296"/>
      <c r="Y91" s="296"/>
      <c r="Z91" s="296"/>
      <c r="AA91" s="296"/>
      <c r="AB91" s="296"/>
      <c r="AC91" s="296"/>
      <c r="AD91" s="296"/>
      <c r="AE91" s="296"/>
      <c r="AF91" s="296"/>
      <c r="AG91" s="296"/>
      <c r="AH91" s="296"/>
      <c r="AI91" s="296"/>
      <c r="AJ91" s="296"/>
      <c r="AK91" s="296"/>
      <c r="AL91" s="296"/>
      <c r="AM91" s="296"/>
      <c r="AN91" s="296"/>
      <c r="AO91" s="295"/>
      <c r="AP91" s="295"/>
      <c r="AQ91" s="295"/>
      <c r="AR91" s="295"/>
      <c r="AS91" s="295"/>
      <c r="AT91" s="295"/>
      <c r="AU91" s="295"/>
      <c r="AV91" s="295"/>
      <c r="AW91" s="295"/>
      <c r="AX91" s="295"/>
      <c r="AY91" s="295"/>
      <c r="AZ91" s="295"/>
      <c r="BA91" s="295"/>
      <c r="BB91" s="295"/>
      <c r="BC91" s="295"/>
      <c r="BD91" s="295"/>
      <c r="BE91" s="295"/>
      <c r="BF91" s="295"/>
      <c r="BG91" s="295"/>
      <c r="BH91" s="295"/>
      <c r="BI91" s="295"/>
      <c r="BJ91" s="295"/>
      <c r="BK91" s="295"/>
      <c r="BL91" s="295"/>
      <c r="BM91" s="295"/>
      <c r="BN91" s="295"/>
      <c r="BO91" s="295"/>
      <c r="BP91" s="295"/>
      <c r="BQ91" s="295"/>
      <c r="BR91" s="295"/>
      <c r="BS91" s="295"/>
      <c r="BT91" s="295"/>
      <c r="BU91" s="295"/>
      <c r="BV91" s="295"/>
      <c r="BW91" s="295"/>
      <c r="BX91" s="295"/>
      <c r="BY91" s="295"/>
      <c r="BZ91" s="295"/>
      <c r="CA91" s="295"/>
      <c r="CB91" s="295"/>
      <c r="CC91" s="295"/>
      <c r="CD91" s="295"/>
      <c r="CE91" s="295"/>
      <c r="CF91" s="295"/>
      <c r="CG91" s="295"/>
      <c r="CH91" s="295"/>
      <c r="CI91" s="295"/>
      <c r="CJ91" s="295"/>
      <c r="CK91" s="295"/>
      <c r="CL91" s="295"/>
      <c r="CM91" s="295"/>
      <c r="CN91" s="295"/>
      <c r="CO91" s="295"/>
      <c r="CP91" s="295"/>
      <c r="CQ91" s="295"/>
      <c r="CR91" s="295"/>
      <c r="CS91" s="295"/>
      <c r="CT91" s="295"/>
    </row>
    <row r="92" spans="1:98" s="297" customFormat="1" ht="12" hidden="1" customHeight="1">
      <c r="A92" s="303"/>
      <c r="B92" s="321" t="s">
        <v>998</v>
      </c>
      <c r="C92" s="292"/>
      <c r="D92" s="613" t="s">
        <v>1005</v>
      </c>
      <c r="E92" s="614"/>
      <c r="F92" s="614"/>
      <c r="G92" s="614"/>
      <c r="H92" s="614"/>
      <c r="I92" s="614"/>
      <c r="J92" s="613" t="s">
        <v>1005</v>
      </c>
      <c r="K92" s="614"/>
      <c r="L92" s="614"/>
      <c r="M92" s="614"/>
      <c r="N92" s="614"/>
      <c r="O92" s="614"/>
      <c r="P92" s="312"/>
      <c r="Q92" s="294"/>
      <c r="R92" s="294"/>
      <c r="S92" s="295"/>
      <c r="T92" s="295"/>
      <c r="U92" s="295"/>
      <c r="V92" s="296"/>
      <c r="W92" s="296"/>
      <c r="X92" s="296"/>
      <c r="Y92" s="296"/>
      <c r="Z92" s="296"/>
      <c r="AA92" s="296"/>
      <c r="AB92" s="296"/>
      <c r="AC92" s="296"/>
      <c r="AD92" s="296"/>
      <c r="AE92" s="296"/>
      <c r="AF92" s="296"/>
      <c r="AG92" s="296"/>
      <c r="AH92" s="296"/>
      <c r="AI92" s="296"/>
      <c r="AJ92" s="296"/>
      <c r="AK92" s="296"/>
      <c r="AL92" s="296"/>
      <c r="AM92" s="296"/>
      <c r="AN92" s="296"/>
      <c r="AO92" s="295"/>
      <c r="AP92" s="295"/>
      <c r="AQ92" s="295"/>
      <c r="AR92" s="295"/>
      <c r="AS92" s="295"/>
      <c r="AT92" s="295"/>
      <c r="AU92" s="295"/>
      <c r="AV92" s="295"/>
      <c r="AW92" s="295"/>
      <c r="AX92" s="295"/>
      <c r="AY92" s="295"/>
      <c r="AZ92" s="295"/>
      <c r="BA92" s="295"/>
      <c r="BB92" s="295"/>
      <c r="BC92" s="295"/>
      <c r="BD92" s="295"/>
      <c r="BE92" s="295"/>
      <c r="BF92" s="295"/>
      <c r="BG92" s="295"/>
      <c r="BH92" s="295"/>
      <c r="BI92" s="295"/>
      <c r="BJ92" s="295"/>
      <c r="BK92" s="295"/>
      <c r="BL92" s="295"/>
      <c r="BM92" s="295"/>
      <c r="BN92" s="295"/>
      <c r="BO92" s="295"/>
      <c r="BP92" s="295"/>
      <c r="BQ92" s="295"/>
      <c r="BR92" s="295"/>
      <c r="BS92" s="295"/>
      <c r="BT92" s="295"/>
      <c r="BU92" s="295"/>
      <c r="BV92" s="295"/>
      <c r="BW92" s="295"/>
      <c r="BX92" s="295"/>
      <c r="BY92" s="295"/>
      <c r="BZ92" s="295"/>
      <c r="CA92" s="295"/>
      <c r="CB92" s="295"/>
      <c r="CC92" s="295"/>
      <c r="CD92" s="295"/>
      <c r="CE92" s="295"/>
      <c r="CF92" s="295"/>
      <c r="CG92" s="295"/>
      <c r="CH92" s="295"/>
      <c r="CI92" s="295"/>
      <c r="CJ92" s="295"/>
      <c r="CK92" s="295"/>
      <c r="CL92" s="295"/>
      <c r="CM92" s="295"/>
      <c r="CN92" s="295"/>
      <c r="CO92" s="295"/>
      <c r="CP92" s="295"/>
      <c r="CQ92" s="295"/>
      <c r="CR92" s="295"/>
      <c r="CS92" s="295"/>
      <c r="CT92" s="295"/>
    </row>
    <row r="93" spans="1:98" s="297" customFormat="1" ht="12" hidden="1" customHeight="1">
      <c r="A93" s="307"/>
      <c r="B93" s="321" t="s">
        <v>999</v>
      </c>
      <c r="C93" s="292"/>
      <c r="D93" s="611"/>
      <c r="E93" s="612"/>
      <c r="F93" s="612"/>
      <c r="G93" s="612"/>
      <c r="H93" s="612"/>
      <c r="I93" s="612"/>
      <c r="J93" s="615"/>
      <c r="K93" s="612"/>
      <c r="L93" s="612"/>
      <c r="M93" s="612"/>
      <c r="N93" s="612"/>
      <c r="O93" s="612"/>
      <c r="P93" s="308"/>
      <c r="Q93" s="294"/>
      <c r="R93" s="294"/>
      <c r="S93" s="295"/>
      <c r="T93" s="295"/>
      <c r="U93" s="295"/>
      <c r="V93" s="296"/>
      <c r="W93" s="296"/>
      <c r="X93" s="296"/>
      <c r="Y93" s="296"/>
      <c r="Z93" s="296"/>
      <c r="AA93" s="296"/>
      <c r="AB93" s="296"/>
      <c r="AC93" s="296"/>
      <c r="AD93" s="296"/>
      <c r="AE93" s="296"/>
      <c r="AF93" s="296"/>
      <c r="AG93" s="296"/>
      <c r="AH93" s="296"/>
      <c r="AI93" s="296"/>
      <c r="AJ93" s="296"/>
      <c r="AK93" s="296"/>
      <c r="AL93" s="296"/>
      <c r="AM93" s="296"/>
      <c r="AN93" s="296"/>
      <c r="AO93" s="295"/>
      <c r="AP93" s="295"/>
      <c r="AQ93" s="295"/>
      <c r="AR93" s="295"/>
      <c r="AS93" s="295"/>
      <c r="AT93" s="295"/>
      <c r="AU93" s="295"/>
      <c r="AV93" s="295"/>
      <c r="AW93" s="295"/>
      <c r="AX93" s="295"/>
      <c r="AY93" s="295"/>
      <c r="AZ93" s="295"/>
      <c r="BA93" s="295"/>
      <c r="BB93" s="295"/>
      <c r="BC93" s="295"/>
      <c r="BD93" s="295"/>
      <c r="BE93" s="295"/>
      <c r="BF93" s="295"/>
      <c r="BG93" s="295"/>
      <c r="BH93" s="295"/>
      <c r="BI93" s="295"/>
      <c r="BJ93" s="295"/>
      <c r="BK93" s="295"/>
      <c r="BL93" s="295"/>
      <c r="BM93" s="295"/>
      <c r="BN93" s="295"/>
      <c r="BO93" s="295"/>
      <c r="BP93" s="295"/>
      <c r="BQ93" s="295"/>
      <c r="BR93" s="295"/>
      <c r="BS93" s="295"/>
      <c r="BT93" s="295"/>
      <c r="BU93" s="295"/>
      <c r="BV93" s="295"/>
      <c r="BW93" s="295"/>
      <c r="BX93" s="295"/>
      <c r="BY93" s="295"/>
      <c r="BZ93" s="295"/>
      <c r="CA93" s="295"/>
      <c r="CB93" s="295"/>
      <c r="CC93" s="295"/>
      <c r="CD93" s="295"/>
      <c r="CE93" s="295"/>
      <c r="CF93" s="295"/>
      <c r="CG93" s="295"/>
      <c r="CH93" s="295"/>
      <c r="CI93" s="295"/>
      <c r="CJ93" s="295"/>
      <c r="CK93" s="295"/>
      <c r="CL93" s="295"/>
      <c r="CM93" s="295"/>
      <c r="CN93" s="295"/>
      <c r="CO93" s="295"/>
      <c r="CP93" s="295"/>
      <c r="CQ93" s="295"/>
      <c r="CR93" s="295"/>
      <c r="CS93" s="295"/>
      <c r="CT93" s="295"/>
    </row>
    <row r="94" spans="1:98" s="297" customFormat="1" ht="12" hidden="1" customHeight="1">
      <c r="A94" s="290"/>
      <c r="B94" s="290"/>
      <c r="C94" s="290"/>
      <c r="D94" s="290"/>
      <c r="E94" s="290"/>
      <c r="F94" s="290"/>
      <c r="G94" s="290"/>
      <c r="H94" s="290"/>
      <c r="I94" s="290"/>
      <c r="J94" s="290"/>
      <c r="K94" s="290"/>
      <c r="L94" s="290"/>
      <c r="M94" s="290"/>
      <c r="N94" s="290"/>
      <c r="O94" s="290"/>
      <c r="P94" s="293"/>
      <c r="Q94" s="294"/>
      <c r="R94" s="294"/>
      <c r="S94" s="295"/>
      <c r="T94" s="295"/>
      <c r="U94" s="295"/>
      <c r="V94" s="296"/>
      <c r="W94" s="296"/>
      <c r="X94" s="296"/>
      <c r="Y94" s="296"/>
      <c r="Z94" s="296"/>
      <c r="AA94" s="296"/>
      <c r="AB94" s="296"/>
      <c r="AC94" s="296"/>
      <c r="AD94" s="296"/>
      <c r="AE94" s="296"/>
      <c r="AF94" s="296"/>
      <c r="AG94" s="296"/>
      <c r="AH94" s="296"/>
      <c r="AI94" s="296"/>
      <c r="AJ94" s="296"/>
      <c r="AK94" s="296"/>
      <c r="AL94" s="296"/>
      <c r="AM94" s="296"/>
      <c r="AN94" s="296"/>
      <c r="AO94" s="295"/>
      <c r="AP94" s="295"/>
      <c r="AQ94" s="295"/>
      <c r="AR94" s="295"/>
      <c r="AS94" s="295"/>
      <c r="AT94" s="295"/>
      <c r="AU94" s="295"/>
      <c r="AV94" s="295"/>
      <c r="AW94" s="295"/>
      <c r="AX94" s="295"/>
      <c r="AY94" s="295"/>
      <c r="AZ94" s="295"/>
      <c r="BA94" s="295"/>
      <c r="BB94" s="295"/>
      <c r="BC94" s="295"/>
      <c r="BD94" s="295"/>
      <c r="BE94" s="295"/>
      <c r="BF94" s="295"/>
      <c r="BG94" s="295"/>
      <c r="BH94" s="295"/>
      <c r="BI94" s="295"/>
      <c r="BJ94" s="295"/>
      <c r="BK94" s="295"/>
      <c r="BL94" s="295"/>
      <c r="BM94" s="295"/>
      <c r="BN94" s="295"/>
      <c r="BO94" s="295"/>
      <c r="BP94" s="295"/>
      <c r="BQ94" s="295"/>
      <c r="BR94" s="295"/>
      <c r="BS94" s="295"/>
      <c r="BT94" s="295"/>
      <c r="BU94" s="295"/>
      <c r="BV94" s="295"/>
      <c r="BW94" s="295"/>
      <c r="BX94" s="295"/>
      <c r="BY94" s="295"/>
      <c r="BZ94" s="295"/>
      <c r="CA94" s="295"/>
      <c r="CB94" s="295"/>
      <c r="CC94" s="295"/>
      <c r="CD94" s="295"/>
      <c r="CE94" s="295"/>
      <c r="CF94" s="295"/>
      <c r="CG94" s="295"/>
      <c r="CH94" s="295"/>
      <c r="CI94" s="295"/>
      <c r="CJ94" s="295"/>
      <c r="CK94" s="295"/>
      <c r="CL94" s="295"/>
      <c r="CM94" s="295"/>
      <c r="CN94" s="295"/>
      <c r="CO94" s="295"/>
      <c r="CP94" s="295"/>
      <c r="CQ94" s="295"/>
      <c r="CR94" s="295"/>
      <c r="CS94" s="295"/>
      <c r="CT94" s="295"/>
    </row>
    <row r="95" spans="1:98" s="297" customFormat="1" ht="12" customHeight="1">
      <c r="A95" s="290" t="s">
        <v>1016</v>
      </c>
      <c r="B95" s="290"/>
      <c r="C95" s="290"/>
      <c r="D95" s="290"/>
      <c r="E95" s="290"/>
      <c r="F95" s="290"/>
      <c r="G95" s="290"/>
      <c r="H95" s="290"/>
      <c r="I95" s="290"/>
      <c r="J95" s="290"/>
      <c r="K95" s="290"/>
      <c r="L95" s="290"/>
      <c r="M95" s="290"/>
      <c r="N95" s="290"/>
      <c r="O95" s="290"/>
      <c r="P95" s="293" t="s">
        <v>1047</v>
      </c>
      <c r="Q95" s="294"/>
      <c r="R95" s="294"/>
      <c r="S95" s="295"/>
      <c r="T95" s="295"/>
      <c r="U95" s="295"/>
      <c r="V95" s="296"/>
      <c r="W95" s="296"/>
      <c r="X95" s="296"/>
      <c r="Y95" s="296"/>
      <c r="Z95" s="296"/>
      <c r="AA95" s="296"/>
      <c r="AB95" s="296"/>
      <c r="AC95" s="296"/>
      <c r="AD95" s="296"/>
      <c r="AE95" s="296"/>
      <c r="AF95" s="296"/>
      <c r="AG95" s="296"/>
      <c r="AH95" s="296"/>
      <c r="AI95" s="296"/>
      <c r="AJ95" s="296"/>
      <c r="AK95" s="296"/>
      <c r="AL95" s="296"/>
      <c r="AM95" s="296"/>
      <c r="AN95" s="296"/>
      <c r="AO95" s="295"/>
      <c r="AP95" s="295"/>
      <c r="AQ95" s="295"/>
      <c r="AR95" s="295"/>
      <c r="AS95" s="295"/>
      <c r="AT95" s="295"/>
      <c r="AU95" s="295"/>
      <c r="AV95" s="295"/>
      <c r="AW95" s="295"/>
      <c r="AX95" s="295"/>
      <c r="AY95" s="295"/>
      <c r="AZ95" s="295"/>
      <c r="BA95" s="295"/>
      <c r="BB95" s="295"/>
      <c r="BC95" s="295"/>
      <c r="BD95" s="295"/>
      <c r="BE95" s="295"/>
      <c r="BF95" s="295"/>
      <c r="BG95" s="295"/>
      <c r="BH95" s="295"/>
      <c r="BI95" s="295"/>
      <c r="BJ95" s="295"/>
      <c r="BK95" s="295"/>
      <c r="BL95" s="295"/>
      <c r="BM95" s="295"/>
      <c r="BN95" s="295"/>
      <c r="BO95" s="295"/>
      <c r="BP95" s="295"/>
      <c r="BQ95" s="295"/>
      <c r="BR95" s="295"/>
      <c r="BS95" s="295"/>
      <c r="BT95" s="295"/>
      <c r="BU95" s="295"/>
      <c r="BV95" s="295"/>
      <c r="BW95" s="295"/>
      <c r="BX95" s="295"/>
      <c r="BY95" s="295"/>
      <c r="BZ95" s="295"/>
      <c r="CA95" s="295"/>
      <c r="CB95" s="295"/>
      <c r="CC95" s="295"/>
      <c r="CD95" s="295"/>
      <c r="CE95" s="295"/>
      <c r="CF95" s="295"/>
      <c r="CG95" s="295"/>
      <c r="CH95" s="295"/>
      <c r="CI95" s="295"/>
      <c r="CJ95" s="295"/>
      <c r="CK95" s="295"/>
      <c r="CL95" s="295"/>
      <c r="CM95" s="295"/>
      <c r="CN95" s="295"/>
      <c r="CO95" s="295"/>
      <c r="CP95" s="295"/>
      <c r="CQ95" s="295"/>
      <c r="CR95" s="295"/>
      <c r="CS95" s="295"/>
      <c r="CT95" s="295"/>
    </row>
    <row r="96" spans="1:98" s="297" customFormat="1" ht="12" customHeight="1">
      <c r="A96" s="628" t="s">
        <v>613</v>
      </c>
      <c r="B96" s="628"/>
      <c r="C96" s="628"/>
      <c r="D96" s="628"/>
      <c r="E96" s="628"/>
      <c r="F96" s="590"/>
      <c r="G96" s="591"/>
      <c r="H96" s="591"/>
      <c r="I96" s="591"/>
      <c r="J96" s="591"/>
      <c r="K96" s="591"/>
      <c r="L96" s="591"/>
      <c r="M96" s="591"/>
      <c r="N96" s="591"/>
      <c r="O96" s="592"/>
      <c r="P96" s="301"/>
      <c r="Q96" s="294" t="s">
        <v>572</v>
      </c>
      <c r="R96" s="294">
        <f>IF(F96="新規","1.新規",IF(F96="変更","2.変更",IF(F96="終了","3.終了",)))</f>
        <v>0</v>
      </c>
      <c r="S96" s="295"/>
      <c r="T96" s="295"/>
      <c r="U96" s="295"/>
      <c r="V96" s="296"/>
      <c r="W96" s="296"/>
      <c r="X96" s="296"/>
      <c r="Y96" s="296"/>
      <c r="Z96" s="296"/>
      <c r="AA96" s="296"/>
      <c r="AB96" s="296"/>
      <c r="AC96" s="296"/>
      <c r="AD96" s="296"/>
      <c r="AE96" s="296"/>
      <c r="AF96" s="296"/>
      <c r="AG96" s="296"/>
      <c r="AH96" s="296"/>
      <c r="AI96" s="296"/>
      <c r="AJ96" s="296"/>
      <c r="AK96" s="296"/>
      <c r="AL96" s="296"/>
      <c r="AM96" s="296"/>
      <c r="AN96" s="296"/>
      <c r="AO96" s="295"/>
      <c r="AP96" s="295"/>
      <c r="AQ96" s="295"/>
      <c r="AR96" s="295"/>
      <c r="AS96" s="295"/>
      <c r="AT96" s="295"/>
      <c r="AU96" s="295"/>
      <c r="AV96" s="295"/>
      <c r="AW96" s="295"/>
      <c r="AX96" s="295"/>
      <c r="AY96" s="295"/>
      <c r="AZ96" s="295"/>
      <c r="BA96" s="295"/>
      <c r="BB96" s="295"/>
      <c r="BC96" s="295"/>
      <c r="BD96" s="295"/>
      <c r="BE96" s="295"/>
      <c r="BF96" s="295"/>
      <c r="BG96" s="295"/>
      <c r="BH96" s="295"/>
      <c r="BI96" s="295"/>
      <c r="BJ96" s="295"/>
      <c r="BK96" s="295"/>
      <c r="BL96" s="295"/>
      <c r="BM96" s="295"/>
      <c r="BN96" s="295"/>
      <c r="BO96" s="295"/>
      <c r="BP96" s="295"/>
      <c r="BQ96" s="295"/>
      <c r="BR96" s="295"/>
      <c r="BS96" s="295"/>
      <c r="BT96" s="295"/>
      <c r="BU96" s="295"/>
      <c r="BV96" s="295"/>
      <c r="BW96" s="295"/>
      <c r="BX96" s="295"/>
      <c r="BY96" s="295"/>
      <c r="BZ96" s="295"/>
      <c r="CA96" s="295"/>
      <c r="CB96" s="295"/>
      <c r="CC96" s="295"/>
      <c r="CD96" s="295"/>
      <c r="CE96" s="295"/>
      <c r="CF96" s="295"/>
      <c r="CG96" s="295"/>
      <c r="CH96" s="295"/>
      <c r="CI96" s="295"/>
      <c r="CJ96" s="295"/>
      <c r="CK96" s="295"/>
      <c r="CL96" s="295"/>
      <c r="CM96" s="295"/>
      <c r="CN96" s="295"/>
      <c r="CO96" s="295"/>
      <c r="CP96" s="295"/>
      <c r="CQ96" s="295"/>
      <c r="CR96" s="295"/>
      <c r="CS96" s="295"/>
      <c r="CT96" s="295"/>
    </row>
    <row r="97" spans="1:98" s="297" customFormat="1" ht="12" customHeight="1">
      <c r="A97" s="320" t="s">
        <v>1032</v>
      </c>
      <c r="B97" s="289"/>
      <c r="C97" s="623" t="s">
        <v>628</v>
      </c>
      <c r="D97" s="624"/>
      <c r="E97" s="623" t="s">
        <v>675</v>
      </c>
      <c r="F97" s="625"/>
      <c r="G97" s="624"/>
      <c r="H97" s="623" t="s">
        <v>630</v>
      </c>
      <c r="I97" s="625"/>
      <c r="J97" s="625"/>
      <c r="K97" s="624"/>
      <c r="L97" s="623" t="s">
        <v>631</v>
      </c>
      <c r="M97" s="625"/>
      <c r="N97" s="625"/>
      <c r="O97" s="624"/>
      <c r="P97" s="587"/>
      <c r="Q97" s="326"/>
      <c r="R97" s="327"/>
      <c r="S97" s="295"/>
      <c r="T97" s="295"/>
      <c r="U97" s="295"/>
      <c r="V97" s="296" t="s">
        <v>618</v>
      </c>
      <c r="W97" s="296" t="s">
        <v>619</v>
      </c>
      <c r="X97" s="296" t="s">
        <v>620</v>
      </c>
      <c r="Y97" s="296" t="s">
        <v>621</v>
      </c>
      <c r="Z97" s="296"/>
      <c r="AA97" s="296"/>
      <c r="AB97" s="296"/>
      <c r="AC97" s="296"/>
      <c r="AD97" s="296"/>
      <c r="AE97" s="296"/>
      <c r="AF97" s="296"/>
      <c r="AG97" s="296"/>
      <c r="AH97" s="296"/>
      <c r="AI97" s="296"/>
      <c r="AJ97" s="296"/>
      <c r="AK97" s="296"/>
      <c r="AL97" s="296"/>
      <c r="AM97" s="296"/>
      <c r="AN97" s="296"/>
      <c r="AO97" s="295"/>
      <c r="AP97" s="295"/>
      <c r="AQ97" s="295"/>
      <c r="AR97" s="295"/>
      <c r="AS97" s="295"/>
      <c r="AT97" s="295"/>
      <c r="AU97" s="295"/>
      <c r="AV97" s="295"/>
      <c r="AW97" s="295"/>
      <c r="AX97" s="295"/>
      <c r="AY97" s="295"/>
      <c r="AZ97" s="295"/>
      <c r="BA97" s="295"/>
      <c r="BB97" s="295"/>
      <c r="BC97" s="295"/>
      <c r="BD97" s="295"/>
      <c r="BE97" s="295"/>
      <c r="BF97" s="295"/>
      <c r="BG97" s="295"/>
      <c r="BH97" s="295"/>
      <c r="BI97" s="295"/>
      <c r="BJ97" s="295"/>
      <c r="BK97" s="295"/>
      <c r="BL97" s="295"/>
      <c r="BM97" s="295"/>
      <c r="BN97" s="295"/>
      <c r="BO97" s="295"/>
      <c r="BP97" s="295"/>
      <c r="BQ97" s="295"/>
      <c r="BR97" s="295"/>
      <c r="BS97" s="295"/>
      <c r="BT97" s="295"/>
      <c r="BU97" s="295"/>
      <c r="BV97" s="295"/>
      <c r="BW97" s="295"/>
      <c r="BX97" s="295"/>
      <c r="BY97" s="295"/>
      <c r="BZ97" s="295"/>
      <c r="CA97" s="295"/>
      <c r="CB97" s="295"/>
      <c r="CC97" s="295"/>
      <c r="CD97" s="295"/>
      <c r="CE97" s="295"/>
      <c r="CF97" s="295"/>
      <c r="CG97" s="295"/>
      <c r="CH97" s="295"/>
      <c r="CI97" s="295"/>
      <c r="CJ97" s="295"/>
      <c r="CK97" s="295"/>
      <c r="CL97" s="295"/>
      <c r="CM97" s="295"/>
      <c r="CN97" s="295"/>
      <c r="CO97" s="295"/>
      <c r="CP97" s="295"/>
      <c r="CQ97" s="295"/>
      <c r="CR97" s="295"/>
      <c r="CS97" s="295"/>
      <c r="CT97" s="295"/>
    </row>
    <row r="98" spans="1:98" s="297" customFormat="1" ht="12" customHeight="1">
      <c r="A98" s="303"/>
      <c r="B98" s="298" t="s">
        <v>43</v>
      </c>
      <c r="C98" s="620" t="s">
        <v>676</v>
      </c>
      <c r="D98" s="621"/>
      <c r="E98" s="620"/>
      <c r="F98" s="622"/>
      <c r="G98" s="621"/>
      <c r="H98" s="620" t="s">
        <v>633</v>
      </c>
      <c r="I98" s="622"/>
      <c r="J98" s="622"/>
      <c r="K98" s="621"/>
      <c r="L98" s="620"/>
      <c r="M98" s="622"/>
      <c r="N98" s="622"/>
      <c r="O98" s="621"/>
      <c r="P98" s="285" t="s">
        <v>544</v>
      </c>
      <c r="Q98" s="294" t="s">
        <v>572</v>
      </c>
      <c r="R98" s="317" t="str">
        <f>IF(C98="なし",H98,L98)</f>
        <v>１．非該当</v>
      </c>
      <c r="S98" s="295"/>
      <c r="T98" s="295"/>
      <c r="U98" s="295"/>
      <c r="V98" s="296" t="s">
        <v>622</v>
      </c>
      <c r="W98" s="296"/>
      <c r="X98" s="296"/>
      <c r="Y98" s="296"/>
      <c r="Z98" s="296"/>
      <c r="AA98" s="296" t="s">
        <v>634</v>
      </c>
      <c r="AB98" s="296" t="s">
        <v>635</v>
      </c>
      <c r="AC98" s="296" t="s">
        <v>636</v>
      </c>
      <c r="AD98" s="296"/>
      <c r="AE98" s="296"/>
      <c r="AF98" s="296"/>
      <c r="AG98" s="296"/>
      <c r="AH98" s="296"/>
      <c r="AI98" s="296"/>
      <c r="AJ98" s="296"/>
      <c r="AK98" s="296"/>
      <c r="AL98" s="296"/>
      <c r="AM98" s="296"/>
      <c r="AN98" s="296"/>
      <c r="AO98" s="295"/>
      <c r="AP98" s="295"/>
      <c r="AQ98" s="295"/>
      <c r="AR98" s="295"/>
      <c r="AS98" s="295"/>
      <c r="AT98" s="295"/>
      <c r="AU98" s="295"/>
      <c r="AV98" s="295"/>
      <c r="AW98" s="295"/>
      <c r="AX98" s="295"/>
      <c r="AY98" s="295"/>
      <c r="AZ98" s="295"/>
      <c r="BA98" s="295"/>
      <c r="BB98" s="295"/>
      <c r="BC98" s="295"/>
      <c r="BD98" s="295"/>
      <c r="BE98" s="295"/>
      <c r="BF98" s="295"/>
      <c r="BG98" s="295"/>
      <c r="BH98" s="295"/>
      <c r="BI98" s="295"/>
      <c r="BJ98" s="295"/>
      <c r="BK98" s="295"/>
      <c r="BL98" s="295"/>
      <c r="BM98" s="295"/>
      <c r="BN98" s="295"/>
      <c r="BO98" s="295"/>
      <c r="BP98" s="295"/>
      <c r="BQ98" s="295"/>
      <c r="BR98" s="295"/>
      <c r="BS98" s="295"/>
      <c r="BT98" s="295"/>
      <c r="BU98" s="295"/>
      <c r="BV98" s="295"/>
      <c r="BW98" s="295"/>
      <c r="BX98" s="295"/>
      <c r="BY98" s="295"/>
      <c r="BZ98" s="295"/>
      <c r="CA98" s="295"/>
      <c r="CB98" s="295"/>
      <c r="CC98" s="295"/>
      <c r="CD98" s="295"/>
      <c r="CE98" s="295"/>
      <c r="CF98" s="295"/>
      <c r="CG98" s="295"/>
      <c r="CH98" s="295"/>
      <c r="CI98" s="295"/>
      <c r="CJ98" s="295"/>
      <c r="CK98" s="295"/>
      <c r="CL98" s="295"/>
      <c r="CM98" s="295"/>
      <c r="CN98" s="295"/>
      <c r="CO98" s="295"/>
      <c r="CP98" s="295"/>
      <c r="CQ98" s="295"/>
      <c r="CR98" s="295"/>
      <c r="CS98" s="295"/>
      <c r="CT98" s="295"/>
    </row>
    <row r="99" spans="1:98" s="297" customFormat="1" ht="12" customHeight="1">
      <c r="A99" s="303"/>
      <c r="B99" s="298" t="s">
        <v>9</v>
      </c>
      <c r="C99" s="620" t="s">
        <v>676</v>
      </c>
      <c r="D99" s="621"/>
      <c r="E99" s="620"/>
      <c r="F99" s="622"/>
      <c r="G99" s="621"/>
      <c r="H99" s="620" t="s">
        <v>637</v>
      </c>
      <c r="I99" s="622"/>
      <c r="J99" s="622"/>
      <c r="K99" s="621"/>
      <c r="L99" s="620"/>
      <c r="M99" s="622"/>
      <c r="N99" s="622"/>
      <c r="O99" s="621"/>
      <c r="P99" s="286" t="s">
        <v>1018</v>
      </c>
      <c r="Q99" s="294" t="s">
        <v>572</v>
      </c>
      <c r="R99" s="317" t="str">
        <f t="shared" ref="R99:R138" si="13">IF(C99="なし",H99,L99)</f>
        <v>１．なし</v>
      </c>
      <c r="S99" s="295"/>
      <c r="T99" s="295"/>
      <c r="U99" s="295"/>
      <c r="V99" s="296" t="s">
        <v>622</v>
      </c>
      <c r="W99" s="296" t="s">
        <v>622</v>
      </c>
      <c r="X99" s="296"/>
      <c r="Y99" s="296"/>
      <c r="Z99" s="296"/>
      <c r="AA99" s="296" t="s">
        <v>638</v>
      </c>
      <c r="AB99" s="296" t="s">
        <v>639</v>
      </c>
      <c r="AC99" s="296"/>
      <c r="AD99" s="296"/>
      <c r="AE99" s="296"/>
      <c r="AF99" s="296"/>
      <c r="AG99" s="296"/>
      <c r="AH99" s="296"/>
      <c r="AI99" s="296"/>
      <c r="AJ99" s="296"/>
      <c r="AK99" s="296"/>
      <c r="AL99" s="296"/>
      <c r="AM99" s="296"/>
      <c r="AN99" s="296"/>
      <c r="AO99" s="295"/>
      <c r="AP99" s="295"/>
      <c r="AQ99" s="295"/>
      <c r="AR99" s="295"/>
      <c r="AS99" s="295"/>
      <c r="AT99" s="295"/>
      <c r="AU99" s="295"/>
      <c r="AV99" s="295"/>
      <c r="AW99" s="295"/>
      <c r="AX99" s="295"/>
      <c r="AY99" s="295"/>
      <c r="AZ99" s="295"/>
      <c r="BA99" s="295"/>
      <c r="BB99" s="295"/>
      <c r="BC99" s="295"/>
      <c r="BD99" s="295"/>
      <c r="BE99" s="295"/>
      <c r="BF99" s="295"/>
      <c r="BG99" s="295"/>
      <c r="BH99" s="295"/>
      <c r="BI99" s="295"/>
      <c r="BJ99" s="295"/>
      <c r="BK99" s="295"/>
      <c r="BL99" s="295"/>
      <c r="BM99" s="295"/>
      <c r="BN99" s="295"/>
      <c r="BO99" s="295"/>
      <c r="BP99" s="295"/>
      <c r="BQ99" s="295"/>
      <c r="BR99" s="295"/>
      <c r="BS99" s="295"/>
      <c r="BT99" s="295"/>
      <c r="BU99" s="295"/>
      <c r="BV99" s="295"/>
      <c r="BW99" s="295"/>
      <c r="BX99" s="295"/>
      <c r="BY99" s="295"/>
      <c r="BZ99" s="295"/>
      <c r="CA99" s="295"/>
      <c r="CB99" s="295"/>
      <c r="CC99" s="295"/>
      <c r="CD99" s="295"/>
      <c r="CE99" s="295"/>
      <c r="CF99" s="295"/>
      <c r="CG99" s="295"/>
      <c r="CH99" s="295"/>
      <c r="CI99" s="295"/>
      <c r="CJ99" s="295"/>
      <c r="CK99" s="295"/>
      <c r="CL99" s="295"/>
      <c r="CM99" s="295"/>
      <c r="CN99" s="295"/>
      <c r="CO99" s="295"/>
      <c r="CP99" s="295"/>
      <c r="CQ99" s="295"/>
      <c r="CR99" s="295"/>
      <c r="CS99" s="295"/>
      <c r="CT99" s="295"/>
    </row>
    <row r="100" spans="1:98" s="297" customFormat="1" ht="12" customHeight="1">
      <c r="A100" s="303"/>
      <c r="B100" s="298" t="s">
        <v>10</v>
      </c>
      <c r="C100" s="620" t="s">
        <v>676</v>
      </c>
      <c r="D100" s="621"/>
      <c r="E100" s="620"/>
      <c r="F100" s="622"/>
      <c r="G100" s="621"/>
      <c r="H100" s="620" t="s">
        <v>637</v>
      </c>
      <c r="I100" s="622"/>
      <c r="J100" s="622"/>
      <c r="K100" s="621"/>
      <c r="L100" s="620"/>
      <c r="M100" s="622"/>
      <c r="N100" s="622"/>
      <c r="O100" s="621"/>
      <c r="P100" s="286" t="s">
        <v>1018</v>
      </c>
      <c r="Q100" s="294" t="s">
        <v>572</v>
      </c>
      <c r="R100" s="317" t="str">
        <f t="shared" si="13"/>
        <v>１．なし</v>
      </c>
      <c r="S100" s="295"/>
      <c r="T100" s="295"/>
      <c r="U100" s="295"/>
      <c r="V100" s="296" t="s">
        <v>622</v>
      </c>
      <c r="W100" s="296" t="s">
        <v>622</v>
      </c>
      <c r="X100" s="296"/>
      <c r="Y100" s="296"/>
      <c r="Z100" s="296"/>
      <c r="AA100" s="296" t="s">
        <v>638</v>
      </c>
      <c r="AB100" s="296" t="s">
        <v>639</v>
      </c>
      <c r="AC100" s="296"/>
      <c r="AD100" s="296"/>
      <c r="AE100" s="296"/>
      <c r="AF100" s="296"/>
      <c r="AG100" s="296"/>
      <c r="AH100" s="296"/>
      <c r="AI100" s="296"/>
      <c r="AJ100" s="296"/>
      <c r="AK100" s="296"/>
      <c r="AL100" s="296"/>
      <c r="AM100" s="296"/>
      <c r="AN100" s="296"/>
      <c r="AO100" s="295"/>
      <c r="AP100" s="295"/>
      <c r="AQ100" s="295"/>
      <c r="AR100" s="295"/>
      <c r="AS100" s="295"/>
      <c r="AT100" s="295"/>
      <c r="AU100" s="295"/>
      <c r="AV100" s="295"/>
      <c r="AW100" s="295"/>
      <c r="AX100" s="295"/>
      <c r="AY100" s="295"/>
      <c r="AZ100" s="295"/>
      <c r="BA100" s="295"/>
      <c r="BB100" s="295"/>
      <c r="BC100" s="295"/>
      <c r="BD100" s="295"/>
      <c r="BE100" s="295"/>
      <c r="BF100" s="295"/>
      <c r="BG100" s="295"/>
      <c r="BH100" s="295"/>
      <c r="BI100" s="295"/>
      <c r="BJ100" s="295"/>
      <c r="BK100" s="295"/>
      <c r="BL100" s="295"/>
      <c r="BM100" s="295"/>
      <c r="BN100" s="295"/>
      <c r="BO100" s="295"/>
      <c r="BP100" s="295"/>
      <c r="BQ100" s="295"/>
      <c r="BR100" s="295"/>
      <c r="BS100" s="295"/>
      <c r="BT100" s="295"/>
      <c r="BU100" s="295"/>
      <c r="BV100" s="295"/>
      <c r="BW100" s="295"/>
      <c r="BX100" s="295"/>
      <c r="BY100" s="295"/>
      <c r="BZ100" s="295"/>
      <c r="CA100" s="295"/>
      <c r="CB100" s="295"/>
      <c r="CC100" s="295"/>
      <c r="CD100" s="295"/>
      <c r="CE100" s="295"/>
      <c r="CF100" s="295"/>
      <c r="CG100" s="295"/>
      <c r="CH100" s="295"/>
      <c r="CI100" s="295"/>
      <c r="CJ100" s="295"/>
      <c r="CK100" s="295"/>
      <c r="CL100" s="295"/>
      <c r="CM100" s="295"/>
      <c r="CN100" s="295"/>
      <c r="CO100" s="295"/>
      <c r="CP100" s="295"/>
      <c r="CQ100" s="295"/>
      <c r="CR100" s="295"/>
      <c r="CS100" s="295"/>
      <c r="CT100" s="295"/>
    </row>
    <row r="101" spans="1:98" s="297" customFormat="1" ht="12" customHeight="1">
      <c r="A101" s="303"/>
      <c r="B101" s="298" t="s">
        <v>45</v>
      </c>
      <c r="C101" s="620" t="s">
        <v>676</v>
      </c>
      <c r="D101" s="621"/>
      <c r="E101" s="620"/>
      <c r="F101" s="622"/>
      <c r="G101" s="621"/>
      <c r="H101" s="620" t="s">
        <v>637</v>
      </c>
      <c r="I101" s="622"/>
      <c r="J101" s="622"/>
      <c r="K101" s="621"/>
      <c r="L101" s="620"/>
      <c r="M101" s="622"/>
      <c r="N101" s="622"/>
      <c r="O101" s="621"/>
      <c r="P101" s="286" t="s">
        <v>1018</v>
      </c>
      <c r="Q101" s="294" t="s">
        <v>572</v>
      </c>
      <c r="R101" s="317" t="str">
        <f t="shared" si="13"/>
        <v>１．なし</v>
      </c>
      <c r="S101" s="295"/>
      <c r="T101" s="295"/>
      <c r="U101" s="295"/>
      <c r="V101" s="296" t="s">
        <v>622</v>
      </c>
      <c r="W101" s="296" t="s">
        <v>622</v>
      </c>
      <c r="X101" s="296" t="s">
        <v>622</v>
      </c>
      <c r="Y101" s="296" t="s">
        <v>622</v>
      </c>
      <c r="Z101" s="296"/>
      <c r="AA101" s="296" t="s">
        <v>638</v>
      </c>
      <c r="AB101" s="296" t="s">
        <v>639</v>
      </c>
      <c r="AC101" s="296"/>
      <c r="AD101" s="296"/>
      <c r="AE101" s="296"/>
      <c r="AF101" s="296"/>
      <c r="AG101" s="296"/>
      <c r="AH101" s="296"/>
      <c r="AI101" s="296"/>
      <c r="AJ101" s="296"/>
      <c r="AK101" s="296"/>
      <c r="AL101" s="296"/>
      <c r="AM101" s="296"/>
      <c r="AN101" s="296"/>
      <c r="AO101" s="295"/>
      <c r="AP101" s="295"/>
      <c r="AQ101" s="295"/>
      <c r="AR101" s="295"/>
      <c r="AS101" s="295"/>
      <c r="AT101" s="295"/>
      <c r="AU101" s="295"/>
      <c r="AV101" s="295"/>
      <c r="AW101" s="295"/>
      <c r="AX101" s="295"/>
      <c r="AY101" s="295"/>
      <c r="AZ101" s="295"/>
      <c r="BA101" s="295"/>
      <c r="BB101" s="295"/>
      <c r="BC101" s="295"/>
      <c r="BD101" s="295"/>
      <c r="BE101" s="295"/>
      <c r="BF101" s="295"/>
      <c r="BG101" s="295"/>
      <c r="BH101" s="295"/>
      <c r="BI101" s="295"/>
      <c r="BJ101" s="295"/>
      <c r="BK101" s="295"/>
      <c r="BL101" s="295"/>
      <c r="BM101" s="295"/>
      <c r="BN101" s="295"/>
      <c r="BO101" s="295"/>
      <c r="BP101" s="295"/>
      <c r="BQ101" s="295"/>
      <c r="BR101" s="295"/>
      <c r="BS101" s="295"/>
      <c r="BT101" s="295"/>
      <c r="BU101" s="295"/>
      <c r="BV101" s="295"/>
      <c r="BW101" s="295"/>
      <c r="BX101" s="295"/>
      <c r="BY101" s="295"/>
      <c r="BZ101" s="295"/>
      <c r="CA101" s="295"/>
      <c r="CB101" s="295"/>
      <c r="CC101" s="295"/>
      <c r="CD101" s="295"/>
      <c r="CE101" s="295"/>
      <c r="CF101" s="295"/>
      <c r="CG101" s="295"/>
      <c r="CH101" s="295"/>
      <c r="CI101" s="295"/>
      <c r="CJ101" s="295"/>
      <c r="CK101" s="295"/>
      <c r="CL101" s="295"/>
      <c r="CM101" s="295"/>
      <c r="CN101" s="295"/>
      <c r="CO101" s="295"/>
      <c r="CP101" s="295"/>
      <c r="CQ101" s="295"/>
      <c r="CR101" s="295"/>
      <c r="CS101" s="295"/>
      <c r="CT101" s="295"/>
    </row>
    <row r="102" spans="1:98" s="297" customFormat="1" ht="12" customHeight="1">
      <c r="A102" s="303"/>
      <c r="B102" s="298" t="s">
        <v>12</v>
      </c>
      <c r="C102" s="620" t="s">
        <v>676</v>
      </c>
      <c r="D102" s="621"/>
      <c r="E102" s="620"/>
      <c r="F102" s="622"/>
      <c r="G102" s="621"/>
      <c r="H102" s="620" t="s">
        <v>637</v>
      </c>
      <c r="I102" s="622"/>
      <c r="J102" s="622"/>
      <c r="K102" s="621"/>
      <c r="L102" s="620"/>
      <c r="M102" s="622"/>
      <c r="N102" s="622"/>
      <c r="O102" s="621"/>
      <c r="P102" s="286" t="s">
        <v>1018</v>
      </c>
      <c r="Q102" s="294" t="s">
        <v>572</v>
      </c>
      <c r="R102" s="317" t="str">
        <f t="shared" si="13"/>
        <v>１．なし</v>
      </c>
      <c r="S102" s="295"/>
      <c r="T102" s="295"/>
      <c r="U102" s="295"/>
      <c r="V102" s="296" t="s">
        <v>622</v>
      </c>
      <c r="W102" s="296" t="s">
        <v>622</v>
      </c>
      <c r="X102" s="296"/>
      <c r="Y102" s="296"/>
      <c r="Z102" s="296"/>
      <c r="AA102" s="296" t="s">
        <v>638</v>
      </c>
      <c r="AB102" s="296" t="s">
        <v>639</v>
      </c>
      <c r="AC102" s="296"/>
      <c r="AD102" s="296"/>
      <c r="AE102" s="296"/>
      <c r="AF102" s="296"/>
      <c r="AG102" s="296"/>
      <c r="AH102" s="296"/>
      <c r="AI102" s="296"/>
      <c r="AJ102" s="296"/>
      <c r="AK102" s="296"/>
      <c r="AL102" s="296"/>
      <c r="AM102" s="296"/>
      <c r="AN102" s="296"/>
      <c r="AO102" s="295"/>
      <c r="AP102" s="295"/>
      <c r="AQ102" s="295"/>
      <c r="AR102" s="295"/>
      <c r="AS102" s="295"/>
      <c r="AT102" s="295"/>
      <c r="AU102" s="295"/>
      <c r="AV102" s="295"/>
      <c r="AW102" s="295"/>
      <c r="AX102" s="295"/>
      <c r="AY102" s="295"/>
      <c r="AZ102" s="295"/>
      <c r="BA102" s="295"/>
      <c r="BB102" s="295"/>
      <c r="BC102" s="295"/>
      <c r="BD102" s="295"/>
      <c r="BE102" s="295"/>
      <c r="BF102" s="295"/>
      <c r="BG102" s="295"/>
      <c r="BH102" s="295"/>
      <c r="BI102" s="295"/>
      <c r="BJ102" s="295"/>
      <c r="BK102" s="295"/>
      <c r="BL102" s="295"/>
      <c r="BM102" s="295"/>
      <c r="BN102" s="295"/>
      <c r="BO102" s="295"/>
      <c r="BP102" s="295"/>
      <c r="BQ102" s="295"/>
      <c r="BR102" s="295"/>
      <c r="BS102" s="295"/>
      <c r="BT102" s="295"/>
      <c r="BU102" s="295"/>
      <c r="BV102" s="295"/>
      <c r="BW102" s="295"/>
      <c r="BX102" s="295"/>
      <c r="BY102" s="295"/>
      <c r="BZ102" s="295"/>
      <c r="CA102" s="295"/>
      <c r="CB102" s="295"/>
      <c r="CC102" s="295"/>
      <c r="CD102" s="295"/>
      <c r="CE102" s="295"/>
      <c r="CF102" s="295"/>
      <c r="CG102" s="295"/>
      <c r="CH102" s="295"/>
      <c r="CI102" s="295"/>
      <c r="CJ102" s="295"/>
      <c r="CK102" s="295"/>
      <c r="CL102" s="295"/>
      <c r="CM102" s="295"/>
      <c r="CN102" s="295"/>
      <c r="CO102" s="295"/>
      <c r="CP102" s="295"/>
      <c r="CQ102" s="295"/>
      <c r="CR102" s="295"/>
      <c r="CS102" s="295"/>
      <c r="CT102" s="295"/>
    </row>
    <row r="103" spans="1:98" s="297" customFormat="1" ht="12" customHeight="1">
      <c r="A103" s="303"/>
      <c r="B103" s="298" t="s">
        <v>623</v>
      </c>
      <c r="C103" s="620" t="s">
        <v>676</v>
      </c>
      <c r="D103" s="621"/>
      <c r="E103" s="620"/>
      <c r="F103" s="622"/>
      <c r="G103" s="621"/>
      <c r="H103" s="620"/>
      <c r="I103" s="622"/>
      <c r="J103" s="622"/>
      <c r="K103" s="621"/>
      <c r="L103" s="620"/>
      <c r="M103" s="622"/>
      <c r="N103" s="622"/>
      <c r="O103" s="621"/>
      <c r="P103" s="286" t="s">
        <v>1018</v>
      </c>
      <c r="Q103" s="294" t="s">
        <v>572</v>
      </c>
      <c r="R103" s="317">
        <f t="shared" si="13"/>
        <v>0</v>
      </c>
      <c r="S103" s="295"/>
      <c r="T103" s="295"/>
      <c r="U103" s="295"/>
      <c r="V103" s="296" t="s">
        <v>622</v>
      </c>
      <c r="W103" s="296" t="s">
        <v>622</v>
      </c>
      <c r="X103" s="296"/>
      <c r="Y103" s="296"/>
      <c r="Z103" s="296"/>
      <c r="AA103" s="296" t="s">
        <v>640</v>
      </c>
      <c r="AB103" s="296" t="s">
        <v>641</v>
      </c>
      <c r="AC103" s="296"/>
      <c r="AD103" s="296"/>
      <c r="AE103" s="296"/>
      <c r="AF103" s="296"/>
      <c r="AG103" s="296"/>
      <c r="AH103" s="296"/>
      <c r="AI103" s="296"/>
      <c r="AJ103" s="296"/>
      <c r="AK103" s="296"/>
      <c r="AL103" s="296"/>
      <c r="AM103" s="296"/>
      <c r="AN103" s="296"/>
      <c r="AO103" s="295"/>
      <c r="AP103" s="295"/>
      <c r="AQ103" s="295"/>
      <c r="AR103" s="295"/>
      <c r="AS103" s="295"/>
      <c r="AT103" s="295"/>
      <c r="AU103" s="295"/>
      <c r="AV103" s="295"/>
      <c r="AW103" s="295"/>
      <c r="AX103" s="295"/>
      <c r="AY103" s="295"/>
      <c r="AZ103" s="295"/>
      <c r="BA103" s="295"/>
      <c r="BB103" s="295"/>
      <c r="BC103" s="295"/>
      <c r="BD103" s="295"/>
      <c r="BE103" s="295"/>
      <c r="BF103" s="295"/>
      <c r="BG103" s="295"/>
      <c r="BH103" s="295"/>
      <c r="BI103" s="295"/>
      <c r="BJ103" s="295"/>
      <c r="BK103" s="295"/>
      <c r="BL103" s="295"/>
      <c r="BM103" s="295"/>
      <c r="BN103" s="295"/>
      <c r="BO103" s="295"/>
      <c r="BP103" s="295"/>
      <c r="BQ103" s="295"/>
      <c r="BR103" s="295"/>
      <c r="BS103" s="295"/>
      <c r="BT103" s="295"/>
      <c r="BU103" s="295"/>
      <c r="BV103" s="295"/>
      <c r="BW103" s="295"/>
      <c r="BX103" s="295"/>
      <c r="BY103" s="295"/>
      <c r="BZ103" s="295"/>
      <c r="CA103" s="295"/>
      <c r="CB103" s="295"/>
      <c r="CC103" s="295"/>
      <c r="CD103" s="295"/>
      <c r="CE103" s="295"/>
      <c r="CF103" s="295"/>
      <c r="CG103" s="295"/>
      <c r="CH103" s="295"/>
      <c r="CI103" s="295"/>
      <c r="CJ103" s="295"/>
      <c r="CK103" s="295"/>
      <c r="CL103" s="295"/>
      <c r="CM103" s="295"/>
      <c r="CN103" s="295"/>
      <c r="CO103" s="295"/>
      <c r="CP103" s="295"/>
      <c r="CQ103" s="295"/>
      <c r="CR103" s="295"/>
      <c r="CS103" s="295"/>
      <c r="CT103" s="295"/>
    </row>
    <row r="104" spans="1:98" s="297" customFormat="1" ht="12" customHeight="1">
      <c r="A104" s="303"/>
      <c r="B104" s="298" t="s">
        <v>48</v>
      </c>
      <c r="C104" s="620" t="s">
        <v>676</v>
      </c>
      <c r="D104" s="621"/>
      <c r="E104" s="620"/>
      <c r="F104" s="622"/>
      <c r="G104" s="621"/>
      <c r="H104" s="620" t="s">
        <v>637</v>
      </c>
      <c r="I104" s="622"/>
      <c r="J104" s="622"/>
      <c r="K104" s="621"/>
      <c r="L104" s="620"/>
      <c r="M104" s="622"/>
      <c r="N104" s="622"/>
      <c r="O104" s="621"/>
      <c r="P104" s="285" t="s">
        <v>1025</v>
      </c>
      <c r="Q104" s="294" t="s">
        <v>572</v>
      </c>
      <c r="R104" s="317" t="str">
        <f t="shared" si="13"/>
        <v>１．なし</v>
      </c>
      <c r="S104" s="295"/>
      <c r="T104" s="295"/>
      <c r="U104" s="295"/>
      <c r="V104" s="296" t="s">
        <v>622</v>
      </c>
      <c r="W104" s="296" t="s">
        <v>622</v>
      </c>
      <c r="X104" s="296" t="s">
        <v>622</v>
      </c>
      <c r="Y104" s="296"/>
      <c r="Z104" s="296"/>
      <c r="AA104" s="296" t="s">
        <v>638</v>
      </c>
      <c r="AB104" s="296" t="s">
        <v>639</v>
      </c>
      <c r="AC104" s="296"/>
      <c r="AD104" s="296"/>
      <c r="AE104" s="296"/>
      <c r="AF104" s="296"/>
      <c r="AG104" s="296"/>
      <c r="AH104" s="296"/>
      <c r="AI104" s="296"/>
      <c r="AJ104" s="296"/>
      <c r="AK104" s="296"/>
      <c r="AL104" s="296"/>
      <c r="AM104" s="296"/>
      <c r="AN104" s="296"/>
      <c r="AO104" s="295"/>
      <c r="AP104" s="295"/>
      <c r="AQ104" s="295"/>
      <c r="AR104" s="295"/>
      <c r="AS104" s="295"/>
      <c r="AT104" s="295"/>
      <c r="AU104" s="295"/>
      <c r="AV104" s="295"/>
      <c r="AW104" s="295"/>
      <c r="AX104" s="295"/>
      <c r="AY104" s="295"/>
      <c r="AZ104" s="295"/>
      <c r="BA104" s="295"/>
      <c r="BB104" s="295"/>
      <c r="BC104" s="295"/>
      <c r="BD104" s="295"/>
      <c r="BE104" s="295"/>
      <c r="BF104" s="295"/>
      <c r="BG104" s="295"/>
      <c r="BH104" s="295"/>
      <c r="BI104" s="295"/>
      <c r="BJ104" s="295"/>
      <c r="BK104" s="295"/>
      <c r="BL104" s="295"/>
      <c r="BM104" s="295"/>
      <c r="BN104" s="295"/>
      <c r="BO104" s="295"/>
      <c r="BP104" s="295"/>
      <c r="BQ104" s="295"/>
      <c r="BR104" s="295"/>
      <c r="BS104" s="295"/>
      <c r="BT104" s="295"/>
      <c r="BU104" s="295"/>
      <c r="BV104" s="295"/>
      <c r="BW104" s="295"/>
      <c r="BX104" s="295"/>
      <c r="BY104" s="295"/>
      <c r="BZ104" s="295"/>
      <c r="CA104" s="295"/>
      <c r="CB104" s="295"/>
      <c r="CC104" s="295"/>
      <c r="CD104" s="295"/>
      <c r="CE104" s="295"/>
      <c r="CF104" s="295"/>
      <c r="CG104" s="295"/>
      <c r="CH104" s="295"/>
      <c r="CI104" s="295"/>
      <c r="CJ104" s="295"/>
      <c r="CK104" s="295"/>
      <c r="CL104" s="295"/>
      <c r="CM104" s="295"/>
      <c r="CN104" s="295"/>
      <c r="CO104" s="295"/>
      <c r="CP104" s="295"/>
      <c r="CQ104" s="295"/>
      <c r="CR104" s="295"/>
      <c r="CS104" s="295"/>
      <c r="CT104" s="295"/>
    </row>
    <row r="105" spans="1:98" s="297" customFormat="1" ht="12" customHeight="1">
      <c r="A105" s="303"/>
      <c r="B105" s="298" t="s">
        <v>49</v>
      </c>
      <c r="C105" s="620" t="s">
        <v>676</v>
      </c>
      <c r="D105" s="621"/>
      <c r="E105" s="620"/>
      <c r="F105" s="622"/>
      <c r="G105" s="621"/>
      <c r="H105" s="620" t="s">
        <v>637</v>
      </c>
      <c r="I105" s="622"/>
      <c r="J105" s="622"/>
      <c r="K105" s="621"/>
      <c r="L105" s="620"/>
      <c r="M105" s="622"/>
      <c r="N105" s="622"/>
      <c r="O105" s="621"/>
      <c r="P105" s="285" t="s">
        <v>490</v>
      </c>
      <c r="Q105" s="294" t="s">
        <v>572</v>
      </c>
      <c r="R105" s="317" t="str">
        <f t="shared" si="13"/>
        <v>１．なし</v>
      </c>
      <c r="S105" s="295"/>
      <c r="T105" s="295"/>
      <c r="U105" s="295"/>
      <c r="V105" s="296" t="s">
        <v>622</v>
      </c>
      <c r="W105" s="296" t="s">
        <v>622</v>
      </c>
      <c r="X105" s="296"/>
      <c r="Y105" s="296" t="s">
        <v>622</v>
      </c>
      <c r="Z105" s="296"/>
      <c r="AA105" s="296" t="s">
        <v>638</v>
      </c>
      <c r="AB105" s="296" t="s">
        <v>639</v>
      </c>
      <c r="AC105" s="296"/>
      <c r="AD105" s="296"/>
      <c r="AE105" s="296"/>
      <c r="AF105" s="296"/>
      <c r="AG105" s="296"/>
      <c r="AH105" s="296"/>
      <c r="AI105" s="296"/>
      <c r="AJ105" s="296"/>
      <c r="AK105" s="296"/>
      <c r="AL105" s="296"/>
      <c r="AM105" s="296"/>
      <c r="AN105" s="296"/>
      <c r="AO105" s="295"/>
      <c r="AP105" s="295"/>
      <c r="AQ105" s="295"/>
      <c r="AR105" s="295"/>
      <c r="AS105" s="295"/>
      <c r="AT105" s="295"/>
      <c r="AU105" s="295"/>
      <c r="AV105" s="295"/>
      <c r="AW105" s="295"/>
      <c r="AX105" s="295"/>
      <c r="AY105" s="295"/>
      <c r="AZ105" s="295"/>
      <c r="BA105" s="295"/>
      <c r="BB105" s="295"/>
      <c r="BC105" s="295"/>
      <c r="BD105" s="295"/>
      <c r="BE105" s="295"/>
      <c r="BF105" s="295"/>
      <c r="BG105" s="295"/>
      <c r="BH105" s="295"/>
      <c r="BI105" s="295"/>
      <c r="BJ105" s="295"/>
      <c r="BK105" s="295"/>
      <c r="BL105" s="295"/>
      <c r="BM105" s="295"/>
      <c r="BN105" s="295"/>
      <c r="BO105" s="295"/>
      <c r="BP105" s="295"/>
      <c r="BQ105" s="295"/>
      <c r="BR105" s="295"/>
      <c r="BS105" s="295"/>
      <c r="BT105" s="295"/>
      <c r="BU105" s="295"/>
      <c r="BV105" s="295"/>
      <c r="BW105" s="295"/>
      <c r="BX105" s="295"/>
      <c r="BY105" s="295"/>
      <c r="BZ105" s="295"/>
      <c r="CA105" s="295"/>
      <c r="CB105" s="295"/>
      <c r="CC105" s="295"/>
      <c r="CD105" s="295"/>
      <c r="CE105" s="295"/>
      <c r="CF105" s="295"/>
      <c r="CG105" s="295"/>
      <c r="CH105" s="295"/>
      <c r="CI105" s="295"/>
      <c r="CJ105" s="295"/>
      <c r="CK105" s="295"/>
      <c r="CL105" s="295"/>
      <c r="CM105" s="295"/>
      <c r="CN105" s="295"/>
      <c r="CO105" s="295"/>
      <c r="CP105" s="295"/>
      <c r="CQ105" s="295"/>
      <c r="CR105" s="295"/>
      <c r="CS105" s="295"/>
      <c r="CT105" s="295"/>
    </row>
    <row r="106" spans="1:98" s="297" customFormat="1" ht="12" customHeight="1">
      <c r="A106" s="303"/>
      <c r="B106" s="298" t="s">
        <v>614</v>
      </c>
      <c r="C106" s="620" t="s">
        <v>676</v>
      </c>
      <c r="D106" s="621"/>
      <c r="E106" s="620"/>
      <c r="F106" s="622"/>
      <c r="G106" s="621"/>
      <c r="H106" s="620" t="s">
        <v>637</v>
      </c>
      <c r="I106" s="622"/>
      <c r="J106" s="622"/>
      <c r="K106" s="621"/>
      <c r="L106" s="620"/>
      <c r="M106" s="622"/>
      <c r="N106" s="622"/>
      <c r="O106" s="621"/>
      <c r="P106" s="286" t="s">
        <v>1018</v>
      </c>
      <c r="Q106" s="294" t="s">
        <v>572</v>
      </c>
      <c r="R106" s="317" t="str">
        <f t="shared" si="13"/>
        <v>１．なし</v>
      </c>
      <c r="S106" s="295"/>
      <c r="T106" s="295"/>
      <c r="U106" s="295"/>
      <c r="V106" s="296" t="s">
        <v>622</v>
      </c>
      <c r="W106" s="296" t="s">
        <v>622</v>
      </c>
      <c r="X106" s="296" t="s">
        <v>622</v>
      </c>
      <c r="Y106" s="296" t="s">
        <v>622</v>
      </c>
      <c r="Z106" s="296"/>
      <c r="AA106" s="296" t="s">
        <v>638</v>
      </c>
      <c r="AB106" s="296" t="s">
        <v>639</v>
      </c>
      <c r="AC106" s="296"/>
      <c r="AD106" s="296"/>
      <c r="AE106" s="296"/>
      <c r="AF106" s="296"/>
      <c r="AG106" s="296"/>
      <c r="AH106" s="296"/>
      <c r="AI106" s="296"/>
      <c r="AJ106" s="296"/>
      <c r="AK106" s="296"/>
      <c r="AL106" s="296"/>
      <c r="AM106" s="296"/>
      <c r="AN106" s="296"/>
      <c r="AO106" s="295"/>
      <c r="AP106" s="295"/>
      <c r="AQ106" s="295"/>
      <c r="AR106" s="295"/>
      <c r="AS106" s="295"/>
      <c r="AT106" s="295"/>
      <c r="AU106" s="295"/>
      <c r="AV106" s="295"/>
      <c r="AW106" s="295"/>
      <c r="AX106" s="295"/>
      <c r="AY106" s="295"/>
      <c r="AZ106" s="295"/>
      <c r="BA106" s="295"/>
      <c r="BB106" s="295"/>
      <c r="BC106" s="295"/>
      <c r="BD106" s="295"/>
      <c r="BE106" s="295"/>
      <c r="BF106" s="295"/>
      <c r="BG106" s="295"/>
      <c r="BH106" s="295"/>
      <c r="BI106" s="295"/>
      <c r="BJ106" s="295"/>
      <c r="BK106" s="295"/>
      <c r="BL106" s="295"/>
      <c r="BM106" s="295"/>
      <c r="BN106" s="295"/>
      <c r="BO106" s="295"/>
      <c r="BP106" s="295"/>
      <c r="BQ106" s="295"/>
      <c r="BR106" s="295"/>
      <c r="BS106" s="295"/>
      <c r="BT106" s="295"/>
      <c r="BU106" s="295"/>
      <c r="BV106" s="295"/>
      <c r="BW106" s="295"/>
      <c r="BX106" s="295"/>
      <c r="BY106" s="295"/>
      <c r="BZ106" s="295"/>
      <c r="CA106" s="295"/>
      <c r="CB106" s="295"/>
      <c r="CC106" s="295"/>
      <c r="CD106" s="295"/>
      <c r="CE106" s="295"/>
      <c r="CF106" s="295"/>
      <c r="CG106" s="295"/>
      <c r="CH106" s="295"/>
      <c r="CI106" s="295"/>
      <c r="CJ106" s="295"/>
      <c r="CK106" s="295"/>
      <c r="CL106" s="295"/>
      <c r="CM106" s="295"/>
      <c r="CN106" s="295"/>
      <c r="CO106" s="295"/>
      <c r="CP106" s="295"/>
      <c r="CQ106" s="295"/>
      <c r="CR106" s="295"/>
      <c r="CS106" s="295"/>
      <c r="CT106" s="295"/>
    </row>
    <row r="107" spans="1:98" s="297" customFormat="1" ht="12" customHeight="1">
      <c r="A107" s="303"/>
      <c r="B107" s="298" t="s">
        <v>615</v>
      </c>
      <c r="C107" s="620" t="s">
        <v>676</v>
      </c>
      <c r="D107" s="621"/>
      <c r="E107" s="620"/>
      <c r="F107" s="622"/>
      <c r="G107" s="621"/>
      <c r="H107" s="620" t="s">
        <v>637</v>
      </c>
      <c r="I107" s="622"/>
      <c r="J107" s="622"/>
      <c r="K107" s="621"/>
      <c r="L107" s="620"/>
      <c r="M107" s="622"/>
      <c r="N107" s="622"/>
      <c r="O107" s="621"/>
      <c r="P107" s="286" t="s">
        <v>1018</v>
      </c>
      <c r="Q107" s="294" t="s">
        <v>572</v>
      </c>
      <c r="R107" s="317" t="str">
        <f t="shared" si="13"/>
        <v>１．なし</v>
      </c>
      <c r="S107" s="295"/>
      <c r="T107" s="295"/>
      <c r="U107" s="295"/>
      <c r="V107" s="296" t="s">
        <v>622</v>
      </c>
      <c r="W107" s="296" t="s">
        <v>622</v>
      </c>
      <c r="X107" s="296" t="s">
        <v>622</v>
      </c>
      <c r="Y107" s="296" t="s">
        <v>622</v>
      </c>
      <c r="Z107" s="296"/>
      <c r="AA107" s="296" t="s">
        <v>638</v>
      </c>
      <c r="AB107" s="296" t="s">
        <v>639</v>
      </c>
      <c r="AC107" s="296"/>
      <c r="AD107" s="296"/>
      <c r="AE107" s="296"/>
      <c r="AF107" s="296"/>
      <c r="AG107" s="296"/>
      <c r="AH107" s="296"/>
      <c r="AI107" s="296"/>
      <c r="AJ107" s="296"/>
      <c r="AK107" s="296"/>
      <c r="AL107" s="296"/>
      <c r="AM107" s="296"/>
      <c r="AN107" s="296"/>
      <c r="AO107" s="295"/>
      <c r="AP107" s="295"/>
      <c r="AQ107" s="295"/>
      <c r="AR107" s="295"/>
      <c r="AS107" s="295"/>
      <c r="AT107" s="295"/>
      <c r="AU107" s="295"/>
      <c r="AV107" s="295"/>
      <c r="AW107" s="295"/>
      <c r="AX107" s="295"/>
      <c r="AY107" s="295"/>
      <c r="AZ107" s="295"/>
      <c r="BA107" s="295"/>
      <c r="BB107" s="295"/>
      <c r="BC107" s="295"/>
      <c r="BD107" s="295"/>
      <c r="BE107" s="295"/>
      <c r="BF107" s="295"/>
      <c r="BG107" s="295"/>
      <c r="BH107" s="295"/>
      <c r="BI107" s="295"/>
      <c r="BJ107" s="295"/>
      <c r="BK107" s="295"/>
      <c r="BL107" s="295"/>
      <c r="BM107" s="295"/>
      <c r="BN107" s="295"/>
      <c r="BO107" s="295"/>
      <c r="BP107" s="295"/>
      <c r="BQ107" s="295"/>
      <c r="BR107" s="295"/>
      <c r="BS107" s="295"/>
      <c r="BT107" s="295"/>
      <c r="BU107" s="295"/>
      <c r="BV107" s="295"/>
      <c r="BW107" s="295"/>
      <c r="BX107" s="295"/>
      <c r="BY107" s="295"/>
      <c r="BZ107" s="295"/>
      <c r="CA107" s="295"/>
      <c r="CB107" s="295"/>
      <c r="CC107" s="295"/>
      <c r="CD107" s="295"/>
      <c r="CE107" s="295"/>
      <c r="CF107" s="295"/>
      <c r="CG107" s="295"/>
      <c r="CH107" s="295"/>
      <c r="CI107" s="295"/>
      <c r="CJ107" s="295"/>
      <c r="CK107" s="295"/>
      <c r="CL107" s="295"/>
      <c r="CM107" s="295"/>
      <c r="CN107" s="295"/>
      <c r="CO107" s="295"/>
      <c r="CP107" s="295"/>
      <c r="CQ107" s="295"/>
      <c r="CR107" s="295"/>
      <c r="CS107" s="295"/>
      <c r="CT107" s="295"/>
    </row>
    <row r="108" spans="1:98" s="297" customFormat="1" ht="12" customHeight="1">
      <c r="A108" s="303"/>
      <c r="B108" s="298" t="s">
        <v>51</v>
      </c>
      <c r="C108" s="620" t="s">
        <v>676</v>
      </c>
      <c r="D108" s="621"/>
      <c r="E108" s="620"/>
      <c r="F108" s="622"/>
      <c r="G108" s="621"/>
      <c r="H108" s="620" t="s">
        <v>637</v>
      </c>
      <c r="I108" s="622"/>
      <c r="J108" s="622"/>
      <c r="K108" s="621"/>
      <c r="L108" s="620"/>
      <c r="M108" s="622"/>
      <c r="N108" s="622"/>
      <c r="O108" s="621"/>
      <c r="P108" s="286" t="s">
        <v>1018</v>
      </c>
      <c r="Q108" s="294" t="s">
        <v>572</v>
      </c>
      <c r="R108" s="317" t="str">
        <f t="shared" si="13"/>
        <v>１．なし</v>
      </c>
      <c r="S108" s="295"/>
      <c r="T108" s="295"/>
      <c r="U108" s="295"/>
      <c r="V108" s="296" t="s">
        <v>622</v>
      </c>
      <c r="W108" s="296" t="s">
        <v>622</v>
      </c>
      <c r="X108" s="296" t="s">
        <v>622</v>
      </c>
      <c r="Y108" s="296" t="s">
        <v>622</v>
      </c>
      <c r="Z108" s="296"/>
      <c r="AA108" s="296" t="s">
        <v>638</v>
      </c>
      <c r="AB108" s="296" t="s">
        <v>639</v>
      </c>
      <c r="AC108" s="296"/>
      <c r="AD108" s="296"/>
      <c r="AE108" s="296"/>
      <c r="AF108" s="296"/>
      <c r="AG108" s="296"/>
      <c r="AH108" s="296"/>
      <c r="AI108" s="296"/>
      <c r="AJ108" s="296"/>
      <c r="AK108" s="296"/>
      <c r="AL108" s="296"/>
      <c r="AM108" s="296"/>
      <c r="AN108" s="296"/>
      <c r="AO108" s="295"/>
      <c r="AP108" s="295"/>
      <c r="AQ108" s="295"/>
      <c r="AR108" s="295"/>
      <c r="AS108" s="295"/>
      <c r="AT108" s="295"/>
      <c r="AU108" s="295"/>
      <c r="AV108" s="295"/>
      <c r="AW108" s="295"/>
      <c r="AX108" s="295"/>
      <c r="AY108" s="295"/>
      <c r="AZ108" s="295"/>
      <c r="BA108" s="295"/>
      <c r="BB108" s="295"/>
      <c r="BC108" s="295"/>
      <c r="BD108" s="295"/>
      <c r="BE108" s="295"/>
      <c r="BF108" s="295"/>
      <c r="BG108" s="295"/>
      <c r="BH108" s="295"/>
      <c r="BI108" s="295"/>
      <c r="BJ108" s="295"/>
      <c r="BK108" s="295"/>
      <c r="BL108" s="295"/>
      <c r="BM108" s="295"/>
      <c r="BN108" s="295"/>
      <c r="BO108" s="295"/>
      <c r="BP108" s="295"/>
      <c r="BQ108" s="295"/>
      <c r="BR108" s="295"/>
      <c r="BS108" s="295"/>
      <c r="BT108" s="295"/>
      <c r="BU108" s="295"/>
      <c r="BV108" s="295"/>
      <c r="BW108" s="295"/>
      <c r="BX108" s="295"/>
      <c r="BY108" s="295"/>
      <c r="BZ108" s="295"/>
      <c r="CA108" s="295"/>
      <c r="CB108" s="295"/>
      <c r="CC108" s="295"/>
      <c r="CD108" s="295"/>
      <c r="CE108" s="295"/>
      <c r="CF108" s="295"/>
      <c r="CG108" s="295"/>
      <c r="CH108" s="295"/>
      <c r="CI108" s="295"/>
      <c r="CJ108" s="295"/>
      <c r="CK108" s="295"/>
      <c r="CL108" s="295"/>
      <c r="CM108" s="295"/>
      <c r="CN108" s="295"/>
      <c r="CO108" s="295"/>
      <c r="CP108" s="295"/>
      <c r="CQ108" s="295"/>
      <c r="CR108" s="295"/>
      <c r="CS108" s="295"/>
      <c r="CT108" s="295"/>
    </row>
    <row r="109" spans="1:98" s="297" customFormat="1" ht="12" customHeight="1">
      <c r="A109" s="303"/>
      <c r="B109" s="298" t="s">
        <v>89</v>
      </c>
      <c r="C109" s="620" t="s">
        <v>676</v>
      </c>
      <c r="D109" s="621"/>
      <c r="E109" s="620"/>
      <c r="F109" s="622"/>
      <c r="G109" s="621"/>
      <c r="H109" s="620" t="s">
        <v>637</v>
      </c>
      <c r="I109" s="622"/>
      <c r="J109" s="622"/>
      <c r="K109" s="621"/>
      <c r="L109" s="620"/>
      <c r="M109" s="622"/>
      <c r="N109" s="622"/>
      <c r="O109" s="621"/>
      <c r="P109" s="286" t="s">
        <v>1018</v>
      </c>
      <c r="Q109" s="294" t="s">
        <v>572</v>
      </c>
      <c r="R109" s="317" t="str">
        <f t="shared" si="13"/>
        <v>１．なし</v>
      </c>
      <c r="S109" s="295"/>
      <c r="T109" s="295"/>
      <c r="U109" s="295"/>
      <c r="V109" s="296" t="s">
        <v>622</v>
      </c>
      <c r="W109" s="296" t="s">
        <v>622</v>
      </c>
      <c r="X109" s="296" t="s">
        <v>622</v>
      </c>
      <c r="Y109" s="296" t="s">
        <v>622</v>
      </c>
      <c r="Z109" s="296"/>
      <c r="AA109" s="296" t="s">
        <v>638</v>
      </c>
      <c r="AB109" s="296" t="s">
        <v>639</v>
      </c>
      <c r="AC109" s="296"/>
      <c r="AD109" s="296"/>
      <c r="AE109" s="296"/>
      <c r="AF109" s="296"/>
      <c r="AG109" s="296"/>
      <c r="AH109" s="296"/>
      <c r="AI109" s="296"/>
      <c r="AJ109" s="296"/>
      <c r="AK109" s="296"/>
      <c r="AL109" s="296"/>
      <c r="AM109" s="296"/>
      <c r="AN109" s="296"/>
      <c r="AO109" s="295"/>
      <c r="AP109" s="295"/>
      <c r="AQ109" s="295"/>
      <c r="AR109" s="295"/>
      <c r="AS109" s="295"/>
      <c r="AT109" s="295"/>
      <c r="AU109" s="295"/>
      <c r="AV109" s="295"/>
      <c r="AW109" s="295"/>
      <c r="AX109" s="295"/>
      <c r="AY109" s="295"/>
      <c r="AZ109" s="295"/>
      <c r="BA109" s="295"/>
      <c r="BB109" s="295"/>
      <c r="BC109" s="295"/>
      <c r="BD109" s="295"/>
      <c r="BE109" s="295"/>
      <c r="BF109" s="295"/>
      <c r="BG109" s="295"/>
      <c r="BH109" s="295"/>
      <c r="BI109" s="295"/>
      <c r="BJ109" s="295"/>
      <c r="BK109" s="295"/>
      <c r="BL109" s="295"/>
      <c r="BM109" s="295"/>
      <c r="BN109" s="295"/>
      <c r="BO109" s="295"/>
      <c r="BP109" s="295"/>
      <c r="BQ109" s="295"/>
      <c r="BR109" s="295"/>
      <c r="BS109" s="295"/>
      <c r="BT109" s="295"/>
      <c r="BU109" s="295"/>
      <c r="BV109" s="295"/>
      <c r="BW109" s="295"/>
      <c r="BX109" s="295"/>
      <c r="BY109" s="295"/>
      <c r="BZ109" s="295"/>
      <c r="CA109" s="295"/>
      <c r="CB109" s="295"/>
      <c r="CC109" s="295"/>
      <c r="CD109" s="295"/>
      <c r="CE109" s="295"/>
      <c r="CF109" s="295"/>
      <c r="CG109" s="295"/>
      <c r="CH109" s="295"/>
      <c r="CI109" s="295"/>
      <c r="CJ109" s="295"/>
      <c r="CK109" s="295"/>
      <c r="CL109" s="295"/>
      <c r="CM109" s="295"/>
      <c r="CN109" s="295"/>
      <c r="CO109" s="295"/>
      <c r="CP109" s="295"/>
      <c r="CQ109" s="295"/>
      <c r="CR109" s="295"/>
      <c r="CS109" s="295"/>
      <c r="CT109" s="295"/>
    </row>
    <row r="110" spans="1:98" s="297" customFormat="1" ht="12" customHeight="1">
      <c r="A110" s="303"/>
      <c r="B110" s="298" t="s">
        <v>53</v>
      </c>
      <c r="C110" s="620" t="s">
        <v>676</v>
      </c>
      <c r="D110" s="621"/>
      <c r="E110" s="620"/>
      <c r="F110" s="622"/>
      <c r="G110" s="621"/>
      <c r="H110" s="620" t="s">
        <v>637</v>
      </c>
      <c r="I110" s="622"/>
      <c r="J110" s="622"/>
      <c r="K110" s="621"/>
      <c r="L110" s="620"/>
      <c r="M110" s="622"/>
      <c r="N110" s="622"/>
      <c r="O110" s="621"/>
      <c r="P110" s="285" t="s">
        <v>1019</v>
      </c>
      <c r="Q110" s="294" t="s">
        <v>572</v>
      </c>
      <c r="R110" s="317" t="str">
        <f t="shared" si="13"/>
        <v>１．なし</v>
      </c>
      <c r="S110" s="295"/>
      <c r="T110" s="295"/>
      <c r="U110" s="295"/>
      <c r="V110" s="296" t="s">
        <v>622</v>
      </c>
      <c r="W110" s="296" t="s">
        <v>622</v>
      </c>
      <c r="X110" s="296"/>
      <c r="Y110" s="296"/>
      <c r="Z110" s="296"/>
      <c r="AA110" s="296" t="s">
        <v>638</v>
      </c>
      <c r="AB110" s="296" t="s">
        <v>645</v>
      </c>
      <c r="AC110" s="296" t="s">
        <v>646</v>
      </c>
      <c r="AD110" s="296" t="s">
        <v>647</v>
      </c>
      <c r="AE110" s="296" t="s">
        <v>648</v>
      </c>
      <c r="AF110" s="296" t="s">
        <v>649</v>
      </c>
      <c r="AG110" s="296"/>
      <c r="AH110" s="296"/>
      <c r="AI110" s="296"/>
      <c r="AJ110" s="296"/>
      <c r="AK110" s="296"/>
      <c r="AL110" s="296"/>
      <c r="AM110" s="296"/>
      <c r="AN110" s="296"/>
      <c r="AO110" s="295"/>
      <c r="AP110" s="295"/>
      <c r="AQ110" s="295"/>
      <c r="AR110" s="295"/>
      <c r="AS110" s="295"/>
      <c r="AT110" s="295"/>
      <c r="AU110" s="295"/>
      <c r="AV110" s="295"/>
      <c r="AW110" s="295"/>
      <c r="AX110" s="295"/>
      <c r="AY110" s="295"/>
      <c r="AZ110" s="295"/>
      <c r="BA110" s="295"/>
      <c r="BB110" s="295"/>
      <c r="BC110" s="295"/>
      <c r="BD110" s="295"/>
      <c r="BE110" s="295"/>
      <c r="BF110" s="295"/>
      <c r="BG110" s="295"/>
      <c r="BH110" s="295"/>
      <c r="BI110" s="295"/>
      <c r="BJ110" s="295"/>
      <c r="BK110" s="295"/>
      <c r="BL110" s="295"/>
      <c r="BM110" s="295"/>
      <c r="BN110" s="295"/>
      <c r="BO110" s="295"/>
      <c r="BP110" s="295"/>
      <c r="BQ110" s="295"/>
      <c r="BR110" s="295"/>
      <c r="BS110" s="295"/>
      <c r="BT110" s="295"/>
      <c r="BU110" s="295"/>
      <c r="BV110" s="295"/>
      <c r="BW110" s="295"/>
      <c r="BX110" s="295"/>
      <c r="BY110" s="295"/>
      <c r="BZ110" s="295"/>
      <c r="CA110" s="295"/>
      <c r="CB110" s="295"/>
      <c r="CC110" s="295"/>
      <c r="CD110" s="295"/>
      <c r="CE110" s="295"/>
      <c r="CF110" s="295"/>
      <c r="CG110" s="295"/>
      <c r="CH110" s="295"/>
      <c r="CI110" s="295"/>
      <c r="CJ110" s="295"/>
      <c r="CK110" s="295"/>
      <c r="CL110" s="295"/>
      <c r="CM110" s="295"/>
      <c r="CN110" s="295"/>
      <c r="CO110" s="295"/>
      <c r="CP110" s="295"/>
      <c r="CQ110" s="295"/>
      <c r="CR110" s="295"/>
      <c r="CS110" s="295"/>
      <c r="CT110" s="295"/>
    </row>
    <row r="111" spans="1:98" s="297" customFormat="1" ht="12" customHeight="1">
      <c r="A111" s="303"/>
      <c r="B111" s="298" t="s">
        <v>55</v>
      </c>
      <c r="C111" s="620" t="s">
        <v>676</v>
      </c>
      <c r="D111" s="621"/>
      <c r="E111" s="620"/>
      <c r="F111" s="622"/>
      <c r="G111" s="621"/>
      <c r="H111" s="620" t="s">
        <v>637</v>
      </c>
      <c r="I111" s="622"/>
      <c r="J111" s="622"/>
      <c r="K111" s="621"/>
      <c r="L111" s="620"/>
      <c r="M111" s="622"/>
      <c r="N111" s="622"/>
      <c r="O111" s="621"/>
      <c r="P111" s="285" t="s">
        <v>492</v>
      </c>
      <c r="Q111" s="294" t="s">
        <v>572</v>
      </c>
      <c r="R111" s="317" t="str">
        <f t="shared" si="13"/>
        <v>１．なし</v>
      </c>
      <c r="S111" s="295"/>
      <c r="T111" s="295"/>
      <c r="U111" s="295"/>
      <c r="V111" s="296" t="s">
        <v>622</v>
      </c>
      <c r="W111" s="296" t="s">
        <v>622</v>
      </c>
      <c r="X111" s="296"/>
      <c r="Y111" s="296"/>
      <c r="Z111" s="296"/>
      <c r="AA111" s="296" t="s">
        <v>638</v>
      </c>
      <c r="AB111" s="296" t="s">
        <v>635</v>
      </c>
      <c r="AC111" s="296" t="s">
        <v>642</v>
      </c>
      <c r="AD111" s="296"/>
      <c r="AE111" s="296"/>
      <c r="AF111" s="296"/>
      <c r="AG111" s="296"/>
      <c r="AH111" s="296"/>
      <c r="AI111" s="296"/>
      <c r="AJ111" s="296"/>
      <c r="AK111" s="296"/>
      <c r="AL111" s="296"/>
      <c r="AM111" s="296"/>
      <c r="AN111" s="296"/>
      <c r="AO111" s="295"/>
      <c r="AP111" s="295"/>
      <c r="AQ111" s="295"/>
      <c r="AR111" s="295"/>
      <c r="AS111" s="295"/>
      <c r="AT111" s="295"/>
      <c r="AU111" s="295"/>
      <c r="AV111" s="295"/>
      <c r="AW111" s="295"/>
      <c r="AX111" s="295"/>
      <c r="AY111" s="295"/>
      <c r="AZ111" s="295"/>
      <c r="BA111" s="295"/>
      <c r="BB111" s="295"/>
      <c r="BC111" s="295"/>
      <c r="BD111" s="295"/>
      <c r="BE111" s="295"/>
      <c r="BF111" s="295"/>
      <c r="BG111" s="295"/>
      <c r="BH111" s="295"/>
      <c r="BI111" s="295"/>
      <c r="BJ111" s="295"/>
      <c r="BK111" s="295"/>
      <c r="BL111" s="295"/>
      <c r="BM111" s="295"/>
      <c r="BN111" s="295"/>
      <c r="BO111" s="295"/>
      <c r="BP111" s="295"/>
      <c r="BQ111" s="295"/>
      <c r="BR111" s="295"/>
      <c r="BS111" s="295"/>
      <c r="BT111" s="295"/>
      <c r="BU111" s="295"/>
      <c r="BV111" s="295"/>
      <c r="BW111" s="295"/>
      <c r="BX111" s="295"/>
      <c r="BY111" s="295"/>
      <c r="BZ111" s="295"/>
      <c r="CA111" s="295"/>
      <c r="CB111" s="295"/>
      <c r="CC111" s="295"/>
      <c r="CD111" s="295"/>
      <c r="CE111" s="295"/>
      <c r="CF111" s="295"/>
      <c r="CG111" s="295"/>
      <c r="CH111" s="295"/>
      <c r="CI111" s="295"/>
      <c r="CJ111" s="295"/>
      <c r="CK111" s="295"/>
      <c r="CL111" s="295"/>
      <c r="CM111" s="295"/>
      <c r="CN111" s="295"/>
      <c r="CO111" s="295"/>
      <c r="CP111" s="295"/>
      <c r="CQ111" s="295"/>
      <c r="CR111" s="295"/>
      <c r="CS111" s="295"/>
      <c r="CT111" s="295"/>
    </row>
    <row r="112" spans="1:98" s="297" customFormat="1" ht="12" customHeight="1">
      <c r="A112" s="303"/>
      <c r="B112" s="298" t="s">
        <v>57</v>
      </c>
      <c r="C112" s="620" t="s">
        <v>676</v>
      </c>
      <c r="D112" s="621"/>
      <c r="E112" s="620"/>
      <c r="F112" s="622"/>
      <c r="G112" s="621"/>
      <c r="H112" s="620" t="s">
        <v>637</v>
      </c>
      <c r="I112" s="622"/>
      <c r="J112" s="622"/>
      <c r="K112" s="621"/>
      <c r="L112" s="620"/>
      <c r="M112" s="622"/>
      <c r="N112" s="622"/>
      <c r="O112" s="621"/>
      <c r="P112" s="285" t="s">
        <v>1020</v>
      </c>
      <c r="Q112" s="294" t="s">
        <v>572</v>
      </c>
      <c r="R112" s="317" t="str">
        <f t="shared" si="13"/>
        <v>１．なし</v>
      </c>
      <c r="S112" s="295"/>
      <c r="T112" s="295"/>
      <c r="U112" s="295"/>
      <c r="V112" s="296" t="s">
        <v>622</v>
      </c>
      <c r="W112" s="296" t="s">
        <v>622</v>
      </c>
      <c r="X112" s="296"/>
      <c r="Y112" s="296"/>
      <c r="Z112" s="296"/>
      <c r="AA112" s="296" t="s">
        <v>638</v>
      </c>
      <c r="AB112" s="296" t="s">
        <v>642</v>
      </c>
      <c r="AC112" s="296" t="s">
        <v>643</v>
      </c>
      <c r="AD112" s="296" t="s">
        <v>644</v>
      </c>
      <c r="AE112" s="296"/>
      <c r="AF112" s="296"/>
      <c r="AG112" s="296"/>
      <c r="AH112" s="296"/>
      <c r="AI112" s="296"/>
      <c r="AJ112" s="296"/>
      <c r="AK112" s="296"/>
      <c r="AL112" s="296"/>
      <c r="AM112" s="296"/>
      <c r="AN112" s="296"/>
      <c r="AO112" s="295"/>
      <c r="AP112" s="295"/>
      <c r="AQ112" s="295"/>
      <c r="AR112" s="295"/>
      <c r="AS112" s="295"/>
      <c r="AT112" s="295"/>
      <c r="AU112" s="295"/>
      <c r="AV112" s="295"/>
      <c r="AW112" s="295"/>
      <c r="AX112" s="295"/>
      <c r="AY112" s="295"/>
      <c r="AZ112" s="295"/>
      <c r="BA112" s="295"/>
      <c r="BB112" s="295"/>
      <c r="BC112" s="295"/>
      <c r="BD112" s="295"/>
      <c r="BE112" s="295"/>
      <c r="BF112" s="295"/>
      <c r="BG112" s="295"/>
      <c r="BH112" s="295"/>
      <c r="BI112" s="295"/>
      <c r="BJ112" s="295"/>
      <c r="BK112" s="295"/>
      <c r="BL112" s="295"/>
      <c r="BM112" s="295"/>
      <c r="BN112" s="295"/>
      <c r="BO112" s="295"/>
      <c r="BP112" s="295"/>
      <c r="BQ112" s="295"/>
      <c r="BR112" s="295"/>
      <c r="BS112" s="295"/>
      <c r="BT112" s="295"/>
      <c r="BU112" s="295"/>
      <c r="BV112" s="295"/>
      <c r="BW112" s="295"/>
      <c r="BX112" s="295"/>
      <c r="BY112" s="295"/>
      <c r="BZ112" s="295"/>
      <c r="CA112" s="295"/>
      <c r="CB112" s="295"/>
      <c r="CC112" s="295"/>
      <c r="CD112" s="295"/>
      <c r="CE112" s="295"/>
      <c r="CF112" s="295"/>
      <c r="CG112" s="295"/>
      <c r="CH112" s="295"/>
      <c r="CI112" s="295"/>
      <c r="CJ112" s="295"/>
      <c r="CK112" s="295"/>
      <c r="CL112" s="295"/>
      <c r="CM112" s="295"/>
      <c r="CN112" s="295"/>
      <c r="CO112" s="295"/>
      <c r="CP112" s="295"/>
      <c r="CQ112" s="295"/>
      <c r="CR112" s="295"/>
      <c r="CS112" s="295"/>
      <c r="CT112" s="295"/>
    </row>
    <row r="113" spans="1:98" s="297" customFormat="1" ht="12" customHeight="1">
      <c r="A113" s="303"/>
      <c r="B113" s="298" t="s">
        <v>627</v>
      </c>
      <c r="C113" s="620" t="s">
        <v>676</v>
      </c>
      <c r="D113" s="621"/>
      <c r="E113" s="620"/>
      <c r="F113" s="622"/>
      <c r="G113" s="621"/>
      <c r="H113" s="620" t="s">
        <v>637</v>
      </c>
      <c r="I113" s="622"/>
      <c r="J113" s="622"/>
      <c r="K113" s="621"/>
      <c r="L113" s="620"/>
      <c r="M113" s="622"/>
      <c r="N113" s="622"/>
      <c r="O113" s="621"/>
      <c r="P113" s="285" t="s">
        <v>1021</v>
      </c>
      <c r="Q113" s="294" t="s">
        <v>572</v>
      </c>
      <c r="R113" s="317" t="str">
        <f t="shared" si="13"/>
        <v>１．なし</v>
      </c>
      <c r="S113" s="295"/>
      <c r="T113" s="295"/>
      <c r="U113" s="295"/>
      <c r="V113" s="296" t="s">
        <v>622</v>
      </c>
      <c r="W113" s="296"/>
      <c r="X113" s="296"/>
      <c r="Y113" s="296"/>
      <c r="Z113" s="296"/>
      <c r="AA113" s="296" t="s">
        <v>638</v>
      </c>
      <c r="AB113" s="296" t="s">
        <v>650</v>
      </c>
      <c r="AC113" s="296" t="s">
        <v>651</v>
      </c>
      <c r="AD113" s="296" t="s">
        <v>652</v>
      </c>
      <c r="AE113" s="296"/>
      <c r="AF113" s="296"/>
      <c r="AG113" s="296"/>
      <c r="AH113" s="296"/>
      <c r="AI113" s="296"/>
      <c r="AJ113" s="296"/>
      <c r="AK113" s="296"/>
      <c r="AL113" s="296"/>
      <c r="AM113" s="296"/>
      <c r="AN113" s="296"/>
      <c r="AO113" s="295"/>
      <c r="AP113" s="295"/>
      <c r="AQ113" s="295"/>
      <c r="AR113" s="295"/>
      <c r="AS113" s="295"/>
      <c r="AT113" s="295"/>
      <c r="AU113" s="295"/>
      <c r="AV113" s="295"/>
      <c r="AW113" s="295"/>
      <c r="AX113" s="295"/>
      <c r="AY113" s="295"/>
      <c r="AZ113" s="295"/>
      <c r="BA113" s="295"/>
      <c r="BB113" s="295"/>
      <c r="BC113" s="295"/>
      <c r="BD113" s="295"/>
      <c r="BE113" s="295"/>
      <c r="BF113" s="295"/>
      <c r="BG113" s="295"/>
      <c r="BH113" s="295"/>
      <c r="BI113" s="295"/>
      <c r="BJ113" s="295"/>
      <c r="BK113" s="295"/>
      <c r="BL113" s="295"/>
      <c r="BM113" s="295"/>
      <c r="BN113" s="295"/>
      <c r="BO113" s="295"/>
      <c r="BP113" s="295"/>
      <c r="BQ113" s="295"/>
      <c r="BR113" s="295"/>
      <c r="BS113" s="295"/>
      <c r="BT113" s="295"/>
      <c r="BU113" s="295"/>
      <c r="BV113" s="295"/>
      <c r="BW113" s="295"/>
      <c r="BX113" s="295"/>
      <c r="BY113" s="295"/>
      <c r="BZ113" s="295"/>
      <c r="CA113" s="295"/>
      <c r="CB113" s="295"/>
      <c r="CC113" s="295"/>
      <c r="CD113" s="295"/>
      <c r="CE113" s="295"/>
      <c r="CF113" s="295"/>
      <c r="CG113" s="295"/>
      <c r="CH113" s="295"/>
      <c r="CI113" s="295"/>
      <c r="CJ113" s="295"/>
      <c r="CK113" s="295"/>
      <c r="CL113" s="295"/>
      <c r="CM113" s="295"/>
      <c r="CN113" s="295"/>
      <c r="CO113" s="295"/>
      <c r="CP113" s="295"/>
      <c r="CQ113" s="295"/>
      <c r="CR113" s="295"/>
      <c r="CS113" s="295"/>
      <c r="CT113" s="295"/>
    </row>
    <row r="114" spans="1:98" s="297" customFormat="1" ht="12" customHeight="1">
      <c r="A114" s="303"/>
      <c r="B114" s="298" t="s">
        <v>60</v>
      </c>
      <c r="C114" s="620" t="s">
        <v>676</v>
      </c>
      <c r="D114" s="621"/>
      <c r="E114" s="620"/>
      <c r="F114" s="622"/>
      <c r="G114" s="621"/>
      <c r="H114" s="620" t="s">
        <v>653</v>
      </c>
      <c r="I114" s="622"/>
      <c r="J114" s="622"/>
      <c r="K114" s="621"/>
      <c r="L114" s="620"/>
      <c r="M114" s="622"/>
      <c r="N114" s="622"/>
      <c r="O114" s="621"/>
      <c r="P114" s="285" t="s">
        <v>495</v>
      </c>
      <c r="Q114" s="294" t="s">
        <v>572</v>
      </c>
      <c r="R114" s="317" t="str">
        <f t="shared" si="13"/>
        <v>１．非該当</v>
      </c>
      <c r="S114" s="295"/>
      <c r="T114" s="295"/>
      <c r="U114" s="295"/>
      <c r="V114" s="296" t="s">
        <v>622</v>
      </c>
      <c r="W114" s="296"/>
      <c r="X114" s="296"/>
      <c r="Y114" s="296"/>
      <c r="Z114" s="296"/>
      <c r="AA114" s="296" t="s">
        <v>653</v>
      </c>
      <c r="AB114" s="296" t="s">
        <v>635</v>
      </c>
      <c r="AC114" s="296" t="s">
        <v>636</v>
      </c>
      <c r="AD114" s="296"/>
      <c r="AE114" s="296"/>
      <c r="AF114" s="296"/>
      <c r="AG114" s="296"/>
      <c r="AH114" s="296"/>
      <c r="AI114" s="296"/>
      <c r="AJ114" s="296"/>
      <c r="AK114" s="296"/>
      <c r="AL114" s="296"/>
      <c r="AM114" s="296"/>
      <c r="AN114" s="296"/>
      <c r="AO114" s="295"/>
      <c r="AP114" s="295"/>
      <c r="AQ114" s="295"/>
      <c r="AR114" s="295"/>
      <c r="AS114" s="295"/>
      <c r="AT114" s="295"/>
      <c r="AU114" s="295"/>
      <c r="AV114" s="295"/>
      <c r="AW114" s="295"/>
      <c r="AX114" s="295"/>
      <c r="AY114" s="295"/>
      <c r="AZ114" s="295"/>
      <c r="BA114" s="295"/>
      <c r="BB114" s="295"/>
      <c r="BC114" s="295"/>
      <c r="BD114" s="295"/>
      <c r="BE114" s="295"/>
      <c r="BF114" s="295"/>
      <c r="BG114" s="295"/>
      <c r="BH114" s="295"/>
      <c r="BI114" s="295"/>
      <c r="BJ114" s="295"/>
      <c r="BK114" s="295"/>
      <c r="BL114" s="295"/>
      <c r="BM114" s="295"/>
      <c r="BN114" s="295"/>
      <c r="BO114" s="295"/>
      <c r="BP114" s="295"/>
      <c r="BQ114" s="295"/>
      <c r="BR114" s="295"/>
      <c r="BS114" s="295"/>
      <c r="BT114" s="295"/>
      <c r="BU114" s="295"/>
      <c r="BV114" s="295"/>
      <c r="BW114" s="295"/>
      <c r="BX114" s="295"/>
      <c r="BY114" s="295"/>
      <c r="BZ114" s="295"/>
      <c r="CA114" s="295"/>
      <c r="CB114" s="295"/>
      <c r="CC114" s="295"/>
      <c r="CD114" s="295"/>
      <c r="CE114" s="295"/>
      <c r="CF114" s="295"/>
      <c r="CG114" s="295"/>
      <c r="CH114" s="295"/>
      <c r="CI114" s="295"/>
      <c r="CJ114" s="295"/>
      <c r="CK114" s="295"/>
      <c r="CL114" s="295"/>
      <c r="CM114" s="295"/>
      <c r="CN114" s="295"/>
      <c r="CO114" s="295"/>
      <c r="CP114" s="295"/>
      <c r="CQ114" s="295"/>
      <c r="CR114" s="295"/>
      <c r="CS114" s="295"/>
      <c r="CT114" s="295"/>
    </row>
    <row r="115" spans="1:98" s="297" customFormat="1" ht="12" customHeight="1">
      <c r="A115" s="303"/>
      <c r="B115" s="298" t="s">
        <v>656</v>
      </c>
      <c r="C115" s="620" t="s">
        <v>676</v>
      </c>
      <c r="D115" s="621"/>
      <c r="E115" s="620"/>
      <c r="F115" s="622"/>
      <c r="G115" s="621"/>
      <c r="H115" s="620" t="s">
        <v>637</v>
      </c>
      <c r="I115" s="622"/>
      <c r="J115" s="622"/>
      <c r="K115" s="621"/>
      <c r="L115" s="620"/>
      <c r="M115" s="622"/>
      <c r="N115" s="622"/>
      <c r="O115" s="621"/>
      <c r="P115" s="285" t="s">
        <v>1022</v>
      </c>
      <c r="Q115" s="294" t="s">
        <v>572</v>
      </c>
      <c r="R115" s="317" t="str">
        <f t="shared" si="13"/>
        <v>１．なし</v>
      </c>
      <c r="S115" s="295"/>
      <c r="T115" s="295"/>
      <c r="U115" s="295"/>
      <c r="V115" s="296" t="s">
        <v>622</v>
      </c>
      <c r="W115" s="296"/>
      <c r="X115" s="296" t="s">
        <v>622</v>
      </c>
      <c r="Y115" s="296" t="s">
        <v>622</v>
      </c>
      <c r="Z115" s="296"/>
      <c r="AA115" s="296" t="s">
        <v>638</v>
      </c>
      <c r="AB115" s="296" t="s">
        <v>639</v>
      </c>
      <c r="AC115" s="296"/>
      <c r="AD115" s="296"/>
      <c r="AE115" s="296"/>
      <c r="AF115" s="296"/>
      <c r="AG115" s="296"/>
      <c r="AH115" s="296"/>
      <c r="AI115" s="296"/>
      <c r="AJ115" s="296"/>
      <c r="AK115" s="296"/>
      <c r="AL115" s="296"/>
      <c r="AM115" s="296"/>
      <c r="AN115" s="296"/>
      <c r="AO115" s="295"/>
      <c r="AP115" s="295"/>
      <c r="AQ115" s="295"/>
      <c r="AR115" s="295"/>
      <c r="AS115" s="295"/>
      <c r="AT115" s="295"/>
      <c r="AU115" s="295"/>
      <c r="AV115" s="295"/>
      <c r="AW115" s="295"/>
      <c r="AX115" s="295"/>
      <c r="AY115" s="295"/>
      <c r="AZ115" s="295"/>
      <c r="BA115" s="295"/>
      <c r="BB115" s="295"/>
      <c r="BC115" s="295"/>
      <c r="BD115" s="295"/>
      <c r="BE115" s="295"/>
      <c r="BF115" s="295"/>
      <c r="BG115" s="295"/>
      <c r="BH115" s="295"/>
      <c r="BI115" s="295"/>
      <c r="BJ115" s="295"/>
      <c r="BK115" s="295"/>
      <c r="BL115" s="295"/>
      <c r="BM115" s="295"/>
      <c r="BN115" s="295"/>
      <c r="BO115" s="295"/>
      <c r="BP115" s="295"/>
      <c r="BQ115" s="295"/>
      <c r="BR115" s="295"/>
      <c r="BS115" s="295"/>
      <c r="BT115" s="295"/>
      <c r="BU115" s="295"/>
      <c r="BV115" s="295"/>
      <c r="BW115" s="295"/>
      <c r="BX115" s="295"/>
      <c r="BY115" s="295"/>
      <c r="BZ115" s="295"/>
      <c r="CA115" s="295"/>
      <c r="CB115" s="295"/>
      <c r="CC115" s="295"/>
      <c r="CD115" s="295"/>
      <c r="CE115" s="295"/>
      <c r="CF115" s="295"/>
      <c r="CG115" s="295"/>
      <c r="CH115" s="295"/>
      <c r="CI115" s="295"/>
      <c r="CJ115" s="295"/>
      <c r="CK115" s="295"/>
      <c r="CL115" s="295"/>
      <c r="CM115" s="295"/>
      <c r="CN115" s="295"/>
      <c r="CO115" s="295"/>
      <c r="CP115" s="295"/>
      <c r="CQ115" s="295"/>
      <c r="CR115" s="295"/>
      <c r="CS115" s="295"/>
      <c r="CT115" s="295"/>
    </row>
    <row r="116" spans="1:98" s="297" customFormat="1" ht="12" customHeight="1">
      <c r="A116" s="303"/>
      <c r="B116" s="298" t="s">
        <v>632</v>
      </c>
      <c r="C116" s="620" t="s">
        <v>676</v>
      </c>
      <c r="D116" s="621"/>
      <c r="E116" s="620"/>
      <c r="F116" s="622"/>
      <c r="G116" s="621"/>
      <c r="H116" s="620" t="s">
        <v>637</v>
      </c>
      <c r="I116" s="622"/>
      <c r="J116" s="622"/>
      <c r="K116" s="621"/>
      <c r="L116" s="620"/>
      <c r="M116" s="622"/>
      <c r="N116" s="622"/>
      <c r="O116" s="621"/>
      <c r="P116" s="285" t="s">
        <v>1026</v>
      </c>
      <c r="Q116" s="294" t="s">
        <v>572</v>
      </c>
      <c r="R116" s="317" t="str">
        <f t="shared" si="13"/>
        <v>１．なし</v>
      </c>
      <c r="S116" s="295"/>
      <c r="T116" s="295"/>
      <c r="U116" s="295"/>
      <c r="V116" s="296"/>
      <c r="W116" s="296" t="s">
        <v>622</v>
      </c>
      <c r="X116" s="296"/>
      <c r="Y116" s="296"/>
      <c r="Z116" s="296"/>
      <c r="AA116" s="296" t="s">
        <v>638</v>
      </c>
      <c r="AB116" s="296" t="s">
        <v>655</v>
      </c>
      <c r="AC116" s="296" t="s">
        <v>654</v>
      </c>
      <c r="AD116" s="296"/>
      <c r="AE116" s="296"/>
      <c r="AF116" s="296"/>
      <c r="AG116" s="296"/>
      <c r="AH116" s="296"/>
      <c r="AI116" s="296"/>
      <c r="AJ116" s="296"/>
      <c r="AK116" s="296"/>
      <c r="AL116" s="296"/>
      <c r="AM116" s="296"/>
      <c r="AN116" s="296"/>
      <c r="AO116" s="295"/>
      <c r="AP116" s="295"/>
      <c r="AQ116" s="295"/>
      <c r="AR116" s="295"/>
      <c r="AS116" s="295"/>
      <c r="AT116" s="295"/>
      <c r="AU116" s="295"/>
      <c r="AV116" s="295"/>
      <c r="AW116" s="295"/>
      <c r="AX116" s="295"/>
      <c r="AY116" s="295"/>
      <c r="AZ116" s="295"/>
      <c r="BA116" s="295"/>
      <c r="BB116" s="295"/>
      <c r="BC116" s="295"/>
      <c r="BD116" s="295"/>
      <c r="BE116" s="295"/>
      <c r="BF116" s="295"/>
      <c r="BG116" s="295"/>
      <c r="BH116" s="295"/>
      <c r="BI116" s="295"/>
      <c r="BJ116" s="295"/>
      <c r="BK116" s="295"/>
      <c r="BL116" s="295"/>
      <c r="BM116" s="295"/>
      <c r="BN116" s="295"/>
      <c r="BO116" s="295"/>
      <c r="BP116" s="295"/>
      <c r="BQ116" s="295"/>
      <c r="BR116" s="295"/>
      <c r="BS116" s="295"/>
      <c r="BT116" s="295"/>
      <c r="BU116" s="295"/>
      <c r="BV116" s="295"/>
      <c r="BW116" s="295"/>
      <c r="BX116" s="295"/>
      <c r="BY116" s="295"/>
      <c r="BZ116" s="295"/>
      <c r="CA116" s="295"/>
      <c r="CB116" s="295"/>
      <c r="CC116" s="295"/>
      <c r="CD116" s="295"/>
      <c r="CE116" s="295"/>
      <c r="CF116" s="295"/>
      <c r="CG116" s="295"/>
      <c r="CH116" s="295"/>
      <c r="CI116" s="295"/>
      <c r="CJ116" s="295"/>
      <c r="CK116" s="295"/>
      <c r="CL116" s="295"/>
      <c r="CM116" s="295"/>
      <c r="CN116" s="295"/>
      <c r="CO116" s="295"/>
      <c r="CP116" s="295"/>
      <c r="CQ116" s="295"/>
      <c r="CR116" s="295"/>
      <c r="CS116" s="295"/>
      <c r="CT116" s="295"/>
    </row>
    <row r="117" spans="1:98" s="297" customFormat="1" ht="12" customHeight="1">
      <c r="A117" s="303"/>
      <c r="B117" s="298" t="s">
        <v>15</v>
      </c>
      <c r="C117" s="620" t="s">
        <v>676</v>
      </c>
      <c r="D117" s="621"/>
      <c r="E117" s="620"/>
      <c r="F117" s="622"/>
      <c r="G117" s="621"/>
      <c r="H117" s="620" t="s">
        <v>637</v>
      </c>
      <c r="I117" s="622"/>
      <c r="J117" s="622"/>
      <c r="K117" s="621"/>
      <c r="L117" s="620"/>
      <c r="M117" s="622"/>
      <c r="N117" s="622"/>
      <c r="O117" s="621"/>
      <c r="P117" s="286" t="s">
        <v>1018</v>
      </c>
      <c r="Q117" s="294" t="s">
        <v>572</v>
      </c>
      <c r="R117" s="317" t="str">
        <f t="shared" si="13"/>
        <v>１．なし</v>
      </c>
      <c r="S117" s="295"/>
      <c r="T117" s="295"/>
      <c r="U117" s="295"/>
      <c r="V117" s="296" t="s">
        <v>622</v>
      </c>
      <c r="W117" s="296" t="s">
        <v>622</v>
      </c>
      <c r="X117" s="296"/>
      <c r="Y117" s="296"/>
      <c r="Z117" s="296"/>
      <c r="AA117" s="296" t="s">
        <v>638</v>
      </c>
      <c r="AB117" s="296" t="s">
        <v>639</v>
      </c>
      <c r="AC117" s="296"/>
      <c r="AD117" s="296"/>
      <c r="AE117" s="296"/>
      <c r="AF117" s="296"/>
      <c r="AG117" s="296"/>
      <c r="AH117" s="296"/>
      <c r="AI117" s="296"/>
      <c r="AJ117" s="296"/>
      <c r="AK117" s="296"/>
      <c r="AL117" s="296"/>
      <c r="AM117" s="296"/>
      <c r="AN117" s="296"/>
      <c r="AO117" s="295"/>
      <c r="AP117" s="295"/>
      <c r="AQ117" s="295"/>
      <c r="AR117" s="295"/>
      <c r="AS117" s="295"/>
      <c r="AT117" s="295"/>
      <c r="AU117" s="295"/>
      <c r="AV117" s="295"/>
      <c r="AW117" s="295"/>
      <c r="AX117" s="295"/>
      <c r="AY117" s="295"/>
      <c r="AZ117" s="295"/>
      <c r="BA117" s="295"/>
      <c r="BB117" s="295"/>
      <c r="BC117" s="295"/>
      <c r="BD117" s="295"/>
      <c r="BE117" s="295"/>
      <c r="BF117" s="295"/>
      <c r="BG117" s="295"/>
      <c r="BH117" s="295"/>
      <c r="BI117" s="295"/>
      <c r="BJ117" s="295"/>
      <c r="BK117" s="295"/>
      <c r="BL117" s="295"/>
      <c r="BM117" s="295"/>
      <c r="BN117" s="295"/>
      <c r="BO117" s="295"/>
      <c r="BP117" s="295"/>
      <c r="BQ117" s="295"/>
      <c r="BR117" s="295"/>
      <c r="BS117" s="295"/>
      <c r="BT117" s="295"/>
      <c r="BU117" s="295"/>
      <c r="BV117" s="295"/>
      <c r="BW117" s="295"/>
      <c r="BX117" s="295"/>
      <c r="BY117" s="295"/>
      <c r="BZ117" s="295"/>
      <c r="CA117" s="295"/>
      <c r="CB117" s="295"/>
      <c r="CC117" s="295"/>
      <c r="CD117" s="295"/>
      <c r="CE117" s="295"/>
      <c r="CF117" s="295"/>
      <c r="CG117" s="295"/>
      <c r="CH117" s="295"/>
      <c r="CI117" s="295"/>
      <c r="CJ117" s="295"/>
      <c r="CK117" s="295"/>
      <c r="CL117" s="295"/>
      <c r="CM117" s="295"/>
      <c r="CN117" s="295"/>
      <c r="CO117" s="295"/>
      <c r="CP117" s="295"/>
      <c r="CQ117" s="295"/>
      <c r="CR117" s="295"/>
      <c r="CS117" s="295"/>
      <c r="CT117" s="295"/>
    </row>
    <row r="118" spans="1:98" s="297" customFormat="1" ht="12" customHeight="1">
      <c r="A118" s="303"/>
      <c r="B118" s="298" t="s">
        <v>16</v>
      </c>
      <c r="C118" s="620" t="s">
        <v>676</v>
      </c>
      <c r="D118" s="621"/>
      <c r="E118" s="620"/>
      <c r="F118" s="622"/>
      <c r="G118" s="621"/>
      <c r="H118" s="620" t="s">
        <v>637</v>
      </c>
      <c r="I118" s="622"/>
      <c r="J118" s="622"/>
      <c r="K118" s="621"/>
      <c r="L118" s="620"/>
      <c r="M118" s="622"/>
      <c r="N118" s="622"/>
      <c r="O118" s="621"/>
      <c r="P118" s="285" t="s">
        <v>496</v>
      </c>
      <c r="Q118" s="294" t="s">
        <v>572</v>
      </c>
      <c r="R118" s="317" t="str">
        <f t="shared" si="13"/>
        <v>１．なし</v>
      </c>
      <c r="S118" s="295"/>
      <c r="T118" s="295"/>
      <c r="U118" s="295"/>
      <c r="V118" s="296" t="s">
        <v>622</v>
      </c>
      <c r="W118" s="296" t="s">
        <v>622</v>
      </c>
      <c r="X118" s="296"/>
      <c r="Y118" s="296"/>
      <c r="Z118" s="296"/>
      <c r="AA118" s="296" t="s">
        <v>638</v>
      </c>
      <c r="AB118" s="296" t="s">
        <v>639</v>
      </c>
      <c r="AC118" s="296"/>
      <c r="AD118" s="296"/>
      <c r="AE118" s="296"/>
      <c r="AF118" s="296"/>
      <c r="AG118" s="296"/>
      <c r="AH118" s="296"/>
      <c r="AI118" s="296"/>
      <c r="AJ118" s="296"/>
      <c r="AK118" s="296"/>
      <c r="AL118" s="296"/>
      <c r="AM118" s="296"/>
      <c r="AN118" s="296"/>
      <c r="AO118" s="295"/>
      <c r="AP118" s="295"/>
      <c r="AQ118" s="295"/>
      <c r="AR118" s="295"/>
      <c r="AS118" s="295"/>
      <c r="AT118" s="295"/>
      <c r="AU118" s="295"/>
      <c r="AV118" s="295"/>
      <c r="AW118" s="295"/>
      <c r="AX118" s="295"/>
      <c r="AY118" s="295"/>
      <c r="AZ118" s="295"/>
      <c r="BA118" s="295"/>
      <c r="BB118" s="295"/>
      <c r="BC118" s="295"/>
      <c r="BD118" s="295"/>
      <c r="BE118" s="295"/>
      <c r="BF118" s="295"/>
      <c r="BG118" s="295"/>
      <c r="BH118" s="295"/>
      <c r="BI118" s="295"/>
      <c r="BJ118" s="295"/>
      <c r="BK118" s="295"/>
      <c r="BL118" s="295"/>
      <c r="BM118" s="295"/>
      <c r="BN118" s="295"/>
      <c r="BO118" s="295"/>
      <c r="BP118" s="295"/>
      <c r="BQ118" s="295"/>
      <c r="BR118" s="295"/>
      <c r="BS118" s="295"/>
      <c r="BT118" s="295"/>
      <c r="BU118" s="295"/>
      <c r="BV118" s="295"/>
      <c r="BW118" s="295"/>
      <c r="BX118" s="295"/>
      <c r="BY118" s="295"/>
      <c r="BZ118" s="295"/>
      <c r="CA118" s="295"/>
      <c r="CB118" s="295"/>
      <c r="CC118" s="295"/>
      <c r="CD118" s="295"/>
      <c r="CE118" s="295"/>
      <c r="CF118" s="295"/>
      <c r="CG118" s="295"/>
      <c r="CH118" s="295"/>
      <c r="CI118" s="295"/>
      <c r="CJ118" s="295"/>
      <c r="CK118" s="295"/>
      <c r="CL118" s="295"/>
      <c r="CM118" s="295"/>
      <c r="CN118" s="295"/>
      <c r="CO118" s="295"/>
      <c r="CP118" s="295"/>
      <c r="CQ118" s="295"/>
      <c r="CR118" s="295"/>
      <c r="CS118" s="295"/>
      <c r="CT118" s="295"/>
    </row>
    <row r="119" spans="1:98" s="297" customFormat="1" ht="12" customHeight="1">
      <c r="A119" s="303"/>
      <c r="B119" s="298" t="s">
        <v>62</v>
      </c>
      <c r="C119" s="620" t="s">
        <v>676</v>
      </c>
      <c r="D119" s="621"/>
      <c r="E119" s="620"/>
      <c r="F119" s="622"/>
      <c r="G119" s="621"/>
      <c r="H119" s="620" t="s">
        <v>637</v>
      </c>
      <c r="I119" s="622"/>
      <c r="J119" s="622"/>
      <c r="K119" s="621"/>
      <c r="L119" s="620"/>
      <c r="M119" s="622"/>
      <c r="N119" s="622"/>
      <c r="O119" s="621"/>
      <c r="P119" s="285" t="s">
        <v>496</v>
      </c>
      <c r="Q119" s="294" t="s">
        <v>572</v>
      </c>
      <c r="R119" s="317" t="str">
        <f t="shared" si="13"/>
        <v>１．なし</v>
      </c>
      <c r="S119" s="295"/>
      <c r="T119" s="295"/>
      <c r="U119" s="295"/>
      <c r="V119" s="296" t="s">
        <v>622</v>
      </c>
      <c r="W119" s="296" t="s">
        <v>622</v>
      </c>
      <c r="X119" s="296"/>
      <c r="Y119" s="296"/>
      <c r="Z119" s="296"/>
      <c r="AA119" s="296" t="s">
        <v>638</v>
      </c>
      <c r="AB119" s="296" t="s">
        <v>639</v>
      </c>
      <c r="AC119" s="296"/>
      <c r="AD119" s="296"/>
      <c r="AE119" s="296"/>
      <c r="AF119" s="296"/>
      <c r="AG119" s="296"/>
      <c r="AH119" s="296"/>
      <c r="AI119" s="296"/>
      <c r="AJ119" s="296"/>
      <c r="AK119" s="296"/>
      <c r="AL119" s="296"/>
      <c r="AM119" s="296"/>
      <c r="AN119" s="296"/>
      <c r="AO119" s="295"/>
      <c r="AP119" s="295"/>
      <c r="AQ119" s="295"/>
      <c r="AR119" s="295"/>
      <c r="AS119" s="295"/>
      <c r="AT119" s="295"/>
      <c r="AU119" s="295"/>
      <c r="AV119" s="295"/>
      <c r="AW119" s="295"/>
      <c r="AX119" s="295"/>
      <c r="AY119" s="295"/>
      <c r="AZ119" s="295"/>
      <c r="BA119" s="295"/>
      <c r="BB119" s="295"/>
      <c r="BC119" s="295"/>
      <c r="BD119" s="295"/>
      <c r="BE119" s="295"/>
      <c r="BF119" s="295"/>
      <c r="BG119" s="295"/>
      <c r="BH119" s="295"/>
      <c r="BI119" s="295"/>
      <c r="BJ119" s="295"/>
      <c r="BK119" s="295"/>
      <c r="BL119" s="295"/>
      <c r="BM119" s="295"/>
      <c r="BN119" s="295"/>
      <c r="BO119" s="295"/>
      <c r="BP119" s="295"/>
      <c r="BQ119" s="295"/>
      <c r="BR119" s="295"/>
      <c r="BS119" s="295"/>
      <c r="BT119" s="295"/>
      <c r="BU119" s="295"/>
      <c r="BV119" s="295"/>
      <c r="BW119" s="295"/>
      <c r="BX119" s="295"/>
      <c r="BY119" s="295"/>
      <c r="BZ119" s="295"/>
      <c r="CA119" s="295"/>
      <c r="CB119" s="295"/>
      <c r="CC119" s="295"/>
      <c r="CD119" s="295"/>
      <c r="CE119" s="295"/>
      <c r="CF119" s="295"/>
      <c r="CG119" s="295"/>
      <c r="CH119" s="295"/>
      <c r="CI119" s="295"/>
      <c r="CJ119" s="295"/>
      <c r="CK119" s="295"/>
      <c r="CL119" s="295"/>
      <c r="CM119" s="295"/>
      <c r="CN119" s="295"/>
      <c r="CO119" s="295"/>
      <c r="CP119" s="295"/>
      <c r="CQ119" s="295"/>
      <c r="CR119" s="295"/>
      <c r="CS119" s="295"/>
      <c r="CT119" s="295"/>
    </row>
    <row r="120" spans="1:98" s="297" customFormat="1" ht="12" customHeight="1">
      <c r="A120" s="303"/>
      <c r="B120" s="298" t="s">
        <v>14</v>
      </c>
      <c r="C120" s="620" t="s">
        <v>676</v>
      </c>
      <c r="D120" s="621"/>
      <c r="E120" s="620"/>
      <c r="F120" s="622"/>
      <c r="G120" s="621"/>
      <c r="H120" s="620" t="s">
        <v>637</v>
      </c>
      <c r="I120" s="622"/>
      <c r="J120" s="622"/>
      <c r="K120" s="621"/>
      <c r="L120" s="620"/>
      <c r="M120" s="622"/>
      <c r="N120" s="622"/>
      <c r="O120" s="621"/>
      <c r="P120" s="285" t="s">
        <v>497</v>
      </c>
      <c r="Q120" s="294" t="s">
        <v>572</v>
      </c>
      <c r="R120" s="317" t="str">
        <f t="shared" si="13"/>
        <v>１．なし</v>
      </c>
      <c r="S120" s="295"/>
      <c r="T120" s="295"/>
      <c r="U120" s="295"/>
      <c r="V120" s="296" t="s">
        <v>622</v>
      </c>
      <c r="W120" s="296" t="s">
        <v>622</v>
      </c>
      <c r="X120" s="296"/>
      <c r="Y120" s="296"/>
      <c r="Z120" s="296"/>
      <c r="AA120" s="296" t="s">
        <v>638</v>
      </c>
      <c r="AB120" s="296" t="s">
        <v>639</v>
      </c>
      <c r="AC120" s="296"/>
      <c r="AD120" s="296"/>
      <c r="AE120" s="296"/>
      <c r="AF120" s="296"/>
      <c r="AG120" s="296"/>
      <c r="AH120" s="296"/>
      <c r="AI120" s="296"/>
      <c r="AJ120" s="296"/>
      <c r="AK120" s="296"/>
      <c r="AL120" s="296"/>
      <c r="AM120" s="296"/>
      <c r="AN120" s="296"/>
      <c r="AO120" s="295"/>
      <c r="AP120" s="295"/>
      <c r="AQ120" s="295"/>
      <c r="AR120" s="295"/>
      <c r="AS120" s="295"/>
      <c r="AT120" s="295"/>
      <c r="AU120" s="295"/>
      <c r="AV120" s="295"/>
      <c r="AW120" s="295"/>
      <c r="AX120" s="295"/>
      <c r="AY120" s="295"/>
      <c r="AZ120" s="295"/>
      <c r="BA120" s="295"/>
      <c r="BB120" s="295"/>
      <c r="BC120" s="295"/>
      <c r="BD120" s="295"/>
      <c r="BE120" s="295"/>
      <c r="BF120" s="295"/>
      <c r="BG120" s="295"/>
      <c r="BH120" s="295"/>
      <c r="BI120" s="295"/>
      <c r="BJ120" s="295"/>
      <c r="BK120" s="295"/>
      <c r="BL120" s="295"/>
      <c r="BM120" s="295"/>
      <c r="BN120" s="295"/>
      <c r="BO120" s="295"/>
      <c r="BP120" s="295"/>
      <c r="BQ120" s="295"/>
      <c r="BR120" s="295"/>
      <c r="BS120" s="295"/>
      <c r="BT120" s="295"/>
      <c r="BU120" s="295"/>
      <c r="BV120" s="295"/>
      <c r="BW120" s="295"/>
      <c r="BX120" s="295"/>
      <c r="BY120" s="295"/>
      <c r="BZ120" s="295"/>
      <c r="CA120" s="295"/>
      <c r="CB120" s="295"/>
      <c r="CC120" s="295"/>
      <c r="CD120" s="295"/>
      <c r="CE120" s="295"/>
      <c r="CF120" s="295"/>
      <c r="CG120" s="295"/>
      <c r="CH120" s="295"/>
      <c r="CI120" s="295"/>
      <c r="CJ120" s="295"/>
      <c r="CK120" s="295"/>
      <c r="CL120" s="295"/>
      <c r="CM120" s="295"/>
      <c r="CN120" s="295"/>
      <c r="CO120" s="295"/>
      <c r="CP120" s="295"/>
      <c r="CQ120" s="295"/>
      <c r="CR120" s="295"/>
      <c r="CS120" s="295"/>
      <c r="CT120" s="295"/>
    </row>
    <row r="121" spans="1:98" s="297" customFormat="1" ht="12" customHeight="1">
      <c r="A121" s="303"/>
      <c r="B121" s="298" t="s">
        <v>63</v>
      </c>
      <c r="C121" s="620" t="s">
        <v>676</v>
      </c>
      <c r="D121" s="621"/>
      <c r="E121" s="620"/>
      <c r="F121" s="622"/>
      <c r="G121" s="621"/>
      <c r="H121" s="620" t="s">
        <v>637</v>
      </c>
      <c r="I121" s="622"/>
      <c r="J121" s="622"/>
      <c r="K121" s="621"/>
      <c r="L121" s="620"/>
      <c r="M121" s="622"/>
      <c r="N121" s="622"/>
      <c r="O121" s="621"/>
      <c r="P121" s="285" t="s">
        <v>498</v>
      </c>
      <c r="Q121" s="294" t="s">
        <v>572</v>
      </c>
      <c r="R121" s="317" t="str">
        <f t="shared" si="13"/>
        <v>１．なし</v>
      </c>
      <c r="S121" s="295"/>
      <c r="T121" s="295"/>
      <c r="U121" s="295"/>
      <c r="V121" s="296" t="s">
        <v>622</v>
      </c>
      <c r="W121" s="296" t="s">
        <v>622</v>
      </c>
      <c r="X121" s="296"/>
      <c r="Y121" s="296"/>
      <c r="Z121" s="296"/>
      <c r="AA121" s="296" t="s">
        <v>638</v>
      </c>
      <c r="AB121" s="296" t="s">
        <v>639</v>
      </c>
      <c r="AC121" s="296"/>
      <c r="AD121" s="296"/>
      <c r="AE121" s="296"/>
      <c r="AF121" s="296"/>
      <c r="AG121" s="296"/>
      <c r="AH121" s="296"/>
      <c r="AI121" s="296"/>
      <c r="AJ121" s="296"/>
      <c r="AK121" s="296"/>
      <c r="AL121" s="296"/>
      <c r="AM121" s="296"/>
      <c r="AN121" s="296"/>
      <c r="AO121" s="295"/>
      <c r="AP121" s="295"/>
      <c r="AQ121" s="295"/>
      <c r="AR121" s="295"/>
      <c r="AS121" s="295"/>
      <c r="AT121" s="295"/>
      <c r="AU121" s="295"/>
      <c r="AV121" s="295"/>
      <c r="AW121" s="295"/>
      <c r="AX121" s="295"/>
      <c r="AY121" s="295"/>
      <c r="AZ121" s="295"/>
      <c r="BA121" s="295"/>
      <c r="BB121" s="295"/>
      <c r="BC121" s="295"/>
      <c r="BD121" s="295"/>
      <c r="BE121" s="295"/>
      <c r="BF121" s="295"/>
      <c r="BG121" s="295"/>
      <c r="BH121" s="295"/>
      <c r="BI121" s="295"/>
      <c r="BJ121" s="295"/>
      <c r="BK121" s="295"/>
      <c r="BL121" s="295"/>
      <c r="BM121" s="295"/>
      <c r="BN121" s="295"/>
      <c r="BO121" s="295"/>
      <c r="BP121" s="295"/>
      <c r="BQ121" s="295"/>
      <c r="BR121" s="295"/>
      <c r="BS121" s="295"/>
      <c r="BT121" s="295"/>
      <c r="BU121" s="295"/>
      <c r="BV121" s="295"/>
      <c r="BW121" s="295"/>
      <c r="BX121" s="295"/>
      <c r="BY121" s="295"/>
      <c r="BZ121" s="295"/>
      <c r="CA121" s="295"/>
      <c r="CB121" s="295"/>
      <c r="CC121" s="295"/>
      <c r="CD121" s="295"/>
      <c r="CE121" s="295"/>
      <c r="CF121" s="295"/>
      <c r="CG121" s="295"/>
      <c r="CH121" s="295"/>
      <c r="CI121" s="295"/>
      <c r="CJ121" s="295"/>
      <c r="CK121" s="295"/>
      <c r="CL121" s="295"/>
      <c r="CM121" s="295"/>
      <c r="CN121" s="295"/>
      <c r="CO121" s="295"/>
      <c r="CP121" s="295"/>
      <c r="CQ121" s="295"/>
      <c r="CR121" s="295"/>
      <c r="CS121" s="295"/>
      <c r="CT121" s="295"/>
    </row>
    <row r="122" spans="1:98" s="297" customFormat="1" ht="11.25" customHeight="1">
      <c r="A122" s="303"/>
      <c r="B122" s="298" t="s">
        <v>64</v>
      </c>
      <c r="C122" s="620" t="s">
        <v>676</v>
      </c>
      <c r="D122" s="621"/>
      <c r="E122" s="620"/>
      <c r="F122" s="622"/>
      <c r="G122" s="621"/>
      <c r="H122" s="620" t="s">
        <v>637</v>
      </c>
      <c r="I122" s="622"/>
      <c r="J122" s="622"/>
      <c r="K122" s="621"/>
      <c r="L122" s="620"/>
      <c r="M122" s="622"/>
      <c r="N122" s="622"/>
      <c r="O122" s="621"/>
      <c r="P122" s="285" t="s">
        <v>1023</v>
      </c>
      <c r="Q122" s="294" t="s">
        <v>572</v>
      </c>
      <c r="R122" s="317" t="str">
        <f t="shared" si="13"/>
        <v>１．なし</v>
      </c>
      <c r="S122" s="295"/>
      <c r="T122" s="295"/>
      <c r="U122" s="295"/>
      <c r="V122" s="296" t="s">
        <v>622</v>
      </c>
      <c r="W122" s="296"/>
      <c r="X122" s="296"/>
      <c r="Y122" s="296"/>
      <c r="Z122" s="296"/>
      <c r="AA122" s="296" t="s">
        <v>638</v>
      </c>
      <c r="AB122" s="296" t="s">
        <v>635</v>
      </c>
      <c r="AC122" s="296" t="s">
        <v>642</v>
      </c>
      <c r="AD122" s="296" t="s">
        <v>643</v>
      </c>
      <c r="AE122" s="296"/>
      <c r="AF122" s="296"/>
      <c r="AG122" s="296"/>
      <c r="AH122" s="296"/>
      <c r="AI122" s="296"/>
      <c r="AJ122" s="296"/>
      <c r="AK122" s="296"/>
      <c r="AL122" s="296"/>
      <c r="AM122" s="296"/>
      <c r="AN122" s="296"/>
      <c r="AO122" s="295"/>
      <c r="AP122" s="295"/>
      <c r="AQ122" s="295"/>
      <c r="AR122" s="295"/>
      <c r="AS122" s="295"/>
      <c r="AT122" s="295"/>
      <c r="AU122" s="295"/>
      <c r="AV122" s="295"/>
      <c r="AW122" s="295"/>
      <c r="AX122" s="295"/>
      <c r="AY122" s="295"/>
      <c r="AZ122" s="295"/>
      <c r="BA122" s="295"/>
      <c r="BB122" s="295"/>
      <c r="BC122" s="295"/>
      <c r="BD122" s="295"/>
      <c r="BE122" s="295"/>
      <c r="BF122" s="295"/>
      <c r="BG122" s="295"/>
      <c r="BH122" s="295"/>
      <c r="BI122" s="295"/>
      <c r="BJ122" s="295"/>
      <c r="BK122" s="295"/>
      <c r="BL122" s="295"/>
      <c r="BM122" s="295"/>
      <c r="BN122" s="295"/>
      <c r="BO122" s="295"/>
      <c r="BP122" s="295"/>
      <c r="BQ122" s="295"/>
      <c r="BR122" s="295"/>
      <c r="BS122" s="295"/>
      <c r="BT122" s="295"/>
      <c r="BU122" s="295"/>
      <c r="BV122" s="295"/>
      <c r="BW122" s="295"/>
      <c r="BX122" s="295"/>
      <c r="BY122" s="295"/>
      <c r="BZ122" s="295"/>
      <c r="CA122" s="295"/>
      <c r="CB122" s="295"/>
      <c r="CC122" s="295"/>
      <c r="CD122" s="295"/>
      <c r="CE122" s="295"/>
      <c r="CF122" s="295"/>
      <c r="CG122" s="295"/>
      <c r="CH122" s="295"/>
      <c r="CI122" s="295"/>
      <c r="CJ122" s="295"/>
      <c r="CK122" s="295"/>
      <c r="CL122" s="295"/>
      <c r="CM122" s="295"/>
      <c r="CN122" s="295"/>
      <c r="CO122" s="295"/>
      <c r="CP122" s="295"/>
      <c r="CQ122" s="295"/>
      <c r="CR122" s="295"/>
      <c r="CS122" s="295"/>
      <c r="CT122" s="295"/>
    </row>
    <row r="123" spans="1:98" s="297" customFormat="1" ht="12" customHeight="1">
      <c r="A123" s="303"/>
      <c r="B123" s="298" t="s">
        <v>66</v>
      </c>
      <c r="C123" s="620" t="s">
        <v>676</v>
      </c>
      <c r="D123" s="621"/>
      <c r="E123" s="620"/>
      <c r="F123" s="622"/>
      <c r="G123" s="621"/>
      <c r="H123" s="620" t="s">
        <v>637</v>
      </c>
      <c r="I123" s="622"/>
      <c r="J123" s="622"/>
      <c r="K123" s="621"/>
      <c r="L123" s="620"/>
      <c r="M123" s="622"/>
      <c r="N123" s="622"/>
      <c r="O123" s="621"/>
      <c r="P123" s="285" t="s">
        <v>1023</v>
      </c>
      <c r="Q123" s="294" t="s">
        <v>572</v>
      </c>
      <c r="R123" s="317" t="str">
        <f t="shared" si="13"/>
        <v>１．なし</v>
      </c>
      <c r="S123" s="295"/>
      <c r="T123" s="295"/>
      <c r="U123" s="295"/>
      <c r="V123" s="296" t="s">
        <v>622</v>
      </c>
      <c r="W123" s="296" t="s">
        <v>622</v>
      </c>
      <c r="X123" s="296"/>
      <c r="Y123" s="296"/>
      <c r="Z123" s="296"/>
      <c r="AA123" s="296" t="s">
        <v>638</v>
      </c>
      <c r="AB123" s="296" t="s">
        <v>639</v>
      </c>
      <c r="AC123" s="296"/>
      <c r="AD123" s="296"/>
      <c r="AE123" s="296"/>
      <c r="AF123" s="296"/>
      <c r="AG123" s="296"/>
      <c r="AH123" s="296"/>
      <c r="AI123" s="296"/>
      <c r="AJ123" s="296"/>
      <c r="AK123" s="296"/>
      <c r="AL123" s="296"/>
      <c r="AM123" s="296"/>
      <c r="AN123" s="296"/>
      <c r="AO123" s="295"/>
      <c r="AP123" s="295"/>
      <c r="AQ123" s="295"/>
      <c r="AR123" s="295"/>
      <c r="AS123" s="295"/>
      <c r="AT123" s="295"/>
      <c r="AU123" s="295"/>
      <c r="AV123" s="295"/>
      <c r="AW123" s="295"/>
      <c r="AX123" s="295"/>
      <c r="AY123" s="295"/>
      <c r="AZ123" s="295"/>
      <c r="BA123" s="295"/>
      <c r="BB123" s="295"/>
      <c r="BC123" s="295"/>
      <c r="BD123" s="295"/>
      <c r="BE123" s="295"/>
      <c r="BF123" s="295"/>
      <c r="BG123" s="295"/>
      <c r="BH123" s="295"/>
      <c r="BI123" s="295"/>
      <c r="BJ123" s="295"/>
      <c r="BK123" s="295"/>
      <c r="BL123" s="295"/>
      <c r="BM123" s="295"/>
      <c r="BN123" s="295"/>
      <c r="BO123" s="295"/>
      <c r="BP123" s="295"/>
      <c r="BQ123" s="295"/>
      <c r="BR123" s="295"/>
      <c r="BS123" s="295"/>
      <c r="BT123" s="295"/>
      <c r="BU123" s="295"/>
      <c r="BV123" s="295"/>
      <c r="BW123" s="295"/>
      <c r="BX123" s="295"/>
      <c r="BY123" s="295"/>
      <c r="BZ123" s="295"/>
      <c r="CA123" s="295"/>
      <c r="CB123" s="295"/>
      <c r="CC123" s="295"/>
      <c r="CD123" s="295"/>
      <c r="CE123" s="295"/>
      <c r="CF123" s="295"/>
      <c r="CG123" s="295"/>
      <c r="CH123" s="295"/>
      <c r="CI123" s="295"/>
      <c r="CJ123" s="295"/>
      <c r="CK123" s="295"/>
      <c r="CL123" s="295"/>
      <c r="CM123" s="295"/>
      <c r="CN123" s="295"/>
      <c r="CO123" s="295"/>
      <c r="CP123" s="295"/>
      <c r="CQ123" s="295"/>
      <c r="CR123" s="295"/>
      <c r="CS123" s="295"/>
      <c r="CT123" s="295"/>
    </row>
    <row r="124" spans="1:98" s="297" customFormat="1" ht="12" customHeight="1">
      <c r="A124" s="303"/>
      <c r="B124" s="298" t="s">
        <v>91</v>
      </c>
      <c r="C124" s="620" t="s">
        <v>676</v>
      </c>
      <c r="D124" s="621"/>
      <c r="E124" s="620"/>
      <c r="F124" s="622"/>
      <c r="G124" s="621"/>
      <c r="H124" s="620" t="s">
        <v>637</v>
      </c>
      <c r="I124" s="622"/>
      <c r="J124" s="622"/>
      <c r="K124" s="621"/>
      <c r="L124" s="620"/>
      <c r="M124" s="622"/>
      <c r="N124" s="622"/>
      <c r="O124" s="621"/>
      <c r="P124" s="285" t="s">
        <v>1027</v>
      </c>
      <c r="Q124" s="294" t="s">
        <v>572</v>
      </c>
      <c r="R124" s="317" t="str">
        <f t="shared" si="13"/>
        <v>１．なし</v>
      </c>
      <c r="S124" s="295"/>
      <c r="T124" s="295"/>
      <c r="U124" s="295"/>
      <c r="V124" s="296"/>
      <c r="W124" s="296" t="s">
        <v>622</v>
      </c>
      <c r="X124" s="296"/>
      <c r="Y124" s="296"/>
      <c r="Z124" s="296"/>
      <c r="AA124" s="296" t="s">
        <v>638</v>
      </c>
      <c r="AB124" s="296" t="s">
        <v>639</v>
      </c>
      <c r="AC124" s="296"/>
      <c r="AD124" s="296"/>
      <c r="AE124" s="296"/>
      <c r="AF124" s="296"/>
      <c r="AG124" s="296"/>
      <c r="AH124" s="296"/>
      <c r="AI124" s="296"/>
      <c r="AJ124" s="296"/>
      <c r="AK124" s="296"/>
      <c r="AL124" s="296"/>
      <c r="AM124" s="296"/>
      <c r="AN124" s="296"/>
      <c r="AO124" s="295"/>
      <c r="AP124" s="295"/>
      <c r="AQ124" s="295"/>
      <c r="AR124" s="295"/>
      <c r="AS124" s="295"/>
      <c r="AT124" s="295"/>
      <c r="AU124" s="295"/>
      <c r="AV124" s="295"/>
      <c r="AW124" s="295"/>
      <c r="AX124" s="295"/>
      <c r="AY124" s="295"/>
      <c r="AZ124" s="295"/>
      <c r="BA124" s="295"/>
      <c r="BB124" s="295"/>
      <c r="BC124" s="295"/>
      <c r="BD124" s="295"/>
      <c r="BE124" s="295"/>
      <c r="BF124" s="295"/>
      <c r="BG124" s="295"/>
      <c r="BH124" s="295"/>
      <c r="BI124" s="295"/>
      <c r="BJ124" s="295"/>
      <c r="BK124" s="295"/>
      <c r="BL124" s="295"/>
      <c r="BM124" s="295"/>
      <c r="BN124" s="295"/>
      <c r="BO124" s="295"/>
      <c r="BP124" s="295"/>
      <c r="BQ124" s="295"/>
      <c r="BR124" s="295"/>
      <c r="BS124" s="295"/>
      <c r="BT124" s="295"/>
      <c r="BU124" s="295"/>
      <c r="BV124" s="295"/>
      <c r="BW124" s="295"/>
      <c r="BX124" s="295"/>
      <c r="BY124" s="295"/>
      <c r="BZ124" s="295"/>
      <c r="CA124" s="295"/>
      <c r="CB124" s="295"/>
      <c r="CC124" s="295"/>
      <c r="CD124" s="295"/>
      <c r="CE124" s="295"/>
      <c r="CF124" s="295"/>
      <c r="CG124" s="295"/>
      <c r="CH124" s="295"/>
      <c r="CI124" s="295"/>
      <c r="CJ124" s="295"/>
      <c r="CK124" s="295"/>
      <c r="CL124" s="295"/>
      <c r="CM124" s="295"/>
      <c r="CN124" s="295"/>
      <c r="CO124" s="295"/>
      <c r="CP124" s="295"/>
      <c r="CQ124" s="295"/>
      <c r="CR124" s="295"/>
      <c r="CS124" s="295"/>
      <c r="CT124" s="295"/>
    </row>
    <row r="125" spans="1:98" s="297" customFormat="1" ht="12" customHeight="1">
      <c r="A125" s="303"/>
      <c r="B125" s="298" t="s">
        <v>67</v>
      </c>
      <c r="C125" s="620" t="s">
        <v>676</v>
      </c>
      <c r="D125" s="621"/>
      <c r="E125" s="620"/>
      <c r="F125" s="622"/>
      <c r="G125" s="621"/>
      <c r="H125" s="620" t="s">
        <v>637</v>
      </c>
      <c r="I125" s="622"/>
      <c r="J125" s="622"/>
      <c r="K125" s="621"/>
      <c r="L125" s="620"/>
      <c r="M125" s="622"/>
      <c r="N125" s="622"/>
      <c r="O125" s="621"/>
      <c r="P125" s="285" t="s">
        <v>1024</v>
      </c>
      <c r="Q125" s="294" t="s">
        <v>572</v>
      </c>
      <c r="R125" s="317" t="str">
        <f t="shared" si="13"/>
        <v>１．なし</v>
      </c>
      <c r="S125" s="295"/>
      <c r="T125" s="295"/>
      <c r="U125" s="295"/>
      <c r="V125" s="296" t="s">
        <v>622</v>
      </c>
      <c r="W125" s="296" t="s">
        <v>622</v>
      </c>
      <c r="X125" s="296"/>
      <c r="Y125" s="296"/>
      <c r="Z125" s="296"/>
      <c r="AA125" s="296" t="s">
        <v>638</v>
      </c>
      <c r="AB125" s="296" t="s">
        <v>639</v>
      </c>
      <c r="AC125" s="296"/>
      <c r="AD125" s="296"/>
      <c r="AE125" s="296"/>
      <c r="AF125" s="296"/>
      <c r="AG125" s="296"/>
      <c r="AH125" s="296"/>
      <c r="AI125" s="296"/>
      <c r="AJ125" s="296"/>
      <c r="AK125" s="296"/>
      <c r="AL125" s="296"/>
      <c r="AM125" s="296"/>
      <c r="AN125" s="296"/>
      <c r="AO125" s="295"/>
      <c r="AP125" s="295"/>
      <c r="AQ125" s="295"/>
      <c r="AR125" s="295"/>
      <c r="AS125" s="295"/>
      <c r="AT125" s="295"/>
      <c r="AU125" s="295"/>
      <c r="AV125" s="295"/>
      <c r="AW125" s="295"/>
      <c r="AX125" s="295"/>
      <c r="AY125" s="295"/>
      <c r="AZ125" s="295"/>
      <c r="BA125" s="295"/>
      <c r="BB125" s="295"/>
      <c r="BC125" s="295"/>
      <c r="BD125" s="295"/>
      <c r="BE125" s="295"/>
      <c r="BF125" s="295"/>
      <c r="BG125" s="295"/>
      <c r="BH125" s="295"/>
      <c r="BI125" s="295"/>
      <c r="BJ125" s="295"/>
      <c r="BK125" s="295"/>
      <c r="BL125" s="295"/>
      <c r="BM125" s="295"/>
      <c r="BN125" s="295"/>
      <c r="BO125" s="295"/>
      <c r="BP125" s="295"/>
      <c r="BQ125" s="295"/>
      <c r="BR125" s="295"/>
      <c r="BS125" s="295"/>
      <c r="BT125" s="295"/>
      <c r="BU125" s="295"/>
      <c r="BV125" s="295"/>
      <c r="BW125" s="295"/>
      <c r="BX125" s="295"/>
      <c r="BY125" s="295"/>
      <c r="BZ125" s="295"/>
      <c r="CA125" s="295"/>
      <c r="CB125" s="295"/>
      <c r="CC125" s="295"/>
      <c r="CD125" s="295"/>
      <c r="CE125" s="295"/>
      <c r="CF125" s="295"/>
      <c r="CG125" s="295"/>
      <c r="CH125" s="295"/>
      <c r="CI125" s="295"/>
      <c r="CJ125" s="295"/>
      <c r="CK125" s="295"/>
      <c r="CL125" s="295"/>
      <c r="CM125" s="295"/>
      <c r="CN125" s="295"/>
      <c r="CO125" s="295"/>
      <c r="CP125" s="295"/>
      <c r="CQ125" s="295"/>
      <c r="CR125" s="295"/>
      <c r="CS125" s="295"/>
      <c r="CT125" s="295"/>
    </row>
    <row r="126" spans="1:98" s="297" customFormat="1" ht="12" customHeight="1">
      <c r="A126" s="303"/>
      <c r="B126" s="298" t="s">
        <v>658</v>
      </c>
      <c r="C126" s="620" t="s">
        <v>676</v>
      </c>
      <c r="D126" s="621"/>
      <c r="E126" s="620"/>
      <c r="F126" s="622"/>
      <c r="G126" s="621"/>
      <c r="H126" s="620" t="s">
        <v>637</v>
      </c>
      <c r="I126" s="622"/>
      <c r="J126" s="622"/>
      <c r="K126" s="621"/>
      <c r="L126" s="620"/>
      <c r="M126" s="622"/>
      <c r="N126" s="622"/>
      <c r="O126" s="621"/>
      <c r="P126" s="285" t="s">
        <v>502</v>
      </c>
      <c r="Q126" s="294" t="s">
        <v>572</v>
      </c>
      <c r="R126" s="317" t="str">
        <f t="shared" si="13"/>
        <v>１．なし</v>
      </c>
      <c r="S126" s="295"/>
      <c r="T126" s="295"/>
      <c r="U126" s="295"/>
      <c r="V126" s="296" t="s">
        <v>622</v>
      </c>
      <c r="W126" s="296" t="s">
        <v>622</v>
      </c>
      <c r="X126" s="296"/>
      <c r="Y126" s="296"/>
      <c r="Z126" s="296"/>
      <c r="AA126" s="296" t="s">
        <v>638</v>
      </c>
      <c r="AB126" s="296" t="s">
        <v>635</v>
      </c>
      <c r="AC126" s="296" t="s">
        <v>642</v>
      </c>
      <c r="AD126" s="296"/>
      <c r="AE126" s="296"/>
      <c r="AF126" s="296"/>
      <c r="AG126" s="296"/>
      <c r="AH126" s="296"/>
      <c r="AI126" s="296"/>
      <c r="AJ126" s="296"/>
      <c r="AK126" s="296"/>
      <c r="AL126" s="296"/>
      <c r="AM126" s="296"/>
      <c r="AN126" s="296"/>
      <c r="AO126" s="295"/>
      <c r="AP126" s="295"/>
      <c r="AQ126" s="295"/>
      <c r="AR126" s="295"/>
      <c r="AS126" s="295"/>
      <c r="AT126" s="295"/>
      <c r="AU126" s="295"/>
      <c r="AV126" s="295"/>
      <c r="AW126" s="295"/>
      <c r="AX126" s="295"/>
      <c r="AY126" s="295"/>
      <c r="AZ126" s="295"/>
      <c r="BA126" s="295"/>
      <c r="BB126" s="295"/>
      <c r="BC126" s="295"/>
      <c r="BD126" s="295"/>
      <c r="BE126" s="295"/>
      <c r="BF126" s="295"/>
      <c r="BG126" s="295"/>
      <c r="BH126" s="295"/>
      <c r="BI126" s="295"/>
      <c r="BJ126" s="295"/>
      <c r="BK126" s="295"/>
      <c r="BL126" s="295"/>
      <c r="BM126" s="295"/>
      <c r="BN126" s="295"/>
      <c r="BO126" s="295"/>
      <c r="BP126" s="295"/>
      <c r="BQ126" s="295"/>
      <c r="BR126" s="295"/>
      <c r="BS126" s="295"/>
      <c r="BT126" s="295"/>
      <c r="BU126" s="295"/>
      <c r="BV126" s="295"/>
      <c r="BW126" s="295"/>
      <c r="BX126" s="295"/>
      <c r="BY126" s="295"/>
      <c r="BZ126" s="295"/>
      <c r="CA126" s="295"/>
      <c r="CB126" s="295"/>
      <c r="CC126" s="295"/>
      <c r="CD126" s="295"/>
      <c r="CE126" s="295"/>
      <c r="CF126" s="295"/>
      <c r="CG126" s="295"/>
      <c r="CH126" s="295"/>
      <c r="CI126" s="295"/>
      <c r="CJ126" s="295"/>
      <c r="CK126" s="295"/>
      <c r="CL126" s="295"/>
      <c r="CM126" s="295"/>
      <c r="CN126" s="295"/>
      <c r="CO126" s="295"/>
      <c r="CP126" s="295"/>
      <c r="CQ126" s="295"/>
      <c r="CR126" s="295"/>
      <c r="CS126" s="295"/>
      <c r="CT126" s="295"/>
    </row>
    <row r="127" spans="1:98" s="297" customFormat="1" ht="12" customHeight="1">
      <c r="A127" s="303"/>
      <c r="B127" s="298" t="s">
        <v>657</v>
      </c>
      <c r="C127" s="620" t="s">
        <v>676</v>
      </c>
      <c r="D127" s="621"/>
      <c r="E127" s="620"/>
      <c r="F127" s="622"/>
      <c r="G127" s="621"/>
      <c r="H127" s="620" t="s">
        <v>637</v>
      </c>
      <c r="I127" s="622"/>
      <c r="J127" s="622"/>
      <c r="K127" s="621"/>
      <c r="L127" s="620"/>
      <c r="M127" s="622"/>
      <c r="N127" s="622"/>
      <c r="O127" s="621"/>
      <c r="P127" s="285" t="s">
        <v>502</v>
      </c>
      <c r="Q127" s="294" t="s">
        <v>572</v>
      </c>
      <c r="R127" s="317" t="str">
        <f t="shared" si="13"/>
        <v>１．なし</v>
      </c>
      <c r="S127" s="295"/>
      <c r="T127" s="295"/>
      <c r="U127" s="295"/>
      <c r="V127" s="296" t="s">
        <v>622</v>
      </c>
      <c r="W127" s="296" t="s">
        <v>622</v>
      </c>
      <c r="X127" s="296"/>
      <c r="Y127" s="296"/>
      <c r="Z127" s="296"/>
      <c r="AA127" s="296" t="s">
        <v>638</v>
      </c>
      <c r="AB127" s="296" t="s">
        <v>639</v>
      </c>
      <c r="AC127" s="296"/>
      <c r="AD127" s="296"/>
      <c r="AE127" s="296"/>
      <c r="AF127" s="296"/>
      <c r="AG127" s="296"/>
      <c r="AH127" s="296"/>
      <c r="AI127" s="296"/>
      <c r="AJ127" s="296"/>
      <c r="AK127" s="296"/>
      <c r="AL127" s="296"/>
      <c r="AM127" s="296"/>
      <c r="AN127" s="296"/>
      <c r="AO127" s="295"/>
      <c r="AP127" s="295"/>
      <c r="AQ127" s="295"/>
      <c r="AR127" s="295"/>
      <c r="AS127" s="295"/>
      <c r="AT127" s="295"/>
      <c r="AU127" s="295"/>
      <c r="AV127" s="295"/>
      <c r="AW127" s="295"/>
      <c r="AX127" s="295"/>
      <c r="AY127" s="295"/>
      <c r="AZ127" s="295"/>
      <c r="BA127" s="295"/>
      <c r="BB127" s="295"/>
      <c r="BC127" s="295"/>
      <c r="BD127" s="295"/>
      <c r="BE127" s="295"/>
      <c r="BF127" s="295"/>
      <c r="BG127" s="295"/>
      <c r="BH127" s="295"/>
      <c r="BI127" s="295"/>
      <c r="BJ127" s="295"/>
      <c r="BK127" s="295"/>
      <c r="BL127" s="295"/>
      <c r="BM127" s="295"/>
      <c r="BN127" s="295"/>
      <c r="BO127" s="295"/>
      <c r="BP127" s="295"/>
      <c r="BQ127" s="295"/>
      <c r="BR127" s="295"/>
      <c r="BS127" s="295"/>
      <c r="BT127" s="295"/>
      <c r="BU127" s="295"/>
      <c r="BV127" s="295"/>
      <c r="BW127" s="295"/>
      <c r="BX127" s="295"/>
      <c r="BY127" s="295"/>
      <c r="BZ127" s="295"/>
      <c r="CA127" s="295"/>
      <c r="CB127" s="295"/>
      <c r="CC127" s="295"/>
      <c r="CD127" s="295"/>
      <c r="CE127" s="295"/>
      <c r="CF127" s="295"/>
      <c r="CG127" s="295"/>
      <c r="CH127" s="295"/>
      <c r="CI127" s="295"/>
      <c r="CJ127" s="295"/>
      <c r="CK127" s="295"/>
      <c r="CL127" s="295"/>
      <c r="CM127" s="295"/>
      <c r="CN127" s="295"/>
      <c r="CO127" s="295"/>
      <c r="CP127" s="295"/>
      <c r="CQ127" s="295"/>
      <c r="CR127" s="295"/>
      <c r="CS127" s="295"/>
      <c r="CT127" s="295"/>
    </row>
    <row r="128" spans="1:98" s="297" customFormat="1" ht="12" customHeight="1">
      <c r="A128" s="303"/>
      <c r="B128" s="298" t="s">
        <v>70</v>
      </c>
      <c r="C128" s="620" t="s">
        <v>676</v>
      </c>
      <c r="D128" s="621"/>
      <c r="E128" s="620"/>
      <c r="F128" s="622"/>
      <c r="G128" s="621"/>
      <c r="H128" s="620" t="s">
        <v>637</v>
      </c>
      <c r="I128" s="622"/>
      <c r="J128" s="622"/>
      <c r="K128" s="621"/>
      <c r="L128" s="620"/>
      <c r="M128" s="622"/>
      <c r="N128" s="622"/>
      <c r="O128" s="621"/>
      <c r="P128" s="285" t="s">
        <v>503</v>
      </c>
      <c r="Q128" s="294" t="s">
        <v>572</v>
      </c>
      <c r="R128" s="317" t="str">
        <f t="shared" si="13"/>
        <v>１．なし</v>
      </c>
      <c r="S128" s="295"/>
      <c r="T128" s="295"/>
      <c r="U128" s="295"/>
      <c r="V128" s="296" t="s">
        <v>622</v>
      </c>
      <c r="W128" s="296" t="s">
        <v>622</v>
      </c>
      <c r="X128" s="296"/>
      <c r="Y128" s="296"/>
      <c r="Z128" s="296"/>
      <c r="AA128" s="296" t="s">
        <v>638</v>
      </c>
      <c r="AB128" s="296" t="s">
        <v>639</v>
      </c>
      <c r="AC128" s="296"/>
      <c r="AD128" s="296"/>
      <c r="AE128" s="296"/>
      <c r="AF128" s="296"/>
      <c r="AG128" s="296"/>
      <c r="AH128" s="296"/>
      <c r="AI128" s="296"/>
      <c r="AJ128" s="296"/>
      <c r="AK128" s="296"/>
      <c r="AL128" s="296"/>
      <c r="AM128" s="296"/>
      <c r="AN128" s="296"/>
      <c r="AO128" s="295"/>
      <c r="AP128" s="295"/>
      <c r="AQ128" s="295"/>
      <c r="AR128" s="295"/>
      <c r="AS128" s="295"/>
      <c r="AT128" s="295"/>
      <c r="AU128" s="295"/>
      <c r="AV128" s="295"/>
      <c r="AW128" s="295"/>
      <c r="AX128" s="295"/>
      <c r="AY128" s="295"/>
      <c r="AZ128" s="295"/>
      <c r="BA128" s="295"/>
      <c r="BB128" s="295"/>
      <c r="BC128" s="295"/>
      <c r="BD128" s="295"/>
      <c r="BE128" s="295"/>
      <c r="BF128" s="295"/>
      <c r="BG128" s="295"/>
      <c r="BH128" s="295"/>
      <c r="BI128" s="295"/>
      <c r="BJ128" s="295"/>
      <c r="BK128" s="295"/>
      <c r="BL128" s="295"/>
      <c r="BM128" s="295"/>
      <c r="BN128" s="295"/>
      <c r="BO128" s="295"/>
      <c r="BP128" s="295"/>
      <c r="BQ128" s="295"/>
      <c r="BR128" s="295"/>
      <c r="BS128" s="295"/>
      <c r="BT128" s="295"/>
      <c r="BU128" s="295"/>
      <c r="BV128" s="295"/>
      <c r="BW128" s="295"/>
      <c r="BX128" s="295"/>
      <c r="BY128" s="295"/>
      <c r="BZ128" s="295"/>
      <c r="CA128" s="295"/>
      <c r="CB128" s="295"/>
      <c r="CC128" s="295"/>
      <c r="CD128" s="295"/>
      <c r="CE128" s="295"/>
      <c r="CF128" s="295"/>
      <c r="CG128" s="295"/>
      <c r="CH128" s="295"/>
      <c r="CI128" s="295"/>
      <c r="CJ128" s="295"/>
      <c r="CK128" s="295"/>
      <c r="CL128" s="295"/>
      <c r="CM128" s="295"/>
      <c r="CN128" s="295"/>
      <c r="CO128" s="295"/>
      <c r="CP128" s="295"/>
      <c r="CQ128" s="295"/>
      <c r="CR128" s="295"/>
      <c r="CS128" s="295"/>
      <c r="CT128" s="295"/>
    </row>
    <row r="129" spans="1:98" s="297" customFormat="1" ht="12" customHeight="1">
      <c r="A129" s="303"/>
      <c r="B129" s="298" t="s">
        <v>1030</v>
      </c>
      <c r="C129" s="620" t="s">
        <v>676</v>
      </c>
      <c r="D129" s="621"/>
      <c r="E129" s="620"/>
      <c r="F129" s="622"/>
      <c r="G129" s="621"/>
      <c r="H129" s="620" t="s">
        <v>637</v>
      </c>
      <c r="I129" s="622"/>
      <c r="J129" s="622"/>
      <c r="K129" s="621"/>
      <c r="L129" s="620"/>
      <c r="M129" s="622"/>
      <c r="N129" s="622"/>
      <c r="O129" s="621"/>
      <c r="P129" s="286" t="s">
        <v>504</v>
      </c>
      <c r="Q129" s="294" t="s">
        <v>572</v>
      </c>
      <c r="R129" s="317" t="str">
        <f t="shared" si="13"/>
        <v>１．なし</v>
      </c>
      <c r="S129" s="295"/>
      <c r="T129" s="295"/>
      <c r="U129" s="295"/>
      <c r="V129" s="296" t="s">
        <v>622</v>
      </c>
      <c r="W129" s="296" t="s">
        <v>622</v>
      </c>
      <c r="X129" s="296" t="s">
        <v>622</v>
      </c>
      <c r="Y129" s="296" t="s">
        <v>622</v>
      </c>
      <c r="Z129" s="296"/>
      <c r="AA129" s="296" t="s">
        <v>638</v>
      </c>
      <c r="AB129" s="296" t="s">
        <v>1057</v>
      </c>
      <c r="AC129" s="296" t="s">
        <v>1058</v>
      </c>
      <c r="AD129" s="296" t="s">
        <v>643</v>
      </c>
      <c r="AE129" s="296" t="s">
        <v>674</v>
      </c>
      <c r="AF129" s="296" t="s">
        <v>1059</v>
      </c>
      <c r="AG129" s="296" t="s">
        <v>1060</v>
      </c>
      <c r="AH129" s="296"/>
      <c r="AI129" s="296"/>
      <c r="AJ129" s="296"/>
      <c r="AK129" s="296"/>
      <c r="AL129" s="296"/>
      <c r="AM129" s="296"/>
      <c r="AN129" s="296"/>
      <c r="AO129" s="295"/>
      <c r="AP129" s="295"/>
      <c r="AQ129" s="295"/>
      <c r="AR129" s="295"/>
      <c r="AS129" s="295"/>
      <c r="AT129" s="295"/>
      <c r="AU129" s="295"/>
      <c r="AV129" s="295"/>
      <c r="AW129" s="295"/>
      <c r="AX129" s="295"/>
      <c r="AY129" s="295"/>
      <c r="AZ129" s="295"/>
      <c r="BA129" s="295"/>
      <c r="BB129" s="295"/>
      <c r="BC129" s="295"/>
      <c r="BD129" s="295"/>
      <c r="BE129" s="295"/>
      <c r="BF129" s="295"/>
      <c r="BG129" s="295"/>
      <c r="BH129" s="295"/>
      <c r="BI129" s="295"/>
      <c r="BJ129" s="295"/>
      <c r="BK129" s="295"/>
      <c r="BL129" s="295"/>
      <c r="BM129" s="295"/>
      <c r="BN129" s="295"/>
      <c r="BO129" s="295"/>
      <c r="BP129" s="295"/>
      <c r="BQ129" s="295"/>
      <c r="BR129" s="295"/>
      <c r="BS129" s="295"/>
      <c r="BT129" s="295"/>
      <c r="BU129" s="295"/>
      <c r="BV129" s="295"/>
      <c r="BW129" s="295"/>
      <c r="BX129" s="295"/>
      <c r="BY129" s="295"/>
      <c r="BZ129" s="295"/>
      <c r="CA129" s="295"/>
      <c r="CB129" s="295"/>
      <c r="CC129" s="295"/>
      <c r="CD129" s="295"/>
      <c r="CE129" s="295"/>
      <c r="CF129" s="295"/>
      <c r="CG129" s="295"/>
      <c r="CH129" s="295"/>
      <c r="CI129" s="295"/>
      <c r="CJ129" s="295"/>
      <c r="CK129" s="295"/>
      <c r="CL129" s="295"/>
      <c r="CM129" s="295"/>
      <c r="CN129" s="295"/>
      <c r="CO129" s="295"/>
      <c r="CP129" s="295"/>
      <c r="CQ129" s="295"/>
      <c r="CR129" s="295"/>
      <c r="CS129" s="295"/>
      <c r="CT129" s="295"/>
    </row>
    <row r="130" spans="1:98" s="297" customFormat="1" ht="12" hidden="1" customHeight="1">
      <c r="A130" s="303"/>
      <c r="B130" s="298" t="s">
        <v>624</v>
      </c>
      <c r="C130" s="620" t="s">
        <v>676</v>
      </c>
      <c r="D130" s="621"/>
      <c r="E130" s="620"/>
      <c r="F130" s="622"/>
      <c r="G130" s="621"/>
      <c r="H130" s="620"/>
      <c r="I130" s="622"/>
      <c r="J130" s="622"/>
      <c r="K130" s="621"/>
      <c r="L130" s="620"/>
      <c r="M130" s="622"/>
      <c r="N130" s="622"/>
      <c r="O130" s="621"/>
      <c r="P130" s="286" t="s">
        <v>504</v>
      </c>
      <c r="Q130" s="294" t="s">
        <v>572</v>
      </c>
      <c r="R130" s="317">
        <f t="shared" si="13"/>
        <v>0</v>
      </c>
      <c r="S130" s="295"/>
      <c r="T130" s="295"/>
      <c r="U130" s="295"/>
      <c r="V130" s="296" t="s">
        <v>622</v>
      </c>
      <c r="W130" s="296" t="s">
        <v>622</v>
      </c>
      <c r="X130" s="296" t="s">
        <v>622</v>
      </c>
      <c r="Y130" s="296" t="s">
        <v>622</v>
      </c>
      <c r="Z130" s="296"/>
      <c r="AA130" s="296" t="s">
        <v>660</v>
      </c>
      <c r="AB130" s="296" t="s">
        <v>661</v>
      </c>
      <c r="AC130" s="296" t="s">
        <v>662</v>
      </c>
      <c r="AD130" s="296" t="s">
        <v>663</v>
      </c>
      <c r="AE130" s="296" t="s">
        <v>664</v>
      </c>
      <c r="AF130" s="296" t="s">
        <v>665</v>
      </c>
      <c r="AG130" s="296" t="s">
        <v>666</v>
      </c>
      <c r="AH130" s="296" t="s">
        <v>667</v>
      </c>
      <c r="AI130" s="296" t="s">
        <v>668</v>
      </c>
      <c r="AJ130" s="296" t="s">
        <v>669</v>
      </c>
      <c r="AK130" s="296" t="s">
        <v>670</v>
      </c>
      <c r="AL130" s="296" t="s">
        <v>671</v>
      </c>
      <c r="AM130" s="296" t="s">
        <v>672</v>
      </c>
      <c r="AN130" s="296" t="s">
        <v>673</v>
      </c>
      <c r="AO130" s="295"/>
      <c r="AP130" s="295"/>
      <c r="AQ130" s="295"/>
      <c r="AR130" s="295"/>
      <c r="AS130" s="295"/>
      <c r="AT130" s="295"/>
      <c r="AU130" s="295"/>
      <c r="AV130" s="295"/>
      <c r="AW130" s="295"/>
      <c r="AX130" s="295"/>
      <c r="AY130" s="295"/>
      <c r="AZ130" s="295"/>
      <c r="BA130" s="295"/>
      <c r="BB130" s="295"/>
      <c r="BC130" s="295"/>
      <c r="BD130" s="295"/>
      <c r="BE130" s="295"/>
      <c r="BF130" s="295"/>
      <c r="BG130" s="295"/>
      <c r="BH130" s="295"/>
      <c r="BI130" s="295"/>
      <c r="BJ130" s="295"/>
      <c r="BK130" s="295"/>
      <c r="BL130" s="295"/>
      <c r="BM130" s="295"/>
      <c r="BN130" s="295"/>
      <c r="BO130" s="295"/>
      <c r="BP130" s="295"/>
      <c r="BQ130" s="295"/>
      <c r="BR130" s="295"/>
      <c r="BS130" s="295"/>
      <c r="BT130" s="295"/>
      <c r="BU130" s="295"/>
      <c r="BV130" s="295"/>
      <c r="BW130" s="295"/>
      <c r="BX130" s="295"/>
      <c r="BY130" s="295"/>
      <c r="BZ130" s="295"/>
      <c r="CA130" s="295"/>
      <c r="CB130" s="295"/>
      <c r="CC130" s="295"/>
      <c r="CD130" s="295"/>
      <c r="CE130" s="295"/>
      <c r="CF130" s="295"/>
      <c r="CG130" s="295"/>
      <c r="CH130" s="295"/>
      <c r="CI130" s="295"/>
      <c r="CJ130" s="295"/>
      <c r="CK130" s="295"/>
      <c r="CL130" s="295"/>
      <c r="CM130" s="295"/>
      <c r="CN130" s="295"/>
      <c r="CO130" s="295"/>
      <c r="CP130" s="295"/>
      <c r="CQ130" s="295"/>
      <c r="CR130" s="295"/>
      <c r="CS130" s="295"/>
      <c r="CT130" s="295"/>
    </row>
    <row r="131" spans="1:98" s="297" customFormat="1" ht="12" customHeight="1">
      <c r="A131" s="303"/>
      <c r="B131" s="298" t="s">
        <v>73</v>
      </c>
      <c r="C131" s="620" t="s">
        <v>676</v>
      </c>
      <c r="D131" s="621"/>
      <c r="E131" s="620"/>
      <c r="F131" s="622"/>
      <c r="G131" s="621"/>
      <c r="H131" s="620" t="s">
        <v>653</v>
      </c>
      <c r="I131" s="622"/>
      <c r="J131" s="622"/>
      <c r="K131" s="621"/>
      <c r="L131" s="620"/>
      <c r="M131" s="622"/>
      <c r="N131" s="622"/>
      <c r="O131" s="621"/>
      <c r="P131" s="286" t="s">
        <v>1018</v>
      </c>
      <c r="Q131" s="294" t="s">
        <v>572</v>
      </c>
      <c r="R131" s="317" t="str">
        <f t="shared" si="13"/>
        <v>１．非該当</v>
      </c>
      <c r="S131" s="295"/>
      <c r="T131" s="295"/>
      <c r="U131" s="295"/>
      <c r="V131" s="296" t="s">
        <v>622</v>
      </c>
      <c r="W131" s="296" t="s">
        <v>622</v>
      </c>
      <c r="X131" s="296" t="s">
        <v>622</v>
      </c>
      <c r="Y131" s="296" t="s">
        <v>622</v>
      </c>
      <c r="Z131" s="296"/>
      <c r="AA131" s="296" t="s">
        <v>653</v>
      </c>
      <c r="AB131" s="296" t="s">
        <v>659</v>
      </c>
      <c r="AC131" s="296"/>
      <c r="AD131" s="296"/>
      <c r="AE131" s="296"/>
      <c r="AF131" s="296"/>
      <c r="AG131" s="296"/>
      <c r="AH131" s="296"/>
      <c r="AI131" s="296"/>
      <c r="AJ131" s="296"/>
      <c r="AK131" s="296"/>
      <c r="AL131" s="296"/>
      <c r="AM131" s="296"/>
      <c r="AN131" s="296"/>
      <c r="AO131" s="295"/>
      <c r="AP131" s="295"/>
      <c r="AQ131" s="295"/>
      <c r="AR131" s="295"/>
      <c r="AS131" s="295"/>
      <c r="AT131" s="295"/>
      <c r="AU131" s="295"/>
      <c r="AV131" s="295"/>
      <c r="AW131" s="295"/>
      <c r="AX131" s="295"/>
      <c r="AY131" s="295"/>
      <c r="AZ131" s="295"/>
      <c r="BA131" s="295"/>
      <c r="BB131" s="295"/>
      <c r="BC131" s="295"/>
      <c r="BD131" s="295"/>
      <c r="BE131" s="295"/>
      <c r="BF131" s="295"/>
      <c r="BG131" s="295"/>
      <c r="BH131" s="295"/>
      <c r="BI131" s="295"/>
      <c r="BJ131" s="295"/>
      <c r="BK131" s="295"/>
      <c r="BL131" s="295"/>
      <c r="BM131" s="295"/>
      <c r="BN131" s="295"/>
      <c r="BO131" s="295"/>
      <c r="BP131" s="295"/>
      <c r="BQ131" s="295"/>
      <c r="BR131" s="295"/>
      <c r="BS131" s="295"/>
      <c r="BT131" s="295"/>
      <c r="BU131" s="295"/>
      <c r="BV131" s="295"/>
      <c r="BW131" s="295"/>
      <c r="BX131" s="295"/>
      <c r="BY131" s="295"/>
      <c r="BZ131" s="295"/>
      <c r="CA131" s="295"/>
      <c r="CB131" s="295"/>
      <c r="CC131" s="295"/>
      <c r="CD131" s="295"/>
      <c r="CE131" s="295"/>
      <c r="CF131" s="295"/>
      <c r="CG131" s="295"/>
      <c r="CH131" s="295"/>
      <c r="CI131" s="295"/>
      <c r="CJ131" s="295"/>
      <c r="CK131" s="295"/>
      <c r="CL131" s="295"/>
      <c r="CM131" s="295"/>
      <c r="CN131" s="295"/>
      <c r="CO131" s="295"/>
      <c r="CP131" s="295"/>
      <c r="CQ131" s="295"/>
      <c r="CR131" s="295"/>
      <c r="CS131" s="295"/>
      <c r="CT131" s="295"/>
    </row>
    <row r="132" spans="1:98" s="297" customFormat="1" ht="12" customHeight="1">
      <c r="A132" s="303"/>
      <c r="B132" s="298" t="s">
        <v>616</v>
      </c>
      <c r="C132" s="620" t="s">
        <v>676</v>
      </c>
      <c r="D132" s="621"/>
      <c r="E132" s="620"/>
      <c r="F132" s="622"/>
      <c r="G132" s="621"/>
      <c r="H132" s="620" t="s">
        <v>653</v>
      </c>
      <c r="I132" s="622"/>
      <c r="J132" s="622"/>
      <c r="K132" s="621"/>
      <c r="L132" s="620"/>
      <c r="M132" s="622"/>
      <c r="N132" s="622"/>
      <c r="O132" s="621"/>
      <c r="P132" s="285" t="s">
        <v>505</v>
      </c>
      <c r="Q132" s="294" t="s">
        <v>572</v>
      </c>
      <c r="R132" s="317" t="str">
        <f t="shared" si="13"/>
        <v>１．非該当</v>
      </c>
      <c r="S132" s="295"/>
      <c r="T132" s="295"/>
      <c r="U132" s="295"/>
      <c r="V132" s="296" t="s">
        <v>622</v>
      </c>
      <c r="W132" s="296" t="s">
        <v>622</v>
      </c>
      <c r="X132" s="296"/>
      <c r="Y132" s="296"/>
      <c r="Z132" s="296"/>
      <c r="AA132" s="296" t="s">
        <v>653</v>
      </c>
      <c r="AB132" s="296" t="s">
        <v>659</v>
      </c>
      <c r="AC132" s="296"/>
      <c r="AD132" s="296"/>
      <c r="AE132" s="296"/>
      <c r="AF132" s="296"/>
      <c r="AG132" s="296"/>
      <c r="AH132" s="296"/>
      <c r="AI132" s="296"/>
      <c r="AJ132" s="296"/>
      <c r="AK132" s="296"/>
      <c r="AL132" s="296"/>
      <c r="AM132" s="296"/>
      <c r="AN132" s="296"/>
      <c r="AO132" s="295"/>
      <c r="AP132" s="295"/>
      <c r="AQ132" s="295"/>
      <c r="AR132" s="295"/>
      <c r="AS132" s="295"/>
      <c r="AT132" s="295"/>
      <c r="AU132" s="295"/>
      <c r="AV132" s="295"/>
      <c r="AW132" s="295"/>
      <c r="AX132" s="295"/>
      <c r="AY132" s="295"/>
      <c r="AZ132" s="295"/>
      <c r="BA132" s="295"/>
      <c r="BB132" s="295"/>
      <c r="BC132" s="295"/>
      <c r="BD132" s="295"/>
      <c r="BE132" s="295"/>
      <c r="BF132" s="295"/>
      <c r="BG132" s="295"/>
      <c r="BH132" s="295"/>
      <c r="BI132" s="295"/>
      <c r="BJ132" s="295"/>
      <c r="BK132" s="295"/>
      <c r="BL132" s="295"/>
      <c r="BM132" s="295"/>
      <c r="BN132" s="295"/>
      <c r="BO132" s="295"/>
      <c r="BP132" s="295"/>
      <c r="BQ132" s="295"/>
      <c r="BR132" s="295"/>
      <c r="BS132" s="295"/>
      <c r="BT132" s="295"/>
      <c r="BU132" s="295"/>
      <c r="BV132" s="295"/>
      <c r="BW132" s="295"/>
      <c r="BX132" s="295"/>
      <c r="BY132" s="295"/>
      <c r="BZ132" s="295"/>
      <c r="CA132" s="295"/>
      <c r="CB132" s="295"/>
      <c r="CC132" s="295"/>
      <c r="CD132" s="295"/>
      <c r="CE132" s="295"/>
      <c r="CF132" s="295"/>
      <c r="CG132" s="295"/>
      <c r="CH132" s="295"/>
      <c r="CI132" s="295"/>
      <c r="CJ132" s="295"/>
      <c r="CK132" s="295"/>
      <c r="CL132" s="295"/>
      <c r="CM132" s="295"/>
      <c r="CN132" s="295"/>
      <c r="CO132" s="295"/>
      <c r="CP132" s="295"/>
      <c r="CQ132" s="295"/>
      <c r="CR132" s="295"/>
      <c r="CS132" s="295"/>
      <c r="CT132" s="295"/>
    </row>
    <row r="133" spans="1:98" s="297" customFormat="1" ht="12" customHeight="1">
      <c r="A133" s="303"/>
      <c r="B133" s="298" t="s">
        <v>625</v>
      </c>
      <c r="C133" s="620" t="s">
        <v>676</v>
      </c>
      <c r="D133" s="621"/>
      <c r="E133" s="620"/>
      <c r="F133" s="622"/>
      <c r="G133" s="621"/>
      <c r="H133" s="620"/>
      <c r="I133" s="622"/>
      <c r="J133" s="622"/>
      <c r="K133" s="621"/>
      <c r="L133" s="620"/>
      <c r="M133" s="622"/>
      <c r="N133" s="622"/>
      <c r="O133" s="621"/>
      <c r="P133" s="285" t="s">
        <v>505</v>
      </c>
      <c r="Q133" s="294" t="s">
        <v>572</v>
      </c>
      <c r="R133" s="317">
        <f t="shared" si="13"/>
        <v>0</v>
      </c>
      <c r="S133" s="295"/>
      <c r="T133" s="295"/>
      <c r="U133" s="295"/>
      <c r="V133" s="296" t="s">
        <v>622</v>
      </c>
      <c r="W133" s="296" t="s">
        <v>622</v>
      </c>
      <c r="X133" s="296"/>
      <c r="Y133" s="296"/>
      <c r="Z133" s="296"/>
      <c r="AA133" s="296" t="s">
        <v>653</v>
      </c>
      <c r="AB133" s="296" t="s">
        <v>635</v>
      </c>
      <c r="AC133" s="296" t="s">
        <v>636</v>
      </c>
      <c r="AD133" s="296" t="s">
        <v>643</v>
      </c>
      <c r="AE133" s="296"/>
      <c r="AF133" s="296"/>
      <c r="AG133" s="296"/>
      <c r="AH133" s="296"/>
      <c r="AI133" s="296"/>
      <c r="AJ133" s="296"/>
      <c r="AK133" s="296"/>
      <c r="AL133" s="296"/>
      <c r="AM133" s="296"/>
      <c r="AN133" s="296"/>
      <c r="AO133" s="295"/>
      <c r="AP133" s="295"/>
      <c r="AQ133" s="295"/>
      <c r="AR133" s="295"/>
      <c r="AS133" s="295"/>
      <c r="AT133" s="295"/>
      <c r="AU133" s="295"/>
      <c r="AV133" s="295"/>
      <c r="AW133" s="295"/>
      <c r="AX133" s="295"/>
      <c r="AY133" s="295"/>
      <c r="AZ133" s="295"/>
      <c r="BA133" s="295"/>
      <c r="BB133" s="295"/>
      <c r="BC133" s="295"/>
      <c r="BD133" s="295"/>
      <c r="BE133" s="295"/>
      <c r="BF133" s="295"/>
      <c r="BG133" s="295"/>
      <c r="BH133" s="295"/>
      <c r="BI133" s="295"/>
      <c r="BJ133" s="295"/>
      <c r="BK133" s="295"/>
      <c r="BL133" s="295"/>
      <c r="BM133" s="295"/>
      <c r="BN133" s="295"/>
      <c r="BO133" s="295"/>
      <c r="BP133" s="295"/>
      <c r="BQ133" s="295"/>
      <c r="BR133" s="295"/>
      <c r="BS133" s="295"/>
      <c r="BT133" s="295"/>
      <c r="BU133" s="295"/>
      <c r="BV133" s="295"/>
      <c r="BW133" s="295"/>
      <c r="BX133" s="295"/>
      <c r="BY133" s="295"/>
      <c r="BZ133" s="295"/>
      <c r="CA133" s="295"/>
      <c r="CB133" s="295"/>
      <c r="CC133" s="295"/>
      <c r="CD133" s="295"/>
      <c r="CE133" s="295"/>
      <c r="CF133" s="295"/>
      <c r="CG133" s="295"/>
      <c r="CH133" s="295"/>
      <c r="CI133" s="295"/>
      <c r="CJ133" s="295"/>
      <c r="CK133" s="295"/>
      <c r="CL133" s="295"/>
      <c r="CM133" s="295"/>
      <c r="CN133" s="295"/>
      <c r="CO133" s="295"/>
      <c r="CP133" s="295"/>
      <c r="CQ133" s="295"/>
      <c r="CR133" s="295"/>
      <c r="CS133" s="295"/>
      <c r="CT133" s="295"/>
    </row>
    <row r="134" spans="1:98" s="297" customFormat="1" ht="12" customHeight="1">
      <c r="A134" s="303"/>
      <c r="B134" s="298" t="s">
        <v>626</v>
      </c>
      <c r="C134" s="620" t="s">
        <v>676</v>
      </c>
      <c r="D134" s="621"/>
      <c r="E134" s="620"/>
      <c r="F134" s="622"/>
      <c r="G134" s="621"/>
      <c r="H134" s="620"/>
      <c r="I134" s="622"/>
      <c r="J134" s="622"/>
      <c r="K134" s="621"/>
      <c r="L134" s="620"/>
      <c r="M134" s="622"/>
      <c r="N134" s="622"/>
      <c r="O134" s="621"/>
      <c r="P134" s="285" t="s">
        <v>505</v>
      </c>
      <c r="Q134" s="294" t="s">
        <v>572</v>
      </c>
      <c r="R134" s="317">
        <f t="shared" si="13"/>
        <v>0</v>
      </c>
      <c r="S134" s="295"/>
      <c r="T134" s="295"/>
      <c r="U134" s="295"/>
      <c r="V134" s="296" t="s">
        <v>622</v>
      </c>
      <c r="W134" s="296" t="s">
        <v>622</v>
      </c>
      <c r="X134" s="296"/>
      <c r="Y134" s="296"/>
      <c r="Z134" s="296"/>
      <c r="AA134" s="296" t="s">
        <v>638</v>
      </c>
      <c r="AB134" s="296" t="s">
        <v>639</v>
      </c>
      <c r="AC134" s="296" t="s">
        <v>629</v>
      </c>
      <c r="AD134" s="296"/>
      <c r="AE134" s="296"/>
      <c r="AF134" s="296"/>
      <c r="AG134" s="296"/>
      <c r="AH134" s="296"/>
      <c r="AI134" s="296"/>
      <c r="AJ134" s="296"/>
      <c r="AK134" s="296"/>
      <c r="AL134" s="296"/>
      <c r="AM134" s="296"/>
      <c r="AN134" s="296"/>
      <c r="AO134" s="295"/>
      <c r="AP134" s="295"/>
      <c r="AQ134" s="295"/>
      <c r="AR134" s="295"/>
      <c r="AS134" s="295"/>
      <c r="AT134" s="295"/>
      <c r="AU134" s="295"/>
      <c r="AV134" s="295"/>
      <c r="AW134" s="295"/>
      <c r="AX134" s="295"/>
      <c r="AY134" s="295"/>
      <c r="AZ134" s="295"/>
      <c r="BA134" s="295"/>
      <c r="BB134" s="295"/>
      <c r="BC134" s="295"/>
      <c r="BD134" s="295"/>
      <c r="BE134" s="295"/>
      <c r="BF134" s="295"/>
      <c r="BG134" s="295"/>
      <c r="BH134" s="295"/>
      <c r="BI134" s="295"/>
      <c r="BJ134" s="295"/>
      <c r="BK134" s="295"/>
      <c r="BL134" s="295"/>
      <c r="BM134" s="295"/>
      <c r="BN134" s="295"/>
      <c r="BO134" s="295"/>
      <c r="BP134" s="295"/>
      <c r="BQ134" s="295"/>
      <c r="BR134" s="295"/>
      <c r="BS134" s="295"/>
      <c r="BT134" s="295"/>
      <c r="BU134" s="295"/>
      <c r="BV134" s="295"/>
      <c r="BW134" s="295"/>
      <c r="BX134" s="295"/>
      <c r="BY134" s="295"/>
      <c r="BZ134" s="295"/>
      <c r="CA134" s="295"/>
      <c r="CB134" s="295"/>
      <c r="CC134" s="295"/>
      <c r="CD134" s="295"/>
      <c r="CE134" s="295"/>
      <c r="CF134" s="295"/>
      <c r="CG134" s="295"/>
      <c r="CH134" s="295"/>
      <c r="CI134" s="295"/>
      <c r="CJ134" s="295"/>
      <c r="CK134" s="295"/>
      <c r="CL134" s="295"/>
      <c r="CM134" s="295"/>
      <c r="CN134" s="295"/>
      <c r="CO134" s="295"/>
      <c r="CP134" s="295"/>
      <c r="CQ134" s="295"/>
      <c r="CR134" s="295"/>
      <c r="CS134" s="295"/>
      <c r="CT134" s="295"/>
    </row>
    <row r="135" spans="1:98" s="297" customFormat="1" ht="12" customHeight="1">
      <c r="A135" s="303"/>
      <c r="B135" s="298" t="s">
        <v>617</v>
      </c>
      <c r="C135" s="620" t="s">
        <v>676</v>
      </c>
      <c r="D135" s="621"/>
      <c r="E135" s="620"/>
      <c r="F135" s="622"/>
      <c r="G135" s="621"/>
      <c r="H135" s="620" t="s">
        <v>653</v>
      </c>
      <c r="I135" s="622"/>
      <c r="J135" s="622"/>
      <c r="K135" s="621"/>
      <c r="L135" s="620"/>
      <c r="M135" s="622"/>
      <c r="N135" s="622"/>
      <c r="O135" s="621"/>
      <c r="P135" s="286" t="s">
        <v>1018</v>
      </c>
      <c r="Q135" s="294" t="s">
        <v>572</v>
      </c>
      <c r="R135" s="317" t="str">
        <f t="shared" si="13"/>
        <v>１．非該当</v>
      </c>
      <c r="S135" s="295"/>
      <c r="T135" s="295"/>
      <c r="U135" s="295"/>
      <c r="V135" s="296" t="s">
        <v>622</v>
      </c>
      <c r="W135" s="296" t="s">
        <v>622</v>
      </c>
      <c r="X135" s="296" t="s">
        <v>622</v>
      </c>
      <c r="Y135" s="296" t="s">
        <v>622</v>
      </c>
      <c r="Z135" s="296"/>
      <c r="AA135" s="296" t="s">
        <v>653</v>
      </c>
      <c r="AB135" s="296" t="s">
        <v>659</v>
      </c>
      <c r="AC135" s="296"/>
      <c r="AD135" s="296"/>
      <c r="AE135" s="296"/>
      <c r="AF135" s="296"/>
      <c r="AG135" s="296"/>
      <c r="AH135" s="296"/>
      <c r="AI135" s="296"/>
      <c r="AJ135" s="296"/>
      <c r="AK135" s="296"/>
      <c r="AL135" s="296"/>
      <c r="AM135" s="296"/>
      <c r="AN135" s="296"/>
      <c r="AO135" s="295"/>
      <c r="AP135" s="295"/>
      <c r="AQ135" s="295"/>
      <c r="AR135" s="295"/>
      <c r="AS135" s="295"/>
      <c r="AT135" s="295"/>
      <c r="AU135" s="295"/>
      <c r="AV135" s="295"/>
      <c r="AW135" s="295"/>
      <c r="AX135" s="295"/>
      <c r="AY135" s="295"/>
      <c r="AZ135" s="295"/>
      <c r="BA135" s="295"/>
      <c r="BB135" s="295"/>
      <c r="BC135" s="295"/>
      <c r="BD135" s="295"/>
      <c r="BE135" s="295"/>
      <c r="BF135" s="295"/>
      <c r="BG135" s="295"/>
      <c r="BH135" s="295"/>
      <c r="BI135" s="295"/>
      <c r="BJ135" s="295"/>
      <c r="BK135" s="295"/>
      <c r="BL135" s="295"/>
      <c r="BM135" s="295"/>
      <c r="BN135" s="295"/>
      <c r="BO135" s="295"/>
      <c r="BP135" s="295"/>
      <c r="BQ135" s="295"/>
      <c r="BR135" s="295"/>
      <c r="BS135" s="295"/>
      <c r="BT135" s="295"/>
      <c r="BU135" s="295"/>
      <c r="BV135" s="295"/>
      <c r="BW135" s="295"/>
      <c r="BX135" s="295"/>
      <c r="BY135" s="295"/>
      <c r="BZ135" s="295"/>
      <c r="CA135" s="295"/>
      <c r="CB135" s="295"/>
      <c r="CC135" s="295"/>
      <c r="CD135" s="295"/>
      <c r="CE135" s="295"/>
      <c r="CF135" s="295"/>
      <c r="CG135" s="295"/>
      <c r="CH135" s="295"/>
      <c r="CI135" s="295"/>
      <c r="CJ135" s="295"/>
      <c r="CK135" s="295"/>
      <c r="CL135" s="295"/>
      <c r="CM135" s="295"/>
      <c r="CN135" s="295"/>
      <c r="CO135" s="295"/>
      <c r="CP135" s="295"/>
      <c r="CQ135" s="295"/>
      <c r="CR135" s="295"/>
      <c r="CS135" s="295"/>
      <c r="CT135" s="295"/>
    </row>
    <row r="136" spans="1:98" s="297" customFormat="1" ht="12" customHeight="1">
      <c r="A136" s="303"/>
      <c r="B136" s="298" t="s">
        <v>1031</v>
      </c>
      <c r="C136" s="620" t="s">
        <v>676</v>
      </c>
      <c r="D136" s="621"/>
      <c r="E136" s="620"/>
      <c r="F136" s="622"/>
      <c r="G136" s="621"/>
      <c r="H136" s="620" t="s">
        <v>653</v>
      </c>
      <c r="I136" s="622"/>
      <c r="J136" s="622"/>
      <c r="K136" s="621"/>
      <c r="L136" s="620"/>
      <c r="M136" s="622"/>
      <c r="N136" s="622"/>
      <c r="O136" s="621"/>
      <c r="P136" s="286" t="s">
        <v>1018</v>
      </c>
      <c r="Q136" s="294" t="s">
        <v>572</v>
      </c>
      <c r="R136" s="317" t="str">
        <f t="shared" ref="R136" si="14">IF(C136="なし",H136,L136)</f>
        <v>１．非該当</v>
      </c>
      <c r="S136" s="295"/>
      <c r="T136" s="295"/>
      <c r="U136" s="295"/>
      <c r="V136" s="296" t="s">
        <v>622</v>
      </c>
      <c r="W136" s="296" t="s">
        <v>622</v>
      </c>
      <c r="X136" s="296" t="s">
        <v>622</v>
      </c>
      <c r="Y136" s="296" t="s">
        <v>622</v>
      </c>
      <c r="Z136" s="296"/>
      <c r="AA136" s="296" t="s">
        <v>653</v>
      </c>
      <c r="AB136" s="296" t="s">
        <v>659</v>
      </c>
      <c r="AC136" s="296"/>
      <c r="AD136" s="296"/>
      <c r="AE136" s="296"/>
      <c r="AF136" s="296"/>
      <c r="AG136" s="296"/>
      <c r="AH136" s="296"/>
      <c r="AI136" s="296"/>
      <c r="AJ136" s="296"/>
      <c r="AK136" s="296"/>
      <c r="AL136" s="296"/>
      <c r="AM136" s="296"/>
      <c r="AN136" s="296"/>
      <c r="AO136" s="295"/>
      <c r="AP136" s="295"/>
      <c r="AQ136" s="295"/>
      <c r="AR136" s="295"/>
      <c r="AS136" s="295"/>
      <c r="AT136" s="295"/>
      <c r="AU136" s="295"/>
      <c r="AV136" s="295"/>
      <c r="AW136" s="295"/>
      <c r="AX136" s="295"/>
      <c r="AY136" s="295"/>
      <c r="AZ136" s="295"/>
      <c r="BA136" s="295"/>
      <c r="BB136" s="295"/>
      <c r="BC136" s="295"/>
      <c r="BD136" s="295"/>
      <c r="BE136" s="295"/>
      <c r="BF136" s="295"/>
      <c r="BG136" s="295"/>
      <c r="BH136" s="295"/>
      <c r="BI136" s="295"/>
      <c r="BJ136" s="295"/>
      <c r="BK136" s="295"/>
      <c r="BL136" s="295"/>
      <c r="BM136" s="295"/>
      <c r="BN136" s="295"/>
      <c r="BO136" s="295"/>
      <c r="BP136" s="295"/>
      <c r="BQ136" s="295"/>
      <c r="BR136" s="295"/>
      <c r="BS136" s="295"/>
      <c r="BT136" s="295"/>
      <c r="BU136" s="295"/>
      <c r="BV136" s="295"/>
      <c r="BW136" s="295"/>
      <c r="BX136" s="295"/>
      <c r="BY136" s="295"/>
      <c r="BZ136" s="295"/>
      <c r="CA136" s="295"/>
      <c r="CB136" s="295"/>
      <c r="CC136" s="295"/>
      <c r="CD136" s="295"/>
      <c r="CE136" s="295"/>
      <c r="CF136" s="295"/>
      <c r="CG136" s="295"/>
      <c r="CH136" s="295"/>
      <c r="CI136" s="295"/>
      <c r="CJ136" s="295"/>
      <c r="CK136" s="295"/>
      <c r="CL136" s="295"/>
      <c r="CM136" s="295"/>
      <c r="CN136" s="295"/>
      <c r="CO136" s="295"/>
      <c r="CP136" s="295"/>
      <c r="CQ136" s="295"/>
      <c r="CR136" s="295"/>
      <c r="CS136" s="295"/>
      <c r="CT136" s="295"/>
    </row>
    <row r="137" spans="1:98" s="297" customFormat="1" ht="12" customHeight="1">
      <c r="A137" s="303"/>
      <c r="B137" s="298" t="s">
        <v>93</v>
      </c>
      <c r="C137" s="620" t="s">
        <v>676</v>
      </c>
      <c r="D137" s="621"/>
      <c r="E137" s="620"/>
      <c r="F137" s="622"/>
      <c r="G137" s="621"/>
      <c r="H137" s="620" t="s">
        <v>637</v>
      </c>
      <c r="I137" s="622"/>
      <c r="J137" s="622"/>
      <c r="K137" s="621"/>
      <c r="L137" s="620"/>
      <c r="M137" s="622"/>
      <c r="N137" s="622"/>
      <c r="O137" s="621"/>
      <c r="P137" s="285" t="s">
        <v>1036</v>
      </c>
      <c r="Q137" s="294" t="s">
        <v>572</v>
      </c>
      <c r="R137" s="317" t="str">
        <f t="shared" si="13"/>
        <v>１．なし</v>
      </c>
      <c r="S137" s="295"/>
      <c r="T137" s="295"/>
      <c r="U137" s="295"/>
      <c r="V137" s="296"/>
      <c r="W137" s="296"/>
      <c r="X137" s="296" t="s">
        <v>622</v>
      </c>
      <c r="Y137" s="296" t="s">
        <v>622</v>
      </c>
      <c r="Z137" s="296"/>
      <c r="AA137" s="296" t="s">
        <v>638</v>
      </c>
      <c r="AB137" s="296" t="s">
        <v>639</v>
      </c>
      <c r="AC137" s="296"/>
      <c r="AD137" s="296"/>
      <c r="AE137" s="296"/>
      <c r="AF137" s="296"/>
      <c r="AG137" s="296"/>
      <c r="AH137" s="296"/>
      <c r="AI137" s="296"/>
      <c r="AJ137" s="296"/>
      <c r="AK137" s="296"/>
      <c r="AL137" s="296"/>
      <c r="AM137" s="296"/>
      <c r="AN137" s="296"/>
      <c r="AO137" s="295"/>
      <c r="AP137" s="295"/>
      <c r="AQ137" s="295"/>
      <c r="AR137" s="295"/>
      <c r="AS137" s="295"/>
      <c r="AT137" s="295"/>
      <c r="AU137" s="295"/>
      <c r="AV137" s="295"/>
      <c r="AW137" s="295"/>
      <c r="AX137" s="295"/>
      <c r="AY137" s="295"/>
      <c r="AZ137" s="295"/>
      <c r="BA137" s="295"/>
      <c r="BB137" s="295"/>
      <c r="BC137" s="295"/>
      <c r="BD137" s="295"/>
      <c r="BE137" s="295"/>
      <c r="BF137" s="295"/>
      <c r="BG137" s="295"/>
      <c r="BH137" s="295"/>
      <c r="BI137" s="295"/>
      <c r="BJ137" s="295"/>
      <c r="BK137" s="295"/>
      <c r="BL137" s="295"/>
      <c r="BM137" s="295"/>
      <c r="BN137" s="295"/>
      <c r="BO137" s="295"/>
      <c r="BP137" s="295"/>
      <c r="BQ137" s="295"/>
      <c r="BR137" s="295"/>
      <c r="BS137" s="295"/>
      <c r="BT137" s="295"/>
      <c r="BU137" s="295"/>
      <c r="BV137" s="295"/>
      <c r="BW137" s="295"/>
      <c r="BX137" s="295"/>
      <c r="BY137" s="295"/>
      <c r="BZ137" s="295"/>
      <c r="CA137" s="295"/>
      <c r="CB137" s="295"/>
      <c r="CC137" s="295"/>
      <c r="CD137" s="295"/>
      <c r="CE137" s="295"/>
      <c r="CF137" s="295"/>
      <c r="CG137" s="295"/>
      <c r="CH137" s="295"/>
      <c r="CI137" s="295"/>
      <c r="CJ137" s="295"/>
      <c r="CK137" s="295"/>
      <c r="CL137" s="295"/>
      <c r="CM137" s="295"/>
      <c r="CN137" s="295"/>
      <c r="CO137" s="295"/>
      <c r="CP137" s="295"/>
      <c r="CQ137" s="295"/>
      <c r="CR137" s="295"/>
      <c r="CS137" s="295"/>
      <c r="CT137" s="295"/>
    </row>
    <row r="138" spans="1:98" s="297" customFormat="1" ht="12" customHeight="1">
      <c r="A138" s="307"/>
      <c r="B138" s="298" t="s">
        <v>96</v>
      </c>
      <c r="C138" s="620" t="s">
        <v>676</v>
      </c>
      <c r="D138" s="621"/>
      <c r="E138" s="620"/>
      <c r="F138" s="622"/>
      <c r="G138" s="621"/>
      <c r="H138" s="620" t="s">
        <v>637</v>
      </c>
      <c r="I138" s="622"/>
      <c r="J138" s="622"/>
      <c r="K138" s="621"/>
      <c r="L138" s="620"/>
      <c r="M138" s="622"/>
      <c r="N138" s="622"/>
      <c r="O138" s="621"/>
      <c r="P138" s="285" t="s">
        <v>1036</v>
      </c>
      <c r="Q138" s="294" t="s">
        <v>572</v>
      </c>
      <c r="R138" s="317" t="str">
        <f t="shared" si="13"/>
        <v>１．なし</v>
      </c>
      <c r="S138" s="295"/>
      <c r="T138" s="295"/>
      <c r="U138" s="295"/>
      <c r="V138" s="296"/>
      <c r="W138" s="296"/>
      <c r="X138" s="296" t="s">
        <v>622</v>
      </c>
      <c r="Y138" s="296" t="s">
        <v>622</v>
      </c>
      <c r="Z138" s="296"/>
      <c r="AA138" s="296" t="s">
        <v>638</v>
      </c>
      <c r="AB138" s="296" t="s">
        <v>639</v>
      </c>
      <c r="AC138" s="296"/>
      <c r="AD138" s="296"/>
      <c r="AE138" s="296"/>
      <c r="AF138" s="296"/>
      <c r="AG138" s="296"/>
      <c r="AH138" s="296"/>
      <c r="AI138" s="296"/>
      <c r="AJ138" s="296"/>
      <c r="AK138" s="296"/>
      <c r="AL138" s="296"/>
      <c r="AM138" s="296"/>
      <c r="AN138" s="296"/>
      <c r="AO138" s="295"/>
      <c r="AP138" s="295"/>
      <c r="AQ138" s="295"/>
      <c r="AR138" s="295"/>
      <c r="AS138" s="295"/>
      <c r="AT138" s="295"/>
      <c r="AU138" s="295"/>
      <c r="AV138" s="295"/>
      <c r="AW138" s="295"/>
      <c r="AX138" s="295"/>
      <c r="AY138" s="295"/>
      <c r="AZ138" s="295"/>
      <c r="BA138" s="295"/>
      <c r="BB138" s="295"/>
      <c r="BC138" s="295"/>
      <c r="BD138" s="295"/>
      <c r="BE138" s="295"/>
      <c r="BF138" s="295"/>
      <c r="BG138" s="295"/>
      <c r="BH138" s="295"/>
      <c r="BI138" s="295"/>
      <c r="BJ138" s="295"/>
      <c r="BK138" s="295"/>
      <c r="BL138" s="295"/>
      <c r="BM138" s="295"/>
      <c r="BN138" s="295"/>
      <c r="BO138" s="295"/>
      <c r="BP138" s="295"/>
      <c r="BQ138" s="295"/>
      <c r="BR138" s="295"/>
      <c r="BS138" s="295"/>
      <c r="BT138" s="295"/>
      <c r="BU138" s="295"/>
      <c r="BV138" s="295"/>
      <c r="BW138" s="295"/>
      <c r="BX138" s="295"/>
      <c r="BY138" s="295"/>
      <c r="BZ138" s="295"/>
      <c r="CA138" s="295"/>
      <c r="CB138" s="295"/>
      <c r="CC138" s="295"/>
      <c r="CD138" s="295"/>
      <c r="CE138" s="295"/>
      <c r="CF138" s="295"/>
      <c r="CG138" s="295"/>
      <c r="CH138" s="295"/>
      <c r="CI138" s="295"/>
      <c r="CJ138" s="295"/>
      <c r="CK138" s="295"/>
      <c r="CL138" s="295"/>
      <c r="CM138" s="295"/>
      <c r="CN138" s="295"/>
      <c r="CO138" s="295"/>
      <c r="CP138" s="295"/>
      <c r="CQ138" s="295"/>
      <c r="CR138" s="295"/>
      <c r="CS138" s="295"/>
      <c r="CT138" s="295"/>
    </row>
    <row r="139" spans="1:98" s="297" customFormat="1" ht="12" hidden="1" customHeight="1">
      <c r="A139" s="290"/>
      <c r="B139" s="290"/>
      <c r="C139" s="290"/>
      <c r="D139" s="290"/>
      <c r="E139" s="290"/>
      <c r="F139" s="290"/>
      <c r="G139" s="290"/>
      <c r="H139" s="290"/>
      <c r="I139" s="290"/>
      <c r="J139" s="290"/>
      <c r="K139" s="290"/>
      <c r="L139" s="290"/>
      <c r="M139" s="290"/>
      <c r="N139" s="290"/>
      <c r="O139" s="290"/>
      <c r="P139" s="293"/>
      <c r="Q139" s="290"/>
      <c r="R139" s="328"/>
      <c r="S139" s="294"/>
      <c r="T139" s="295"/>
      <c r="U139" s="295"/>
      <c r="V139" s="295"/>
      <c r="W139" s="296"/>
      <c r="X139" s="296"/>
      <c r="Y139" s="296"/>
      <c r="Z139" s="296"/>
      <c r="AA139" s="296"/>
      <c r="AB139" s="296"/>
      <c r="AC139" s="296"/>
      <c r="AD139" s="296"/>
      <c r="AE139" s="296"/>
      <c r="AF139" s="296"/>
      <c r="AG139" s="296"/>
      <c r="AH139" s="296"/>
      <c r="AI139" s="296"/>
      <c r="AJ139" s="296"/>
      <c r="AK139" s="296"/>
      <c r="AL139" s="296"/>
      <c r="AM139" s="296"/>
      <c r="AN139" s="296"/>
      <c r="AO139" s="296"/>
      <c r="AP139" s="295"/>
      <c r="AQ139" s="295"/>
      <c r="AR139" s="295"/>
      <c r="AS139" s="295"/>
      <c r="AT139" s="295"/>
      <c r="AU139" s="295"/>
      <c r="AV139" s="295"/>
      <c r="AW139" s="295"/>
      <c r="AX139" s="295"/>
      <c r="AY139" s="295"/>
      <c r="AZ139" s="295"/>
      <c r="BA139" s="295"/>
      <c r="BB139" s="295"/>
      <c r="BC139" s="295"/>
      <c r="BD139" s="295"/>
      <c r="BE139" s="295"/>
      <c r="BF139" s="295"/>
      <c r="BG139" s="295"/>
      <c r="BH139" s="295"/>
      <c r="BI139" s="295"/>
      <c r="BJ139" s="295"/>
      <c r="BK139" s="295"/>
      <c r="BL139" s="295"/>
      <c r="BM139" s="295"/>
      <c r="BN139" s="295"/>
      <c r="BO139" s="295"/>
      <c r="BP139" s="295"/>
      <c r="BQ139" s="295"/>
      <c r="BR139" s="295"/>
      <c r="BS139" s="295"/>
      <c r="BT139" s="295"/>
      <c r="BU139" s="295"/>
      <c r="BV139" s="295"/>
      <c r="BW139" s="295"/>
      <c r="BX139" s="295"/>
      <c r="BY139" s="295"/>
      <c r="BZ139" s="295"/>
      <c r="CA139" s="295"/>
      <c r="CB139" s="295"/>
      <c r="CC139" s="295"/>
      <c r="CD139" s="295"/>
      <c r="CE139" s="295"/>
      <c r="CF139" s="295"/>
      <c r="CG139" s="295"/>
      <c r="CH139" s="295"/>
      <c r="CI139" s="295"/>
      <c r="CJ139" s="295"/>
      <c r="CK139" s="295"/>
      <c r="CL139" s="295"/>
      <c r="CM139" s="295"/>
      <c r="CN139" s="295"/>
      <c r="CO139" s="295"/>
      <c r="CP139" s="295"/>
      <c r="CQ139" s="295"/>
      <c r="CR139" s="295"/>
      <c r="CS139" s="295"/>
      <c r="CT139" s="295"/>
    </row>
    <row r="140" spans="1:98" s="297" customFormat="1" ht="12" hidden="1" customHeight="1">
      <c r="A140" s="290" t="s">
        <v>1037</v>
      </c>
      <c r="B140" s="290"/>
      <c r="C140" s="290"/>
      <c r="D140" s="290"/>
      <c r="E140" s="290"/>
      <c r="F140" s="290"/>
      <c r="G140" s="290"/>
      <c r="H140" s="290"/>
      <c r="I140" s="290"/>
      <c r="J140" s="290"/>
      <c r="K140" s="290"/>
      <c r="L140" s="290"/>
      <c r="M140" s="290"/>
      <c r="N140" s="290"/>
      <c r="O140" s="290"/>
      <c r="P140" s="293" t="s">
        <v>1033</v>
      </c>
      <c r="Q140" s="294"/>
      <c r="R140" s="294"/>
      <c r="S140" s="295"/>
      <c r="T140" s="295"/>
      <c r="U140" s="295"/>
      <c r="V140" s="296"/>
      <c r="W140" s="296"/>
      <c r="X140" s="296"/>
      <c r="Y140" s="296"/>
      <c r="Z140" s="296"/>
      <c r="AA140" s="296"/>
      <c r="AB140" s="296"/>
      <c r="AC140" s="296"/>
      <c r="AD140" s="296"/>
      <c r="AE140" s="296"/>
      <c r="AF140" s="296"/>
      <c r="AG140" s="296"/>
      <c r="AH140" s="296"/>
      <c r="AI140" s="296"/>
      <c r="AJ140" s="296"/>
      <c r="AK140" s="296"/>
      <c r="AL140" s="296"/>
      <c r="AM140" s="296"/>
      <c r="AN140" s="296"/>
      <c r="AO140" s="295"/>
      <c r="AP140" s="295"/>
      <c r="AQ140" s="295"/>
      <c r="AR140" s="295"/>
      <c r="AS140" s="295"/>
      <c r="AT140" s="295"/>
      <c r="AU140" s="295"/>
      <c r="AV140" s="295"/>
      <c r="AW140" s="295"/>
      <c r="AX140" s="295"/>
      <c r="AY140" s="295"/>
      <c r="AZ140" s="295"/>
      <c r="BA140" s="295"/>
      <c r="BB140" s="295"/>
      <c r="BC140" s="295"/>
      <c r="BD140" s="295"/>
      <c r="BE140" s="295"/>
      <c r="BF140" s="295"/>
      <c r="BG140" s="295"/>
      <c r="BH140" s="295"/>
      <c r="BI140" s="295"/>
      <c r="BJ140" s="295"/>
      <c r="BK140" s="295"/>
      <c r="BL140" s="295"/>
      <c r="BM140" s="295"/>
      <c r="BN140" s="295"/>
      <c r="BO140" s="295"/>
      <c r="BP140" s="295"/>
      <c r="BQ140" s="295"/>
      <c r="BR140" s="295"/>
      <c r="BS140" s="295"/>
      <c r="BT140" s="295"/>
      <c r="BU140" s="295"/>
      <c r="BV140" s="295"/>
      <c r="BW140" s="295"/>
      <c r="BX140" s="295"/>
      <c r="BY140" s="295"/>
      <c r="BZ140" s="295"/>
      <c r="CA140" s="295"/>
      <c r="CB140" s="295"/>
      <c r="CC140" s="295"/>
      <c r="CD140" s="295"/>
      <c r="CE140" s="295"/>
      <c r="CF140" s="295"/>
      <c r="CG140" s="295"/>
      <c r="CH140" s="295"/>
      <c r="CI140" s="295"/>
      <c r="CJ140" s="295"/>
      <c r="CK140" s="295"/>
      <c r="CL140" s="295"/>
      <c r="CM140" s="295"/>
      <c r="CN140" s="295"/>
      <c r="CO140" s="295"/>
      <c r="CP140" s="295"/>
      <c r="CQ140" s="295"/>
      <c r="CR140" s="295"/>
      <c r="CS140" s="295"/>
      <c r="CT140" s="295"/>
    </row>
    <row r="141" spans="1:98" s="297" customFormat="1" ht="12" hidden="1" customHeight="1">
      <c r="A141" s="298" t="s">
        <v>1038</v>
      </c>
      <c r="B141" s="298"/>
      <c r="C141" s="588" t="s">
        <v>569</v>
      </c>
      <c r="D141" s="589"/>
      <c r="E141" s="287">
        <v>8</v>
      </c>
      <c r="F141" s="288" t="s">
        <v>193</v>
      </c>
      <c r="G141" s="287">
        <v>1</v>
      </c>
      <c r="H141" s="288" t="s">
        <v>210</v>
      </c>
      <c r="I141" s="287">
        <v>31</v>
      </c>
      <c r="J141" s="288" t="s">
        <v>570</v>
      </c>
      <c r="K141" s="299"/>
      <c r="L141" s="299"/>
      <c r="M141" s="299"/>
      <c r="N141" s="299"/>
      <c r="O141" s="300"/>
      <c r="P141" s="301"/>
      <c r="Q141" s="294" t="s">
        <v>571</v>
      </c>
      <c r="R141" s="294" t="str">
        <f>C141&amp;D141&amp;E141&amp;F141&amp;G141&amp;H141&amp;I141&amp;J141&amp;K141&amp;L141&amp;M141&amp;N141&amp;O141</f>
        <v>令和8年1月31日</v>
      </c>
      <c r="S141" s="295"/>
      <c r="T141" s="295"/>
      <c r="U141" s="295"/>
      <c r="V141" s="296"/>
      <c r="W141" s="296"/>
      <c r="X141" s="296"/>
      <c r="Y141" s="296"/>
      <c r="Z141" s="296"/>
      <c r="AA141" s="296"/>
      <c r="AB141" s="296"/>
      <c r="AC141" s="296"/>
      <c r="AD141" s="296"/>
      <c r="AE141" s="296"/>
      <c r="AF141" s="296"/>
      <c r="AG141" s="296"/>
      <c r="AH141" s="296"/>
      <c r="AI141" s="296"/>
      <c r="AJ141" s="296"/>
      <c r="AK141" s="296"/>
      <c r="AL141" s="296"/>
      <c r="AM141" s="296"/>
      <c r="AN141" s="296"/>
      <c r="AO141" s="295"/>
      <c r="AP141" s="295"/>
      <c r="AQ141" s="295"/>
      <c r="AR141" s="295"/>
      <c r="AS141" s="295"/>
      <c r="AT141" s="295"/>
      <c r="AU141" s="295"/>
      <c r="AV141" s="295"/>
      <c r="AW141" s="295"/>
      <c r="AX141" s="295"/>
      <c r="AY141" s="295"/>
      <c r="AZ141" s="295"/>
      <c r="BA141" s="295"/>
      <c r="BB141" s="295"/>
      <c r="BC141" s="295"/>
      <c r="BD141" s="295"/>
      <c r="BE141" s="295"/>
      <c r="BF141" s="295"/>
      <c r="BG141" s="295"/>
      <c r="BH141" s="295"/>
      <c r="BI141" s="295"/>
      <c r="BJ141" s="295"/>
      <c r="BK141" s="295"/>
      <c r="BL141" s="295"/>
      <c r="BM141" s="295"/>
      <c r="BN141" s="295"/>
      <c r="BO141" s="295"/>
      <c r="BP141" s="295"/>
      <c r="BQ141" s="295"/>
      <c r="BR141" s="295"/>
      <c r="BS141" s="295"/>
      <c r="BT141" s="295"/>
      <c r="BU141" s="295"/>
      <c r="BV141" s="295"/>
      <c r="BW141" s="295"/>
      <c r="BX141" s="295"/>
      <c r="BY141" s="295"/>
      <c r="BZ141" s="295"/>
      <c r="CA141" s="295"/>
      <c r="CB141" s="295"/>
      <c r="CC141" s="295"/>
      <c r="CD141" s="295"/>
      <c r="CE141" s="295"/>
      <c r="CF141" s="295"/>
      <c r="CG141" s="295"/>
      <c r="CH141" s="295"/>
      <c r="CI141" s="295"/>
      <c r="CJ141" s="295"/>
      <c r="CK141" s="295"/>
      <c r="CL141" s="295"/>
      <c r="CM141" s="295"/>
      <c r="CN141" s="295"/>
      <c r="CO141" s="295"/>
      <c r="CP141" s="295"/>
      <c r="CQ141" s="295"/>
      <c r="CR141" s="295"/>
      <c r="CS141" s="295"/>
      <c r="CT141" s="295"/>
    </row>
    <row r="142" spans="1:98" s="297" customFormat="1" ht="12" hidden="1" customHeight="1">
      <c r="A142" s="298" t="s">
        <v>1039</v>
      </c>
      <c r="B142" s="298"/>
      <c r="C142" s="588" t="s">
        <v>569</v>
      </c>
      <c r="D142" s="589"/>
      <c r="E142" s="287">
        <v>8</v>
      </c>
      <c r="F142" s="288" t="s">
        <v>193</v>
      </c>
      <c r="G142" s="287">
        <v>1</v>
      </c>
      <c r="H142" s="288" t="s">
        <v>210</v>
      </c>
      <c r="I142" s="287">
        <v>31</v>
      </c>
      <c r="J142" s="288" t="s">
        <v>570</v>
      </c>
      <c r="K142" s="299"/>
      <c r="L142" s="299"/>
      <c r="M142" s="299"/>
      <c r="N142" s="299"/>
      <c r="O142" s="300"/>
      <c r="P142" s="301"/>
      <c r="Q142" s="294" t="s">
        <v>571</v>
      </c>
      <c r="R142" s="294" t="str">
        <f>C142&amp;D142&amp;E142&amp;F142&amp;G142&amp;H142&amp;I142&amp;J142&amp;K142&amp;L142&amp;M142&amp;N142&amp;O142</f>
        <v>令和8年1月31日</v>
      </c>
      <c r="S142" s="295"/>
      <c r="T142" s="295"/>
      <c r="U142" s="295"/>
      <c r="V142" s="296"/>
      <c r="W142" s="296"/>
      <c r="X142" s="296"/>
      <c r="Y142" s="296"/>
      <c r="Z142" s="296"/>
      <c r="AA142" s="296"/>
      <c r="AB142" s="296"/>
      <c r="AC142" s="296"/>
      <c r="AD142" s="296"/>
      <c r="AE142" s="296"/>
      <c r="AF142" s="296"/>
      <c r="AG142" s="296"/>
      <c r="AH142" s="296"/>
      <c r="AI142" s="296"/>
      <c r="AJ142" s="296"/>
      <c r="AK142" s="296"/>
      <c r="AL142" s="296"/>
      <c r="AM142" s="296"/>
      <c r="AN142" s="296"/>
      <c r="AO142" s="295"/>
      <c r="AP142" s="295"/>
      <c r="AQ142" s="295"/>
      <c r="AR142" s="295"/>
      <c r="AS142" s="295"/>
      <c r="AT142" s="295"/>
      <c r="AU142" s="295"/>
      <c r="AV142" s="295"/>
      <c r="AW142" s="295"/>
      <c r="AX142" s="295"/>
      <c r="AY142" s="295"/>
      <c r="AZ142" s="295"/>
      <c r="BA142" s="295"/>
      <c r="BB142" s="295"/>
      <c r="BC142" s="295"/>
      <c r="BD142" s="295"/>
      <c r="BE142" s="295"/>
      <c r="BF142" s="295"/>
      <c r="BG142" s="295"/>
      <c r="BH142" s="295"/>
      <c r="BI142" s="295"/>
      <c r="BJ142" s="295"/>
      <c r="BK142" s="295"/>
      <c r="BL142" s="295"/>
      <c r="BM142" s="295"/>
      <c r="BN142" s="295"/>
      <c r="BO142" s="295"/>
      <c r="BP142" s="295"/>
      <c r="BQ142" s="295"/>
      <c r="BR142" s="295"/>
      <c r="BS142" s="295"/>
      <c r="BT142" s="295"/>
      <c r="BU142" s="295"/>
      <c r="BV142" s="295"/>
      <c r="BW142" s="295"/>
      <c r="BX142" s="295"/>
      <c r="BY142" s="295"/>
      <c r="BZ142" s="295"/>
      <c r="CA142" s="295"/>
      <c r="CB142" s="295"/>
      <c r="CC142" s="295"/>
      <c r="CD142" s="295"/>
      <c r="CE142" s="295"/>
      <c r="CF142" s="295"/>
      <c r="CG142" s="295"/>
      <c r="CH142" s="295"/>
      <c r="CI142" s="295"/>
      <c r="CJ142" s="295"/>
      <c r="CK142" s="295"/>
      <c r="CL142" s="295"/>
      <c r="CM142" s="295"/>
      <c r="CN142" s="295"/>
      <c r="CO142" s="295"/>
      <c r="CP142" s="295"/>
      <c r="CQ142" s="295"/>
      <c r="CR142" s="295"/>
      <c r="CS142" s="295"/>
      <c r="CT142" s="295"/>
    </row>
    <row r="143" spans="1:98" s="297" customFormat="1" ht="12" hidden="1" customHeight="1">
      <c r="A143" s="298" t="s">
        <v>1040</v>
      </c>
      <c r="B143" s="298"/>
      <c r="C143" s="588" t="s">
        <v>569</v>
      </c>
      <c r="D143" s="589"/>
      <c r="E143" s="287">
        <v>8</v>
      </c>
      <c r="F143" s="288" t="s">
        <v>193</v>
      </c>
      <c r="G143" s="287">
        <v>6</v>
      </c>
      <c r="H143" s="288" t="s">
        <v>210</v>
      </c>
      <c r="I143" s="287">
        <v>1</v>
      </c>
      <c r="J143" s="288" t="s">
        <v>570</v>
      </c>
      <c r="K143" s="299"/>
      <c r="L143" s="299"/>
      <c r="M143" s="299"/>
      <c r="N143" s="299"/>
      <c r="O143" s="300"/>
      <c r="P143" s="301"/>
      <c r="Q143" s="294" t="s">
        <v>571</v>
      </c>
      <c r="R143" s="294" t="str">
        <f>C143&amp;D143&amp;E143&amp;F143&amp;G143&amp;H143&amp;I143&amp;J143&amp;K143&amp;L143&amp;M143&amp;N143&amp;O143</f>
        <v>令和8年6月1日</v>
      </c>
      <c r="S143" s="295"/>
      <c r="T143" s="295"/>
      <c r="U143" s="295"/>
      <c r="V143" s="296"/>
      <c r="W143" s="296"/>
      <c r="X143" s="296"/>
      <c r="Y143" s="296"/>
      <c r="Z143" s="296"/>
      <c r="AA143" s="296"/>
      <c r="AB143" s="296"/>
      <c r="AC143" s="296"/>
      <c r="AD143" s="296"/>
      <c r="AE143" s="296"/>
      <c r="AF143" s="296"/>
      <c r="AG143" s="296"/>
      <c r="AH143" s="296"/>
      <c r="AI143" s="296"/>
      <c r="AJ143" s="296"/>
      <c r="AK143" s="296"/>
      <c r="AL143" s="296"/>
      <c r="AM143" s="296"/>
      <c r="AN143" s="296"/>
      <c r="AO143" s="295"/>
      <c r="AP143" s="295"/>
      <c r="AQ143" s="295"/>
      <c r="AR143" s="295"/>
      <c r="AS143" s="295"/>
      <c r="AT143" s="295"/>
      <c r="AU143" s="295"/>
      <c r="AV143" s="295"/>
      <c r="AW143" s="295"/>
      <c r="AX143" s="295"/>
      <c r="AY143" s="295"/>
      <c r="AZ143" s="295"/>
      <c r="BA143" s="295"/>
      <c r="BB143" s="295"/>
      <c r="BC143" s="295"/>
      <c r="BD143" s="295"/>
      <c r="BE143" s="295"/>
      <c r="BF143" s="295"/>
      <c r="BG143" s="295"/>
      <c r="BH143" s="295"/>
      <c r="BI143" s="295"/>
      <c r="BJ143" s="295"/>
      <c r="BK143" s="295"/>
      <c r="BL143" s="295"/>
      <c r="BM143" s="295"/>
      <c r="BN143" s="295"/>
      <c r="BO143" s="295"/>
      <c r="BP143" s="295"/>
      <c r="BQ143" s="295"/>
      <c r="BR143" s="295"/>
      <c r="BS143" s="295"/>
      <c r="BT143" s="295"/>
      <c r="BU143" s="295"/>
      <c r="BV143" s="295"/>
      <c r="BW143" s="295"/>
      <c r="BX143" s="295"/>
      <c r="BY143" s="295"/>
      <c r="BZ143" s="295"/>
      <c r="CA143" s="295"/>
      <c r="CB143" s="295"/>
      <c r="CC143" s="295"/>
      <c r="CD143" s="295"/>
      <c r="CE143" s="295"/>
      <c r="CF143" s="295"/>
      <c r="CG143" s="295"/>
      <c r="CH143" s="295"/>
      <c r="CI143" s="295"/>
      <c r="CJ143" s="295"/>
      <c r="CK143" s="295"/>
      <c r="CL143" s="295"/>
      <c r="CM143" s="295"/>
      <c r="CN143" s="295"/>
      <c r="CO143" s="295"/>
      <c r="CP143" s="295"/>
      <c r="CQ143" s="295"/>
      <c r="CR143" s="295"/>
      <c r="CS143" s="295"/>
      <c r="CT143" s="295"/>
    </row>
    <row r="144" spans="1:98" s="297" customFormat="1" ht="12" hidden="1" customHeight="1">
      <c r="A144" s="290"/>
      <c r="B144" s="290"/>
      <c r="C144" s="290"/>
      <c r="D144" s="290"/>
      <c r="E144" s="290"/>
      <c r="F144" s="290"/>
      <c r="G144" s="290"/>
      <c r="H144" s="290"/>
      <c r="I144" s="290"/>
      <c r="J144" s="290"/>
      <c r="K144" s="290"/>
      <c r="L144" s="290"/>
      <c r="M144" s="290"/>
      <c r="N144" s="290"/>
      <c r="O144" s="290"/>
      <c r="P144" s="293"/>
      <c r="Q144" s="294"/>
      <c r="R144" s="294"/>
      <c r="S144" s="295"/>
      <c r="T144" s="295"/>
      <c r="U144" s="295"/>
      <c r="V144" s="296"/>
      <c r="W144" s="296"/>
      <c r="X144" s="296"/>
      <c r="Y144" s="296"/>
      <c r="Z144" s="296"/>
      <c r="AA144" s="296"/>
      <c r="AB144" s="296"/>
      <c r="AC144" s="296"/>
      <c r="AD144" s="296"/>
      <c r="AE144" s="296"/>
      <c r="AF144" s="296"/>
      <c r="AG144" s="296"/>
      <c r="AH144" s="296"/>
      <c r="AI144" s="296"/>
      <c r="AJ144" s="296"/>
      <c r="AK144" s="296"/>
      <c r="AL144" s="296"/>
      <c r="AM144" s="296"/>
      <c r="AN144" s="296"/>
      <c r="AO144" s="295"/>
      <c r="AP144" s="295"/>
      <c r="AQ144" s="295"/>
      <c r="AR144" s="295"/>
      <c r="AS144" s="295"/>
      <c r="AT144" s="295"/>
      <c r="AU144" s="295"/>
      <c r="AV144" s="295"/>
      <c r="AW144" s="295"/>
      <c r="AX144" s="295"/>
      <c r="AY144" s="295"/>
      <c r="AZ144" s="295"/>
      <c r="BA144" s="295"/>
      <c r="BB144" s="295"/>
      <c r="BC144" s="295"/>
      <c r="BD144" s="295"/>
      <c r="BE144" s="295"/>
      <c r="BF144" s="295"/>
      <c r="BG144" s="295"/>
      <c r="BH144" s="295"/>
      <c r="BI144" s="295"/>
      <c r="BJ144" s="295"/>
      <c r="BK144" s="295"/>
      <c r="BL144" s="295"/>
      <c r="BM144" s="295"/>
      <c r="BN144" s="295"/>
      <c r="BO144" s="295"/>
      <c r="BP144" s="295"/>
      <c r="BQ144" s="295"/>
      <c r="BR144" s="295"/>
      <c r="BS144" s="295"/>
      <c r="BT144" s="295"/>
      <c r="BU144" s="295"/>
      <c r="BV144" s="295"/>
      <c r="BW144" s="295"/>
      <c r="BX144" s="295"/>
      <c r="BY144" s="295"/>
      <c r="BZ144" s="295"/>
      <c r="CA144" s="295"/>
      <c r="CB144" s="295"/>
      <c r="CC144" s="295"/>
      <c r="CD144" s="295"/>
      <c r="CE144" s="295"/>
      <c r="CF144" s="295"/>
      <c r="CG144" s="295"/>
      <c r="CH144" s="295"/>
      <c r="CI144" s="295"/>
      <c r="CJ144" s="295"/>
      <c r="CK144" s="295"/>
      <c r="CL144" s="295"/>
      <c r="CM144" s="295"/>
      <c r="CN144" s="295"/>
      <c r="CO144" s="295"/>
      <c r="CP144" s="295"/>
      <c r="CQ144" s="295"/>
      <c r="CR144" s="295"/>
      <c r="CS144" s="295"/>
      <c r="CT144" s="295"/>
    </row>
    <row r="145" spans="1:98" s="297" customFormat="1" ht="12" hidden="1" customHeight="1">
      <c r="A145" s="290"/>
      <c r="B145" s="290"/>
      <c r="C145" s="290"/>
      <c r="D145" s="290"/>
      <c r="E145" s="290"/>
      <c r="F145" s="290"/>
      <c r="G145" s="290"/>
      <c r="H145" s="290"/>
      <c r="I145" s="290"/>
      <c r="J145" s="290"/>
      <c r="K145" s="290"/>
      <c r="L145" s="290"/>
      <c r="M145" s="290"/>
      <c r="N145" s="290"/>
      <c r="O145" s="290"/>
      <c r="P145" s="293"/>
      <c r="Q145" s="294"/>
      <c r="R145" s="294"/>
      <c r="S145" s="295"/>
      <c r="T145" s="295"/>
      <c r="U145" s="295"/>
      <c r="V145" s="296"/>
      <c r="W145" s="296"/>
      <c r="X145" s="296"/>
      <c r="Y145" s="296"/>
      <c r="Z145" s="296"/>
      <c r="AA145" s="296"/>
      <c r="AB145" s="296"/>
      <c r="AC145" s="296"/>
      <c r="AD145" s="296"/>
      <c r="AE145" s="296"/>
      <c r="AF145" s="296"/>
      <c r="AG145" s="296"/>
      <c r="AH145" s="296"/>
      <c r="AI145" s="296"/>
      <c r="AJ145" s="296"/>
      <c r="AK145" s="296"/>
      <c r="AL145" s="296"/>
      <c r="AM145" s="296"/>
      <c r="AN145" s="296"/>
      <c r="AO145" s="295"/>
      <c r="AP145" s="295"/>
      <c r="AQ145" s="295"/>
      <c r="AR145" s="295"/>
      <c r="AS145" s="295"/>
      <c r="AT145" s="295"/>
      <c r="AU145" s="295"/>
      <c r="AV145" s="295"/>
      <c r="AW145" s="295"/>
      <c r="AX145" s="295"/>
      <c r="AY145" s="295"/>
      <c r="AZ145" s="295"/>
      <c r="BA145" s="295"/>
      <c r="BB145" s="295"/>
      <c r="BC145" s="295"/>
      <c r="BD145" s="295"/>
      <c r="BE145" s="295"/>
      <c r="BF145" s="295"/>
      <c r="BG145" s="295"/>
      <c r="BH145" s="295"/>
      <c r="BI145" s="295"/>
      <c r="BJ145" s="295"/>
      <c r="BK145" s="295"/>
      <c r="BL145" s="295"/>
      <c r="BM145" s="295"/>
      <c r="BN145" s="295"/>
      <c r="BO145" s="295"/>
      <c r="BP145" s="295"/>
      <c r="BQ145" s="295"/>
      <c r="BR145" s="295"/>
      <c r="BS145" s="295"/>
      <c r="BT145" s="295"/>
      <c r="BU145" s="295"/>
      <c r="BV145" s="295"/>
      <c r="BW145" s="295"/>
      <c r="BX145" s="295"/>
      <c r="BY145" s="295"/>
      <c r="BZ145" s="295"/>
      <c r="CA145" s="295"/>
      <c r="CB145" s="295"/>
      <c r="CC145" s="295"/>
      <c r="CD145" s="295"/>
      <c r="CE145" s="295"/>
      <c r="CF145" s="295"/>
      <c r="CG145" s="295"/>
      <c r="CH145" s="295"/>
      <c r="CI145" s="295"/>
      <c r="CJ145" s="295"/>
      <c r="CK145" s="295"/>
      <c r="CL145" s="295"/>
      <c r="CM145" s="295"/>
      <c r="CN145" s="295"/>
      <c r="CO145" s="295"/>
      <c r="CP145" s="295"/>
      <c r="CQ145" s="295"/>
      <c r="CR145" s="295"/>
      <c r="CS145" s="295"/>
      <c r="CT145" s="295"/>
    </row>
    <row r="146" spans="1:98" s="297" customFormat="1" ht="12" hidden="1" customHeight="1">
      <c r="A146" s="290"/>
      <c r="B146" s="290"/>
      <c r="C146" s="290"/>
      <c r="D146" s="290"/>
      <c r="E146" s="290"/>
      <c r="F146" s="290"/>
      <c r="G146" s="290"/>
      <c r="H146" s="290"/>
      <c r="I146" s="290"/>
      <c r="J146" s="290"/>
      <c r="K146" s="290"/>
      <c r="L146" s="290"/>
      <c r="M146" s="290"/>
      <c r="N146" s="290"/>
      <c r="O146" s="290"/>
      <c r="P146" s="293"/>
      <c r="Q146" s="294"/>
      <c r="R146" s="294"/>
      <c r="S146" s="295"/>
      <c r="T146" s="295"/>
      <c r="U146" s="295"/>
      <c r="V146" s="296"/>
      <c r="W146" s="296"/>
      <c r="X146" s="296"/>
      <c r="Y146" s="296"/>
      <c r="Z146" s="296"/>
      <c r="AA146" s="296"/>
      <c r="AB146" s="296"/>
      <c r="AC146" s="296"/>
      <c r="AD146" s="296"/>
      <c r="AE146" s="296"/>
      <c r="AF146" s="296"/>
      <c r="AG146" s="296"/>
      <c r="AH146" s="296"/>
      <c r="AI146" s="296"/>
      <c r="AJ146" s="296"/>
      <c r="AK146" s="296"/>
      <c r="AL146" s="296"/>
      <c r="AM146" s="296"/>
      <c r="AN146" s="296"/>
      <c r="AO146" s="295"/>
      <c r="AP146" s="295"/>
      <c r="AQ146" s="295"/>
      <c r="AR146" s="295"/>
      <c r="AS146" s="295"/>
      <c r="AT146" s="295"/>
      <c r="AU146" s="295"/>
      <c r="AV146" s="295"/>
      <c r="AW146" s="295"/>
      <c r="AX146" s="295"/>
      <c r="AY146" s="295"/>
      <c r="AZ146" s="295"/>
      <c r="BA146" s="295"/>
      <c r="BB146" s="295"/>
      <c r="BC146" s="295"/>
      <c r="BD146" s="295"/>
      <c r="BE146" s="295"/>
      <c r="BF146" s="295"/>
      <c r="BG146" s="295"/>
      <c r="BH146" s="295"/>
      <c r="BI146" s="295"/>
      <c r="BJ146" s="295"/>
      <c r="BK146" s="295"/>
      <c r="BL146" s="295"/>
      <c r="BM146" s="295"/>
      <c r="BN146" s="295"/>
      <c r="BO146" s="295"/>
      <c r="BP146" s="295"/>
      <c r="BQ146" s="295"/>
      <c r="BR146" s="295"/>
      <c r="BS146" s="295"/>
      <c r="BT146" s="295"/>
      <c r="BU146" s="295"/>
      <c r="BV146" s="295"/>
      <c r="BW146" s="295"/>
      <c r="BX146" s="295"/>
      <c r="BY146" s="295"/>
      <c r="BZ146" s="295"/>
      <c r="CA146" s="295"/>
      <c r="CB146" s="295"/>
      <c r="CC146" s="295"/>
      <c r="CD146" s="295"/>
      <c r="CE146" s="295"/>
      <c r="CF146" s="295"/>
      <c r="CG146" s="295"/>
      <c r="CH146" s="295"/>
      <c r="CI146" s="295"/>
      <c r="CJ146" s="295"/>
      <c r="CK146" s="295"/>
      <c r="CL146" s="295"/>
      <c r="CM146" s="295"/>
      <c r="CN146" s="295"/>
      <c r="CO146" s="295"/>
      <c r="CP146" s="295"/>
      <c r="CQ146" s="295"/>
      <c r="CR146" s="295"/>
      <c r="CS146" s="295"/>
      <c r="CT146" s="295"/>
    </row>
    <row r="147" spans="1:98" s="297" customFormat="1" ht="12" hidden="1" customHeight="1">
      <c r="A147" s="290"/>
      <c r="B147" s="290"/>
      <c r="C147" s="290"/>
      <c r="D147" s="290"/>
      <c r="E147" s="290"/>
      <c r="F147" s="290"/>
      <c r="G147" s="290"/>
      <c r="H147" s="290"/>
      <c r="I147" s="290"/>
      <c r="J147" s="290"/>
      <c r="K147" s="290"/>
      <c r="L147" s="290"/>
      <c r="M147" s="290"/>
      <c r="N147" s="290"/>
      <c r="O147" s="290"/>
      <c r="P147" s="293"/>
      <c r="Q147" s="294"/>
      <c r="R147" s="294"/>
      <c r="S147" s="295"/>
      <c r="T147" s="295"/>
      <c r="U147" s="295"/>
      <c r="V147" s="296"/>
      <c r="W147" s="296"/>
      <c r="X147" s="296"/>
      <c r="Y147" s="296"/>
      <c r="Z147" s="296"/>
      <c r="AA147" s="296"/>
      <c r="AB147" s="296"/>
      <c r="AC147" s="296"/>
      <c r="AD147" s="296"/>
      <c r="AE147" s="296"/>
      <c r="AF147" s="296"/>
      <c r="AG147" s="296"/>
      <c r="AH147" s="296"/>
      <c r="AI147" s="296"/>
      <c r="AJ147" s="296"/>
      <c r="AK147" s="296"/>
      <c r="AL147" s="296"/>
      <c r="AM147" s="296"/>
      <c r="AN147" s="296"/>
      <c r="AO147" s="295"/>
      <c r="AP147" s="295"/>
      <c r="AQ147" s="295"/>
      <c r="AR147" s="295"/>
      <c r="AS147" s="295"/>
      <c r="AT147" s="295"/>
      <c r="AU147" s="295"/>
      <c r="AV147" s="295"/>
      <c r="AW147" s="295"/>
      <c r="AX147" s="295"/>
      <c r="AY147" s="295"/>
      <c r="AZ147" s="295"/>
      <c r="BA147" s="295"/>
      <c r="BB147" s="295"/>
      <c r="BC147" s="295"/>
      <c r="BD147" s="295"/>
      <c r="BE147" s="295"/>
      <c r="BF147" s="295"/>
      <c r="BG147" s="295"/>
      <c r="BH147" s="295"/>
      <c r="BI147" s="295"/>
      <c r="BJ147" s="295"/>
      <c r="BK147" s="295"/>
      <c r="BL147" s="295"/>
      <c r="BM147" s="295"/>
      <c r="BN147" s="295"/>
      <c r="BO147" s="295"/>
      <c r="BP147" s="295"/>
      <c r="BQ147" s="295"/>
      <c r="BR147" s="295"/>
      <c r="BS147" s="295"/>
      <c r="BT147" s="295"/>
      <c r="BU147" s="295"/>
      <c r="BV147" s="295"/>
      <c r="BW147" s="295"/>
      <c r="BX147" s="295"/>
      <c r="BY147" s="295"/>
      <c r="BZ147" s="295"/>
      <c r="CA147" s="295"/>
      <c r="CB147" s="295"/>
      <c r="CC147" s="295"/>
      <c r="CD147" s="295"/>
      <c r="CE147" s="295"/>
      <c r="CF147" s="295"/>
      <c r="CG147" s="295"/>
      <c r="CH147" s="295"/>
      <c r="CI147" s="295"/>
      <c r="CJ147" s="295"/>
      <c r="CK147" s="295"/>
      <c r="CL147" s="295"/>
      <c r="CM147" s="295"/>
      <c r="CN147" s="295"/>
      <c r="CO147" s="295"/>
      <c r="CP147" s="295"/>
      <c r="CQ147" s="295"/>
      <c r="CR147" s="295"/>
      <c r="CS147" s="295"/>
      <c r="CT147" s="295"/>
    </row>
    <row r="148" spans="1:98" s="297" customFormat="1" ht="12" customHeight="1">
      <c r="A148" s="290"/>
      <c r="B148" s="290"/>
      <c r="C148" s="290"/>
      <c r="D148" s="290"/>
      <c r="E148" s="290"/>
      <c r="F148" s="290"/>
      <c r="G148" s="290"/>
      <c r="H148" s="290"/>
      <c r="I148" s="290"/>
      <c r="J148" s="290"/>
      <c r="K148" s="290"/>
      <c r="L148" s="290"/>
      <c r="M148" s="290"/>
      <c r="N148" s="290"/>
      <c r="O148" s="290"/>
      <c r="P148" s="293"/>
      <c r="Q148" s="294"/>
      <c r="R148" s="294"/>
      <c r="S148" s="295"/>
      <c r="T148" s="295"/>
      <c r="U148" s="295"/>
      <c r="V148" s="296"/>
      <c r="W148" s="296"/>
      <c r="X148" s="296"/>
      <c r="Y148" s="296"/>
      <c r="Z148" s="296"/>
      <c r="AA148" s="296"/>
      <c r="AB148" s="296"/>
      <c r="AC148" s="296"/>
      <c r="AD148" s="296"/>
      <c r="AE148" s="296"/>
      <c r="AF148" s="296"/>
      <c r="AG148" s="296"/>
      <c r="AH148" s="296"/>
      <c r="AI148" s="296"/>
      <c r="AJ148" s="296"/>
      <c r="AK148" s="296"/>
      <c r="AL148" s="296"/>
      <c r="AM148" s="296"/>
      <c r="AN148" s="296"/>
      <c r="AO148" s="295"/>
      <c r="AP148" s="295"/>
      <c r="AQ148" s="295"/>
      <c r="AR148" s="295"/>
      <c r="AS148" s="295"/>
      <c r="AT148" s="295"/>
      <c r="AU148" s="295"/>
      <c r="AV148" s="295"/>
      <c r="AW148" s="295"/>
      <c r="AX148" s="295"/>
      <c r="AY148" s="295"/>
      <c r="AZ148" s="295"/>
      <c r="BA148" s="295"/>
      <c r="BB148" s="295"/>
      <c r="BC148" s="295"/>
      <c r="BD148" s="295"/>
      <c r="BE148" s="295"/>
      <c r="BF148" s="295"/>
      <c r="BG148" s="295"/>
      <c r="BH148" s="295"/>
      <c r="BI148" s="295"/>
      <c r="BJ148" s="295"/>
      <c r="BK148" s="295"/>
      <c r="BL148" s="295"/>
      <c r="BM148" s="295"/>
      <c r="BN148" s="295"/>
      <c r="BO148" s="295"/>
      <c r="BP148" s="295"/>
      <c r="BQ148" s="295"/>
      <c r="BR148" s="295"/>
      <c r="BS148" s="295"/>
      <c r="BT148" s="295"/>
      <c r="BU148" s="295"/>
      <c r="BV148" s="295"/>
      <c r="BW148" s="295"/>
      <c r="BX148" s="295"/>
      <c r="BY148" s="295"/>
      <c r="BZ148" s="295"/>
      <c r="CA148" s="295"/>
      <c r="CB148" s="295"/>
      <c r="CC148" s="295"/>
      <c r="CD148" s="295"/>
      <c r="CE148" s="295"/>
      <c r="CF148" s="295"/>
      <c r="CG148" s="295"/>
      <c r="CH148" s="295"/>
      <c r="CI148" s="295"/>
      <c r="CJ148" s="295"/>
      <c r="CK148" s="295"/>
      <c r="CL148" s="295"/>
      <c r="CM148" s="295"/>
      <c r="CN148" s="295"/>
      <c r="CO148" s="295"/>
      <c r="CP148" s="295"/>
      <c r="CQ148" s="295"/>
      <c r="CR148" s="295"/>
      <c r="CS148" s="295"/>
      <c r="CT148" s="295"/>
    </row>
    <row r="149" spans="1:98" s="297" customFormat="1" ht="12" customHeight="1">
      <c r="A149" s="290"/>
      <c r="B149" s="290"/>
      <c r="C149" s="290"/>
      <c r="D149" s="290"/>
      <c r="E149" s="290"/>
      <c r="F149" s="290"/>
      <c r="G149" s="290"/>
      <c r="H149" s="290"/>
      <c r="I149" s="290"/>
      <c r="J149" s="290"/>
      <c r="K149" s="290"/>
      <c r="L149" s="290"/>
      <c r="M149" s="290"/>
      <c r="N149" s="290"/>
      <c r="O149" s="290"/>
      <c r="P149" s="293"/>
      <c r="Q149" s="294"/>
      <c r="R149" s="294"/>
      <c r="S149" s="295"/>
      <c r="T149" s="295"/>
      <c r="U149" s="295"/>
      <c r="V149" s="296"/>
      <c r="W149" s="296"/>
      <c r="X149" s="296"/>
      <c r="Y149" s="296"/>
      <c r="Z149" s="296"/>
      <c r="AA149" s="296"/>
      <c r="AB149" s="296"/>
      <c r="AC149" s="296"/>
      <c r="AD149" s="296"/>
      <c r="AE149" s="296"/>
      <c r="AF149" s="296"/>
      <c r="AG149" s="296"/>
      <c r="AH149" s="296"/>
      <c r="AI149" s="296"/>
      <c r="AJ149" s="296"/>
      <c r="AK149" s="296"/>
      <c r="AL149" s="296"/>
      <c r="AM149" s="296"/>
      <c r="AN149" s="296"/>
      <c r="AO149" s="295"/>
      <c r="AP149" s="295"/>
      <c r="AQ149" s="295"/>
      <c r="AR149" s="295"/>
      <c r="AS149" s="295"/>
      <c r="AT149" s="295"/>
      <c r="AU149" s="295"/>
      <c r="AV149" s="295"/>
      <c r="AW149" s="295"/>
      <c r="AX149" s="295"/>
      <c r="AY149" s="295"/>
      <c r="AZ149" s="295"/>
      <c r="BA149" s="295"/>
      <c r="BB149" s="295"/>
      <c r="BC149" s="295"/>
      <c r="BD149" s="295"/>
      <c r="BE149" s="295"/>
      <c r="BF149" s="295"/>
      <c r="BG149" s="295"/>
      <c r="BH149" s="295"/>
      <c r="BI149" s="295"/>
      <c r="BJ149" s="295"/>
      <c r="BK149" s="295"/>
      <c r="BL149" s="295"/>
      <c r="BM149" s="295"/>
      <c r="BN149" s="295"/>
      <c r="BO149" s="295"/>
      <c r="BP149" s="295"/>
      <c r="BQ149" s="295"/>
      <c r="BR149" s="295"/>
      <c r="BS149" s="295"/>
      <c r="BT149" s="295"/>
      <c r="BU149" s="295"/>
      <c r="BV149" s="295"/>
      <c r="BW149" s="295"/>
      <c r="BX149" s="295"/>
      <c r="BY149" s="295"/>
      <c r="BZ149" s="295"/>
      <c r="CA149" s="295"/>
      <c r="CB149" s="295"/>
      <c r="CC149" s="295"/>
      <c r="CD149" s="295"/>
      <c r="CE149" s="295"/>
      <c r="CF149" s="295"/>
      <c r="CG149" s="295"/>
      <c r="CH149" s="295"/>
      <c r="CI149" s="295"/>
      <c r="CJ149" s="295"/>
      <c r="CK149" s="295"/>
      <c r="CL149" s="295"/>
      <c r="CM149" s="295"/>
      <c r="CN149" s="295"/>
      <c r="CO149" s="295"/>
      <c r="CP149" s="295"/>
      <c r="CQ149" s="295"/>
      <c r="CR149" s="295"/>
      <c r="CS149" s="295"/>
      <c r="CT149" s="295"/>
    </row>
    <row r="150" spans="1:98" s="297" customFormat="1" ht="12" customHeight="1">
      <c r="A150" s="290"/>
      <c r="B150" s="290"/>
      <c r="C150" s="290"/>
      <c r="D150" s="290"/>
      <c r="E150" s="290"/>
      <c r="F150" s="290"/>
      <c r="G150" s="290"/>
      <c r="H150" s="290"/>
      <c r="I150" s="290"/>
      <c r="J150" s="290"/>
      <c r="K150" s="290"/>
      <c r="L150" s="290"/>
      <c r="M150" s="290"/>
      <c r="N150" s="290"/>
      <c r="O150" s="290"/>
      <c r="P150" s="293"/>
      <c r="Q150" s="294"/>
      <c r="R150" s="294"/>
      <c r="S150" s="295"/>
      <c r="T150" s="295"/>
      <c r="U150" s="295"/>
      <c r="V150" s="296"/>
      <c r="W150" s="296"/>
      <c r="X150" s="296"/>
      <c r="Y150" s="296"/>
      <c r="Z150" s="296"/>
      <c r="AA150" s="296"/>
      <c r="AB150" s="296"/>
      <c r="AC150" s="296"/>
      <c r="AD150" s="296"/>
      <c r="AE150" s="296"/>
      <c r="AF150" s="296"/>
      <c r="AG150" s="296"/>
      <c r="AH150" s="296"/>
      <c r="AI150" s="296"/>
      <c r="AJ150" s="296"/>
      <c r="AK150" s="296"/>
      <c r="AL150" s="296"/>
      <c r="AM150" s="296"/>
      <c r="AN150" s="296"/>
      <c r="AO150" s="295"/>
      <c r="AP150" s="295"/>
      <c r="AQ150" s="295"/>
      <c r="AR150" s="295"/>
      <c r="AS150" s="295"/>
      <c r="AT150" s="295"/>
      <c r="AU150" s="295"/>
      <c r="AV150" s="295"/>
      <c r="AW150" s="295"/>
      <c r="AX150" s="295"/>
      <c r="AY150" s="295"/>
      <c r="AZ150" s="295"/>
      <c r="BA150" s="295"/>
      <c r="BB150" s="295"/>
      <c r="BC150" s="295"/>
      <c r="BD150" s="295"/>
      <c r="BE150" s="295"/>
      <c r="BF150" s="295"/>
      <c r="BG150" s="295"/>
      <c r="BH150" s="295"/>
      <c r="BI150" s="295"/>
      <c r="BJ150" s="295"/>
      <c r="BK150" s="295"/>
      <c r="BL150" s="295"/>
      <c r="BM150" s="295"/>
      <c r="BN150" s="295"/>
      <c r="BO150" s="295"/>
      <c r="BP150" s="295"/>
      <c r="BQ150" s="295"/>
      <c r="BR150" s="295"/>
      <c r="BS150" s="295"/>
      <c r="BT150" s="295"/>
      <c r="BU150" s="295"/>
      <c r="BV150" s="295"/>
      <c r="BW150" s="295"/>
      <c r="BX150" s="295"/>
      <c r="BY150" s="295"/>
      <c r="BZ150" s="295"/>
      <c r="CA150" s="295"/>
      <c r="CB150" s="295"/>
      <c r="CC150" s="295"/>
      <c r="CD150" s="295"/>
      <c r="CE150" s="295"/>
      <c r="CF150" s="295"/>
      <c r="CG150" s="295"/>
      <c r="CH150" s="295"/>
      <c r="CI150" s="295"/>
      <c r="CJ150" s="295"/>
      <c r="CK150" s="295"/>
      <c r="CL150" s="295"/>
      <c r="CM150" s="295"/>
      <c r="CN150" s="295"/>
      <c r="CO150" s="295"/>
      <c r="CP150" s="295"/>
      <c r="CQ150" s="295"/>
      <c r="CR150" s="295"/>
      <c r="CS150" s="295"/>
      <c r="CT150" s="295"/>
    </row>
    <row r="151" spans="1:98" s="297" customFormat="1" ht="12" customHeight="1">
      <c r="A151" s="290"/>
      <c r="B151" s="290"/>
      <c r="C151" s="290"/>
      <c r="D151" s="290"/>
      <c r="E151" s="290"/>
      <c r="F151" s="290"/>
      <c r="G151" s="290"/>
      <c r="H151" s="290"/>
      <c r="I151" s="290"/>
      <c r="J151" s="290"/>
      <c r="K151" s="290"/>
      <c r="L151" s="290"/>
      <c r="M151" s="290"/>
      <c r="N151" s="290"/>
      <c r="O151" s="290"/>
      <c r="P151" s="293"/>
      <c r="Q151" s="294"/>
      <c r="R151" s="294"/>
      <c r="S151" s="295"/>
      <c r="T151" s="295"/>
      <c r="U151" s="295"/>
      <c r="V151" s="296"/>
      <c r="W151" s="296"/>
      <c r="X151" s="296"/>
      <c r="Y151" s="296"/>
      <c r="Z151" s="296"/>
      <c r="AA151" s="296"/>
      <c r="AB151" s="296"/>
      <c r="AC151" s="296"/>
      <c r="AD151" s="296"/>
      <c r="AE151" s="296"/>
      <c r="AF151" s="296"/>
      <c r="AG151" s="296"/>
      <c r="AH151" s="296"/>
      <c r="AI151" s="296"/>
      <c r="AJ151" s="296"/>
      <c r="AK151" s="296"/>
      <c r="AL151" s="296"/>
      <c r="AM151" s="296"/>
      <c r="AN151" s="296"/>
      <c r="AO151" s="295"/>
      <c r="AP151" s="295"/>
      <c r="AQ151" s="295"/>
      <c r="AR151" s="295"/>
      <c r="AS151" s="295"/>
      <c r="AT151" s="295"/>
      <c r="AU151" s="295"/>
      <c r="AV151" s="295"/>
      <c r="AW151" s="295"/>
      <c r="AX151" s="295"/>
      <c r="AY151" s="295"/>
      <c r="AZ151" s="295"/>
      <c r="BA151" s="295"/>
      <c r="BB151" s="295"/>
      <c r="BC151" s="295"/>
      <c r="BD151" s="295"/>
      <c r="BE151" s="295"/>
      <c r="BF151" s="295"/>
      <c r="BG151" s="295"/>
      <c r="BH151" s="295"/>
      <c r="BI151" s="295"/>
      <c r="BJ151" s="295"/>
      <c r="BK151" s="295"/>
      <c r="BL151" s="295"/>
      <c r="BM151" s="295"/>
      <c r="BN151" s="295"/>
      <c r="BO151" s="295"/>
      <c r="BP151" s="295"/>
      <c r="BQ151" s="295"/>
      <c r="BR151" s="295"/>
      <c r="BS151" s="295"/>
      <c r="BT151" s="295"/>
      <c r="BU151" s="295"/>
      <c r="BV151" s="295"/>
      <c r="BW151" s="295"/>
      <c r="BX151" s="295"/>
      <c r="BY151" s="295"/>
      <c r="BZ151" s="295"/>
      <c r="CA151" s="295"/>
      <c r="CB151" s="295"/>
      <c r="CC151" s="295"/>
      <c r="CD151" s="295"/>
      <c r="CE151" s="295"/>
      <c r="CF151" s="295"/>
      <c r="CG151" s="295"/>
      <c r="CH151" s="295"/>
      <c r="CI151" s="295"/>
      <c r="CJ151" s="295"/>
      <c r="CK151" s="295"/>
      <c r="CL151" s="295"/>
      <c r="CM151" s="295"/>
      <c r="CN151" s="295"/>
      <c r="CO151" s="295"/>
      <c r="CP151" s="295"/>
      <c r="CQ151" s="295"/>
      <c r="CR151" s="295"/>
      <c r="CS151" s="295"/>
      <c r="CT151" s="295"/>
    </row>
    <row r="152" spans="1:98" s="297" customFormat="1" ht="12" customHeight="1">
      <c r="A152" s="290"/>
      <c r="B152" s="290"/>
      <c r="C152" s="290"/>
      <c r="D152" s="290"/>
      <c r="E152" s="290"/>
      <c r="F152" s="290"/>
      <c r="G152" s="290"/>
      <c r="H152" s="290"/>
      <c r="I152" s="290"/>
      <c r="J152" s="290"/>
      <c r="K152" s="290"/>
      <c r="L152" s="290"/>
      <c r="M152" s="290"/>
      <c r="N152" s="290"/>
      <c r="O152" s="290"/>
      <c r="P152" s="293"/>
      <c r="Q152" s="294"/>
      <c r="R152" s="294"/>
      <c r="S152" s="295"/>
      <c r="T152" s="295"/>
      <c r="U152" s="295"/>
      <c r="V152" s="296"/>
      <c r="W152" s="296"/>
      <c r="X152" s="296"/>
      <c r="Y152" s="296"/>
      <c r="Z152" s="296"/>
      <c r="AA152" s="296"/>
      <c r="AB152" s="296"/>
      <c r="AC152" s="296"/>
      <c r="AD152" s="296"/>
      <c r="AE152" s="296"/>
      <c r="AF152" s="296"/>
      <c r="AG152" s="296"/>
      <c r="AH152" s="296"/>
      <c r="AI152" s="296"/>
      <c r="AJ152" s="296"/>
      <c r="AK152" s="296"/>
      <c r="AL152" s="296"/>
      <c r="AM152" s="296"/>
      <c r="AN152" s="296"/>
      <c r="AO152" s="295"/>
      <c r="AP152" s="295"/>
      <c r="AQ152" s="295"/>
      <c r="AR152" s="295"/>
      <c r="AS152" s="295"/>
      <c r="AT152" s="295"/>
      <c r="AU152" s="295"/>
      <c r="AV152" s="295"/>
      <c r="AW152" s="295"/>
      <c r="AX152" s="295"/>
      <c r="AY152" s="295"/>
      <c r="AZ152" s="295"/>
      <c r="BA152" s="295"/>
      <c r="BB152" s="295"/>
      <c r="BC152" s="295"/>
      <c r="BD152" s="295"/>
      <c r="BE152" s="295"/>
      <c r="BF152" s="295"/>
      <c r="BG152" s="295"/>
      <c r="BH152" s="295"/>
      <c r="BI152" s="295"/>
      <c r="BJ152" s="295"/>
      <c r="BK152" s="295"/>
      <c r="BL152" s="295"/>
      <c r="BM152" s="295"/>
      <c r="BN152" s="295"/>
      <c r="BO152" s="295"/>
      <c r="BP152" s="295"/>
      <c r="BQ152" s="295"/>
      <c r="BR152" s="295"/>
      <c r="BS152" s="295"/>
      <c r="BT152" s="295"/>
      <c r="BU152" s="295"/>
      <c r="BV152" s="295"/>
      <c r="BW152" s="295"/>
      <c r="BX152" s="295"/>
      <c r="BY152" s="295"/>
      <c r="BZ152" s="295"/>
      <c r="CA152" s="295"/>
      <c r="CB152" s="295"/>
      <c r="CC152" s="295"/>
      <c r="CD152" s="295"/>
      <c r="CE152" s="295"/>
      <c r="CF152" s="295"/>
      <c r="CG152" s="295"/>
      <c r="CH152" s="295"/>
      <c r="CI152" s="295"/>
      <c r="CJ152" s="295"/>
      <c r="CK152" s="295"/>
      <c r="CL152" s="295"/>
      <c r="CM152" s="295"/>
      <c r="CN152" s="295"/>
      <c r="CO152" s="295"/>
      <c r="CP152" s="295"/>
      <c r="CQ152" s="295"/>
      <c r="CR152" s="295"/>
      <c r="CS152" s="295"/>
      <c r="CT152" s="295"/>
    </row>
    <row r="153" spans="1:98" s="297" customFormat="1" ht="12" customHeight="1">
      <c r="A153" s="290"/>
      <c r="B153" s="290"/>
      <c r="C153" s="290"/>
      <c r="D153" s="290"/>
      <c r="E153" s="290"/>
      <c r="F153" s="290"/>
      <c r="G153" s="290"/>
      <c r="H153" s="290"/>
      <c r="I153" s="290"/>
      <c r="J153" s="290"/>
      <c r="K153" s="290"/>
      <c r="L153" s="290"/>
      <c r="M153" s="290"/>
      <c r="N153" s="290"/>
      <c r="O153" s="290"/>
      <c r="P153" s="293"/>
      <c r="Q153" s="294"/>
      <c r="R153" s="294"/>
      <c r="S153" s="295"/>
      <c r="T153" s="295"/>
      <c r="U153" s="295"/>
      <c r="V153" s="296"/>
      <c r="W153" s="296"/>
      <c r="X153" s="296"/>
      <c r="Y153" s="296"/>
      <c r="Z153" s="296"/>
      <c r="AA153" s="296"/>
      <c r="AB153" s="296"/>
      <c r="AC153" s="296"/>
      <c r="AD153" s="296"/>
      <c r="AE153" s="296"/>
      <c r="AF153" s="296"/>
      <c r="AG153" s="296"/>
      <c r="AH153" s="296"/>
      <c r="AI153" s="296"/>
      <c r="AJ153" s="296"/>
      <c r="AK153" s="296"/>
      <c r="AL153" s="296"/>
      <c r="AM153" s="296"/>
      <c r="AN153" s="296"/>
      <c r="AO153" s="295"/>
      <c r="AP153" s="295"/>
      <c r="AQ153" s="295"/>
      <c r="AR153" s="295"/>
      <c r="AS153" s="295"/>
      <c r="AT153" s="295"/>
      <c r="AU153" s="295"/>
      <c r="AV153" s="295"/>
      <c r="AW153" s="295"/>
      <c r="AX153" s="295"/>
      <c r="AY153" s="295"/>
      <c r="AZ153" s="295"/>
      <c r="BA153" s="295"/>
      <c r="BB153" s="295"/>
      <c r="BC153" s="295"/>
      <c r="BD153" s="295"/>
      <c r="BE153" s="295"/>
      <c r="BF153" s="295"/>
      <c r="BG153" s="295"/>
      <c r="BH153" s="295"/>
      <c r="BI153" s="295"/>
      <c r="BJ153" s="295"/>
      <c r="BK153" s="295"/>
      <c r="BL153" s="295"/>
      <c r="BM153" s="295"/>
      <c r="BN153" s="295"/>
      <c r="BO153" s="295"/>
      <c r="BP153" s="295"/>
      <c r="BQ153" s="295"/>
      <c r="BR153" s="295"/>
      <c r="BS153" s="295"/>
      <c r="BT153" s="295"/>
      <c r="BU153" s="295"/>
      <c r="BV153" s="295"/>
      <c r="BW153" s="295"/>
      <c r="BX153" s="295"/>
      <c r="BY153" s="295"/>
      <c r="BZ153" s="295"/>
      <c r="CA153" s="295"/>
      <c r="CB153" s="295"/>
      <c r="CC153" s="295"/>
      <c r="CD153" s="295"/>
      <c r="CE153" s="295"/>
      <c r="CF153" s="295"/>
      <c r="CG153" s="295"/>
      <c r="CH153" s="295"/>
      <c r="CI153" s="295"/>
      <c r="CJ153" s="295"/>
      <c r="CK153" s="295"/>
      <c r="CL153" s="295"/>
      <c r="CM153" s="295"/>
      <c r="CN153" s="295"/>
      <c r="CO153" s="295"/>
      <c r="CP153" s="295"/>
      <c r="CQ153" s="295"/>
      <c r="CR153" s="295"/>
      <c r="CS153" s="295"/>
      <c r="CT153" s="295"/>
    </row>
    <row r="154" spans="1:98" s="297" customFormat="1" ht="12" customHeight="1">
      <c r="A154" s="290"/>
      <c r="B154" s="290"/>
      <c r="C154" s="290"/>
      <c r="D154" s="290"/>
      <c r="E154" s="290"/>
      <c r="F154" s="290"/>
      <c r="G154" s="290"/>
      <c r="H154" s="290"/>
      <c r="I154" s="290"/>
      <c r="J154" s="290"/>
      <c r="K154" s="290"/>
      <c r="L154" s="290"/>
      <c r="M154" s="290"/>
      <c r="N154" s="290"/>
      <c r="O154" s="290"/>
      <c r="P154" s="293"/>
      <c r="Q154" s="294"/>
      <c r="R154" s="294"/>
      <c r="S154" s="295"/>
      <c r="T154" s="295"/>
      <c r="U154" s="295"/>
      <c r="V154" s="296"/>
      <c r="W154" s="296"/>
      <c r="X154" s="296"/>
      <c r="Y154" s="296"/>
      <c r="Z154" s="296"/>
      <c r="AA154" s="296"/>
      <c r="AB154" s="296"/>
      <c r="AC154" s="296"/>
      <c r="AD154" s="296"/>
      <c r="AE154" s="296"/>
      <c r="AF154" s="296"/>
      <c r="AG154" s="296"/>
      <c r="AH154" s="296"/>
      <c r="AI154" s="296"/>
      <c r="AJ154" s="296"/>
      <c r="AK154" s="296"/>
      <c r="AL154" s="296"/>
      <c r="AM154" s="296"/>
      <c r="AN154" s="296"/>
      <c r="AO154" s="295"/>
      <c r="AP154" s="295"/>
      <c r="AQ154" s="295"/>
      <c r="AR154" s="295"/>
      <c r="AS154" s="295"/>
      <c r="AT154" s="295"/>
      <c r="AU154" s="295"/>
      <c r="AV154" s="295"/>
      <c r="AW154" s="295"/>
      <c r="AX154" s="295"/>
      <c r="AY154" s="295"/>
      <c r="AZ154" s="295"/>
      <c r="BA154" s="295"/>
      <c r="BB154" s="295"/>
      <c r="BC154" s="295"/>
      <c r="BD154" s="295"/>
      <c r="BE154" s="295"/>
      <c r="BF154" s="295"/>
      <c r="BG154" s="295"/>
      <c r="BH154" s="295"/>
      <c r="BI154" s="295"/>
      <c r="BJ154" s="295"/>
      <c r="BK154" s="295"/>
      <c r="BL154" s="295"/>
      <c r="BM154" s="295"/>
      <c r="BN154" s="295"/>
      <c r="BO154" s="295"/>
      <c r="BP154" s="295"/>
      <c r="BQ154" s="295"/>
      <c r="BR154" s="295"/>
      <c r="BS154" s="295"/>
      <c r="BT154" s="295"/>
      <c r="BU154" s="295"/>
      <c r="BV154" s="295"/>
      <c r="BW154" s="295"/>
      <c r="BX154" s="295"/>
      <c r="BY154" s="295"/>
      <c r="BZ154" s="295"/>
      <c r="CA154" s="295"/>
      <c r="CB154" s="295"/>
      <c r="CC154" s="295"/>
      <c r="CD154" s="295"/>
      <c r="CE154" s="295"/>
      <c r="CF154" s="295"/>
      <c r="CG154" s="295"/>
      <c r="CH154" s="295"/>
      <c r="CI154" s="295"/>
      <c r="CJ154" s="295"/>
      <c r="CK154" s="295"/>
      <c r="CL154" s="295"/>
      <c r="CM154" s="295"/>
      <c r="CN154" s="295"/>
      <c r="CO154" s="295"/>
      <c r="CP154" s="295"/>
      <c r="CQ154" s="295"/>
      <c r="CR154" s="295"/>
      <c r="CS154" s="295"/>
      <c r="CT154" s="295"/>
    </row>
    <row r="155" spans="1:98" s="297" customFormat="1" ht="12" customHeight="1">
      <c r="A155" s="290"/>
      <c r="B155" s="290"/>
      <c r="C155" s="290"/>
      <c r="D155" s="290"/>
      <c r="E155" s="290"/>
      <c r="F155" s="290"/>
      <c r="G155" s="290"/>
      <c r="H155" s="290"/>
      <c r="I155" s="290"/>
      <c r="J155" s="290"/>
      <c r="K155" s="290"/>
      <c r="L155" s="290"/>
      <c r="M155" s="290"/>
      <c r="N155" s="290"/>
      <c r="O155" s="290"/>
      <c r="P155" s="293"/>
      <c r="Q155" s="294"/>
      <c r="R155" s="294"/>
      <c r="S155" s="295"/>
      <c r="T155" s="295"/>
      <c r="U155" s="295"/>
      <c r="V155" s="296"/>
      <c r="W155" s="296"/>
      <c r="X155" s="296"/>
      <c r="Y155" s="296"/>
      <c r="Z155" s="296"/>
      <c r="AA155" s="296"/>
      <c r="AB155" s="296"/>
      <c r="AC155" s="296"/>
      <c r="AD155" s="296"/>
      <c r="AE155" s="296"/>
      <c r="AF155" s="296"/>
      <c r="AG155" s="296"/>
      <c r="AH155" s="296"/>
      <c r="AI155" s="296"/>
      <c r="AJ155" s="296"/>
      <c r="AK155" s="296"/>
      <c r="AL155" s="296"/>
      <c r="AM155" s="296"/>
      <c r="AN155" s="296"/>
      <c r="AO155" s="295"/>
      <c r="AP155" s="295"/>
      <c r="AQ155" s="295"/>
      <c r="AR155" s="295"/>
      <c r="AS155" s="295"/>
      <c r="AT155" s="295"/>
      <c r="AU155" s="295"/>
      <c r="AV155" s="295"/>
      <c r="AW155" s="295"/>
      <c r="AX155" s="295"/>
      <c r="AY155" s="295"/>
      <c r="AZ155" s="295"/>
      <c r="BA155" s="295"/>
      <c r="BB155" s="295"/>
      <c r="BC155" s="295"/>
      <c r="BD155" s="295"/>
      <c r="BE155" s="295"/>
      <c r="BF155" s="295"/>
      <c r="BG155" s="295"/>
      <c r="BH155" s="295"/>
      <c r="BI155" s="295"/>
      <c r="BJ155" s="295"/>
      <c r="BK155" s="295"/>
      <c r="BL155" s="295"/>
      <c r="BM155" s="295"/>
      <c r="BN155" s="295"/>
      <c r="BO155" s="295"/>
      <c r="BP155" s="295"/>
      <c r="BQ155" s="295"/>
      <c r="BR155" s="295"/>
      <c r="BS155" s="295"/>
      <c r="BT155" s="295"/>
      <c r="BU155" s="295"/>
      <c r="BV155" s="295"/>
      <c r="BW155" s="295"/>
      <c r="BX155" s="295"/>
      <c r="BY155" s="295"/>
      <c r="BZ155" s="295"/>
      <c r="CA155" s="295"/>
      <c r="CB155" s="295"/>
      <c r="CC155" s="295"/>
      <c r="CD155" s="295"/>
      <c r="CE155" s="295"/>
      <c r="CF155" s="295"/>
      <c r="CG155" s="295"/>
      <c r="CH155" s="295"/>
      <c r="CI155" s="295"/>
      <c r="CJ155" s="295"/>
      <c r="CK155" s="295"/>
      <c r="CL155" s="295"/>
      <c r="CM155" s="295"/>
      <c r="CN155" s="295"/>
      <c r="CO155" s="295"/>
      <c r="CP155" s="295"/>
      <c r="CQ155" s="295"/>
      <c r="CR155" s="295"/>
      <c r="CS155" s="295"/>
      <c r="CT155" s="295"/>
    </row>
    <row r="156" spans="1:98" s="297" customFormat="1" ht="12" customHeight="1">
      <c r="A156" s="290"/>
      <c r="B156" s="290"/>
      <c r="C156" s="290"/>
      <c r="D156" s="290"/>
      <c r="E156" s="290"/>
      <c r="F156" s="290"/>
      <c r="G156" s="290"/>
      <c r="H156" s="290"/>
      <c r="I156" s="290"/>
      <c r="J156" s="290"/>
      <c r="K156" s="290"/>
      <c r="L156" s="290"/>
      <c r="M156" s="290"/>
      <c r="N156" s="290"/>
      <c r="O156" s="290"/>
      <c r="P156" s="293"/>
      <c r="Q156" s="294"/>
      <c r="R156" s="294"/>
      <c r="S156" s="295"/>
      <c r="T156" s="295"/>
      <c r="U156" s="295"/>
      <c r="V156" s="296"/>
      <c r="W156" s="296"/>
      <c r="X156" s="296"/>
      <c r="Y156" s="296"/>
      <c r="Z156" s="296"/>
      <c r="AA156" s="296"/>
      <c r="AB156" s="296"/>
      <c r="AC156" s="296"/>
      <c r="AD156" s="296"/>
      <c r="AE156" s="296"/>
      <c r="AF156" s="296"/>
      <c r="AG156" s="296"/>
      <c r="AH156" s="296"/>
      <c r="AI156" s="296"/>
      <c r="AJ156" s="296"/>
      <c r="AK156" s="296"/>
      <c r="AL156" s="296"/>
      <c r="AM156" s="296"/>
      <c r="AN156" s="296"/>
      <c r="AO156" s="295"/>
      <c r="AP156" s="295"/>
      <c r="AQ156" s="295"/>
      <c r="AR156" s="295"/>
      <c r="AS156" s="295"/>
      <c r="AT156" s="295"/>
      <c r="AU156" s="295"/>
      <c r="AV156" s="295"/>
      <c r="AW156" s="295"/>
      <c r="AX156" s="295"/>
      <c r="AY156" s="295"/>
      <c r="AZ156" s="295"/>
      <c r="BA156" s="295"/>
      <c r="BB156" s="295"/>
      <c r="BC156" s="295"/>
      <c r="BD156" s="295"/>
      <c r="BE156" s="295"/>
      <c r="BF156" s="295"/>
      <c r="BG156" s="295"/>
      <c r="BH156" s="295"/>
      <c r="BI156" s="295"/>
      <c r="BJ156" s="295"/>
      <c r="BK156" s="295"/>
      <c r="BL156" s="295"/>
      <c r="BM156" s="295"/>
      <c r="BN156" s="295"/>
      <c r="BO156" s="295"/>
      <c r="BP156" s="295"/>
      <c r="BQ156" s="295"/>
      <c r="BR156" s="295"/>
      <c r="BS156" s="295"/>
      <c r="BT156" s="295"/>
      <c r="BU156" s="295"/>
      <c r="BV156" s="295"/>
      <c r="BW156" s="295"/>
      <c r="BX156" s="295"/>
      <c r="BY156" s="295"/>
      <c r="BZ156" s="295"/>
      <c r="CA156" s="295"/>
      <c r="CB156" s="295"/>
      <c r="CC156" s="295"/>
      <c r="CD156" s="295"/>
      <c r="CE156" s="295"/>
      <c r="CF156" s="295"/>
      <c r="CG156" s="295"/>
      <c r="CH156" s="295"/>
      <c r="CI156" s="295"/>
      <c r="CJ156" s="295"/>
      <c r="CK156" s="295"/>
      <c r="CL156" s="295"/>
      <c r="CM156" s="295"/>
      <c r="CN156" s="295"/>
      <c r="CO156" s="295"/>
      <c r="CP156" s="295"/>
      <c r="CQ156" s="295"/>
      <c r="CR156" s="295"/>
      <c r="CS156" s="295"/>
      <c r="CT156" s="295"/>
    </row>
    <row r="157" spans="1:98" s="297" customFormat="1" ht="12" customHeight="1">
      <c r="A157" s="290"/>
      <c r="B157" s="290"/>
      <c r="C157" s="290"/>
      <c r="D157" s="290"/>
      <c r="E157" s="290"/>
      <c r="F157" s="290"/>
      <c r="G157" s="290"/>
      <c r="H157" s="290"/>
      <c r="I157" s="290"/>
      <c r="J157" s="290"/>
      <c r="K157" s="290"/>
      <c r="L157" s="290"/>
      <c r="M157" s="290"/>
      <c r="N157" s="290"/>
      <c r="O157" s="290"/>
      <c r="P157" s="293"/>
      <c r="Q157" s="294"/>
      <c r="R157" s="294"/>
      <c r="S157" s="295"/>
      <c r="T157" s="295"/>
      <c r="U157" s="295"/>
      <c r="V157" s="296"/>
      <c r="W157" s="296"/>
      <c r="X157" s="296"/>
      <c r="Y157" s="296"/>
      <c r="Z157" s="296"/>
      <c r="AA157" s="296"/>
      <c r="AB157" s="296"/>
      <c r="AC157" s="296"/>
      <c r="AD157" s="296"/>
      <c r="AE157" s="296"/>
      <c r="AF157" s="296"/>
      <c r="AG157" s="296"/>
      <c r="AH157" s="296"/>
      <c r="AI157" s="296"/>
      <c r="AJ157" s="296"/>
      <c r="AK157" s="296"/>
      <c r="AL157" s="296"/>
      <c r="AM157" s="296"/>
      <c r="AN157" s="296"/>
      <c r="AO157" s="295"/>
      <c r="AP157" s="295"/>
      <c r="AQ157" s="295"/>
      <c r="AR157" s="295"/>
      <c r="AS157" s="295"/>
      <c r="AT157" s="295"/>
      <c r="AU157" s="295"/>
      <c r="AV157" s="295"/>
      <c r="AW157" s="295"/>
      <c r="AX157" s="295"/>
      <c r="AY157" s="295"/>
      <c r="AZ157" s="295"/>
      <c r="BA157" s="295"/>
      <c r="BB157" s="295"/>
      <c r="BC157" s="295"/>
      <c r="BD157" s="295"/>
      <c r="BE157" s="295"/>
      <c r="BF157" s="295"/>
      <c r="BG157" s="295"/>
      <c r="BH157" s="295"/>
      <c r="BI157" s="295"/>
      <c r="BJ157" s="295"/>
      <c r="BK157" s="295"/>
      <c r="BL157" s="295"/>
      <c r="BM157" s="295"/>
      <c r="BN157" s="295"/>
      <c r="BO157" s="295"/>
      <c r="BP157" s="295"/>
      <c r="BQ157" s="295"/>
      <c r="BR157" s="295"/>
      <c r="BS157" s="295"/>
      <c r="BT157" s="295"/>
      <c r="BU157" s="295"/>
      <c r="BV157" s="295"/>
      <c r="BW157" s="295"/>
      <c r="BX157" s="295"/>
      <c r="BY157" s="295"/>
      <c r="BZ157" s="295"/>
      <c r="CA157" s="295"/>
      <c r="CB157" s="295"/>
      <c r="CC157" s="295"/>
      <c r="CD157" s="295"/>
      <c r="CE157" s="295"/>
      <c r="CF157" s="295"/>
      <c r="CG157" s="295"/>
      <c r="CH157" s="295"/>
      <c r="CI157" s="295"/>
      <c r="CJ157" s="295"/>
      <c r="CK157" s="295"/>
      <c r="CL157" s="295"/>
      <c r="CM157" s="295"/>
      <c r="CN157" s="295"/>
      <c r="CO157" s="295"/>
      <c r="CP157" s="295"/>
      <c r="CQ157" s="295"/>
      <c r="CR157" s="295"/>
      <c r="CS157" s="295"/>
      <c r="CT157" s="295"/>
    </row>
    <row r="158" spans="1:98" s="297" customFormat="1" ht="12" customHeight="1">
      <c r="A158" s="290"/>
      <c r="B158" s="290"/>
      <c r="C158" s="290"/>
      <c r="D158" s="290"/>
      <c r="E158" s="290"/>
      <c r="F158" s="290"/>
      <c r="G158" s="290"/>
      <c r="H158" s="290"/>
      <c r="I158" s="290"/>
      <c r="J158" s="290"/>
      <c r="K158" s="290"/>
      <c r="L158" s="290"/>
      <c r="M158" s="290"/>
      <c r="N158" s="290"/>
      <c r="O158" s="290"/>
      <c r="P158" s="293"/>
      <c r="Q158" s="294"/>
      <c r="R158" s="294"/>
      <c r="S158" s="295"/>
      <c r="T158" s="295"/>
      <c r="U158" s="295"/>
      <c r="V158" s="296"/>
      <c r="W158" s="296"/>
      <c r="X158" s="296"/>
      <c r="Y158" s="296"/>
      <c r="Z158" s="296"/>
      <c r="AA158" s="296"/>
      <c r="AB158" s="296"/>
      <c r="AC158" s="296"/>
      <c r="AD158" s="296"/>
      <c r="AE158" s="296"/>
      <c r="AF158" s="296"/>
      <c r="AG158" s="296"/>
      <c r="AH158" s="296"/>
      <c r="AI158" s="296"/>
      <c r="AJ158" s="296"/>
      <c r="AK158" s="296"/>
      <c r="AL158" s="296"/>
      <c r="AM158" s="296"/>
      <c r="AN158" s="296"/>
      <c r="AO158" s="295"/>
      <c r="AP158" s="295"/>
      <c r="AQ158" s="295"/>
      <c r="AR158" s="295"/>
      <c r="AS158" s="295"/>
      <c r="AT158" s="295"/>
      <c r="AU158" s="295"/>
      <c r="AV158" s="295"/>
      <c r="AW158" s="295"/>
      <c r="AX158" s="295"/>
      <c r="AY158" s="295"/>
      <c r="AZ158" s="295"/>
      <c r="BA158" s="295"/>
      <c r="BB158" s="295"/>
      <c r="BC158" s="295"/>
      <c r="BD158" s="295"/>
      <c r="BE158" s="295"/>
      <c r="BF158" s="295"/>
      <c r="BG158" s="295"/>
      <c r="BH158" s="295"/>
      <c r="BI158" s="295"/>
      <c r="BJ158" s="295"/>
      <c r="BK158" s="295"/>
      <c r="BL158" s="295"/>
      <c r="BM158" s="295"/>
      <c r="BN158" s="295"/>
      <c r="BO158" s="295"/>
      <c r="BP158" s="295"/>
      <c r="BQ158" s="295"/>
      <c r="BR158" s="295"/>
      <c r="BS158" s="295"/>
      <c r="BT158" s="295"/>
      <c r="BU158" s="295"/>
      <c r="BV158" s="295"/>
      <c r="BW158" s="295"/>
      <c r="BX158" s="295"/>
      <c r="BY158" s="295"/>
      <c r="BZ158" s="295"/>
      <c r="CA158" s="295"/>
      <c r="CB158" s="295"/>
      <c r="CC158" s="295"/>
      <c r="CD158" s="295"/>
      <c r="CE158" s="295"/>
      <c r="CF158" s="295"/>
      <c r="CG158" s="295"/>
      <c r="CH158" s="295"/>
      <c r="CI158" s="295"/>
      <c r="CJ158" s="295"/>
      <c r="CK158" s="295"/>
      <c r="CL158" s="295"/>
      <c r="CM158" s="295"/>
      <c r="CN158" s="295"/>
      <c r="CO158" s="295"/>
      <c r="CP158" s="295"/>
      <c r="CQ158" s="295"/>
      <c r="CR158" s="295"/>
      <c r="CS158" s="295"/>
      <c r="CT158" s="295"/>
    </row>
    <row r="159" spans="1:98" s="297" customFormat="1" ht="12" customHeight="1">
      <c r="A159" s="290"/>
      <c r="B159" s="290"/>
      <c r="C159" s="290"/>
      <c r="D159" s="290"/>
      <c r="E159" s="290"/>
      <c r="F159" s="290"/>
      <c r="G159" s="290"/>
      <c r="H159" s="290"/>
      <c r="I159" s="290"/>
      <c r="J159" s="290"/>
      <c r="K159" s="290"/>
      <c r="L159" s="290"/>
      <c r="M159" s="290"/>
      <c r="N159" s="290"/>
      <c r="O159" s="290"/>
      <c r="P159" s="293"/>
      <c r="Q159" s="294"/>
      <c r="R159" s="294"/>
      <c r="S159" s="295"/>
      <c r="T159" s="295"/>
      <c r="U159" s="295"/>
      <c r="V159" s="296"/>
      <c r="W159" s="296"/>
      <c r="X159" s="296"/>
      <c r="Y159" s="296"/>
      <c r="Z159" s="296"/>
      <c r="AA159" s="296"/>
      <c r="AB159" s="296"/>
      <c r="AC159" s="296"/>
      <c r="AD159" s="296"/>
      <c r="AE159" s="296"/>
      <c r="AF159" s="296"/>
      <c r="AG159" s="296"/>
      <c r="AH159" s="296"/>
      <c r="AI159" s="296"/>
      <c r="AJ159" s="296"/>
      <c r="AK159" s="296"/>
      <c r="AL159" s="296"/>
      <c r="AM159" s="296"/>
      <c r="AN159" s="296"/>
      <c r="AO159" s="295"/>
      <c r="AP159" s="295"/>
      <c r="AQ159" s="295"/>
      <c r="AR159" s="295"/>
      <c r="AS159" s="295"/>
      <c r="AT159" s="295"/>
      <c r="AU159" s="295"/>
      <c r="AV159" s="295"/>
      <c r="AW159" s="295"/>
      <c r="AX159" s="295"/>
      <c r="AY159" s="295"/>
      <c r="AZ159" s="295"/>
      <c r="BA159" s="295"/>
      <c r="BB159" s="295"/>
      <c r="BC159" s="295"/>
      <c r="BD159" s="295"/>
      <c r="BE159" s="295"/>
      <c r="BF159" s="295"/>
      <c r="BG159" s="295"/>
      <c r="BH159" s="295"/>
      <c r="BI159" s="295"/>
      <c r="BJ159" s="295"/>
      <c r="BK159" s="295"/>
      <c r="BL159" s="295"/>
      <c r="BM159" s="295"/>
      <c r="BN159" s="295"/>
      <c r="BO159" s="295"/>
      <c r="BP159" s="295"/>
      <c r="BQ159" s="295"/>
      <c r="BR159" s="295"/>
      <c r="BS159" s="295"/>
      <c r="BT159" s="295"/>
      <c r="BU159" s="295"/>
      <c r="BV159" s="295"/>
      <c r="BW159" s="295"/>
      <c r="BX159" s="295"/>
      <c r="BY159" s="295"/>
      <c r="BZ159" s="295"/>
      <c r="CA159" s="295"/>
      <c r="CB159" s="295"/>
      <c r="CC159" s="295"/>
      <c r="CD159" s="295"/>
      <c r="CE159" s="295"/>
      <c r="CF159" s="295"/>
      <c r="CG159" s="295"/>
      <c r="CH159" s="295"/>
      <c r="CI159" s="295"/>
      <c r="CJ159" s="295"/>
      <c r="CK159" s="295"/>
      <c r="CL159" s="295"/>
      <c r="CM159" s="295"/>
      <c r="CN159" s="295"/>
      <c r="CO159" s="295"/>
      <c r="CP159" s="295"/>
      <c r="CQ159" s="295"/>
      <c r="CR159" s="295"/>
      <c r="CS159" s="295"/>
      <c r="CT159" s="295"/>
    </row>
    <row r="160" spans="1:98" s="297" customFormat="1" ht="12" customHeight="1">
      <c r="A160" s="290"/>
      <c r="B160" s="290"/>
      <c r="C160" s="290"/>
      <c r="D160" s="290"/>
      <c r="E160" s="290"/>
      <c r="F160" s="290"/>
      <c r="G160" s="290"/>
      <c r="H160" s="290"/>
      <c r="I160" s="290"/>
      <c r="J160" s="290"/>
      <c r="K160" s="290"/>
      <c r="L160" s="290"/>
      <c r="M160" s="290"/>
      <c r="N160" s="290"/>
      <c r="O160" s="290"/>
      <c r="P160" s="293"/>
      <c r="Q160" s="294"/>
      <c r="R160" s="294"/>
      <c r="S160" s="295"/>
      <c r="T160" s="295"/>
      <c r="U160" s="295"/>
      <c r="V160" s="296"/>
      <c r="W160" s="296"/>
      <c r="X160" s="296"/>
      <c r="Y160" s="296"/>
      <c r="Z160" s="296"/>
      <c r="AA160" s="296"/>
      <c r="AB160" s="296"/>
      <c r="AC160" s="296"/>
      <c r="AD160" s="296"/>
      <c r="AE160" s="296"/>
      <c r="AF160" s="296"/>
      <c r="AG160" s="296"/>
      <c r="AH160" s="296"/>
      <c r="AI160" s="296"/>
      <c r="AJ160" s="296"/>
      <c r="AK160" s="296"/>
      <c r="AL160" s="296"/>
      <c r="AM160" s="296"/>
      <c r="AN160" s="296"/>
      <c r="AO160" s="295"/>
      <c r="AP160" s="295"/>
      <c r="AQ160" s="295"/>
      <c r="AR160" s="295"/>
      <c r="AS160" s="295"/>
      <c r="AT160" s="295"/>
      <c r="AU160" s="295"/>
      <c r="AV160" s="295"/>
      <c r="AW160" s="295"/>
      <c r="AX160" s="295"/>
      <c r="AY160" s="295"/>
      <c r="AZ160" s="295"/>
      <c r="BA160" s="295"/>
      <c r="BB160" s="295"/>
      <c r="BC160" s="295"/>
      <c r="BD160" s="295"/>
      <c r="BE160" s="295"/>
      <c r="BF160" s="295"/>
      <c r="BG160" s="295"/>
      <c r="BH160" s="295"/>
      <c r="BI160" s="295"/>
      <c r="BJ160" s="295"/>
      <c r="BK160" s="295"/>
      <c r="BL160" s="295"/>
      <c r="BM160" s="295"/>
      <c r="BN160" s="295"/>
      <c r="BO160" s="295"/>
      <c r="BP160" s="295"/>
      <c r="BQ160" s="295"/>
      <c r="BR160" s="295"/>
      <c r="BS160" s="295"/>
      <c r="BT160" s="295"/>
      <c r="BU160" s="295"/>
      <c r="BV160" s="295"/>
      <c r="BW160" s="295"/>
      <c r="BX160" s="295"/>
      <c r="BY160" s="295"/>
      <c r="BZ160" s="295"/>
      <c r="CA160" s="295"/>
      <c r="CB160" s="295"/>
      <c r="CC160" s="295"/>
      <c r="CD160" s="295"/>
      <c r="CE160" s="295"/>
      <c r="CF160" s="295"/>
      <c r="CG160" s="295"/>
      <c r="CH160" s="295"/>
      <c r="CI160" s="295"/>
      <c r="CJ160" s="295"/>
      <c r="CK160" s="295"/>
      <c r="CL160" s="295"/>
      <c r="CM160" s="295"/>
      <c r="CN160" s="295"/>
      <c r="CO160" s="295"/>
      <c r="CP160" s="295"/>
      <c r="CQ160" s="295"/>
      <c r="CR160" s="295"/>
      <c r="CS160" s="295"/>
      <c r="CT160" s="295"/>
    </row>
    <row r="161" spans="1:98" s="297" customFormat="1" ht="12" customHeight="1">
      <c r="A161" s="290"/>
      <c r="B161" s="290"/>
      <c r="C161" s="290"/>
      <c r="D161" s="290"/>
      <c r="E161" s="290"/>
      <c r="F161" s="290"/>
      <c r="G161" s="290"/>
      <c r="H161" s="290"/>
      <c r="I161" s="290"/>
      <c r="J161" s="290"/>
      <c r="K161" s="290"/>
      <c r="L161" s="290"/>
      <c r="M161" s="290"/>
      <c r="N161" s="290"/>
      <c r="O161" s="290"/>
      <c r="P161" s="293"/>
      <c r="Q161" s="294"/>
      <c r="R161" s="294"/>
      <c r="S161" s="295"/>
      <c r="T161" s="295"/>
      <c r="U161" s="295"/>
      <c r="V161" s="296"/>
      <c r="W161" s="296"/>
      <c r="X161" s="296"/>
      <c r="Y161" s="296"/>
      <c r="Z161" s="296"/>
      <c r="AA161" s="296"/>
      <c r="AB161" s="296"/>
      <c r="AC161" s="296"/>
      <c r="AD161" s="296"/>
      <c r="AE161" s="296"/>
      <c r="AF161" s="296"/>
      <c r="AG161" s="296"/>
      <c r="AH161" s="296"/>
      <c r="AI161" s="296"/>
      <c r="AJ161" s="296"/>
      <c r="AK161" s="296"/>
      <c r="AL161" s="296"/>
      <c r="AM161" s="296"/>
      <c r="AN161" s="296"/>
      <c r="AO161" s="295"/>
      <c r="AP161" s="295"/>
      <c r="AQ161" s="295"/>
      <c r="AR161" s="295"/>
      <c r="AS161" s="295"/>
      <c r="AT161" s="295"/>
      <c r="AU161" s="295"/>
      <c r="AV161" s="295"/>
      <c r="AW161" s="295"/>
      <c r="AX161" s="295"/>
      <c r="AY161" s="295"/>
      <c r="AZ161" s="295"/>
      <c r="BA161" s="295"/>
      <c r="BB161" s="295"/>
      <c r="BC161" s="295"/>
      <c r="BD161" s="295"/>
      <c r="BE161" s="295"/>
      <c r="BF161" s="295"/>
      <c r="BG161" s="295"/>
      <c r="BH161" s="295"/>
      <c r="BI161" s="295"/>
      <c r="BJ161" s="295"/>
      <c r="BK161" s="295"/>
      <c r="BL161" s="295"/>
      <c r="BM161" s="295"/>
      <c r="BN161" s="295"/>
      <c r="BO161" s="295"/>
      <c r="BP161" s="295"/>
      <c r="BQ161" s="295"/>
      <c r="BR161" s="295"/>
      <c r="BS161" s="295"/>
      <c r="BT161" s="295"/>
      <c r="BU161" s="295"/>
      <c r="BV161" s="295"/>
      <c r="BW161" s="295"/>
      <c r="BX161" s="295"/>
      <c r="BY161" s="295"/>
      <c r="BZ161" s="295"/>
      <c r="CA161" s="295"/>
      <c r="CB161" s="295"/>
      <c r="CC161" s="295"/>
      <c r="CD161" s="295"/>
      <c r="CE161" s="295"/>
      <c r="CF161" s="295"/>
      <c r="CG161" s="295"/>
      <c r="CH161" s="295"/>
      <c r="CI161" s="295"/>
      <c r="CJ161" s="295"/>
      <c r="CK161" s="295"/>
      <c r="CL161" s="295"/>
      <c r="CM161" s="295"/>
      <c r="CN161" s="295"/>
      <c r="CO161" s="295"/>
      <c r="CP161" s="295"/>
      <c r="CQ161" s="295"/>
      <c r="CR161" s="295"/>
      <c r="CS161" s="295"/>
      <c r="CT161" s="295"/>
    </row>
    <row r="162" spans="1:98" s="297" customFormat="1" ht="12" customHeight="1">
      <c r="A162" s="290"/>
      <c r="B162" s="290"/>
      <c r="C162" s="290"/>
      <c r="D162" s="290"/>
      <c r="E162" s="290"/>
      <c r="F162" s="290"/>
      <c r="G162" s="290"/>
      <c r="H162" s="290"/>
      <c r="I162" s="290"/>
      <c r="J162" s="290"/>
      <c r="K162" s="290"/>
      <c r="L162" s="290"/>
      <c r="M162" s="290"/>
      <c r="N162" s="290"/>
      <c r="O162" s="290"/>
      <c r="P162" s="293"/>
      <c r="Q162" s="294"/>
      <c r="R162" s="294"/>
      <c r="S162" s="295"/>
      <c r="T162" s="295"/>
      <c r="U162" s="295"/>
      <c r="V162" s="296"/>
      <c r="W162" s="296"/>
      <c r="X162" s="296"/>
      <c r="Y162" s="296"/>
      <c r="Z162" s="296"/>
      <c r="AA162" s="296"/>
      <c r="AB162" s="296"/>
      <c r="AC162" s="296"/>
      <c r="AD162" s="296"/>
      <c r="AE162" s="296"/>
      <c r="AF162" s="296"/>
      <c r="AG162" s="296"/>
      <c r="AH162" s="296"/>
      <c r="AI162" s="296"/>
      <c r="AJ162" s="296"/>
      <c r="AK162" s="296"/>
      <c r="AL162" s="296"/>
      <c r="AM162" s="296"/>
      <c r="AN162" s="296"/>
      <c r="AO162" s="295"/>
      <c r="AP162" s="295"/>
      <c r="AQ162" s="295"/>
      <c r="AR162" s="295"/>
      <c r="AS162" s="295"/>
      <c r="AT162" s="295"/>
      <c r="AU162" s="295"/>
      <c r="AV162" s="295"/>
      <c r="AW162" s="295"/>
      <c r="AX162" s="295"/>
      <c r="AY162" s="295"/>
      <c r="AZ162" s="295"/>
      <c r="BA162" s="295"/>
      <c r="BB162" s="295"/>
      <c r="BC162" s="295"/>
      <c r="BD162" s="295"/>
      <c r="BE162" s="295"/>
      <c r="BF162" s="295"/>
      <c r="BG162" s="295"/>
      <c r="BH162" s="295"/>
      <c r="BI162" s="295"/>
      <c r="BJ162" s="295"/>
      <c r="BK162" s="295"/>
      <c r="BL162" s="295"/>
      <c r="BM162" s="295"/>
      <c r="BN162" s="295"/>
      <c r="BO162" s="295"/>
      <c r="BP162" s="295"/>
      <c r="BQ162" s="295"/>
      <c r="BR162" s="295"/>
      <c r="BS162" s="295"/>
      <c r="BT162" s="295"/>
      <c r="BU162" s="295"/>
      <c r="BV162" s="295"/>
      <c r="BW162" s="295"/>
      <c r="BX162" s="295"/>
      <c r="BY162" s="295"/>
      <c r="BZ162" s="295"/>
      <c r="CA162" s="295"/>
      <c r="CB162" s="295"/>
      <c r="CC162" s="295"/>
      <c r="CD162" s="295"/>
      <c r="CE162" s="295"/>
      <c r="CF162" s="295"/>
      <c r="CG162" s="295"/>
      <c r="CH162" s="295"/>
      <c r="CI162" s="295"/>
      <c r="CJ162" s="295"/>
      <c r="CK162" s="295"/>
      <c r="CL162" s="295"/>
      <c r="CM162" s="295"/>
      <c r="CN162" s="295"/>
      <c r="CO162" s="295"/>
      <c r="CP162" s="295"/>
      <c r="CQ162" s="295"/>
      <c r="CR162" s="295"/>
      <c r="CS162" s="295"/>
      <c r="CT162" s="295"/>
    </row>
    <row r="163" spans="1:98" s="297" customFormat="1" ht="12" customHeight="1">
      <c r="A163" s="290"/>
      <c r="B163" s="290"/>
      <c r="C163" s="290"/>
      <c r="D163" s="290"/>
      <c r="E163" s="290"/>
      <c r="F163" s="290"/>
      <c r="G163" s="290"/>
      <c r="H163" s="290"/>
      <c r="I163" s="290"/>
      <c r="J163" s="290"/>
      <c r="K163" s="290"/>
      <c r="L163" s="290"/>
      <c r="M163" s="290"/>
      <c r="N163" s="290"/>
      <c r="O163" s="290"/>
      <c r="P163" s="293"/>
      <c r="Q163" s="294"/>
      <c r="R163" s="294"/>
      <c r="S163" s="295"/>
      <c r="T163" s="295"/>
      <c r="U163" s="295"/>
      <c r="V163" s="296"/>
      <c r="W163" s="296"/>
      <c r="X163" s="296"/>
      <c r="Y163" s="296"/>
      <c r="Z163" s="296"/>
      <c r="AA163" s="296"/>
      <c r="AB163" s="296"/>
      <c r="AC163" s="296"/>
      <c r="AD163" s="296"/>
      <c r="AE163" s="296"/>
      <c r="AF163" s="296"/>
      <c r="AG163" s="296"/>
      <c r="AH163" s="296"/>
      <c r="AI163" s="296"/>
      <c r="AJ163" s="296"/>
      <c r="AK163" s="296"/>
      <c r="AL163" s="296"/>
      <c r="AM163" s="296"/>
      <c r="AN163" s="296"/>
      <c r="AO163" s="295"/>
      <c r="AP163" s="295"/>
      <c r="AQ163" s="295"/>
      <c r="AR163" s="295"/>
      <c r="AS163" s="295"/>
      <c r="AT163" s="295"/>
      <c r="AU163" s="295"/>
      <c r="AV163" s="295"/>
      <c r="AW163" s="295"/>
      <c r="AX163" s="295"/>
      <c r="AY163" s="295"/>
      <c r="AZ163" s="295"/>
      <c r="BA163" s="295"/>
      <c r="BB163" s="295"/>
      <c r="BC163" s="295"/>
      <c r="BD163" s="295"/>
      <c r="BE163" s="295"/>
      <c r="BF163" s="295"/>
      <c r="BG163" s="295"/>
      <c r="BH163" s="295"/>
      <c r="BI163" s="295"/>
      <c r="BJ163" s="295"/>
      <c r="BK163" s="295"/>
      <c r="BL163" s="295"/>
      <c r="BM163" s="295"/>
      <c r="BN163" s="295"/>
      <c r="BO163" s="295"/>
      <c r="BP163" s="295"/>
      <c r="BQ163" s="295"/>
      <c r="BR163" s="295"/>
      <c r="BS163" s="295"/>
      <c r="BT163" s="295"/>
      <c r="BU163" s="295"/>
      <c r="BV163" s="295"/>
      <c r="BW163" s="295"/>
      <c r="BX163" s="295"/>
      <c r="BY163" s="295"/>
      <c r="BZ163" s="295"/>
      <c r="CA163" s="295"/>
      <c r="CB163" s="295"/>
      <c r="CC163" s="295"/>
      <c r="CD163" s="295"/>
      <c r="CE163" s="295"/>
      <c r="CF163" s="295"/>
      <c r="CG163" s="295"/>
      <c r="CH163" s="295"/>
      <c r="CI163" s="295"/>
      <c r="CJ163" s="295"/>
      <c r="CK163" s="295"/>
      <c r="CL163" s="295"/>
      <c r="CM163" s="295"/>
      <c r="CN163" s="295"/>
      <c r="CO163" s="295"/>
      <c r="CP163" s="295"/>
      <c r="CQ163" s="295"/>
      <c r="CR163" s="295"/>
      <c r="CS163" s="295"/>
      <c r="CT163" s="295"/>
    </row>
    <row r="164" spans="1:98" s="297" customFormat="1" ht="12" customHeight="1">
      <c r="A164" s="290"/>
      <c r="B164" s="290"/>
      <c r="C164" s="290"/>
      <c r="D164" s="290"/>
      <c r="E164" s="290"/>
      <c r="F164" s="290"/>
      <c r="G164" s="290"/>
      <c r="H164" s="290"/>
      <c r="I164" s="290"/>
      <c r="J164" s="290"/>
      <c r="K164" s="290"/>
      <c r="L164" s="290"/>
      <c r="M164" s="290"/>
      <c r="N164" s="290"/>
      <c r="O164" s="290"/>
      <c r="P164" s="293"/>
      <c r="Q164" s="294"/>
      <c r="R164" s="294"/>
      <c r="S164" s="295"/>
      <c r="T164" s="295"/>
      <c r="U164" s="295"/>
      <c r="V164" s="296"/>
      <c r="W164" s="296"/>
      <c r="X164" s="296"/>
      <c r="Y164" s="296"/>
      <c r="Z164" s="296"/>
      <c r="AA164" s="296"/>
      <c r="AB164" s="296"/>
      <c r="AC164" s="296"/>
      <c r="AD164" s="296"/>
      <c r="AE164" s="296"/>
      <c r="AF164" s="296"/>
      <c r="AG164" s="296"/>
      <c r="AH164" s="296"/>
      <c r="AI164" s="296"/>
      <c r="AJ164" s="296"/>
      <c r="AK164" s="296"/>
      <c r="AL164" s="296"/>
      <c r="AM164" s="296"/>
      <c r="AN164" s="296"/>
      <c r="AO164" s="295"/>
      <c r="AP164" s="295"/>
      <c r="AQ164" s="295"/>
      <c r="AR164" s="295"/>
      <c r="AS164" s="295"/>
      <c r="AT164" s="295"/>
      <c r="AU164" s="295"/>
      <c r="AV164" s="295"/>
      <c r="AW164" s="295"/>
      <c r="AX164" s="295"/>
      <c r="AY164" s="295"/>
      <c r="AZ164" s="295"/>
      <c r="BA164" s="295"/>
      <c r="BB164" s="295"/>
      <c r="BC164" s="295"/>
      <c r="BD164" s="295"/>
      <c r="BE164" s="295"/>
      <c r="BF164" s="295"/>
      <c r="BG164" s="295"/>
      <c r="BH164" s="295"/>
      <c r="BI164" s="295"/>
      <c r="BJ164" s="295"/>
      <c r="BK164" s="295"/>
      <c r="BL164" s="295"/>
      <c r="BM164" s="295"/>
      <c r="BN164" s="295"/>
      <c r="BO164" s="295"/>
      <c r="BP164" s="295"/>
      <c r="BQ164" s="295"/>
      <c r="BR164" s="295"/>
      <c r="BS164" s="295"/>
      <c r="BT164" s="295"/>
      <c r="BU164" s="295"/>
      <c r="BV164" s="295"/>
      <c r="BW164" s="295"/>
      <c r="BX164" s="295"/>
      <c r="BY164" s="295"/>
      <c r="BZ164" s="295"/>
      <c r="CA164" s="295"/>
      <c r="CB164" s="295"/>
      <c r="CC164" s="295"/>
      <c r="CD164" s="295"/>
      <c r="CE164" s="295"/>
      <c r="CF164" s="295"/>
      <c r="CG164" s="295"/>
      <c r="CH164" s="295"/>
      <c r="CI164" s="295"/>
      <c r="CJ164" s="295"/>
      <c r="CK164" s="295"/>
      <c r="CL164" s="295"/>
      <c r="CM164" s="295"/>
      <c r="CN164" s="295"/>
      <c r="CO164" s="295"/>
      <c r="CP164" s="295"/>
      <c r="CQ164" s="295"/>
      <c r="CR164" s="295"/>
      <c r="CS164" s="295"/>
      <c r="CT164" s="295"/>
    </row>
    <row r="165" spans="1:98" s="297" customFormat="1" ht="12" customHeight="1">
      <c r="A165" s="290"/>
      <c r="B165" s="290"/>
      <c r="C165" s="290"/>
      <c r="D165" s="290"/>
      <c r="E165" s="290"/>
      <c r="F165" s="290"/>
      <c r="G165" s="290"/>
      <c r="H165" s="290"/>
      <c r="I165" s="290"/>
      <c r="J165" s="290"/>
      <c r="K165" s="290"/>
      <c r="L165" s="290"/>
      <c r="M165" s="290"/>
      <c r="N165" s="290"/>
      <c r="O165" s="290"/>
      <c r="P165" s="293"/>
      <c r="Q165" s="294"/>
      <c r="R165" s="294"/>
      <c r="S165" s="295"/>
      <c r="T165" s="295"/>
      <c r="U165" s="295"/>
      <c r="V165" s="296"/>
      <c r="W165" s="296"/>
      <c r="X165" s="296"/>
      <c r="Y165" s="296"/>
      <c r="Z165" s="296"/>
      <c r="AA165" s="296"/>
      <c r="AB165" s="296"/>
      <c r="AC165" s="296"/>
      <c r="AD165" s="296"/>
      <c r="AE165" s="296"/>
      <c r="AF165" s="296"/>
      <c r="AG165" s="296"/>
      <c r="AH165" s="296"/>
      <c r="AI165" s="296"/>
      <c r="AJ165" s="296"/>
      <c r="AK165" s="296"/>
      <c r="AL165" s="296"/>
      <c r="AM165" s="296"/>
      <c r="AN165" s="296"/>
      <c r="AO165" s="295"/>
      <c r="AP165" s="295"/>
      <c r="AQ165" s="295"/>
      <c r="AR165" s="295"/>
      <c r="AS165" s="295"/>
      <c r="AT165" s="295"/>
      <c r="AU165" s="295"/>
      <c r="AV165" s="295"/>
      <c r="AW165" s="295"/>
      <c r="AX165" s="295"/>
      <c r="AY165" s="295"/>
      <c r="AZ165" s="295"/>
      <c r="BA165" s="295"/>
      <c r="BB165" s="295"/>
      <c r="BC165" s="295"/>
      <c r="BD165" s="295"/>
      <c r="BE165" s="295"/>
      <c r="BF165" s="295"/>
      <c r="BG165" s="295"/>
      <c r="BH165" s="295"/>
      <c r="BI165" s="295"/>
      <c r="BJ165" s="295"/>
      <c r="BK165" s="295"/>
      <c r="BL165" s="295"/>
      <c r="BM165" s="295"/>
      <c r="BN165" s="295"/>
      <c r="BO165" s="295"/>
      <c r="BP165" s="295"/>
      <c r="BQ165" s="295"/>
      <c r="BR165" s="295"/>
      <c r="BS165" s="295"/>
      <c r="BT165" s="295"/>
      <c r="BU165" s="295"/>
      <c r="BV165" s="295"/>
      <c r="BW165" s="295"/>
      <c r="BX165" s="295"/>
      <c r="BY165" s="295"/>
      <c r="BZ165" s="295"/>
      <c r="CA165" s="295"/>
      <c r="CB165" s="295"/>
      <c r="CC165" s="295"/>
      <c r="CD165" s="295"/>
      <c r="CE165" s="295"/>
      <c r="CF165" s="295"/>
      <c r="CG165" s="295"/>
      <c r="CH165" s="295"/>
      <c r="CI165" s="295"/>
      <c r="CJ165" s="295"/>
      <c r="CK165" s="295"/>
      <c r="CL165" s="295"/>
      <c r="CM165" s="295"/>
      <c r="CN165" s="295"/>
      <c r="CO165" s="295"/>
      <c r="CP165" s="295"/>
      <c r="CQ165" s="295"/>
      <c r="CR165" s="295"/>
      <c r="CS165" s="295"/>
      <c r="CT165" s="295"/>
    </row>
    <row r="166" spans="1:98" s="297" customFormat="1" ht="12" customHeight="1">
      <c r="A166" s="290"/>
      <c r="B166" s="290"/>
      <c r="C166" s="290"/>
      <c r="D166" s="290"/>
      <c r="E166" s="290"/>
      <c r="F166" s="290"/>
      <c r="G166" s="290"/>
      <c r="H166" s="290"/>
      <c r="I166" s="290"/>
      <c r="J166" s="290"/>
      <c r="K166" s="290"/>
      <c r="L166" s="290"/>
      <c r="M166" s="290"/>
      <c r="N166" s="290"/>
      <c r="O166" s="290"/>
      <c r="P166" s="293"/>
      <c r="Q166" s="294"/>
      <c r="R166" s="294"/>
      <c r="S166" s="295"/>
      <c r="T166" s="295"/>
      <c r="U166" s="295"/>
      <c r="V166" s="296"/>
      <c r="W166" s="296"/>
      <c r="X166" s="296"/>
      <c r="Y166" s="296"/>
      <c r="Z166" s="296"/>
      <c r="AA166" s="296"/>
      <c r="AB166" s="296"/>
      <c r="AC166" s="296"/>
      <c r="AD166" s="296"/>
      <c r="AE166" s="296"/>
      <c r="AF166" s="296"/>
      <c r="AG166" s="296"/>
      <c r="AH166" s="296"/>
      <c r="AI166" s="296"/>
      <c r="AJ166" s="296"/>
      <c r="AK166" s="296"/>
      <c r="AL166" s="296"/>
      <c r="AM166" s="296"/>
      <c r="AN166" s="296"/>
      <c r="AO166" s="295"/>
      <c r="AP166" s="295"/>
      <c r="AQ166" s="295"/>
      <c r="AR166" s="295"/>
      <c r="AS166" s="295"/>
      <c r="AT166" s="295"/>
      <c r="AU166" s="295"/>
      <c r="AV166" s="295"/>
      <c r="AW166" s="295"/>
      <c r="AX166" s="295"/>
      <c r="AY166" s="295"/>
      <c r="AZ166" s="295"/>
      <c r="BA166" s="295"/>
      <c r="BB166" s="295"/>
      <c r="BC166" s="295"/>
      <c r="BD166" s="295"/>
      <c r="BE166" s="295"/>
      <c r="BF166" s="295"/>
      <c r="BG166" s="295"/>
      <c r="BH166" s="295"/>
      <c r="BI166" s="295"/>
      <c r="BJ166" s="295"/>
      <c r="BK166" s="295"/>
      <c r="BL166" s="295"/>
      <c r="BM166" s="295"/>
      <c r="BN166" s="295"/>
      <c r="BO166" s="295"/>
      <c r="BP166" s="295"/>
      <c r="BQ166" s="295"/>
      <c r="BR166" s="295"/>
      <c r="BS166" s="295"/>
      <c r="BT166" s="295"/>
      <c r="BU166" s="295"/>
      <c r="BV166" s="295"/>
      <c r="BW166" s="295"/>
      <c r="BX166" s="295"/>
      <c r="BY166" s="295"/>
      <c r="BZ166" s="295"/>
      <c r="CA166" s="295"/>
      <c r="CB166" s="295"/>
      <c r="CC166" s="295"/>
      <c r="CD166" s="295"/>
      <c r="CE166" s="295"/>
      <c r="CF166" s="295"/>
      <c r="CG166" s="295"/>
      <c r="CH166" s="295"/>
      <c r="CI166" s="295"/>
      <c r="CJ166" s="295"/>
      <c r="CK166" s="295"/>
      <c r="CL166" s="295"/>
      <c r="CM166" s="295"/>
      <c r="CN166" s="295"/>
      <c r="CO166" s="295"/>
      <c r="CP166" s="295"/>
      <c r="CQ166" s="295"/>
      <c r="CR166" s="295"/>
      <c r="CS166" s="295"/>
      <c r="CT166" s="295"/>
    </row>
    <row r="167" spans="1:98" s="297" customFormat="1" ht="12" customHeight="1">
      <c r="A167" s="290"/>
      <c r="B167" s="290"/>
      <c r="C167" s="290"/>
      <c r="D167" s="290"/>
      <c r="E167" s="290"/>
      <c r="F167" s="290"/>
      <c r="G167" s="290"/>
      <c r="H167" s="290"/>
      <c r="I167" s="290"/>
      <c r="J167" s="290"/>
      <c r="K167" s="290"/>
      <c r="L167" s="290"/>
      <c r="M167" s="290"/>
      <c r="N167" s="290"/>
      <c r="O167" s="290"/>
      <c r="P167" s="293"/>
      <c r="Q167" s="294"/>
      <c r="R167" s="294"/>
      <c r="S167" s="295"/>
      <c r="T167" s="295"/>
      <c r="U167" s="295"/>
      <c r="V167" s="296"/>
      <c r="W167" s="296"/>
      <c r="X167" s="296"/>
      <c r="Y167" s="296"/>
      <c r="Z167" s="296"/>
      <c r="AA167" s="296"/>
      <c r="AB167" s="296"/>
      <c r="AC167" s="296"/>
      <c r="AD167" s="296"/>
      <c r="AE167" s="296"/>
      <c r="AF167" s="296"/>
      <c r="AG167" s="296"/>
      <c r="AH167" s="296"/>
      <c r="AI167" s="296"/>
      <c r="AJ167" s="296"/>
      <c r="AK167" s="296"/>
      <c r="AL167" s="296"/>
      <c r="AM167" s="296"/>
      <c r="AN167" s="296"/>
      <c r="AO167" s="295"/>
      <c r="AP167" s="295"/>
      <c r="AQ167" s="295"/>
      <c r="AR167" s="295"/>
      <c r="AS167" s="295"/>
      <c r="AT167" s="295"/>
      <c r="AU167" s="295"/>
      <c r="AV167" s="295"/>
      <c r="AW167" s="295"/>
      <c r="AX167" s="295"/>
      <c r="AY167" s="295"/>
      <c r="AZ167" s="295"/>
      <c r="BA167" s="295"/>
      <c r="BB167" s="295"/>
      <c r="BC167" s="295"/>
      <c r="BD167" s="295"/>
      <c r="BE167" s="295"/>
      <c r="BF167" s="295"/>
      <c r="BG167" s="295"/>
      <c r="BH167" s="295"/>
      <c r="BI167" s="295"/>
      <c r="BJ167" s="295"/>
      <c r="BK167" s="295"/>
      <c r="BL167" s="295"/>
      <c r="BM167" s="295"/>
      <c r="BN167" s="295"/>
      <c r="BO167" s="295"/>
      <c r="BP167" s="295"/>
      <c r="BQ167" s="295"/>
      <c r="BR167" s="295"/>
      <c r="BS167" s="295"/>
      <c r="BT167" s="295"/>
      <c r="BU167" s="295"/>
      <c r="BV167" s="295"/>
      <c r="BW167" s="295"/>
      <c r="BX167" s="295"/>
      <c r="BY167" s="295"/>
      <c r="BZ167" s="295"/>
      <c r="CA167" s="295"/>
      <c r="CB167" s="295"/>
      <c r="CC167" s="295"/>
      <c r="CD167" s="295"/>
      <c r="CE167" s="295"/>
      <c r="CF167" s="295"/>
      <c r="CG167" s="295"/>
      <c r="CH167" s="295"/>
      <c r="CI167" s="295"/>
      <c r="CJ167" s="295"/>
      <c r="CK167" s="295"/>
      <c r="CL167" s="295"/>
      <c r="CM167" s="295"/>
      <c r="CN167" s="295"/>
      <c r="CO167" s="295"/>
      <c r="CP167" s="295"/>
      <c r="CQ167" s="295"/>
      <c r="CR167" s="295"/>
      <c r="CS167" s="295"/>
      <c r="CT167" s="295"/>
    </row>
    <row r="168" spans="1:98" s="297" customFormat="1" ht="12" customHeight="1">
      <c r="A168" s="290"/>
      <c r="B168" s="290"/>
      <c r="C168" s="290"/>
      <c r="D168" s="290"/>
      <c r="E168" s="290"/>
      <c r="F168" s="290"/>
      <c r="G168" s="290"/>
      <c r="H168" s="290"/>
      <c r="I168" s="290"/>
      <c r="J168" s="290"/>
      <c r="K168" s="290"/>
      <c r="L168" s="290"/>
      <c r="M168" s="290"/>
      <c r="N168" s="290"/>
      <c r="O168" s="290"/>
      <c r="P168" s="293"/>
      <c r="Q168" s="294"/>
      <c r="R168" s="294"/>
      <c r="S168" s="295"/>
      <c r="T168" s="295"/>
      <c r="U168" s="295"/>
      <c r="V168" s="296"/>
      <c r="W168" s="296"/>
      <c r="X168" s="296"/>
      <c r="Y168" s="296"/>
      <c r="Z168" s="296"/>
      <c r="AA168" s="296"/>
      <c r="AB168" s="296"/>
      <c r="AC168" s="296"/>
      <c r="AD168" s="296"/>
      <c r="AE168" s="296"/>
      <c r="AF168" s="296"/>
      <c r="AG168" s="296"/>
      <c r="AH168" s="296"/>
      <c r="AI168" s="296"/>
      <c r="AJ168" s="296"/>
      <c r="AK168" s="296"/>
      <c r="AL168" s="296"/>
      <c r="AM168" s="296"/>
      <c r="AN168" s="296"/>
      <c r="AO168" s="295"/>
      <c r="AP168" s="295"/>
      <c r="AQ168" s="295"/>
      <c r="AR168" s="295"/>
      <c r="AS168" s="295"/>
      <c r="AT168" s="295"/>
      <c r="AU168" s="295"/>
      <c r="AV168" s="295"/>
      <c r="AW168" s="295"/>
      <c r="AX168" s="295"/>
      <c r="AY168" s="295"/>
      <c r="AZ168" s="295"/>
      <c r="BA168" s="295"/>
      <c r="BB168" s="295"/>
      <c r="BC168" s="295"/>
      <c r="BD168" s="295"/>
      <c r="BE168" s="295"/>
      <c r="BF168" s="295"/>
      <c r="BG168" s="295"/>
      <c r="BH168" s="295"/>
      <c r="BI168" s="295"/>
      <c r="BJ168" s="295"/>
      <c r="BK168" s="295"/>
      <c r="BL168" s="295"/>
      <c r="BM168" s="295"/>
      <c r="BN168" s="295"/>
      <c r="BO168" s="295"/>
      <c r="BP168" s="295"/>
      <c r="BQ168" s="295"/>
      <c r="BR168" s="295"/>
      <c r="BS168" s="295"/>
      <c r="BT168" s="295"/>
      <c r="BU168" s="295"/>
      <c r="BV168" s="295"/>
      <c r="BW168" s="295"/>
      <c r="BX168" s="295"/>
      <c r="BY168" s="295"/>
      <c r="BZ168" s="295"/>
      <c r="CA168" s="295"/>
      <c r="CB168" s="295"/>
      <c r="CC168" s="295"/>
      <c r="CD168" s="295"/>
      <c r="CE168" s="295"/>
      <c r="CF168" s="295"/>
      <c r="CG168" s="295"/>
      <c r="CH168" s="295"/>
      <c r="CI168" s="295"/>
      <c r="CJ168" s="295"/>
      <c r="CK168" s="295"/>
      <c r="CL168" s="295"/>
      <c r="CM168" s="295"/>
      <c r="CN168" s="295"/>
      <c r="CO168" s="295"/>
      <c r="CP168" s="295"/>
      <c r="CQ168" s="295"/>
      <c r="CR168" s="295"/>
      <c r="CS168" s="295"/>
      <c r="CT168" s="295"/>
    </row>
    <row r="169" spans="1:98" s="297" customFormat="1" ht="12" customHeight="1">
      <c r="A169" s="290"/>
      <c r="B169" s="290"/>
      <c r="C169" s="290"/>
      <c r="D169" s="290"/>
      <c r="E169" s="290"/>
      <c r="F169" s="290"/>
      <c r="G169" s="290"/>
      <c r="H169" s="290"/>
      <c r="I169" s="290"/>
      <c r="J169" s="290"/>
      <c r="K169" s="290"/>
      <c r="L169" s="290"/>
      <c r="M169" s="290"/>
      <c r="N169" s="290"/>
      <c r="O169" s="290"/>
      <c r="P169" s="293"/>
      <c r="Q169" s="294"/>
      <c r="R169" s="294"/>
      <c r="S169" s="295"/>
      <c r="T169" s="295"/>
      <c r="U169" s="295"/>
      <c r="V169" s="296"/>
      <c r="W169" s="296"/>
      <c r="X169" s="296"/>
      <c r="Y169" s="296"/>
      <c r="Z169" s="296"/>
      <c r="AA169" s="296"/>
      <c r="AB169" s="296"/>
      <c r="AC169" s="296"/>
      <c r="AD169" s="296"/>
      <c r="AE169" s="296"/>
      <c r="AF169" s="296"/>
      <c r="AG169" s="296"/>
      <c r="AH169" s="296"/>
      <c r="AI169" s="296"/>
      <c r="AJ169" s="296"/>
      <c r="AK169" s="296"/>
      <c r="AL169" s="296"/>
      <c r="AM169" s="296"/>
      <c r="AN169" s="296"/>
      <c r="AO169" s="295"/>
      <c r="AP169" s="295"/>
      <c r="AQ169" s="295"/>
      <c r="AR169" s="295"/>
      <c r="AS169" s="295"/>
      <c r="AT169" s="295"/>
      <c r="AU169" s="295"/>
      <c r="AV169" s="295"/>
      <c r="AW169" s="295"/>
      <c r="AX169" s="295"/>
      <c r="AY169" s="295"/>
      <c r="AZ169" s="295"/>
      <c r="BA169" s="295"/>
      <c r="BB169" s="295"/>
      <c r="BC169" s="295"/>
      <c r="BD169" s="295"/>
      <c r="BE169" s="295"/>
      <c r="BF169" s="295"/>
      <c r="BG169" s="295"/>
      <c r="BH169" s="295"/>
      <c r="BI169" s="295"/>
      <c r="BJ169" s="295"/>
      <c r="BK169" s="295"/>
      <c r="BL169" s="295"/>
      <c r="BM169" s="295"/>
      <c r="BN169" s="295"/>
      <c r="BO169" s="295"/>
      <c r="BP169" s="295"/>
      <c r="BQ169" s="295"/>
      <c r="BR169" s="295"/>
      <c r="BS169" s="295"/>
      <c r="BT169" s="295"/>
      <c r="BU169" s="295"/>
      <c r="BV169" s="295"/>
      <c r="BW169" s="295"/>
      <c r="BX169" s="295"/>
      <c r="BY169" s="295"/>
      <c r="BZ169" s="295"/>
      <c r="CA169" s="295"/>
      <c r="CB169" s="295"/>
      <c r="CC169" s="295"/>
      <c r="CD169" s="295"/>
      <c r="CE169" s="295"/>
      <c r="CF169" s="295"/>
      <c r="CG169" s="295"/>
      <c r="CH169" s="295"/>
      <c r="CI169" s="295"/>
      <c r="CJ169" s="295"/>
      <c r="CK169" s="295"/>
      <c r="CL169" s="295"/>
      <c r="CM169" s="295"/>
      <c r="CN169" s="295"/>
      <c r="CO169" s="295"/>
      <c r="CP169" s="295"/>
      <c r="CQ169" s="295"/>
      <c r="CR169" s="295"/>
      <c r="CS169" s="295"/>
      <c r="CT169" s="295"/>
    </row>
    <row r="170" spans="1:98" s="297" customFormat="1" ht="12" customHeight="1">
      <c r="A170" s="290"/>
      <c r="B170" s="290"/>
      <c r="C170" s="290"/>
      <c r="D170" s="290"/>
      <c r="E170" s="290"/>
      <c r="F170" s="290"/>
      <c r="G170" s="290"/>
      <c r="H170" s="290"/>
      <c r="I170" s="290"/>
      <c r="J170" s="290"/>
      <c r="K170" s="290"/>
      <c r="L170" s="290"/>
      <c r="M170" s="290"/>
      <c r="N170" s="290"/>
      <c r="O170" s="290"/>
      <c r="P170" s="293"/>
      <c r="Q170" s="294"/>
      <c r="R170" s="294"/>
      <c r="S170" s="295"/>
      <c r="T170" s="295"/>
      <c r="U170" s="295"/>
      <c r="V170" s="296"/>
      <c r="W170" s="296"/>
      <c r="X170" s="296"/>
      <c r="Y170" s="296"/>
      <c r="Z170" s="296"/>
      <c r="AA170" s="296"/>
      <c r="AB170" s="296"/>
      <c r="AC170" s="296"/>
      <c r="AD170" s="296"/>
      <c r="AE170" s="296"/>
      <c r="AF170" s="296"/>
      <c r="AG170" s="296"/>
      <c r="AH170" s="296"/>
      <c r="AI170" s="296"/>
      <c r="AJ170" s="296"/>
      <c r="AK170" s="296"/>
      <c r="AL170" s="296"/>
      <c r="AM170" s="296"/>
      <c r="AN170" s="296"/>
      <c r="AO170" s="295"/>
      <c r="AP170" s="295"/>
      <c r="AQ170" s="295"/>
      <c r="AR170" s="295"/>
      <c r="AS170" s="295"/>
      <c r="AT170" s="295"/>
      <c r="AU170" s="295"/>
      <c r="AV170" s="295"/>
      <c r="AW170" s="295"/>
      <c r="AX170" s="295"/>
      <c r="AY170" s="295"/>
      <c r="AZ170" s="295"/>
      <c r="BA170" s="295"/>
      <c r="BB170" s="295"/>
      <c r="BC170" s="295"/>
      <c r="BD170" s="295"/>
      <c r="BE170" s="295"/>
      <c r="BF170" s="295"/>
      <c r="BG170" s="295"/>
      <c r="BH170" s="295"/>
      <c r="BI170" s="295"/>
      <c r="BJ170" s="295"/>
      <c r="BK170" s="295"/>
      <c r="BL170" s="295"/>
      <c r="BM170" s="295"/>
      <c r="BN170" s="295"/>
      <c r="BO170" s="295"/>
      <c r="BP170" s="295"/>
      <c r="BQ170" s="295"/>
      <c r="BR170" s="295"/>
      <c r="BS170" s="295"/>
      <c r="BT170" s="295"/>
      <c r="BU170" s="295"/>
      <c r="BV170" s="295"/>
      <c r="BW170" s="295"/>
      <c r="BX170" s="295"/>
      <c r="BY170" s="295"/>
      <c r="BZ170" s="295"/>
      <c r="CA170" s="295"/>
      <c r="CB170" s="295"/>
      <c r="CC170" s="295"/>
      <c r="CD170" s="295"/>
      <c r="CE170" s="295"/>
      <c r="CF170" s="295"/>
      <c r="CG170" s="295"/>
      <c r="CH170" s="295"/>
      <c r="CI170" s="295"/>
      <c r="CJ170" s="295"/>
      <c r="CK170" s="295"/>
      <c r="CL170" s="295"/>
      <c r="CM170" s="295"/>
      <c r="CN170" s="295"/>
      <c r="CO170" s="295"/>
      <c r="CP170" s="295"/>
      <c r="CQ170" s="295"/>
      <c r="CR170" s="295"/>
      <c r="CS170" s="295"/>
      <c r="CT170" s="295"/>
    </row>
    <row r="171" spans="1:98" s="297" customFormat="1" ht="12" customHeight="1">
      <c r="A171" s="290"/>
      <c r="B171" s="290"/>
      <c r="C171" s="290"/>
      <c r="D171" s="290"/>
      <c r="E171" s="290"/>
      <c r="F171" s="290"/>
      <c r="G171" s="290"/>
      <c r="H171" s="290"/>
      <c r="I171" s="290"/>
      <c r="J171" s="290"/>
      <c r="K171" s="290"/>
      <c r="L171" s="290"/>
      <c r="M171" s="290"/>
      <c r="N171" s="290"/>
      <c r="O171" s="290"/>
      <c r="P171" s="293"/>
      <c r="Q171" s="294"/>
      <c r="R171" s="294"/>
      <c r="S171" s="295"/>
      <c r="T171" s="295"/>
      <c r="U171" s="295"/>
      <c r="V171" s="296"/>
      <c r="W171" s="296"/>
      <c r="X171" s="296"/>
      <c r="Y171" s="296"/>
      <c r="Z171" s="296"/>
      <c r="AA171" s="296"/>
      <c r="AB171" s="296"/>
      <c r="AC171" s="296"/>
      <c r="AD171" s="296"/>
      <c r="AE171" s="296"/>
      <c r="AF171" s="296"/>
      <c r="AG171" s="296"/>
      <c r="AH171" s="296"/>
      <c r="AI171" s="296"/>
      <c r="AJ171" s="296"/>
      <c r="AK171" s="296"/>
      <c r="AL171" s="296"/>
      <c r="AM171" s="296"/>
      <c r="AN171" s="296"/>
      <c r="AO171" s="295"/>
      <c r="AP171" s="295"/>
      <c r="AQ171" s="295"/>
      <c r="AR171" s="295"/>
      <c r="AS171" s="295"/>
      <c r="AT171" s="295"/>
      <c r="AU171" s="295"/>
      <c r="AV171" s="295"/>
      <c r="AW171" s="295"/>
      <c r="AX171" s="295"/>
      <c r="AY171" s="295"/>
      <c r="AZ171" s="295"/>
      <c r="BA171" s="295"/>
      <c r="BB171" s="295"/>
      <c r="BC171" s="295"/>
      <c r="BD171" s="295"/>
      <c r="BE171" s="295"/>
      <c r="BF171" s="295"/>
      <c r="BG171" s="295"/>
      <c r="BH171" s="295"/>
      <c r="BI171" s="295"/>
      <c r="BJ171" s="295"/>
      <c r="BK171" s="295"/>
      <c r="BL171" s="295"/>
      <c r="BM171" s="295"/>
      <c r="BN171" s="295"/>
      <c r="BO171" s="295"/>
      <c r="BP171" s="295"/>
      <c r="BQ171" s="295"/>
      <c r="BR171" s="295"/>
      <c r="BS171" s="295"/>
      <c r="BT171" s="295"/>
      <c r="BU171" s="295"/>
      <c r="BV171" s="295"/>
      <c r="BW171" s="295"/>
      <c r="BX171" s="295"/>
      <c r="BY171" s="295"/>
      <c r="BZ171" s="295"/>
      <c r="CA171" s="295"/>
      <c r="CB171" s="295"/>
      <c r="CC171" s="295"/>
      <c r="CD171" s="295"/>
      <c r="CE171" s="295"/>
      <c r="CF171" s="295"/>
      <c r="CG171" s="295"/>
      <c r="CH171" s="295"/>
      <c r="CI171" s="295"/>
      <c r="CJ171" s="295"/>
      <c r="CK171" s="295"/>
      <c r="CL171" s="295"/>
      <c r="CM171" s="295"/>
      <c r="CN171" s="295"/>
      <c r="CO171" s="295"/>
      <c r="CP171" s="295"/>
      <c r="CQ171" s="295"/>
      <c r="CR171" s="295"/>
      <c r="CS171" s="295"/>
      <c r="CT171" s="295"/>
    </row>
    <row r="172" spans="1:98" s="297" customFormat="1" ht="12" customHeight="1">
      <c r="A172" s="290"/>
      <c r="B172" s="290"/>
      <c r="C172" s="290"/>
      <c r="D172" s="290"/>
      <c r="E172" s="290"/>
      <c r="F172" s="290"/>
      <c r="G172" s="290"/>
      <c r="H172" s="290"/>
      <c r="I172" s="290"/>
      <c r="J172" s="290"/>
      <c r="K172" s="290"/>
      <c r="L172" s="290"/>
      <c r="M172" s="290"/>
      <c r="N172" s="290"/>
      <c r="O172" s="290"/>
      <c r="P172" s="293"/>
      <c r="Q172" s="294"/>
      <c r="R172" s="294"/>
      <c r="S172" s="295"/>
      <c r="T172" s="295"/>
      <c r="U172" s="295"/>
      <c r="V172" s="296"/>
      <c r="W172" s="296"/>
      <c r="X172" s="296"/>
      <c r="Y172" s="296"/>
      <c r="Z172" s="296"/>
      <c r="AA172" s="296"/>
      <c r="AB172" s="296"/>
      <c r="AC172" s="296"/>
      <c r="AD172" s="296"/>
      <c r="AE172" s="296"/>
      <c r="AF172" s="296"/>
      <c r="AG172" s="296"/>
      <c r="AH172" s="296"/>
      <c r="AI172" s="296"/>
      <c r="AJ172" s="296"/>
      <c r="AK172" s="296"/>
      <c r="AL172" s="296"/>
      <c r="AM172" s="296"/>
      <c r="AN172" s="296"/>
      <c r="AO172" s="295"/>
      <c r="AP172" s="295"/>
      <c r="AQ172" s="295"/>
      <c r="AR172" s="295"/>
      <c r="AS172" s="295"/>
      <c r="AT172" s="295"/>
      <c r="AU172" s="295"/>
      <c r="AV172" s="295"/>
      <c r="AW172" s="295"/>
      <c r="AX172" s="295"/>
      <c r="AY172" s="295"/>
      <c r="AZ172" s="295"/>
      <c r="BA172" s="295"/>
      <c r="BB172" s="295"/>
      <c r="BC172" s="295"/>
      <c r="BD172" s="295"/>
      <c r="BE172" s="295"/>
      <c r="BF172" s="295"/>
      <c r="BG172" s="295"/>
      <c r="BH172" s="295"/>
      <c r="BI172" s="295"/>
      <c r="BJ172" s="295"/>
      <c r="BK172" s="295"/>
      <c r="BL172" s="295"/>
      <c r="BM172" s="295"/>
      <c r="BN172" s="295"/>
      <c r="BO172" s="295"/>
      <c r="BP172" s="295"/>
      <c r="BQ172" s="295"/>
      <c r="BR172" s="295"/>
      <c r="BS172" s="295"/>
      <c r="BT172" s="295"/>
      <c r="BU172" s="295"/>
      <c r="BV172" s="295"/>
      <c r="BW172" s="295"/>
      <c r="BX172" s="295"/>
      <c r="BY172" s="295"/>
      <c r="BZ172" s="295"/>
      <c r="CA172" s="295"/>
      <c r="CB172" s="295"/>
      <c r="CC172" s="295"/>
      <c r="CD172" s="295"/>
      <c r="CE172" s="295"/>
      <c r="CF172" s="295"/>
      <c r="CG172" s="295"/>
      <c r="CH172" s="295"/>
      <c r="CI172" s="295"/>
      <c r="CJ172" s="295"/>
      <c r="CK172" s="295"/>
      <c r="CL172" s="295"/>
      <c r="CM172" s="295"/>
      <c r="CN172" s="295"/>
      <c r="CO172" s="295"/>
      <c r="CP172" s="295"/>
      <c r="CQ172" s="295"/>
      <c r="CR172" s="295"/>
      <c r="CS172" s="295"/>
      <c r="CT172" s="295"/>
    </row>
    <row r="173" spans="1:98" s="297" customFormat="1" ht="12" customHeight="1">
      <c r="A173" s="290"/>
      <c r="B173" s="290"/>
      <c r="C173" s="290"/>
      <c r="D173" s="290"/>
      <c r="E173" s="290"/>
      <c r="F173" s="290"/>
      <c r="G173" s="290"/>
      <c r="H173" s="290"/>
      <c r="I173" s="290"/>
      <c r="J173" s="290"/>
      <c r="K173" s="290"/>
      <c r="L173" s="290"/>
      <c r="M173" s="290"/>
      <c r="N173" s="290"/>
      <c r="O173" s="290"/>
      <c r="P173" s="293"/>
      <c r="Q173" s="294"/>
      <c r="R173" s="294"/>
      <c r="S173" s="295"/>
      <c r="T173" s="295"/>
      <c r="U173" s="295"/>
      <c r="V173" s="296"/>
      <c r="W173" s="296"/>
      <c r="X173" s="296"/>
      <c r="Y173" s="296"/>
      <c r="Z173" s="296"/>
      <c r="AA173" s="296"/>
      <c r="AB173" s="296"/>
      <c r="AC173" s="296"/>
      <c r="AD173" s="296"/>
      <c r="AE173" s="296"/>
      <c r="AF173" s="296"/>
      <c r="AG173" s="296"/>
      <c r="AH173" s="296"/>
      <c r="AI173" s="296"/>
      <c r="AJ173" s="296"/>
      <c r="AK173" s="296"/>
      <c r="AL173" s="296"/>
      <c r="AM173" s="296"/>
      <c r="AN173" s="296"/>
      <c r="AO173" s="295"/>
      <c r="AP173" s="295"/>
      <c r="AQ173" s="295"/>
      <c r="AR173" s="295"/>
      <c r="AS173" s="295"/>
      <c r="AT173" s="295"/>
      <c r="AU173" s="295"/>
      <c r="AV173" s="295"/>
      <c r="AW173" s="295"/>
      <c r="AX173" s="295"/>
      <c r="AY173" s="295"/>
      <c r="AZ173" s="295"/>
      <c r="BA173" s="295"/>
      <c r="BB173" s="295"/>
      <c r="BC173" s="295"/>
      <c r="BD173" s="295"/>
      <c r="BE173" s="295"/>
      <c r="BF173" s="295"/>
      <c r="BG173" s="295"/>
      <c r="BH173" s="295"/>
      <c r="BI173" s="295"/>
      <c r="BJ173" s="295"/>
      <c r="BK173" s="295"/>
      <c r="BL173" s="295"/>
      <c r="BM173" s="295"/>
      <c r="BN173" s="295"/>
      <c r="BO173" s="295"/>
      <c r="BP173" s="295"/>
      <c r="BQ173" s="295"/>
      <c r="BR173" s="295"/>
      <c r="BS173" s="295"/>
      <c r="BT173" s="295"/>
      <c r="BU173" s="295"/>
      <c r="BV173" s="295"/>
      <c r="BW173" s="295"/>
      <c r="BX173" s="295"/>
      <c r="BY173" s="295"/>
      <c r="BZ173" s="295"/>
      <c r="CA173" s="295"/>
      <c r="CB173" s="295"/>
      <c r="CC173" s="295"/>
      <c r="CD173" s="295"/>
      <c r="CE173" s="295"/>
      <c r="CF173" s="295"/>
      <c r="CG173" s="295"/>
      <c r="CH173" s="295"/>
      <c r="CI173" s="295"/>
      <c r="CJ173" s="295"/>
      <c r="CK173" s="295"/>
      <c r="CL173" s="295"/>
      <c r="CM173" s="295"/>
      <c r="CN173" s="295"/>
      <c r="CO173" s="295"/>
      <c r="CP173" s="295"/>
      <c r="CQ173" s="295"/>
      <c r="CR173" s="295"/>
      <c r="CS173" s="295"/>
      <c r="CT173" s="295"/>
    </row>
    <row r="174" spans="1:98" s="297" customFormat="1" ht="12" customHeight="1">
      <c r="A174" s="290"/>
      <c r="B174" s="290"/>
      <c r="C174" s="290"/>
      <c r="D174" s="290"/>
      <c r="E174" s="290"/>
      <c r="F174" s="290"/>
      <c r="G174" s="290"/>
      <c r="H174" s="290"/>
      <c r="I174" s="290"/>
      <c r="J174" s="290"/>
      <c r="K174" s="290"/>
      <c r="L174" s="290"/>
      <c r="M174" s="290"/>
      <c r="N174" s="290"/>
      <c r="O174" s="290"/>
      <c r="P174" s="293"/>
      <c r="Q174" s="294"/>
      <c r="R174" s="294"/>
      <c r="S174" s="295"/>
      <c r="T174" s="295"/>
      <c r="U174" s="295"/>
      <c r="V174" s="296"/>
      <c r="W174" s="296"/>
      <c r="X174" s="296"/>
      <c r="Y174" s="296"/>
      <c r="Z174" s="296"/>
      <c r="AA174" s="296"/>
      <c r="AB174" s="296"/>
      <c r="AC174" s="296"/>
      <c r="AD174" s="296"/>
      <c r="AE174" s="296"/>
      <c r="AF174" s="296"/>
      <c r="AG174" s="296"/>
      <c r="AH174" s="296"/>
      <c r="AI174" s="296"/>
      <c r="AJ174" s="296"/>
      <c r="AK174" s="296"/>
      <c r="AL174" s="296"/>
      <c r="AM174" s="296"/>
      <c r="AN174" s="296"/>
      <c r="AO174" s="295"/>
      <c r="AP174" s="295"/>
      <c r="AQ174" s="295"/>
      <c r="AR174" s="295"/>
      <c r="AS174" s="295"/>
      <c r="AT174" s="295"/>
      <c r="AU174" s="295"/>
      <c r="AV174" s="295"/>
      <c r="AW174" s="295"/>
      <c r="AX174" s="295"/>
      <c r="AY174" s="295"/>
      <c r="AZ174" s="295"/>
      <c r="BA174" s="295"/>
      <c r="BB174" s="295"/>
      <c r="BC174" s="295"/>
      <c r="BD174" s="295"/>
      <c r="BE174" s="295"/>
      <c r="BF174" s="295"/>
      <c r="BG174" s="295"/>
      <c r="BH174" s="295"/>
      <c r="BI174" s="295"/>
      <c r="BJ174" s="295"/>
      <c r="BK174" s="295"/>
      <c r="BL174" s="295"/>
      <c r="BM174" s="295"/>
      <c r="BN174" s="295"/>
      <c r="BO174" s="295"/>
      <c r="BP174" s="295"/>
      <c r="BQ174" s="295"/>
      <c r="BR174" s="295"/>
      <c r="BS174" s="295"/>
      <c r="BT174" s="295"/>
      <c r="BU174" s="295"/>
      <c r="BV174" s="295"/>
      <c r="BW174" s="295"/>
      <c r="BX174" s="295"/>
      <c r="BY174" s="295"/>
      <c r="BZ174" s="295"/>
      <c r="CA174" s="295"/>
      <c r="CB174" s="295"/>
      <c r="CC174" s="295"/>
      <c r="CD174" s="295"/>
      <c r="CE174" s="295"/>
      <c r="CF174" s="295"/>
      <c r="CG174" s="295"/>
      <c r="CH174" s="295"/>
      <c r="CI174" s="295"/>
      <c r="CJ174" s="295"/>
      <c r="CK174" s="295"/>
      <c r="CL174" s="295"/>
      <c r="CM174" s="295"/>
      <c r="CN174" s="295"/>
      <c r="CO174" s="295"/>
      <c r="CP174" s="295"/>
      <c r="CQ174" s="295"/>
      <c r="CR174" s="295"/>
      <c r="CS174" s="295"/>
      <c r="CT174" s="295"/>
    </row>
    <row r="175" spans="1:98" s="297" customFormat="1" ht="12" customHeight="1">
      <c r="A175" s="290"/>
      <c r="B175" s="290"/>
      <c r="C175" s="290"/>
      <c r="D175" s="290"/>
      <c r="E175" s="290"/>
      <c r="F175" s="290"/>
      <c r="G175" s="290"/>
      <c r="H175" s="290"/>
      <c r="I175" s="290"/>
      <c r="J175" s="290"/>
      <c r="K175" s="290"/>
      <c r="L175" s="290"/>
      <c r="M175" s="290"/>
      <c r="N175" s="290"/>
      <c r="O175" s="290"/>
      <c r="P175" s="293"/>
      <c r="Q175" s="294"/>
      <c r="R175" s="294"/>
      <c r="S175" s="295"/>
      <c r="T175" s="295"/>
      <c r="U175" s="295"/>
      <c r="V175" s="296"/>
      <c r="W175" s="296"/>
      <c r="X175" s="296"/>
      <c r="Y175" s="296"/>
      <c r="Z175" s="296"/>
      <c r="AA175" s="296"/>
      <c r="AB175" s="296"/>
      <c r="AC175" s="296"/>
      <c r="AD175" s="296"/>
      <c r="AE175" s="296"/>
      <c r="AF175" s="296"/>
      <c r="AG175" s="296"/>
      <c r="AH175" s="296"/>
      <c r="AI175" s="296"/>
      <c r="AJ175" s="296"/>
      <c r="AK175" s="296"/>
      <c r="AL175" s="296"/>
      <c r="AM175" s="296"/>
      <c r="AN175" s="296"/>
      <c r="AO175" s="295"/>
      <c r="AP175" s="295"/>
      <c r="AQ175" s="295"/>
      <c r="AR175" s="295"/>
      <c r="AS175" s="295"/>
      <c r="AT175" s="295"/>
      <c r="AU175" s="295"/>
      <c r="AV175" s="295"/>
      <c r="AW175" s="295"/>
      <c r="AX175" s="295"/>
      <c r="AY175" s="295"/>
      <c r="AZ175" s="295"/>
      <c r="BA175" s="295"/>
      <c r="BB175" s="295"/>
      <c r="BC175" s="295"/>
      <c r="BD175" s="295"/>
      <c r="BE175" s="295"/>
      <c r="BF175" s="295"/>
      <c r="BG175" s="295"/>
      <c r="BH175" s="295"/>
      <c r="BI175" s="295"/>
      <c r="BJ175" s="295"/>
      <c r="BK175" s="295"/>
      <c r="BL175" s="295"/>
      <c r="BM175" s="295"/>
      <c r="BN175" s="295"/>
      <c r="BO175" s="295"/>
      <c r="BP175" s="295"/>
      <c r="BQ175" s="295"/>
      <c r="BR175" s="295"/>
      <c r="BS175" s="295"/>
      <c r="BT175" s="295"/>
      <c r="BU175" s="295"/>
      <c r="BV175" s="295"/>
      <c r="BW175" s="295"/>
      <c r="BX175" s="295"/>
      <c r="BY175" s="295"/>
      <c r="BZ175" s="295"/>
      <c r="CA175" s="295"/>
      <c r="CB175" s="295"/>
      <c r="CC175" s="295"/>
      <c r="CD175" s="295"/>
      <c r="CE175" s="295"/>
      <c r="CF175" s="295"/>
      <c r="CG175" s="295"/>
      <c r="CH175" s="295"/>
      <c r="CI175" s="295"/>
      <c r="CJ175" s="295"/>
      <c r="CK175" s="295"/>
      <c r="CL175" s="295"/>
      <c r="CM175" s="295"/>
      <c r="CN175" s="295"/>
      <c r="CO175" s="295"/>
      <c r="CP175" s="295"/>
      <c r="CQ175" s="295"/>
      <c r="CR175" s="295"/>
      <c r="CS175" s="295"/>
      <c r="CT175" s="295"/>
    </row>
    <row r="176" spans="1:98" s="297" customFormat="1" ht="12" customHeight="1">
      <c r="A176" s="290"/>
      <c r="B176" s="290"/>
      <c r="C176" s="290"/>
      <c r="D176" s="290"/>
      <c r="E176" s="290"/>
      <c r="F176" s="290"/>
      <c r="G176" s="290"/>
      <c r="H176" s="290"/>
      <c r="I176" s="290"/>
      <c r="J176" s="290"/>
      <c r="K176" s="290"/>
      <c r="L176" s="290"/>
      <c r="M176" s="290"/>
      <c r="N176" s="290"/>
      <c r="O176" s="290"/>
      <c r="P176" s="293"/>
      <c r="Q176" s="294"/>
      <c r="R176" s="294"/>
      <c r="S176" s="295"/>
      <c r="T176" s="295"/>
      <c r="U176" s="295"/>
      <c r="V176" s="296"/>
      <c r="W176" s="296"/>
      <c r="X176" s="296"/>
      <c r="Y176" s="296"/>
      <c r="Z176" s="296"/>
      <c r="AA176" s="296"/>
      <c r="AB176" s="296"/>
      <c r="AC176" s="296"/>
      <c r="AD176" s="296"/>
      <c r="AE176" s="296"/>
      <c r="AF176" s="296"/>
      <c r="AG176" s="296"/>
      <c r="AH176" s="296"/>
      <c r="AI176" s="296"/>
      <c r="AJ176" s="296"/>
      <c r="AK176" s="296"/>
      <c r="AL176" s="296"/>
      <c r="AM176" s="296"/>
      <c r="AN176" s="296"/>
      <c r="AO176" s="295"/>
      <c r="AP176" s="295"/>
      <c r="AQ176" s="295"/>
      <c r="AR176" s="295"/>
      <c r="AS176" s="295"/>
      <c r="AT176" s="295"/>
      <c r="AU176" s="295"/>
      <c r="AV176" s="295"/>
      <c r="AW176" s="295"/>
      <c r="AX176" s="295"/>
      <c r="AY176" s="295"/>
      <c r="AZ176" s="295"/>
      <c r="BA176" s="295"/>
      <c r="BB176" s="295"/>
      <c r="BC176" s="295"/>
      <c r="BD176" s="295"/>
      <c r="BE176" s="295"/>
      <c r="BF176" s="295"/>
      <c r="BG176" s="295"/>
      <c r="BH176" s="295"/>
      <c r="BI176" s="295"/>
      <c r="BJ176" s="295"/>
      <c r="BK176" s="295"/>
      <c r="BL176" s="295"/>
      <c r="BM176" s="295"/>
      <c r="BN176" s="295"/>
      <c r="BO176" s="295"/>
      <c r="BP176" s="295"/>
      <c r="BQ176" s="295"/>
      <c r="BR176" s="295"/>
      <c r="BS176" s="295"/>
      <c r="BT176" s="295"/>
      <c r="BU176" s="295"/>
      <c r="BV176" s="295"/>
      <c r="BW176" s="295"/>
      <c r="BX176" s="295"/>
      <c r="BY176" s="295"/>
      <c r="BZ176" s="295"/>
      <c r="CA176" s="295"/>
      <c r="CB176" s="295"/>
      <c r="CC176" s="295"/>
      <c r="CD176" s="295"/>
      <c r="CE176" s="295"/>
      <c r="CF176" s="295"/>
      <c r="CG176" s="295"/>
      <c r="CH176" s="295"/>
      <c r="CI176" s="295"/>
      <c r="CJ176" s="295"/>
      <c r="CK176" s="295"/>
      <c r="CL176" s="295"/>
      <c r="CM176" s="295"/>
      <c r="CN176" s="295"/>
      <c r="CO176" s="295"/>
      <c r="CP176" s="295"/>
      <c r="CQ176" s="295"/>
      <c r="CR176" s="295"/>
      <c r="CS176" s="295"/>
      <c r="CT176" s="295"/>
    </row>
    <row r="177" spans="1:98" s="297" customFormat="1" ht="12" customHeight="1">
      <c r="A177" s="290"/>
      <c r="B177" s="290"/>
      <c r="C177" s="290"/>
      <c r="D177" s="290"/>
      <c r="E177" s="290"/>
      <c r="F177" s="290"/>
      <c r="G177" s="290"/>
      <c r="H177" s="290"/>
      <c r="I177" s="290"/>
      <c r="J177" s="290"/>
      <c r="K177" s="290"/>
      <c r="L177" s="290"/>
      <c r="M177" s="290"/>
      <c r="N177" s="290"/>
      <c r="O177" s="290"/>
      <c r="P177" s="293"/>
      <c r="Q177" s="294"/>
      <c r="R177" s="294"/>
      <c r="S177" s="295"/>
      <c r="T177" s="295"/>
      <c r="U177" s="295"/>
      <c r="V177" s="296"/>
      <c r="W177" s="296"/>
      <c r="X177" s="296"/>
      <c r="Y177" s="296"/>
      <c r="Z177" s="296"/>
      <c r="AA177" s="296"/>
      <c r="AB177" s="296"/>
      <c r="AC177" s="296"/>
      <c r="AD177" s="296"/>
      <c r="AE177" s="296"/>
      <c r="AF177" s="296"/>
      <c r="AG177" s="296"/>
      <c r="AH177" s="296"/>
      <c r="AI177" s="296"/>
      <c r="AJ177" s="296"/>
      <c r="AK177" s="296"/>
      <c r="AL177" s="296"/>
      <c r="AM177" s="296"/>
      <c r="AN177" s="296"/>
      <c r="AO177" s="295"/>
      <c r="AP177" s="295"/>
      <c r="AQ177" s="295"/>
      <c r="AR177" s="295"/>
      <c r="AS177" s="295"/>
      <c r="AT177" s="295"/>
      <c r="AU177" s="295"/>
      <c r="AV177" s="295"/>
      <c r="AW177" s="295"/>
      <c r="AX177" s="295"/>
      <c r="AY177" s="295"/>
      <c r="AZ177" s="295"/>
      <c r="BA177" s="295"/>
      <c r="BB177" s="295"/>
      <c r="BC177" s="295"/>
      <c r="BD177" s="295"/>
      <c r="BE177" s="295"/>
      <c r="BF177" s="295"/>
      <c r="BG177" s="295"/>
      <c r="BH177" s="295"/>
      <c r="BI177" s="295"/>
      <c r="BJ177" s="295"/>
      <c r="BK177" s="295"/>
      <c r="BL177" s="295"/>
      <c r="BM177" s="295"/>
      <c r="BN177" s="295"/>
      <c r="BO177" s="295"/>
      <c r="BP177" s="295"/>
      <c r="BQ177" s="295"/>
      <c r="BR177" s="295"/>
      <c r="BS177" s="295"/>
      <c r="BT177" s="295"/>
      <c r="BU177" s="295"/>
      <c r="BV177" s="295"/>
      <c r="BW177" s="295"/>
      <c r="BX177" s="295"/>
      <c r="BY177" s="295"/>
      <c r="BZ177" s="295"/>
      <c r="CA177" s="295"/>
      <c r="CB177" s="295"/>
      <c r="CC177" s="295"/>
      <c r="CD177" s="295"/>
      <c r="CE177" s="295"/>
      <c r="CF177" s="295"/>
      <c r="CG177" s="295"/>
      <c r="CH177" s="295"/>
      <c r="CI177" s="295"/>
      <c r="CJ177" s="295"/>
      <c r="CK177" s="295"/>
      <c r="CL177" s="295"/>
      <c r="CM177" s="295"/>
      <c r="CN177" s="295"/>
      <c r="CO177" s="295"/>
      <c r="CP177" s="295"/>
      <c r="CQ177" s="295"/>
      <c r="CR177" s="295"/>
      <c r="CS177" s="295"/>
      <c r="CT177" s="295"/>
    </row>
    <row r="178" spans="1:98" s="297" customFormat="1" ht="12" customHeight="1">
      <c r="A178" s="290"/>
      <c r="B178" s="290"/>
      <c r="C178" s="290"/>
      <c r="D178" s="290"/>
      <c r="E178" s="290"/>
      <c r="F178" s="290"/>
      <c r="G178" s="290"/>
      <c r="H178" s="290"/>
      <c r="I178" s="290"/>
      <c r="J178" s="290"/>
      <c r="K178" s="290"/>
      <c r="L178" s="290"/>
      <c r="M178" s="290"/>
      <c r="N178" s="290"/>
      <c r="O178" s="290"/>
      <c r="P178" s="293"/>
      <c r="Q178" s="294"/>
      <c r="R178" s="294"/>
      <c r="S178" s="295"/>
      <c r="T178" s="295"/>
      <c r="U178" s="295"/>
      <c r="V178" s="296"/>
      <c r="W178" s="296"/>
      <c r="X178" s="296"/>
      <c r="Y178" s="296"/>
      <c r="Z178" s="296"/>
      <c r="AA178" s="296"/>
      <c r="AB178" s="296"/>
      <c r="AC178" s="296"/>
      <c r="AD178" s="296"/>
      <c r="AE178" s="296"/>
      <c r="AF178" s="296"/>
      <c r="AG178" s="296"/>
      <c r="AH178" s="296"/>
      <c r="AI178" s="296"/>
      <c r="AJ178" s="296"/>
      <c r="AK178" s="296"/>
      <c r="AL178" s="296"/>
      <c r="AM178" s="296"/>
      <c r="AN178" s="296"/>
      <c r="AO178" s="295"/>
      <c r="AP178" s="295"/>
      <c r="AQ178" s="295"/>
      <c r="AR178" s="295"/>
      <c r="AS178" s="295"/>
      <c r="AT178" s="295"/>
      <c r="AU178" s="295"/>
      <c r="AV178" s="295"/>
      <c r="AW178" s="295"/>
      <c r="AX178" s="295"/>
      <c r="AY178" s="295"/>
      <c r="AZ178" s="295"/>
      <c r="BA178" s="295"/>
      <c r="BB178" s="295"/>
      <c r="BC178" s="295"/>
      <c r="BD178" s="295"/>
      <c r="BE178" s="295"/>
      <c r="BF178" s="295"/>
      <c r="BG178" s="295"/>
      <c r="BH178" s="295"/>
      <c r="BI178" s="295"/>
      <c r="BJ178" s="295"/>
      <c r="BK178" s="295"/>
      <c r="BL178" s="295"/>
      <c r="BM178" s="295"/>
      <c r="BN178" s="295"/>
      <c r="BO178" s="295"/>
      <c r="BP178" s="295"/>
      <c r="BQ178" s="295"/>
      <c r="BR178" s="295"/>
      <c r="BS178" s="295"/>
      <c r="BT178" s="295"/>
      <c r="BU178" s="295"/>
      <c r="BV178" s="295"/>
      <c r="BW178" s="295"/>
      <c r="BX178" s="295"/>
      <c r="BY178" s="295"/>
      <c r="BZ178" s="295"/>
      <c r="CA178" s="295"/>
      <c r="CB178" s="295"/>
      <c r="CC178" s="295"/>
      <c r="CD178" s="295"/>
      <c r="CE178" s="295"/>
      <c r="CF178" s="295"/>
      <c r="CG178" s="295"/>
      <c r="CH178" s="295"/>
      <c r="CI178" s="295"/>
      <c r="CJ178" s="295"/>
      <c r="CK178" s="295"/>
      <c r="CL178" s="295"/>
      <c r="CM178" s="295"/>
      <c r="CN178" s="295"/>
      <c r="CO178" s="295"/>
      <c r="CP178" s="295"/>
      <c r="CQ178" s="295"/>
      <c r="CR178" s="295"/>
      <c r="CS178" s="295"/>
      <c r="CT178" s="295"/>
    </row>
    <row r="179" spans="1:98" s="297" customFormat="1" ht="12" customHeight="1">
      <c r="A179" s="290"/>
      <c r="B179" s="290"/>
      <c r="C179" s="290"/>
      <c r="D179" s="290"/>
      <c r="E179" s="290"/>
      <c r="F179" s="290"/>
      <c r="G179" s="290"/>
      <c r="H179" s="290"/>
      <c r="I179" s="290"/>
      <c r="J179" s="290"/>
      <c r="K179" s="290"/>
      <c r="L179" s="290"/>
      <c r="M179" s="290"/>
      <c r="N179" s="290"/>
      <c r="O179" s="290"/>
      <c r="P179" s="293"/>
      <c r="Q179" s="294"/>
      <c r="R179" s="294"/>
      <c r="S179" s="295"/>
      <c r="T179" s="295"/>
      <c r="U179" s="295"/>
      <c r="V179" s="296"/>
      <c r="W179" s="296"/>
      <c r="X179" s="296"/>
      <c r="Y179" s="296"/>
      <c r="Z179" s="296"/>
      <c r="AA179" s="296"/>
      <c r="AB179" s="296"/>
      <c r="AC179" s="296"/>
      <c r="AD179" s="296"/>
      <c r="AE179" s="296"/>
      <c r="AF179" s="296"/>
      <c r="AG179" s="296"/>
      <c r="AH179" s="296"/>
      <c r="AI179" s="296"/>
      <c r="AJ179" s="296"/>
      <c r="AK179" s="296"/>
      <c r="AL179" s="296"/>
      <c r="AM179" s="296"/>
      <c r="AN179" s="296"/>
      <c r="AO179" s="295"/>
      <c r="AP179" s="295"/>
      <c r="AQ179" s="295"/>
      <c r="AR179" s="295"/>
      <c r="AS179" s="295"/>
      <c r="AT179" s="295"/>
      <c r="AU179" s="295"/>
      <c r="AV179" s="295"/>
      <c r="AW179" s="295"/>
      <c r="AX179" s="295"/>
      <c r="AY179" s="295"/>
      <c r="AZ179" s="295"/>
      <c r="BA179" s="295"/>
      <c r="BB179" s="295"/>
      <c r="BC179" s="295"/>
      <c r="BD179" s="295"/>
      <c r="BE179" s="295"/>
      <c r="BF179" s="295"/>
      <c r="BG179" s="295"/>
      <c r="BH179" s="295"/>
      <c r="BI179" s="295"/>
      <c r="BJ179" s="295"/>
      <c r="BK179" s="295"/>
      <c r="BL179" s="295"/>
      <c r="BM179" s="295"/>
      <c r="BN179" s="295"/>
      <c r="BO179" s="295"/>
      <c r="BP179" s="295"/>
      <c r="BQ179" s="295"/>
      <c r="BR179" s="295"/>
      <c r="BS179" s="295"/>
      <c r="BT179" s="295"/>
      <c r="BU179" s="295"/>
      <c r="BV179" s="295"/>
      <c r="BW179" s="295"/>
      <c r="BX179" s="295"/>
      <c r="BY179" s="295"/>
      <c r="BZ179" s="295"/>
      <c r="CA179" s="295"/>
      <c r="CB179" s="295"/>
      <c r="CC179" s="295"/>
      <c r="CD179" s="295"/>
      <c r="CE179" s="295"/>
      <c r="CF179" s="295"/>
      <c r="CG179" s="295"/>
      <c r="CH179" s="295"/>
      <c r="CI179" s="295"/>
      <c r="CJ179" s="295"/>
      <c r="CK179" s="295"/>
      <c r="CL179" s="295"/>
      <c r="CM179" s="295"/>
      <c r="CN179" s="295"/>
      <c r="CO179" s="295"/>
      <c r="CP179" s="295"/>
      <c r="CQ179" s="295"/>
      <c r="CR179" s="295"/>
      <c r="CS179" s="295"/>
      <c r="CT179" s="295"/>
    </row>
    <row r="180" spans="1:98" s="297" customFormat="1" ht="12" customHeight="1">
      <c r="A180" s="290"/>
      <c r="B180" s="290"/>
      <c r="C180" s="290"/>
      <c r="D180" s="290"/>
      <c r="E180" s="290"/>
      <c r="F180" s="290"/>
      <c r="G180" s="290"/>
      <c r="H180" s="290"/>
      <c r="I180" s="290"/>
      <c r="J180" s="290"/>
      <c r="K180" s="290"/>
      <c r="L180" s="290"/>
      <c r="M180" s="290"/>
      <c r="N180" s="290"/>
      <c r="O180" s="290"/>
      <c r="P180" s="293"/>
      <c r="Q180" s="294"/>
      <c r="R180" s="294"/>
      <c r="S180" s="295"/>
      <c r="T180" s="295"/>
      <c r="U180" s="295"/>
      <c r="V180" s="296"/>
      <c r="W180" s="296"/>
      <c r="X180" s="296"/>
      <c r="Y180" s="296"/>
      <c r="Z180" s="296"/>
      <c r="AA180" s="296"/>
      <c r="AB180" s="296"/>
      <c r="AC180" s="296"/>
      <c r="AD180" s="296"/>
      <c r="AE180" s="296"/>
      <c r="AF180" s="296"/>
      <c r="AG180" s="296"/>
      <c r="AH180" s="296"/>
      <c r="AI180" s="296"/>
      <c r="AJ180" s="296"/>
      <c r="AK180" s="296"/>
      <c r="AL180" s="296"/>
      <c r="AM180" s="296"/>
      <c r="AN180" s="296"/>
      <c r="AO180" s="295"/>
      <c r="AP180" s="295"/>
      <c r="AQ180" s="295"/>
      <c r="AR180" s="295"/>
      <c r="AS180" s="295"/>
      <c r="AT180" s="295"/>
      <c r="AU180" s="295"/>
      <c r="AV180" s="295"/>
      <c r="AW180" s="295"/>
      <c r="AX180" s="295"/>
      <c r="AY180" s="295"/>
      <c r="AZ180" s="295"/>
      <c r="BA180" s="295"/>
      <c r="BB180" s="295"/>
      <c r="BC180" s="295"/>
      <c r="BD180" s="295"/>
      <c r="BE180" s="295"/>
      <c r="BF180" s="295"/>
      <c r="BG180" s="295"/>
      <c r="BH180" s="295"/>
      <c r="BI180" s="295"/>
      <c r="BJ180" s="295"/>
      <c r="BK180" s="295"/>
      <c r="BL180" s="295"/>
      <c r="BM180" s="295"/>
      <c r="BN180" s="295"/>
      <c r="BO180" s="295"/>
      <c r="BP180" s="295"/>
      <c r="BQ180" s="295"/>
      <c r="BR180" s="295"/>
      <c r="BS180" s="295"/>
      <c r="BT180" s="295"/>
      <c r="BU180" s="295"/>
      <c r="BV180" s="295"/>
      <c r="BW180" s="295"/>
      <c r="BX180" s="295"/>
      <c r="BY180" s="295"/>
      <c r="BZ180" s="295"/>
      <c r="CA180" s="295"/>
      <c r="CB180" s="295"/>
      <c r="CC180" s="295"/>
      <c r="CD180" s="295"/>
      <c r="CE180" s="295"/>
      <c r="CF180" s="295"/>
      <c r="CG180" s="295"/>
      <c r="CH180" s="295"/>
      <c r="CI180" s="295"/>
      <c r="CJ180" s="295"/>
      <c r="CK180" s="295"/>
      <c r="CL180" s="295"/>
      <c r="CM180" s="295"/>
      <c r="CN180" s="295"/>
      <c r="CO180" s="295"/>
      <c r="CP180" s="295"/>
      <c r="CQ180" s="295"/>
      <c r="CR180" s="295"/>
      <c r="CS180" s="295"/>
      <c r="CT180" s="295"/>
    </row>
    <row r="181" spans="1:98" s="297" customFormat="1" ht="12" customHeight="1">
      <c r="A181" s="290"/>
      <c r="B181" s="290"/>
      <c r="C181" s="290"/>
      <c r="D181" s="290"/>
      <c r="E181" s="290"/>
      <c r="F181" s="290"/>
      <c r="G181" s="290"/>
      <c r="H181" s="290"/>
      <c r="I181" s="290"/>
      <c r="J181" s="290"/>
      <c r="K181" s="290"/>
      <c r="L181" s="290"/>
      <c r="M181" s="290"/>
      <c r="N181" s="290"/>
      <c r="O181" s="290"/>
      <c r="P181" s="293"/>
      <c r="Q181" s="294"/>
      <c r="R181" s="294"/>
      <c r="S181" s="295"/>
      <c r="T181" s="295"/>
      <c r="U181" s="295"/>
      <c r="V181" s="296"/>
      <c r="W181" s="296"/>
      <c r="X181" s="296"/>
      <c r="Y181" s="296"/>
      <c r="Z181" s="296"/>
      <c r="AA181" s="296"/>
      <c r="AB181" s="296"/>
      <c r="AC181" s="296"/>
      <c r="AD181" s="296"/>
      <c r="AE181" s="296"/>
      <c r="AF181" s="296"/>
      <c r="AG181" s="296"/>
      <c r="AH181" s="296"/>
      <c r="AI181" s="296"/>
      <c r="AJ181" s="296"/>
      <c r="AK181" s="296"/>
      <c r="AL181" s="296"/>
      <c r="AM181" s="296"/>
      <c r="AN181" s="296"/>
      <c r="AO181" s="295"/>
      <c r="AP181" s="295"/>
      <c r="AQ181" s="295"/>
      <c r="AR181" s="295"/>
      <c r="AS181" s="295"/>
      <c r="AT181" s="295"/>
      <c r="AU181" s="295"/>
      <c r="AV181" s="295"/>
      <c r="AW181" s="295"/>
      <c r="AX181" s="295"/>
      <c r="AY181" s="295"/>
      <c r="AZ181" s="295"/>
      <c r="BA181" s="295"/>
      <c r="BB181" s="295"/>
      <c r="BC181" s="295"/>
      <c r="BD181" s="295"/>
      <c r="BE181" s="295"/>
      <c r="BF181" s="295"/>
      <c r="BG181" s="295"/>
      <c r="BH181" s="295"/>
      <c r="BI181" s="295"/>
      <c r="BJ181" s="295"/>
      <c r="BK181" s="295"/>
      <c r="BL181" s="295"/>
      <c r="BM181" s="295"/>
      <c r="BN181" s="295"/>
      <c r="BO181" s="295"/>
      <c r="BP181" s="295"/>
      <c r="BQ181" s="295"/>
      <c r="BR181" s="295"/>
      <c r="BS181" s="295"/>
      <c r="BT181" s="295"/>
      <c r="BU181" s="295"/>
      <c r="BV181" s="295"/>
      <c r="BW181" s="295"/>
      <c r="BX181" s="295"/>
      <c r="BY181" s="295"/>
      <c r="BZ181" s="295"/>
      <c r="CA181" s="295"/>
      <c r="CB181" s="295"/>
      <c r="CC181" s="295"/>
      <c r="CD181" s="295"/>
      <c r="CE181" s="295"/>
      <c r="CF181" s="295"/>
      <c r="CG181" s="295"/>
      <c r="CH181" s="295"/>
      <c r="CI181" s="295"/>
      <c r="CJ181" s="295"/>
      <c r="CK181" s="295"/>
      <c r="CL181" s="295"/>
      <c r="CM181" s="295"/>
      <c r="CN181" s="295"/>
      <c r="CO181" s="295"/>
      <c r="CP181" s="295"/>
      <c r="CQ181" s="295"/>
      <c r="CR181" s="295"/>
      <c r="CS181" s="295"/>
      <c r="CT181" s="295"/>
    </row>
    <row r="182" spans="1:98" s="297" customFormat="1" ht="12" customHeight="1">
      <c r="A182" s="290"/>
      <c r="B182" s="290"/>
      <c r="C182" s="290"/>
      <c r="D182" s="290"/>
      <c r="E182" s="290"/>
      <c r="F182" s="290"/>
      <c r="G182" s="290"/>
      <c r="H182" s="290"/>
      <c r="I182" s="290"/>
      <c r="J182" s="290"/>
      <c r="K182" s="290"/>
      <c r="L182" s="290"/>
      <c r="M182" s="290"/>
      <c r="N182" s="290"/>
      <c r="O182" s="290"/>
      <c r="P182" s="293"/>
      <c r="Q182" s="294"/>
      <c r="R182" s="294"/>
      <c r="S182" s="295"/>
      <c r="T182" s="295"/>
      <c r="U182" s="295"/>
      <c r="V182" s="296"/>
      <c r="W182" s="296"/>
      <c r="X182" s="296"/>
      <c r="Y182" s="296"/>
      <c r="Z182" s="296"/>
      <c r="AA182" s="296"/>
      <c r="AB182" s="296"/>
      <c r="AC182" s="296"/>
      <c r="AD182" s="296"/>
      <c r="AE182" s="296"/>
      <c r="AF182" s="296"/>
      <c r="AG182" s="296"/>
      <c r="AH182" s="296"/>
      <c r="AI182" s="296"/>
      <c r="AJ182" s="296"/>
      <c r="AK182" s="296"/>
      <c r="AL182" s="296"/>
      <c r="AM182" s="296"/>
      <c r="AN182" s="296"/>
      <c r="AO182" s="295"/>
      <c r="AP182" s="295"/>
      <c r="AQ182" s="295"/>
      <c r="AR182" s="295"/>
      <c r="AS182" s="295"/>
      <c r="AT182" s="295"/>
      <c r="AU182" s="295"/>
      <c r="AV182" s="295"/>
      <c r="AW182" s="295"/>
      <c r="AX182" s="295"/>
      <c r="AY182" s="295"/>
      <c r="AZ182" s="295"/>
      <c r="BA182" s="295"/>
      <c r="BB182" s="295"/>
      <c r="BC182" s="295"/>
      <c r="BD182" s="295"/>
      <c r="BE182" s="295"/>
      <c r="BF182" s="295"/>
      <c r="BG182" s="295"/>
      <c r="BH182" s="295"/>
      <c r="BI182" s="295"/>
      <c r="BJ182" s="295"/>
      <c r="BK182" s="295"/>
      <c r="BL182" s="295"/>
      <c r="BM182" s="295"/>
      <c r="BN182" s="295"/>
      <c r="BO182" s="295"/>
      <c r="BP182" s="295"/>
      <c r="BQ182" s="295"/>
      <c r="BR182" s="295"/>
      <c r="BS182" s="295"/>
      <c r="BT182" s="295"/>
      <c r="BU182" s="295"/>
      <c r="BV182" s="295"/>
      <c r="BW182" s="295"/>
      <c r="BX182" s="295"/>
      <c r="BY182" s="295"/>
      <c r="BZ182" s="295"/>
      <c r="CA182" s="295"/>
      <c r="CB182" s="295"/>
      <c r="CC182" s="295"/>
      <c r="CD182" s="295"/>
      <c r="CE182" s="295"/>
      <c r="CF182" s="295"/>
      <c r="CG182" s="295"/>
      <c r="CH182" s="295"/>
      <c r="CI182" s="295"/>
      <c r="CJ182" s="295"/>
      <c r="CK182" s="295"/>
      <c r="CL182" s="295"/>
      <c r="CM182" s="295"/>
      <c r="CN182" s="295"/>
      <c r="CO182" s="295"/>
      <c r="CP182" s="295"/>
      <c r="CQ182" s="295"/>
      <c r="CR182" s="295"/>
      <c r="CS182" s="295"/>
      <c r="CT182" s="295"/>
    </row>
    <row r="183" spans="1:98" s="297" customFormat="1" ht="12" customHeight="1">
      <c r="A183" s="290"/>
      <c r="B183" s="290"/>
      <c r="C183" s="290"/>
      <c r="D183" s="290"/>
      <c r="E183" s="290"/>
      <c r="F183" s="290"/>
      <c r="G183" s="290"/>
      <c r="H183" s="290"/>
      <c r="I183" s="290"/>
      <c r="J183" s="290"/>
      <c r="K183" s="290"/>
      <c r="L183" s="290"/>
      <c r="M183" s="290"/>
      <c r="N183" s="290"/>
      <c r="O183" s="290"/>
      <c r="P183" s="293"/>
      <c r="Q183" s="294"/>
      <c r="R183" s="294"/>
      <c r="S183" s="295"/>
      <c r="T183" s="295"/>
      <c r="U183" s="295"/>
      <c r="V183" s="296"/>
      <c r="W183" s="296"/>
      <c r="X183" s="296"/>
      <c r="Y183" s="296"/>
      <c r="Z183" s="296"/>
      <c r="AA183" s="296"/>
      <c r="AB183" s="296"/>
      <c r="AC183" s="296"/>
      <c r="AD183" s="296"/>
      <c r="AE183" s="296"/>
      <c r="AF183" s="296"/>
      <c r="AG183" s="296"/>
      <c r="AH183" s="296"/>
      <c r="AI183" s="296"/>
      <c r="AJ183" s="296"/>
      <c r="AK183" s="296"/>
      <c r="AL183" s="296"/>
      <c r="AM183" s="296"/>
      <c r="AN183" s="296"/>
      <c r="AO183" s="295"/>
      <c r="AP183" s="295"/>
      <c r="AQ183" s="295"/>
      <c r="AR183" s="295"/>
      <c r="AS183" s="295"/>
      <c r="AT183" s="295"/>
      <c r="AU183" s="295"/>
      <c r="AV183" s="295"/>
      <c r="AW183" s="295"/>
      <c r="AX183" s="295"/>
      <c r="AY183" s="295"/>
      <c r="AZ183" s="295"/>
      <c r="BA183" s="295"/>
      <c r="BB183" s="295"/>
      <c r="BC183" s="295"/>
      <c r="BD183" s="295"/>
      <c r="BE183" s="295"/>
      <c r="BF183" s="295"/>
      <c r="BG183" s="295"/>
      <c r="BH183" s="295"/>
      <c r="BI183" s="295"/>
      <c r="BJ183" s="295"/>
      <c r="BK183" s="295"/>
      <c r="BL183" s="295"/>
      <c r="BM183" s="295"/>
      <c r="BN183" s="295"/>
      <c r="BO183" s="295"/>
      <c r="BP183" s="295"/>
      <c r="BQ183" s="295"/>
      <c r="BR183" s="295"/>
      <c r="BS183" s="295"/>
      <c r="BT183" s="295"/>
      <c r="BU183" s="295"/>
      <c r="BV183" s="295"/>
      <c r="BW183" s="295"/>
      <c r="BX183" s="295"/>
      <c r="BY183" s="295"/>
      <c r="BZ183" s="295"/>
      <c r="CA183" s="295"/>
      <c r="CB183" s="295"/>
      <c r="CC183" s="295"/>
      <c r="CD183" s="295"/>
      <c r="CE183" s="295"/>
      <c r="CF183" s="295"/>
      <c r="CG183" s="295"/>
      <c r="CH183" s="295"/>
      <c r="CI183" s="295"/>
      <c r="CJ183" s="295"/>
      <c r="CK183" s="295"/>
      <c r="CL183" s="295"/>
      <c r="CM183" s="295"/>
      <c r="CN183" s="295"/>
      <c r="CO183" s="295"/>
      <c r="CP183" s="295"/>
      <c r="CQ183" s="295"/>
      <c r="CR183" s="295"/>
      <c r="CS183" s="295"/>
      <c r="CT183" s="295"/>
    </row>
    <row r="184" spans="1:98" s="297" customFormat="1" ht="12" customHeight="1">
      <c r="A184" s="290"/>
      <c r="B184" s="290"/>
      <c r="C184" s="290"/>
      <c r="D184" s="290"/>
      <c r="E184" s="290"/>
      <c r="F184" s="290"/>
      <c r="G184" s="290"/>
      <c r="H184" s="290"/>
      <c r="I184" s="290"/>
      <c r="J184" s="290"/>
      <c r="K184" s="290"/>
      <c r="L184" s="290"/>
      <c r="M184" s="290"/>
      <c r="N184" s="290"/>
      <c r="O184" s="290"/>
      <c r="P184" s="293"/>
      <c r="Q184" s="294"/>
      <c r="R184" s="294"/>
      <c r="S184" s="295"/>
      <c r="T184" s="295"/>
      <c r="U184" s="295"/>
      <c r="V184" s="296"/>
      <c r="W184" s="296"/>
      <c r="X184" s="296"/>
      <c r="Y184" s="296"/>
      <c r="Z184" s="296"/>
      <c r="AA184" s="296"/>
      <c r="AB184" s="296"/>
      <c r="AC184" s="296"/>
      <c r="AD184" s="296"/>
      <c r="AE184" s="296"/>
      <c r="AF184" s="296"/>
      <c r="AG184" s="296"/>
      <c r="AH184" s="296"/>
      <c r="AI184" s="296"/>
      <c r="AJ184" s="296"/>
      <c r="AK184" s="296"/>
      <c r="AL184" s="296"/>
      <c r="AM184" s="296"/>
      <c r="AN184" s="296"/>
      <c r="AO184" s="295"/>
      <c r="AP184" s="295"/>
      <c r="AQ184" s="295"/>
      <c r="AR184" s="295"/>
      <c r="AS184" s="295"/>
      <c r="AT184" s="295"/>
      <c r="AU184" s="295"/>
      <c r="AV184" s="295"/>
      <c r="AW184" s="295"/>
      <c r="AX184" s="295"/>
      <c r="AY184" s="295"/>
      <c r="AZ184" s="295"/>
      <c r="BA184" s="295"/>
      <c r="BB184" s="295"/>
      <c r="BC184" s="295"/>
      <c r="BD184" s="295"/>
      <c r="BE184" s="295"/>
      <c r="BF184" s="295"/>
      <c r="BG184" s="295"/>
      <c r="BH184" s="295"/>
      <c r="BI184" s="295"/>
      <c r="BJ184" s="295"/>
      <c r="BK184" s="295"/>
      <c r="BL184" s="295"/>
      <c r="BM184" s="295"/>
      <c r="BN184" s="295"/>
      <c r="BO184" s="295"/>
      <c r="BP184" s="295"/>
      <c r="BQ184" s="295"/>
      <c r="BR184" s="295"/>
      <c r="BS184" s="295"/>
      <c r="BT184" s="295"/>
      <c r="BU184" s="295"/>
      <c r="BV184" s="295"/>
      <c r="BW184" s="295"/>
      <c r="BX184" s="295"/>
      <c r="BY184" s="295"/>
      <c r="BZ184" s="295"/>
      <c r="CA184" s="295"/>
      <c r="CB184" s="295"/>
      <c r="CC184" s="295"/>
      <c r="CD184" s="295"/>
      <c r="CE184" s="295"/>
      <c r="CF184" s="295"/>
      <c r="CG184" s="295"/>
      <c r="CH184" s="295"/>
      <c r="CI184" s="295"/>
      <c r="CJ184" s="295"/>
      <c r="CK184" s="295"/>
      <c r="CL184" s="295"/>
      <c r="CM184" s="295"/>
      <c r="CN184" s="295"/>
      <c r="CO184" s="295"/>
      <c r="CP184" s="295"/>
      <c r="CQ184" s="295"/>
      <c r="CR184" s="295"/>
      <c r="CS184" s="295"/>
      <c r="CT184" s="295"/>
    </row>
    <row r="185" spans="1:98" s="297" customFormat="1" ht="12" customHeight="1">
      <c r="A185" s="290"/>
      <c r="B185" s="290"/>
      <c r="C185" s="290"/>
      <c r="D185" s="290"/>
      <c r="E185" s="290"/>
      <c r="F185" s="290"/>
      <c r="G185" s="290"/>
      <c r="H185" s="290"/>
      <c r="I185" s="290"/>
      <c r="J185" s="290"/>
      <c r="K185" s="290"/>
      <c r="L185" s="290"/>
      <c r="M185" s="290"/>
      <c r="N185" s="290"/>
      <c r="O185" s="290"/>
      <c r="P185" s="293"/>
      <c r="Q185" s="294"/>
      <c r="R185" s="294"/>
      <c r="S185" s="295"/>
      <c r="T185" s="295"/>
      <c r="U185" s="295"/>
      <c r="V185" s="296"/>
      <c r="W185" s="296"/>
      <c r="X185" s="296"/>
      <c r="Y185" s="296"/>
      <c r="Z185" s="296"/>
      <c r="AA185" s="296"/>
      <c r="AB185" s="296"/>
      <c r="AC185" s="296"/>
      <c r="AD185" s="296"/>
      <c r="AE185" s="296"/>
      <c r="AF185" s="296"/>
      <c r="AG185" s="296"/>
      <c r="AH185" s="296"/>
      <c r="AI185" s="296"/>
      <c r="AJ185" s="296"/>
      <c r="AK185" s="296"/>
      <c r="AL185" s="296"/>
      <c r="AM185" s="296"/>
      <c r="AN185" s="296"/>
      <c r="AO185" s="295"/>
      <c r="AP185" s="295"/>
      <c r="AQ185" s="295"/>
      <c r="AR185" s="295"/>
      <c r="AS185" s="295"/>
      <c r="AT185" s="295"/>
      <c r="AU185" s="295"/>
      <c r="AV185" s="295"/>
      <c r="AW185" s="295"/>
      <c r="AX185" s="295"/>
      <c r="AY185" s="295"/>
      <c r="AZ185" s="295"/>
      <c r="BA185" s="295"/>
      <c r="BB185" s="295"/>
      <c r="BC185" s="295"/>
      <c r="BD185" s="295"/>
      <c r="BE185" s="295"/>
      <c r="BF185" s="295"/>
      <c r="BG185" s="295"/>
      <c r="BH185" s="295"/>
      <c r="BI185" s="295"/>
      <c r="BJ185" s="295"/>
      <c r="BK185" s="295"/>
      <c r="BL185" s="295"/>
      <c r="BM185" s="295"/>
      <c r="BN185" s="295"/>
      <c r="BO185" s="295"/>
      <c r="BP185" s="295"/>
      <c r="BQ185" s="295"/>
      <c r="BR185" s="295"/>
      <c r="BS185" s="295"/>
      <c r="BT185" s="295"/>
      <c r="BU185" s="295"/>
      <c r="BV185" s="295"/>
      <c r="BW185" s="295"/>
      <c r="BX185" s="295"/>
      <c r="BY185" s="295"/>
      <c r="BZ185" s="295"/>
      <c r="CA185" s="295"/>
      <c r="CB185" s="295"/>
      <c r="CC185" s="295"/>
      <c r="CD185" s="295"/>
      <c r="CE185" s="295"/>
      <c r="CF185" s="295"/>
      <c r="CG185" s="295"/>
      <c r="CH185" s="295"/>
      <c r="CI185" s="295"/>
      <c r="CJ185" s="295"/>
      <c r="CK185" s="295"/>
      <c r="CL185" s="295"/>
      <c r="CM185" s="295"/>
      <c r="CN185" s="295"/>
      <c r="CO185" s="295"/>
      <c r="CP185" s="295"/>
      <c r="CQ185" s="295"/>
      <c r="CR185" s="295"/>
      <c r="CS185" s="295"/>
      <c r="CT185" s="295"/>
    </row>
    <row r="186" spans="1:98" s="297" customFormat="1" ht="12" customHeight="1">
      <c r="A186" s="290"/>
      <c r="B186" s="290"/>
      <c r="C186" s="290"/>
      <c r="D186" s="290"/>
      <c r="E186" s="290"/>
      <c r="F186" s="290"/>
      <c r="G186" s="290"/>
      <c r="H186" s="290"/>
      <c r="I186" s="290"/>
      <c r="J186" s="290"/>
      <c r="K186" s="290"/>
      <c r="L186" s="290"/>
      <c r="M186" s="290"/>
      <c r="N186" s="290"/>
      <c r="O186" s="290"/>
      <c r="P186" s="293"/>
      <c r="Q186" s="294"/>
      <c r="R186" s="294"/>
      <c r="S186" s="295"/>
      <c r="T186" s="295"/>
      <c r="U186" s="295"/>
      <c r="V186" s="296"/>
      <c r="W186" s="296"/>
      <c r="X186" s="296"/>
      <c r="Y186" s="296"/>
      <c r="Z186" s="296"/>
      <c r="AA186" s="296"/>
      <c r="AB186" s="296"/>
      <c r="AC186" s="296"/>
      <c r="AD186" s="296"/>
      <c r="AE186" s="296"/>
      <c r="AF186" s="296"/>
      <c r="AG186" s="296"/>
      <c r="AH186" s="296"/>
      <c r="AI186" s="296"/>
      <c r="AJ186" s="296"/>
      <c r="AK186" s="296"/>
      <c r="AL186" s="296"/>
      <c r="AM186" s="296"/>
      <c r="AN186" s="296"/>
      <c r="AO186" s="295"/>
      <c r="AP186" s="295"/>
      <c r="AQ186" s="295"/>
      <c r="AR186" s="295"/>
      <c r="AS186" s="295"/>
      <c r="AT186" s="295"/>
      <c r="AU186" s="295"/>
      <c r="AV186" s="295"/>
      <c r="AW186" s="295"/>
      <c r="AX186" s="295"/>
      <c r="AY186" s="295"/>
      <c r="AZ186" s="295"/>
      <c r="BA186" s="295"/>
      <c r="BB186" s="295"/>
      <c r="BC186" s="295"/>
      <c r="BD186" s="295"/>
      <c r="BE186" s="295"/>
      <c r="BF186" s="295"/>
      <c r="BG186" s="295"/>
      <c r="BH186" s="295"/>
      <c r="BI186" s="295"/>
      <c r="BJ186" s="295"/>
      <c r="BK186" s="295"/>
      <c r="BL186" s="295"/>
      <c r="BM186" s="295"/>
      <c r="BN186" s="295"/>
      <c r="BO186" s="295"/>
      <c r="BP186" s="295"/>
      <c r="BQ186" s="295"/>
      <c r="BR186" s="295"/>
      <c r="BS186" s="295"/>
      <c r="BT186" s="295"/>
      <c r="BU186" s="295"/>
      <c r="BV186" s="295"/>
      <c r="BW186" s="295"/>
      <c r="BX186" s="295"/>
      <c r="BY186" s="295"/>
      <c r="BZ186" s="295"/>
      <c r="CA186" s="295"/>
      <c r="CB186" s="295"/>
      <c r="CC186" s="295"/>
      <c r="CD186" s="295"/>
      <c r="CE186" s="295"/>
      <c r="CF186" s="295"/>
      <c r="CG186" s="295"/>
      <c r="CH186" s="295"/>
      <c r="CI186" s="295"/>
      <c r="CJ186" s="295"/>
      <c r="CK186" s="295"/>
      <c r="CL186" s="295"/>
      <c r="CM186" s="295"/>
      <c r="CN186" s="295"/>
      <c r="CO186" s="295"/>
      <c r="CP186" s="295"/>
      <c r="CQ186" s="295"/>
      <c r="CR186" s="295"/>
      <c r="CS186" s="295"/>
      <c r="CT186" s="295"/>
    </row>
    <row r="187" spans="1:98" s="297" customFormat="1" ht="12" customHeight="1">
      <c r="A187" s="290"/>
      <c r="B187" s="290"/>
      <c r="C187" s="290"/>
      <c r="D187" s="290"/>
      <c r="E187" s="290"/>
      <c r="F187" s="290"/>
      <c r="G187" s="290"/>
      <c r="H187" s="290"/>
      <c r="I187" s="290"/>
      <c r="J187" s="290"/>
      <c r="K187" s="290"/>
      <c r="L187" s="290"/>
      <c r="M187" s="290"/>
      <c r="N187" s="290"/>
      <c r="O187" s="290"/>
      <c r="P187" s="293"/>
      <c r="Q187" s="294"/>
      <c r="R187" s="294"/>
      <c r="S187" s="295"/>
      <c r="T187" s="295"/>
      <c r="U187" s="295"/>
      <c r="V187" s="296"/>
      <c r="W187" s="296"/>
      <c r="X187" s="296"/>
      <c r="Y187" s="296"/>
      <c r="Z187" s="296"/>
      <c r="AA187" s="296"/>
      <c r="AB187" s="296"/>
      <c r="AC187" s="296"/>
      <c r="AD187" s="296"/>
      <c r="AE187" s="296"/>
      <c r="AF187" s="296"/>
      <c r="AG187" s="296"/>
      <c r="AH187" s="296"/>
      <c r="AI187" s="296"/>
      <c r="AJ187" s="296"/>
      <c r="AK187" s="296"/>
      <c r="AL187" s="296"/>
      <c r="AM187" s="296"/>
      <c r="AN187" s="296"/>
      <c r="AO187" s="295"/>
      <c r="AP187" s="295"/>
      <c r="AQ187" s="295"/>
      <c r="AR187" s="295"/>
      <c r="AS187" s="295"/>
      <c r="AT187" s="295"/>
      <c r="AU187" s="295"/>
      <c r="AV187" s="295"/>
      <c r="AW187" s="295"/>
      <c r="AX187" s="295"/>
      <c r="AY187" s="295"/>
      <c r="AZ187" s="295"/>
      <c r="BA187" s="295"/>
      <c r="BB187" s="295"/>
      <c r="BC187" s="295"/>
      <c r="BD187" s="295"/>
      <c r="BE187" s="295"/>
      <c r="BF187" s="295"/>
      <c r="BG187" s="295"/>
      <c r="BH187" s="295"/>
      <c r="BI187" s="295"/>
      <c r="BJ187" s="295"/>
      <c r="BK187" s="295"/>
      <c r="BL187" s="295"/>
      <c r="BM187" s="295"/>
      <c r="BN187" s="295"/>
      <c r="BO187" s="295"/>
      <c r="BP187" s="295"/>
      <c r="BQ187" s="295"/>
      <c r="BR187" s="295"/>
      <c r="BS187" s="295"/>
      <c r="BT187" s="295"/>
      <c r="BU187" s="295"/>
      <c r="BV187" s="295"/>
      <c r="BW187" s="295"/>
      <c r="BX187" s="295"/>
      <c r="BY187" s="295"/>
      <c r="BZ187" s="295"/>
      <c r="CA187" s="295"/>
      <c r="CB187" s="295"/>
      <c r="CC187" s="295"/>
      <c r="CD187" s="295"/>
      <c r="CE187" s="295"/>
      <c r="CF187" s="295"/>
      <c r="CG187" s="295"/>
      <c r="CH187" s="295"/>
      <c r="CI187" s="295"/>
      <c r="CJ187" s="295"/>
      <c r="CK187" s="295"/>
      <c r="CL187" s="295"/>
      <c r="CM187" s="295"/>
      <c r="CN187" s="295"/>
      <c r="CO187" s="295"/>
      <c r="CP187" s="295"/>
      <c r="CQ187" s="295"/>
      <c r="CR187" s="295"/>
      <c r="CS187" s="295"/>
      <c r="CT187" s="295"/>
    </row>
    <row r="188" spans="1:98" s="297" customFormat="1" ht="12" customHeight="1">
      <c r="A188" s="290"/>
      <c r="B188" s="290"/>
      <c r="C188" s="290"/>
      <c r="D188" s="290"/>
      <c r="E188" s="290"/>
      <c r="F188" s="290"/>
      <c r="G188" s="290"/>
      <c r="H188" s="290"/>
      <c r="I188" s="290"/>
      <c r="J188" s="290"/>
      <c r="K188" s="290"/>
      <c r="L188" s="290"/>
      <c r="M188" s="290"/>
      <c r="N188" s="290"/>
      <c r="O188" s="290"/>
      <c r="P188" s="293"/>
      <c r="Q188" s="294"/>
      <c r="R188" s="294"/>
      <c r="S188" s="295"/>
      <c r="T188" s="295"/>
      <c r="U188" s="295"/>
      <c r="V188" s="296"/>
      <c r="W188" s="296"/>
      <c r="X188" s="296"/>
      <c r="Y188" s="296"/>
      <c r="Z188" s="296"/>
      <c r="AA188" s="296"/>
      <c r="AB188" s="296"/>
      <c r="AC188" s="296"/>
      <c r="AD188" s="296"/>
      <c r="AE188" s="296"/>
      <c r="AF188" s="296"/>
      <c r="AG188" s="296"/>
      <c r="AH188" s="296"/>
      <c r="AI188" s="296"/>
      <c r="AJ188" s="296"/>
      <c r="AK188" s="296"/>
      <c r="AL188" s="296"/>
      <c r="AM188" s="296"/>
      <c r="AN188" s="296"/>
      <c r="AO188" s="295"/>
      <c r="AP188" s="295"/>
      <c r="AQ188" s="295"/>
      <c r="AR188" s="295"/>
      <c r="AS188" s="295"/>
      <c r="AT188" s="295"/>
      <c r="AU188" s="295"/>
      <c r="AV188" s="295"/>
      <c r="AW188" s="295"/>
      <c r="AX188" s="295"/>
      <c r="AY188" s="295"/>
      <c r="AZ188" s="295"/>
      <c r="BA188" s="295"/>
      <c r="BB188" s="295"/>
      <c r="BC188" s="295"/>
      <c r="BD188" s="295"/>
      <c r="BE188" s="295"/>
      <c r="BF188" s="295"/>
      <c r="BG188" s="295"/>
      <c r="BH188" s="295"/>
      <c r="BI188" s="295"/>
      <c r="BJ188" s="295"/>
      <c r="BK188" s="295"/>
      <c r="BL188" s="295"/>
      <c r="BM188" s="295"/>
      <c r="BN188" s="295"/>
      <c r="BO188" s="295"/>
      <c r="BP188" s="295"/>
      <c r="BQ188" s="295"/>
      <c r="BR188" s="295"/>
      <c r="BS188" s="295"/>
      <c r="BT188" s="295"/>
      <c r="BU188" s="295"/>
      <c r="BV188" s="295"/>
      <c r="BW188" s="295"/>
      <c r="BX188" s="295"/>
      <c r="BY188" s="295"/>
      <c r="BZ188" s="295"/>
      <c r="CA188" s="295"/>
      <c r="CB188" s="295"/>
      <c r="CC188" s="295"/>
      <c r="CD188" s="295"/>
      <c r="CE188" s="295"/>
      <c r="CF188" s="295"/>
      <c r="CG188" s="295"/>
      <c r="CH188" s="295"/>
      <c r="CI188" s="295"/>
      <c r="CJ188" s="295"/>
      <c r="CK188" s="295"/>
      <c r="CL188" s="295"/>
      <c r="CM188" s="295"/>
      <c r="CN188" s="295"/>
      <c r="CO188" s="295"/>
      <c r="CP188" s="295"/>
      <c r="CQ188" s="295"/>
      <c r="CR188" s="295"/>
      <c r="CS188" s="295"/>
      <c r="CT188" s="295"/>
    </row>
    <row r="189" spans="1:98" s="297" customFormat="1" ht="12" customHeight="1">
      <c r="A189" s="290"/>
      <c r="B189" s="290"/>
      <c r="C189" s="290"/>
      <c r="D189" s="290"/>
      <c r="E189" s="290"/>
      <c r="F189" s="290"/>
      <c r="G189" s="290"/>
      <c r="H189" s="290"/>
      <c r="I189" s="290"/>
      <c r="J189" s="290"/>
      <c r="K189" s="290"/>
      <c r="L189" s="290"/>
      <c r="M189" s="290"/>
      <c r="N189" s="290"/>
      <c r="O189" s="290"/>
      <c r="P189" s="293"/>
      <c r="Q189" s="294"/>
      <c r="R189" s="294"/>
      <c r="S189" s="295"/>
      <c r="T189" s="295"/>
      <c r="U189" s="295"/>
      <c r="V189" s="296"/>
      <c r="W189" s="296"/>
      <c r="X189" s="296"/>
      <c r="Y189" s="296"/>
      <c r="Z189" s="296"/>
      <c r="AA189" s="296"/>
      <c r="AB189" s="296"/>
      <c r="AC189" s="296"/>
      <c r="AD189" s="296"/>
      <c r="AE189" s="296"/>
      <c r="AF189" s="296"/>
      <c r="AG189" s="296"/>
      <c r="AH189" s="296"/>
      <c r="AI189" s="296"/>
      <c r="AJ189" s="296"/>
      <c r="AK189" s="296"/>
      <c r="AL189" s="296"/>
      <c r="AM189" s="296"/>
      <c r="AN189" s="296"/>
      <c r="AO189" s="295"/>
      <c r="AP189" s="295"/>
      <c r="AQ189" s="295"/>
      <c r="AR189" s="295"/>
      <c r="AS189" s="295"/>
      <c r="AT189" s="295"/>
      <c r="AU189" s="295"/>
      <c r="AV189" s="295"/>
      <c r="AW189" s="295"/>
      <c r="AX189" s="295"/>
      <c r="AY189" s="295"/>
      <c r="AZ189" s="295"/>
      <c r="BA189" s="295"/>
      <c r="BB189" s="295"/>
      <c r="BC189" s="295"/>
      <c r="BD189" s="295"/>
      <c r="BE189" s="295"/>
      <c r="BF189" s="295"/>
      <c r="BG189" s="295"/>
      <c r="BH189" s="295"/>
      <c r="BI189" s="295"/>
      <c r="BJ189" s="295"/>
      <c r="BK189" s="295"/>
      <c r="BL189" s="295"/>
      <c r="BM189" s="295"/>
      <c r="BN189" s="295"/>
      <c r="BO189" s="295"/>
      <c r="BP189" s="295"/>
      <c r="BQ189" s="295"/>
      <c r="BR189" s="295"/>
      <c r="BS189" s="295"/>
      <c r="BT189" s="295"/>
      <c r="BU189" s="295"/>
      <c r="BV189" s="295"/>
      <c r="BW189" s="295"/>
      <c r="BX189" s="295"/>
      <c r="BY189" s="295"/>
      <c r="BZ189" s="295"/>
      <c r="CA189" s="295"/>
      <c r="CB189" s="295"/>
      <c r="CC189" s="295"/>
      <c r="CD189" s="295"/>
      <c r="CE189" s="295"/>
      <c r="CF189" s="295"/>
      <c r="CG189" s="295"/>
      <c r="CH189" s="295"/>
      <c r="CI189" s="295"/>
      <c r="CJ189" s="295"/>
      <c r="CK189" s="295"/>
      <c r="CL189" s="295"/>
      <c r="CM189" s="295"/>
      <c r="CN189" s="295"/>
      <c r="CO189" s="295"/>
      <c r="CP189" s="295"/>
      <c r="CQ189" s="295"/>
      <c r="CR189" s="295"/>
      <c r="CS189" s="295"/>
      <c r="CT189" s="295"/>
    </row>
    <row r="190" spans="1:98" s="297" customFormat="1" ht="12" customHeight="1">
      <c r="A190" s="290"/>
      <c r="B190" s="290"/>
      <c r="C190" s="290"/>
      <c r="D190" s="290"/>
      <c r="E190" s="290"/>
      <c r="F190" s="290"/>
      <c r="G190" s="290"/>
      <c r="H190" s="290"/>
      <c r="I190" s="290"/>
      <c r="J190" s="290"/>
      <c r="K190" s="290"/>
      <c r="L190" s="290"/>
      <c r="M190" s="290"/>
      <c r="N190" s="290"/>
      <c r="O190" s="290"/>
      <c r="P190" s="293"/>
      <c r="Q190" s="294"/>
      <c r="R190" s="294"/>
      <c r="S190" s="295"/>
      <c r="T190" s="295"/>
      <c r="U190" s="295"/>
      <c r="V190" s="296"/>
      <c r="W190" s="296"/>
      <c r="X190" s="296"/>
      <c r="Y190" s="296"/>
      <c r="Z190" s="296"/>
      <c r="AA190" s="296"/>
      <c r="AB190" s="296"/>
      <c r="AC190" s="296"/>
      <c r="AD190" s="296"/>
      <c r="AE190" s="296"/>
      <c r="AF190" s="296"/>
      <c r="AG190" s="296"/>
      <c r="AH190" s="296"/>
      <c r="AI190" s="296"/>
      <c r="AJ190" s="296"/>
      <c r="AK190" s="296"/>
      <c r="AL190" s="296"/>
      <c r="AM190" s="296"/>
      <c r="AN190" s="296"/>
      <c r="AO190" s="295"/>
      <c r="AP190" s="295"/>
      <c r="AQ190" s="295"/>
      <c r="AR190" s="295"/>
      <c r="AS190" s="295"/>
      <c r="AT190" s="295"/>
      <c r="AU190" s="295"/>
      <c r="AV190" s="295"/>
      <c r="AW190" s="295"/>
      <c r="AX190" s="295"/>
      <c r="AY190" s="295"/>
      <c r="AZ190" s="295"/>
      <c r="BA190" s="295"/>
      <c r="BB190" s="295"/>
      <c r="BC190" s="295"/>
      <c r="BD190" s="295"/>
      <c r="BE190" s="295"/>
      <c r="BF190" s="295"/>
      <c r="BG190" s="295"/>
      <c r="BH190" s="295"/>
      <c r="BI190" s="295"/>
      <c r="BJ190" s="295"/>
      <c r="BK190" s="295"/>
      <c r="BL190" s="295"/>
      <c r="BM190" s="295"/>
      <c r="BN190" s="295"/>
      <c r="BO190" s="295"/>
      <c r="BP190" s="295"/>
      <c r="BQ190" s="295"/>
      <c r="BR190" s="295"/>
      <c r="BS190" s="295"/>
      <c r="BT190" s="295"/>
      <c r="BU190" s="295"/>
      <c r="BV190" s="295"/>
      <c r="BW190" s="295"/>
      <c r="BX190" s="295"/>
      <c r="BY190" s="295"/>
      <c r="BZ190" s="295"/>
      <c r="CA190" s="295"/>
      <c r="CB190" s="295"/>
      <c r="CC190" s="295"/>
      <c r="CD190" s="295"/>
      <c r="CE190" s="295"/>
      <c r="CF190" s="295"/>
      <c r="CG190" s="295"/>
      <c r="CH190" s="295"/>
      <c r="CI190" s="295"/>
      <c r="CJ190" s="295"/>
      <c r="CK190" s="295"/>
      <c r="CL190" s="295"/>
      <c r="CM190" s="295"/>
      <c r="CN190" s="295"/>
      <c r="CO190" s="295"/>
      <c r="CP190" s="295"/>
      <c r="CQ190" s="295"/>
      <c r="CR190" s="295"/>
      <c r="CS190" s="295"/>
      <c r="CT190" s="295"/>
    </row>
    <row r="191" spans="1:98" s="297" customFormat="1" ht="12" customHeight="1">
      <c r="A191" s="290"/>
      <c r="B191" s="290"/>
      <c r="C191" s="290"/>
      <c r="D191" s="290"/>
      <c r="E191" s="290"/>
      <c r="F191" s="290"/>
      <c r="G191" s="290"/>
      <c r="H191" s="290"/>
      <c r="I191" s="290"/>
      <c r="J191" s="290"/>
      <c r="K191" s="290"/>
      <c r="L191" s="290"/>
      <c r="M191" s="290"/>
      <c r="N191" s="290"/>
      <c r="O191" s="290"/>
      <c r="P191" s="293"/>
      <c r="Q191" s="294"/>
      <c r="R191" s="294"/>
      <c r="S191" s="295"/>
      <c r="T191" s="295"/>
      <c r="U191" s="295"/>
      <c r="V191" s="296"/>
      <c r="W191" s="296"/>
      <c r="X191" s="296"/>
      <c r="Y191" s="296"/>
      <c r="Z191" s="296"/>
      <c r="AA191" s="296"/>
      <c r="AB191" s="296"/>
      <c r="AC191" s="296"/>
      <c r="AD191" s="296"/>
      <c r="AE191" s="296"/>
      <c r="AF191" s="296"/>
      <c r="AG191" s="296"/>
      <c r="AH191" s="296"/>
      <c r="AI191" s="296"/>
      <c r="AJ191" s="296"/>
      <c r="AK191" s="296"/>
      <c r="AL191" s="296"/>
      <c r="AM191" s="296"/>
      <c r="AN191" s="296"/>
      <c r="AO191" s="295"/>
      <c r="AP191" s="295"/>
      <c r="AQ191" s="295"/>
      <c r="AR191" s="295"/>
      <c r="AS191" s="295"/>
      <c r="AT191" s="295"/>
      <c r="AU191" s="295"/>
      <c r="AV191" s="295"/>
      <c r="AW191" s="295"/>
      <c r="AX191" s="295"/>
      <c r="AY191" s="295"/>
      <c r="AZ191" s="295"/>
      <c r="BA191" s="295"/>
      <c r="BB191" s="295"/>
      <c r="BC191" s="295"/>
      <c r="BD191" s="295"/>
      <c r="BE191" s="295"/>
      <c r="BF191" s="295"/>
      <c r="BG191" s="295"/>
      <c r="BH191" s="295"/>
      <c r="BI191" s="295"/>
      <c r="BJ191" s="295"/>
      <c r="BK191" s="295"/>
      <c r="BL191" s="295"/>
      <c r="BM191" s="295"/>
      <c r="BN191" s="295"/>
      <c r="BO191" s="295"/>
      <c r="BP191" s="295"/>
      <c r="BQ191" s="295"/>
      <c r="BR191" s="295"/>
      <c r="BS191" s="295"/>
      <c r="BT191" s="295"/>
      <c r="BU191" s="295"/>
      <c r="BV191" s="295"/>
      <c r="BW191" s="295"/>
      <c r="BX191" s="295"/>
      <c r="BY191" s="295"/>
      <c r="BZ191" s="295"/>
      <c r="CA191" s="295"/>
      <c r="CB191" s="295"/>
      <c r="CC191" s="295"/>
      <c r="CD191" s="295"/>
      <c r="CE191" s="295"/>
      <c r="CF191" s="295"/>
      <c r="CG191" s="295"/>
      <c r="CH191" s="295"/>
      <c r="CI191" s="295"/>
      <c r="CJ191" s="295"/>
      <c r="CK191" s="295"/>
      <c r="CL191" s="295"/>
      <c r="CM191" s="295"/>
      <c r="CN191" s="295"/>
      <c r="CO191" s="295"/>
      <c r="CP191" s="295"/>
      <c r="CQ191" s="295"/>
      <c r="CR191" s="295"/>
      <c r="CS191" s="295"/>
      <c r="CT191" s="295"/>
    </row>
    <row r="192" spans="1:98" s="297" customFormat="1" ht="12" customHeight="1">
      <c r="A192" s="290"/>
      <c r="B192" s="290"/>
      <c r="C192" s="290"/>
      <c r="D192" s="290"/>
      <c r="E192" s="290"/>
      <c r="F192" s="290"/>
      <c r="G192" s="290"/>
      <c r="H192" s="290"/>
      <c r="I192" s="290"/>
      <c r="J192" s="290"/>
      <c r="K192" s="290"/>
      <c r="L192" s="290"/>
      <c r="M192" s="290"/>
      <c r="N192" s="290"/>
      <c r="O192" s="290"/>
      <c r="P192" s="293"/>
      <c r="Q192" s="294"/>
      <c r="R192" s="294"/>
      <c r="S192" s="295"/>
      <c r="T192" s="295"/>
      <c r="U192" s="295"/>
      <c r="V192" s="296"/>
      <c r="W192" s="296"/>
      <c r="X192" s="296"/>
      <c r="Y192" s="296"/>
      <c r="Z192" s="296"/>
      <c r="AA192" s="296"/>
      <c r="AB192" s="296"/>
      <c r="AC192" s="296"/>
      <c r="AD192" s="296"/>
      <c r="AE192" s="296"/>
      <c r="AF192" s="296"/>
      <c r="AG192" s="296"/>
      <c r="AH192" s="296"/>
      <c r="AI192" s="296"/>
      <c r="AJ192" s="296"/>
      <c r="AK192" s="296"/>
      <c r="AL192" s="296"/>
      <c r="AM192" s="296"/>
      <c r="AN192" s="296"/>
      <c r="AO192" s="295"/>
      <c r="AP192" s="295"/>
      <c r="AQ192" s="295"/>
      <c r="AR192" s="295"/>
      <c r="AS192" s="295"/>
      <c r="AT192" s="295"/>
      <c r="AU192" s="295"/>
      <c r="AV192" s="295"/>
      <c r="AW192" s="295"/>
      <c r="AX192" s="295"/>
      <c r="AY192" s="295"/>
      <c r="AZ192" s="295"/>
      <c r="BA192" s="295"/>
      <c r="BB192" s="295"/>
      <c r="BC192" s="295"/>
      <c r="BD192" s="295"/>
      <c r="BE192" s="295"/>
      <c r="BF192" s="295"/>
      <c r="BG192" s="295"/>
      <c r="BH192" s="295"/>
      <c r="BI192" s="295"/>
      <c r="BJ192" s="295"/>
      <c r="BK192" s="295"/>
      <c r="BL192" s="295"/>
      <c r="BM192" s="295"/>
      <c r="BN192" s="295"/>
      <c r="BO192" s="295"/>
      <c r="BP192" s="295"/>
      <c r="BQ192" s="295"/>
      <c r="BR192" s="295"/>
      <c r="BS192" s="295"/>
      <c r="BT192" s="295"/>
      <c r="BU192" s="295"/>
      <c r="BV192" s="295"/>
      <c r="BW192" s="295"/>
      <c r="BX192" s="295"/>
      <c r="BY192" s="295"/>
      <c r="BZ192" s="295"/>
      <c r="CA192" s="295"/>
      <c r="CB192" s="295"/>
      <c r="CC192" s="295"/>
      <c r="CD192" s="295"/>
      <c r="CE192" s="295"/>
      <c r="CF192" s="295"/>
      <c r="CG192" s="295"/>
      <c r="CH192" s="295"/>
      <c r="CI192" s="295"/>
      <c r="CJ192" s="295"/>
      <c r="CK192" s="295"/>
      <c r="CL192" s="295"/>
      <c r="CM192" s="295"/>
      <c r="CN192" s="295"/>
      <c r="CO192" s="295"/>
      <c r="CP192" s="295"/>
      <c r="CQ192" s="295"/>
      <c r="CR192" s="295"/>
      <c r="CS192" s="295"/>
      <c r="CT192" s="295"/>
    </row>
    <row r="193" spans="1:98" s="297" customFormat="1" ht="12" customHeight="1">
      <c r="A193" s="290"/>
      <c r="B193" s="290"/>
      <c r="C193" s="290"/>
      <c r="D193" s="290"/>
      <c r="E193" s="290"/>
      <c r="F193" s="290"/>
      <c r="G193" s="290"/>
      <c r="H193" s="290"/>
      <c r="I193" s="290"/>
      <c r="J193" s="290"/>
      <c r="K193" s="290"/>
      <c r="L193" s="290"/>
      <c r="M193" s="290"/>
      <c r="N193" s="290"/>
      <c r="O193" s="290"/>
      <c r="P193" s="293"/>
      <c r="Q193" s="294"/>
      <c r="R193" s="294"/>
      <c r="S193" s="295"/>
      <c r="T193" s="295"/>
      <c r="U193" s="295"/>
      <c r="V193" s="296"/>
      <c r="W193" s="296"/>
      <c r="X193" s="296"/>
      <c r="Y193" s="296"/>
      <c r="Z193" s="296"/>
      <c r="AA193" s="296"/>
      <c r="AB193" s="296"/>
      <c r="AC193" s="296"/>
      <c r="AD193" s="296"/>
      <c r="AE193" s="296"/>
      <c r="AF193" s="296"/>
      <c r="AG193" s="296"/>
      <c r="AH193" s="296"/>
      <c r="AI193" s="296"/>
      <c r="AJ193" s="296"/>
      <c r="AK193" s="296"/>
      <c r="AL193" s="296"/>
      <c r="AM193" s="296"/>
      <c r="AN193" s="296"/>
      <c r="AO193" s="295"/>
      <c r="AP193" s="295"/>
      <c r="AQ193" s="295"/>
      <c r="AR193" s="295"/>
      <c r="AS193" s="295"/>
      <c r="AT193" s="295"/>
      <c r="AU193" s="295"/>
      <c r="AV193" s="295"/>
      <c r="AW193" s="295"/>
      <c r="AX193" s="295"/>
      <c r="AY193" s="295"/>
      <c r="AZ193" s="295"/>
      <c r="BA193" s="295"/>
      <c r="BB193" s="295"/>
      <c r="BC193" s="295"/>
      <c r="BD193" s="295"/>
      <c r="BE193" s="295"/>
      <c r="BF193" s="295"/>
      <c r="BG193" s="295"/>
      <c r="BH193" s="295"/>
      <c r="BI193" s="295"/>
      <c r="BJ193" s="295"/>
      <c r="BK193" s="295"/>
      <c r="BL193" s="295"/>
      <c r="BM193" s="295"/>
      <c r="BN193" s="295"/>
      <c r="BO193" s="295"/>
      <c r="BP193" s="295"/>
      <c r="BQ193" s="295"/>
      <c r="BR193" s="295"/>
      <c r="BS193" s="295"/>
      <c r="BT193" s="295"/>
      <c r="BU193" s="295"/>
      <c r="BV193" s="295"/>
      <c r="BW193" s="295"/>
      <c r="BX193" s="295"/>
      <c r="BY193" s="295"/>
      <c r="BZ193" s="295"/>
      <c r="CA193" s="295"/>
      <c r="CB193" s="295"/>
      <c r="CC193" s="295"/>
      <c r="CD193" s="295"/>
      <c r="CE193" s="295"/>
      <c r="CF193" s="295"/>
      <c r="CG193" s="295"/>
      <c r="CH193" s="295"/>
      <c r="CI193" s="295"/>
      <c r="CJ193" s="295"/>
      <c r="CK193" s="295"/>
      <c r="CL193" s="295"/>
      <c r="CM193" s="295"/>
      <c r="CN193" s="295"/>
      <c r="CO193" s="295"/>
      <c r="CP193" s="295"/>
      <c r="CQ193" s="295"/>
      <c r="CR193" s="295"/>
      <c r="CS193" s="295"/>
      <c r="CT193" s="295"/>
    </row>
    <row r="194" spans="1:98" s="297" customFormat="1" ht="12" customHeight="1">
      <c r="A194" s="290"/>
      <c r="B194" s="290"/>
      <c r="C194" s="290"/>
      <c r="D194" s="290"/>
      <c r="E194" s="290"/>
      <c r="F194" s="290"/>
      <c r="G194" s="290"/>
      <c r="H194" s="290"/>
      <c r="I194" s="290"/>
      <c r="J194" s="290"/>
      <c r="K194" s="290"/>
      <c r="L194" s="290"/>
      <c r="M194" s="290"/>
      <c r="N194" s="290"/>
      <c r="O194" s="290"/>
      <c r="P194" s="293"/>
      <c r="Q194" s="294"/>
      <c r="R194" s="294"/>
      <c r="S194" s="295"/>
      <c r="T194" s="295"/>
      <c r="U194" s="295"/>
      <c r="V194" s="296"/>
      <c r="W194" s="296"/>
      <c r="X194" s="296"/>
      <c r="Y194" s="296"/>
      <c r="Z194" s="296"/>
      <c r="AA194" s="296"/>
      <c r="AB194" s="296"/>
      <c r="AC194" s="296"/>
      <c r="AD194" s="296"/>
      <c r="AE194" s="296"/>
      <c r="AF194" s="296"/>
      <c r="AG194" s="296"/>
      <c r="AH194" s="296"/>
      <c r="AI194" s="296"/>
      <c r="AJ194" s="296"/>
      <c r="AK194" s="296"/>
      <c r="AL194" s="296"/>
      <c r="AM194" s="296"/>
      <c r="AN194" s="296"/>
      <c r="AO194" s="295"/>
      <c r="AP194" s="295"/>
      <c r="AQ194" s="295"/>
      <c r="AR194" s="295"/>
      <c r="AS194" s="295"/>
      <c r="AT194" s="295"/>
      <c r="AU194" s="295"/>
      <c r="AV194" s="295"/>
      <c r="AW194" s="295"/>
      <c r="AX194" s="295"/>
      <c r="AY194" s="295"/>
      <c r="AZ194" s="295"/>
      <c r="BA194" s="295"/>
      <c r="BB194" s="295"/>
      <c r="BC194" s="295"/>
      <c r="BD194" s="295"/>
      <c r="BE194" s="295"/>
      <c r="BF194" s="295"/>
      <c r="BG194" s="295"/>
      <c r="BH194" s="295"/>
      <c r="BI194" s="295"/>
      <c r="BJ194" s="295"/>
      <c r="BK194" s="295"/>
      <c r="BL194" s="295"/>
      <c r="BM194" s="295"/>
      <c r="BN194" s="295"/>
      <c r="BO194" s="295"/>
      <c r="BP194" s="295"/>
      <c r="BQ194" s="295"/>
      <c r="BR194" s="295"/>
      <c r="BS194" s="295"/>
      <c r="BT194" s="295"/>
      <c r="BU194" s="295"/>
      <c r="BV194" s="295"/>
      <c r="BW194" s="295"/>
      <c r="BX194" s="295"/>
      <c r="BY194" s="295"/>
      <c r="BZ194" s="295"/>
      <c r="CA194" s="295"/>
      <c r="CB194" s="295"/>
      <c r="CC194" s="295"/>
      <c r="CD194" s="295"/>
      <c r="CE194" s="295"/>
      <c r="CF194" s="295"/>
      <c r="CG194" s="295"/>
      <c r="CH194" s="295"/>
      <c r="CI194" s="295"/>
      <c r="CJ194" s="295"/>
      <c r="CK194" s="295"/>
      <c r="CL194" s="295"/>
      <c r="CM194" s="295"/>
      <c r="CN194" s="295"/>
      <c r="CO194" s="295"/>
      <c r="CP194" s="295"/>
      <c r="CQ194" s="295"/>
      <c r="CR194" s="295"/>
      <c r="CS194" s="295"/>
      <c r="CT194" s="295"/>
    </row>
    <row r="195" spans="1:98" s="297" customFormat="1" ht="12" customHeight="1">
      <c r="A195" s="290"/>
      <c r="B195" s="290"/>
      <c r="C195" s="290"/>
      <c r="D195" s="290"/>
      <c r="E195" s="290"/>
      <c r="F195" s="290"/>
      <c r="G195" s="290"/>
      <c r="H195" s="290"/>
      <c r="I195" s="290"/>
      <c r="J195" s="290"/>
      <c r="K195" s="290"/>
      <c r="L195" s="290"/>
      <c r="M195" s="290"/>
      <c r="N195" s="290"/>
      <c r="O195" s="290"/>
      <c r="P195" s="293"/>
      <c r="Q195" s="294"/>
      <c r="R195" s="294"/>
      <c r="S195" s="295"/>
      <c r="T195" s="295"/>
      <c r="U195" s="295"/>
      <c r="V195" s="296"/>
      <c r="W195" s="296"/>
      <c r="X195" s="296"/>
      <c r="Y195" s="296"/>
      <c r="Z195" s="296"/>
      <c r="AA195" s="296"/>
      <c r="AB195" s="296"/>
      <c r="AC195" s="296"/>
      <c r="AD195" s="296"/>
      <c r="AE195" s="296"/>
      <c r="AF195" s="296"/>
      <c r="AG195" s="296"/>
      <c r="AH195" s="296"/>
      <c r="AI195" s="296"/>
      <c r="AJ195" s="296"/>
      <c r="AK195" s="296"/>
      <c r="AL195" s="296"/>
      <c r="AM195" s="296"/>
      <c r="AN195" s="296"/>
      <c r="AO195" s="295"/>
      <c r="AP195" s="295"/>
      <c r="AQ195" s="295"/>
      <c r="AR195" s="295"/>
      <c r="AS195" s="295"/>
      <c r="AT195" s="295"/>
      <c r="AU195" s="295"/>
      <c r="AV195" s="295"/>
      <c r="AW195" s="295"/>
      <c r="AX195" s="295"/>
      <c r="AY195" s="295"/>
      <c r="AZ195" s="295"/>
      <c r="BA195" s="295"/>
      <c r="BB195" s="295"/>
      <c r="BC195" s="295"/>
      <c r="BD195" s="295"/>
      <c r="BE195" s="295"/>
      <c r="BF195" s="295"/>
      <c r="BG195" s="295"/>
      <c r="BH195" s="295"/>
      <c r="BI195" s="295"/>
      <c r="BJ195" s="295"/>
      <c r="BK195" s="295"/>
      <c r="BL195" s="295"/>
      <c r="BM195" s="295"/>
      <c r="BN195" s="295"/>
      <c r="BO195" s="295"/>
      <c r="BP195" s="295"/>
      <c r="BQ195" s="295"/>
      <c r="BR195" s="295"/>
      <c r="BS195" s="295"/>
      <c r="BT195" s="295"/>
      <c r="BU195" s="295"/>
      <c r="BV195" s="295"/>
      <c r="BW195" s="295"/>
      <c r="BX195" s="295"/>
      <c r="BY195" s="295"/>
      <c r="BZ195" s="295"/>
      <c r="CA195" s="295"/>
      <c r="CB195" s="295"/>
      <c r="CC195" s="295"/>
      <c r="CD195" s="295"/>
      <c r="CE195" s="295"/>
      <c r="CF195" s="295"/>
      <c r="CG195" s="295"/>
      <c r="CH195" s="295"/>
      <c r="CI195" s="295"/>
      <c r="CJ195" s="295"/>
      <c r="CK195" s="295"/>
      <c r="CL195" s="295"/>
      <c r="CM195" s="295"/>
      <c r="CN195" s="295"/>
      <c r="CO195" s="295"/>
      <c r="CP195" s="295"/>
      <c r="CQ195" s="295"/>
      <c r="CR195" s="295"/>
      <c r="CS195" s="295"/>
      <c r="CT195" s="295"/>
    </row>
    <row r="196" spans="1:98" s="297" customFormat="1" ht="12" customHeight="1">
      <c r="A196" s="290"/>
      <c r="B196" s="290"/>
      <c r="C196" s="290"/>
      <c r="D196" s="290"/>
      <c r="E196" s="290"/>
      <c r="F196" s="290"/>
      <c r="G196" s="290"/>
      <c r="H196" s="290"/>
      <c r="I196" s="290"/>
      <c r="J196" s="290"/>
      <c r="K196" s="290"/>
      <c r="L196" s="290"/>
      <c r="M196" s="290"/>
      <c r="N196" s="290"/>
      <c r="O196" s="290"/>
      <c r="P196" s="293"/>
      <c r="Q196" s="294"/>
      <c r="R196" s="294"/>
      <c r="S196" s="295"/>
      <c r="T196" s="295"/>
      <c r="U196" s="295"/>
      <c r="V196" s="296"/>
      <c r="W196" s="296"/>
      <c r="X196" s="296"/>
      <c r="Y196" s="296"/>
      <c r="Z196" s="296"/>
      <c r="AA196" s="296"/>
      <c r="AB196" s="296"/>
      <c r="AC196" s="296"/>
      <c r="AD196" s="296"/>
      <c r="AE196" s="296"/>
      <c r="AF196" s="296"/>
      <c r="AG196" s="296"/>
      <c r="AH196" s="296"/>
      <c r="AI196" s="296"/>
      <c r="AJ196" s="296"/>
      <c r="AK196" s="296"/>
      <c r="AL196" s="296"/>
      <c r="AM196" s="296"/>
      <c r="AN196" s="296"/>
      <c r="AO196" s="295"/>
      <c r="AP196" s="295"/>
      <c r="AQ196" s="295"/>
      <c r="AR196" s="295"/>
      <c r="AS196" s="295"/>
      <c r="AT196" s="295"/>
      <c r="AU196" s="295"/>
      <c r="AV196" s="295"/>
      <c r="AW196" s="295"/>
      <c r="AX196" s="295"/>
      <c r="AY196" s="295"/>
      <c r="AZ196" s="295"/>
      <c r="BA196" s="295"/>
      <c r="BB196" s="295"/>
      <c r="BC196" s="295"/>
      <c r="BD196" s="295"/>
      <c r="BE196" s="295"/>
      <c r="BF196" s="295"/>
      <c r="BG196" s="295"/>
      <c r="BH196" s="295"/>
      <c r="BI196" s="295"/>
      <c r="BJ196" s="295"/>
      <c r="BK196" s="295"/>
      <c r="BL196" s="295"/>
      <c r="BM196" s="295"/>
      <c r="BN196" s="295"/>
      <c r="BO196" s="295"/>
      <c r="BP196" s="295"/>
      <c r="BQ196" s="295"/>
      <c r="BR196" s="295"/>
      <c r="BS196" s="295"/>
      <c r="BT196" s="295"/>
      <c r="BU196" s="295"/>
      <c r="BV196" s="295"/>
      <c r="BW196" s="295"/>
      <c r="BX196" s="295"/>
      <c r="BY196" s="295"/>
      <c r="BZ196" s="295"/>
      <c r="CA196" s="295"/>
      <c r="CB196" s="295"/>
      <c r="CC196" s="295"/>
      <c r="CD196" s="295"/>
      <c r="CE196" s="295"/>
      <c r="CF196" s="295"/>
      <c r="CG196" s="295"/>
      <c r="CH196" s="295"/>
      <c r="CI196" s="295"/>
      <c r="CJ196" s="295"/>
      <c r="CK196" s="295"/>
      <c r="CL196" s="295"/>
      <c r="CM196" s="295"/>
      <c r="CN196" s="295"/>
      <c r="CO196" s="295"/>
      <c r="CP196" s="295"/>
      <c r="CQ196" s="295"/>
      <c r="CR196" s="295"/>
      <c r="CS196" s="295"/>
      <c r="CT196" s="295"/>
    </row>
    <row r="197" spans="1:98" s="297" customFormat="1" ht="12" customHeight="1">
      <c r="A197" s="290"/>
      <c r="B197" s="290"/>
      <c r="C197" s="290"/>
      <c r="D197" s="290"/>
      <c r="E197" s="290"/>
      <c r="F197" s="290"/>
      <c r="G197" s="290"/>
      <c r="H197" s="290"/>
      <c r="I197" s="290"/>
      <c r="J197" s="290"/>
      <c r="K197" s="290"/>
      <c r="L197" s="290"/>
      <c r="M197" s="290"/>
      <c r="N197" s="290"/>
      <c r="O197" s="290"/>
      <c r="P197" s="293"/>
      <c r="Q197" s="294"/>
      <c r="R197" s="294"/>
      <c r="S197" s="295"/>
      <c r="T197" s="295"/>
      <c r="U197" s="295"/>
      <c r="V197" s="296"/>
      <c r="W197" s="296"/>
      <c r="X197" s="296"/>
      <c r="Y197" s="296"/>
      <c r="Z197" s="296"/>
      <c r="AA197" s="296"/>
      <c r="AB197" s="296"/>
      <c r="AC197" s="296"/>
      <c r="AD197" s="296"/>
      <c r="AE197" s="296"/>
      <c r="AF197" s="296"/>
      <c r="AG197" s="296"/>
      <c r="AH197" s="296"/>
      <c r="AI197" s="296"/>
      <c r="AJ197" s="296"/>
      <c r="AK197" s="296"/>
      <c r="AL197" s="296"/>
      <c r="AM197" s="296"/>
      <c r="AN197" s="296"/>
      <c r="AO197" s="295"/>
      <c r="AP197" s="295"/>
      <c r="AQ197" s="295"/>
      <c r="AR197" s="295"/>
      <c r="AS197" s="295"/>
      <c r="AT197" s="295"/>
      <c r="AU197" s="295"/>
      <c r="AV197" s="295"/>
      <c r="AW197" s="295"/>
      <c r="AX197" s="295"/>
      <c r="AY197" s="295"/>
      <c r="AZ197" s="295"/>
      <c r="BA197" s="295"/>
      <c r="BB197" s="295"/>
      <c r="BC197" s="295"/>
      <c r="BD197" s="295"/>
      <c r="BE197" s="295"/>
      <c r="BF197" s="295"/>
      <c r="BG197" s="295"/>
      <c r="BH197" s="295"/>
      <c r="BI197" s="295"/>
      <c r="BJ197" s="295"/>
      <c r="BK197" s="295"/>
      <c r="BL197" s="295"/>
      <c r="BM197" s="295"/>
      <c r="BN197" s="295"/>
      <c r="BO197" s="295"/>
      <c r="BP197" s="295"/>
      <c r="BQ197" s="295"/>
      <c r="BR197" s="295"/>
      <c r="BS197" s="295"/>
      <c r="BT197" s="295"/>
      <c r="BU197" s="295"/>
      <c r="BV197" s="295"/>
      <c r="BW197" s="295"/>
      <c r="BX197" s="295"/>
      <c r="BY197" s="295"/>
      <c r="BZ197" s="295"/>
      <c r="CA197" s="295"/>
      <c r="CB197" s="295"/>
      <c r="CC197" s="295"/>
      <c r="CD197" s="295"/>
      <c r="CE197" s="295"/>
      <c r="CF197" s="295"/>
      <c r="CG197" s="295"/>
      <c r="CH197" s="295"/>
      <c r="CI197" s="295"/>
      <c r="CJ197" s="295"/>
      <c r="CK197" s="295"/>
      <c r="CL197" s="295"/>
      <c r="CM197" s="295"/>
      <c r="CN197" s="295"/>
      <c r="CO197" s="295"/>
      <c r="CP197" s="295"/>
      <c r="CQ197" s="295"/>
      <c r="CR197" s="295"/>
      <c r="CS197" s="295"/>
      <c r="CT197" s="295"/>
    </row>
    <row r="198" spans="1:98" s="297" customFormat="1" ht="12" customHeight="1">
      <c r="A198" s="290"/>
      <c r="B198" s="290"/>
      <c r="C198" s="290"/>
      <c r="D198" s="290"/>
      <c r="E198" s="290"/>
      <c r="F198" s="290"/>
      <c r="G198" s="290"/>
      <c r="H198" s="290"/>
      <c r="I198" s="290"/>
      <c r="J198" s="290"/>
      <c r="K198" s="290"/>
      <c r="L198" s="290"/>
      <c r="M198" s="290"/>
      <c r="N198" s="290"/>
      <c r="O198" s="290"/>
      <c r="P198" s="293"/>
      <c r="Q198" s="294"/>
      <c r="R198" s="294"/>
      <c r="S198" s="295"/>
      <c r="T198" s="295"/>
      <c r="U198" s="295"/>
      <c r="V198" s="296"/>
      <c r="W198" s="296"/>
      <c r="X198" s="296"/>
      <c r="Y198" s="296"/>
      <c r="Z198" s="296"/>
      <c r="AA198" s="296"/>
      <c r="AB198" s="296"/>
      <c r="AC198" s="296"/>
      <c r="AD198" s="296"/>
      <c r="AE198" s="296"/>
      <c r="AF198" s="296"/>
      <c r="AG198" s="296"/>
      <c r="AH198" s="296"/>
      <c r="AI198" s="296"/>
      <c r="AJ198" s="296"/>
      <c r="AK198" s="296"/>
      <c r="AL198" s="296"/>
      <c r="AM198" s="296"/>
      <c r="AN198" s="296"/>
      <c r="AO198" s="295"/>
      <c r="AP198" s="295"/>
      <c r="AQ198" s="295"/>
      <c r="AR198" s="295"/>
      <c r="AS198" s="295"/>
      <c r="AT198" s="295"/>
      <c r="AU198" s="295"/>
      <c r="AV198" s="295"/>
      <c r="AW198" s="295"/>
      <c r="AX198" s="295"/>
      <c r="AY198" s="295"/>
      <c r="AZ198" s="295"/>
      <c r="BA198" s="295"/>
      <c r="BB198" s="295"/>
      <c r="BC198" s="295"/>
      <c r="BD198" s="295"/>
      <c r="BE198" s="295"/>
      <c r="BF198" s="295"/>
      <c r="BG198" s="295"/>
      <c r="BH198" s="295"/>
      <c r="BI198" s="295"/>
      <c r="BJ198" s="295"/>
      <c r="BK198" s="295"/>
      <c r="BL198" s="295"/>
      <c r="BM198" s="295"/>
      <c r="BN198" s="295"/>
      <c r="BO198" s="295"/>
      <c r="BP198" s="295"/>
      <c r="BQ198" s="295"/>
      <c r="BR198" s="295"/>
      <c r="BS198" s="295"/>
      <c r="BT198" s="295"/>
      <c r="BU198" s="295"/>
      <c r="BV198" s="295"/>
      <c r="BW198" s="295"/>
      <c r="BX198" s="295"/>
      <c r="BY198" s="295"/>
      <c r="BZ198" s="295"/>
      <c r="CA198" s="295"/>
      <c r="CB198" s="295"/>
      <c r="CC198" s="295"/>
      <c r="CD198" s="295"/>
      <c r="CE198" s="295"/>
      <c r="CF198" s="295"/>
      <c r="CG198" s="295"/>
      <c r="CH198" s="295"/>
      <c r="CI198" s="295"/>
      <c r="CJ198" s="295"/>
      <c r="CK198" s="295"/>
      <c r="CL198" s="295"/>
      <c r="CM198" s="295"/>
      <c r="CN198" s="295"/>
      <c r="CO198" s="295"/>
      <c r="CP198" s="295"/>
      <c r="CQ198" s="295"/>
      <c r="CR198" s="295"/>
      <c r="CS198" s="295"/>
      <c r="CT198" s="295"/>
    </row>
    <row r="199" spans="1:98" s="297" customFormat="1" ht="12" customHeight="1">
      <c r="A199" s="290"/>
      <c r="B199" s="290"/>
      <c r="C199" s="290"/>
      <c r="D199" s="290"/>
      <c r="E199" s="290"/>
      <c r="F199" s="290"/>
      <c r="G199" s="290"/>
      <c r="H199" s="290"/>
      <c r="I199" s="290"/>
      <c r="J199" s="290"/>
      <c r="K199" s="290"/>
      <c r="L199" s="290"/>
      <c r="M199" s="290"/>
      <c r="N199" s="290"/>
      <c r="O199" s="290"/>
      <c r="P199" s="293"/>
      <c r="Q199" s="294"/>
      <c r="R199" s="294"/>
      <c r="S199" s="295"/>
      <c r="T199" s="295"/>
      <c r="U199" s="295"/>
      <c r="V199" s="296"/>
      <c r="W199" s="296"/>
      <c r="X199" s="296"/>
      <c r="Y199" s="296"/>
      <c r="Z199" s="296"/>
      <c r="AA199" s="296"/>
      <c r="AB199" s="296"/>
      <c r="AC199" s="296"/>
      <c r="AD199" s="296"/>
      <c r="AE199" s="296"/>
      <c r="AF199" s="296"/>
      <c r="AG199" s="296"/>
      <c r="AH199" s="296"/>
      <c r="AI199" s="296"/>
      <c r="AJ199" s="296"/>
      <c r="AK199" s="296"/>
      <c r="AL199" s="296"/>
      <c r="AM199" s="296"/>
      <c r="AN199" s="296"/>
      <c r="AO199" s="295"/>
      <c r="AP199" s="295"/>
      <c r="AQ199" s="295"/>
      <c r="AR199" s="295"/>
      <c r="AS199" s="295"/>
      <c r="AT199" s="295"/>
      <c r="AU199" s="295"/>
      <c r="AV199" s="295"/>
      <c r="AW199" s="295"/>
      <c r="AX199" s="295"/>
      <c r="AY199" s="295"/>
      <c r="AZ199" s="295"/>
      <c r="BA199" s="295"/>
      <c r="BB199" s="295"/>
      <c r="BC199" s="295"/>
      <c r="BD199" s="295"/>
      <c r="BE199" s="295"/>
      <c r="BF199" s="295"/>
      <c r="BG199" s="295"/>
      <c r="BH199" s="295"/>
      <c r="BI199" s="295"/>
      <c r="BJ199" s="295"/>
      <c r="BK199" s="295"/>
      <c r="BL199" s="295"/>
      <c r="BM199" s="295"/>
      <c r="BN199" s="295"/>
      <c r="BO199" s="295"/>
      <c r="BP199" s="295"/>
      <c r="BQ199" s="295"/>
      <c r="BR199" s="295"/>
      <c r="BS199" s="295"/>
      <c r="BT199" s="295"/>
      <c r="BU199" s="295"/>
      <c r="BV199" s="295"/>
      <c r="BW199" s="295"/>
      <c r="BX199" s="295"/>
      <c r="BY199" s="295"/>
      <c r="BZ199" s="295"/>
      <c r="CA199" s="295"/>
      <c r="CB199" s="295"/>
      <c r="CC199" s="295"/>
      <c r="CD199" s="295"/>
      <c r="CE199" s="295"/>
      <c r="CF199" s="295"/>
      <c r="CG199" s="295"/>
      <c r="CH199" s="295"/>
      <c r="CI199" s="295"/>
      <c r="CJ199" s="295"/>
      <c r="CK199" s="295"/>
      <c r="CL199" s="295"/>
      <c r="CM199" s="295"/>
      <c r="CN199" s="295"/>
      <c r="CO199" s="295"/>
      <c r="CP199" s="295"/>
      <c r="CQ199" s="295"/>
      <c r="CR199" s="295"/>
      <c r="CS199" s="295"/>
      <c r="CT199" s="295"/>
    </row>
    <row r="200" spans="1:98" s="297" customFormat="1" ht="12" customHeight="1">
      <c r="A200" s="290"/>
      <c r="B200" s="290"/>
      <c r="C200" s="290"/>
      <c r="D200" s="290"/>
      <c r="E200" s="290"/>
      <c r="F200" s="290"/>
      <c r="G200" s="290"/>
      <c r="H200" s="290"/>
      <c r="I200" s="290"/>
      <c r="J200" s="290"/>
      <c r="K200" s="290"/>
      <c r="L200" s="290"/>
      <c r="M200" s="290"/>
      <c r="N200" s="290"/>
      <c r="O200" s="290"/>
      <c r="P200" s="293"/>
      <c r="Q200" s="294"/>
      <c r="R200" s="294"/>
      <c r="S200" s="295"/>
      <c r="T200" s="295"/>
      <c r="U200" s="295"/>
      <c r="V200" s="296"/>
      <c r="W200" s="296"/>
      <c r="X200" s="296"/>
      <c r="Y200" s="296"/>
      <c r="Z200" s="296"/>
      <c r="AA200" s="296"/>
      <c r="AB200" s="296"/>
      <c r="AC200" s="296"/>
      <c r="AD200" s="296"/>
      <c r="AE200" s="296"/>
      <c r="AF200" s="296"/>
      <c r="AG200" s="296"/>
      <c r="AH200" s="296"/>
      <c r="AI200" s="296"/>
      <c r="AJ200" s="296"/>
      <c r="AK200" s="296"/>
      <c r="AL200" s="296"/>
      <c r="AM200" s="296"/>
      <c r="AN200" s="296"/>
      <c r="AO200" s="295"/>
      <c r="AP200" s="295"/>
      <c r="AQ200" s="295"/>
      <c r="AR200" s="295"/>
      <c r="AS200" s="295"/>
      <c r="AT200" s="295"/>
      <c r="AU200" s="295"/>
      <c r="AV200" s="295"/>
      <c r="AW200" s="295"/>
      <c r="AX200" s="295"/>
      <c r="AY200" s="295"/>
      <c r="AZ200" s="295"/>
      <c r="BA200" s="295"/>
      <c r="BB200" s="295"/>
      <c r="BC200" s="295"/>
      <c r="BD200" s="295"/>
      <c r="BE200" s="295"/>
      <c r="BF200" s="295"/>
      <c r="BG200" s="295"/>
      <c r="BH200" s="295"/>
      <c r="BI200" s="295"/>
      <c r="BJ200" s="295"/>
      <c r="BK200" s="295"/>
      <c r="BL200" s="295"/>
      <c r="BM200" s="295"/>
      <c r="BN200" s="295"/>
      <c r="BO200" s="295"/>
      <c r="BP200" s="295"/>
      <c r="BQ200" s="295"/>
      <c r="BR200" s="295"/>
      <c r="BS200" s="295"/>
      <c r="BT200" s="295"/>
      <c r="BU200" s="295"/>
      <c r="BV200" s="295"/>
      <c r="BW200" s="295"/>
      <c r="BX200" s="295"/>
      <c r="BY200" s="295"/>
      <c r="BZ200" s="295"/>
      <c r="CA200" s="295"/>
      <c r="CB200" s="295"/>
      <c r="CC200" s="295"/>
      <c r="CD200" s="295"/>
      <c r="CE200" s="295"/>
      <c r="CF200" s="295"/>
      <c r="CG200" s="295"/>
      <c r="CH200" s="295"/>
      <c r="CI200" s="295"/>
      <c r="CJ200" s="295"/>
      <c r="CK200" s="295"/>
      <c r="CL200" s="295"/>
      <c r="CM200" s="295"/>
      <c r="CN200" s="295"/>
      <c r="CO200" s="295"/>
      <c r="CP200" s="295"/>
      <c r="CQ200" s="295"/>
      <c r="CR200" s="295"/>
      <c r="CS200" s="295"/>
      <c r="CT200" s="295"/>
    </row>
    <row r="201" spans="1:98" ht="12" customHeight="1"/>
    <row r="202" spans="1:98" ht="12" customHeight="1"/>
    <row r="203" spans="1:98" ht="12" customHeight="1"/>
    <row r="204" spans="1:98" ht="12" customHeight="1"/>
    <row r="205" spans="1:98" ht="12" customHeight="1"/>
    <row r="206" spans="1:98" ht="12" customHeight="1"/>
    <row r="207" spans="1:98" ht="12" customHeight="1"/>
    <row r="208" spans="1:9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sheetData>
  <sheetProtection algorithmName="SHA-512" hashValue="JL+Xe94TLeEcBYtxbEUZbPdb9r/RTkqV2SvjD8FFwBUtCgFlQnE7g5330uOcl/8d1S0pkk2fnKHAL8F7aOQwog==" saltValue="HYLb2QqXs+IVnqrVZ6WESA==" spinCount="100000" sheet="1" objects="1" scenarios="1" selectLockedCells="1"/>
  <mergeCells count="291">
    <mergeCell ref="I11:O11"/>
    <mergeCell ref="C12:O12"/>
    <mergeCell ref="C13:O13"/>
    <mergeCell ref="C14:O14"/>
    <mergeCell ref="C27:O27"/>
    <mergeCell ref="C28:D28"/>
    <mergeCell ref="C41:D41"/>
    <mergeCell ref="C42:D42"/>
    <mergeCell ref="C4:D4"/>
    <mergeCell ref="C5:D5"/>
    <mergeCell ref="C36:O36"/>
    <mergeCell ref="C8:O8"/>
    <mergeCell ref="C15:O15"/>
    <mergeCell ref="C20:O20"/>
    <mergeCell ref="C17:O17"/>
    <mergeCell ref="C18:O18"/>
    <mergeCell ref="C19:O19"/>
    <mergeCell ref="C9:O9"/>
    <mergeCell ref="C10:O10"/>
    <mergeCell ref="C11:D11"/>
    <mergeCell ref="F11:G11"/>
    <mergeCell ref="A96:E96"/>
    <mergeCell ref="F96:O96"/>
    <mergeCell ref="J46:O46"/>
    <mergeCell ref="J47:O47"/>
    <mergeCell ref="J48:O48"/>
    <mergeCell ref="J49:O49"/>
    <mergeCell ref="F28:G28"/>
    <mergeCell ref="I28:O28"/>
    <mergeCell ref="C21:D21"/>
    <mergeCell ref="F21:G21"/>
    <mergeCell ref="I21:O21"/>
    <mergeCell ref="C22:D22"/>
    <mergeCell ref="C25:O25"/>
    <mergeCell ref="C26:O26"/>
    <mergeCell ref="D68:I68"/>
    <mergeCell ref="J68:O68"/>
    <mergeCell ref="D87:I87"/>
    <mergeCell ref="J87:O87"/>
    <mergeCell ref="D88:I88"/>
    <mergeCell ref="J88:O88"/>
    <mergeCell ref="D90:I90"/>
    <mergeCell ref="J90:O90"/>
    <mergeCell ref="D91:I91"/>
    <mergeCell ref="J91:O91"/>
    <mergeCell ref="C102:D102"/>
    <mergeCell ref="E102:G102"/>
    <mergeCell ref="H102:K102"/>
    <mergeCell ref="L102:O102"/>
    <mergeCell ref="C34:O34"/>
    <mergeCell ref="C35:D35"/>
    <mergeCell ref="F35:G35"/>
    <mergeCell ref="I35:O35"/>
    <mergeCell ref="C29:O29"/>
    <mergeCell ref="C30:O30"/>
    <mergeCell ref="C32:O32"/>
    <mergeCell ref="C33:O33"/>
    <mergeCell ref="C56:O56"/>
    <mergeCell ref="C99:D99"/>
    <mergeCell ref="E99:G99"/>
    <mergeCell ref="H99:K99"/>
    <mergeCell ref="L99:O99"/>
    <mergeCell ref="C100:D100"/>
    <mergeCell ref="E100:G100"/>
    <mergeCell ref="H100:K100"/>
    <mergeCell ref="L100:O100"/>
    <mergeCell ref="C101:D101"/>
    <mergeCell ref="E101:G101"/>
    <mergeCell ref="H101:K101"/>
    <mergeCell ref="L101:O101"/>
    <mergeCell ref="C118:D118"/>
    <mergeCell ref="E118:G118"/>
    <mergeCell ref="H118:K118"/>
    <mergeCell ref="L118:O118"/>
    <mergeCell ref="C112:D112"/>
    <mergeCell ref="E112:G112"/>
    <mergeCell ref="H112:K112"/>
    <mergeCell ref="L112:O112"/>
    <mergeCell ref="C113:D113"/>
    <mergeCell ref="E113:G113"/>
    <mergeCell ref="H113:K113"/>
    <mergeCell ref="L113:O113"/>
    <mergeCell ref="C116:D116"/>
    <mergeCell ref="E116:G116"/>
    <mergeCell ref="H116:K116"/>
    <mergeCell ref="L116:O116"/>
    <mergeCell ref="C117:D117"/>
    <mergeCell ref="E117:G117"/>
    <mergeCell ref="H117:K117"/>
    <mergeCell ref="L117:O117"/>
    <mergeCell ref="C115:D115"/>
    <mergeCell ref="E115:G115"/>
    <mergeCell ref="H115:K115"/>
    <mergeCell ref="L115:O115"/>
    <mergeCell ref="C121:D121"/>
    <mergeCell ref="E121:G121"/>
    <mergeCell ref="H121:K121"/>
    <mergeCell ref="L121:O121"/>
    <mergeCell ref="C122:D122"/>
    <mergeCell ref="E122:G122"/>
    <mergeCell ref="H122:K122"/>
    <mergeCell ref="L122:O122"/>
    <mergeCell ref="C119:D119"/>
    <mergeCell ref="E119:G119"/>
    <mergeCell ref="H119:K119"/>
    <mergeCell ref="L119:O119"/>
    <mergeCell ref="C120:D120"/>
    <mergeCell ref="E120:G120"/>
    <mergeCell ref="H120:K120"/>
    <mergeCell ref="L120:O120"/>
    <mergeCell ref="C128:D128"/>
    <mergeCell ref="E128:G128"/>
    <mergeCell ref="H128:K128"/>
    <mergeCell ref="L128:O128"/>
    <mergeCell ref="C123:D123"/>
    <mergeCell ref="E123:G123"/>
    <mergeCell ref="H123:K123"/>
    <mergeCell ref="L123:O123"/>
    <mergeCell ref="C124:D124"/>
    <mergeCell ref="E124:G124"/>
    <mergeCell ref="H124:K124"/>
    <mergeCell ref="L124:O124"/>
    <mergeCell ref="C125:D125"/>
    <mergeCell ref="E125:G125"/>
    <mergeCell ref="H125:K125"/>
    <mergeCell ref="L125:O125"/>
    <mergeCell ref="C126:D126"/>
    <mergeCell ref="E126:G126"/>
    <mergeCell ref="H126:K126"/>
    <mergeCell ref="L126:O126"/>
    <mergeCell ref="C127:D127"/>
    <mergeCell ref="E127:G127"/>
    <mergeCell ref="H127:K127"/>
    <mergeCell ref="L127:O127"/>
    <mergeCell ref="C130:D130"/>
    <mergeCell ref="E130:G130"/>
    <mergeCell ref="H130:K130"/>
    <mergeCell ref="L130:O130"/>
    <mergeCell ref="C131:D131"/>
    <mergeCell ref="E131:G131"/>
    <mergeCell ref="H131:K131"/>
    <mergeCell ref="L131:O131"/>
    <mergeCell ref="C129:D129"/>
    <mergeCell ref="E129:G129"/>
    <mergeCell ref="H129:K129"/>
    <mergeCell ref="L129:O129"/>
    <mergeCell ref="C137:D137"/>
    <mergeCell ref="E137:G137"/>
    <mergeCell ref="H137:K137"/>
    <mergeCell ref="L137:O137"/>
    <mergeCell ref="C138:D138"/>
    <mergeCell ref="E138:G138"/>
    <mergeCell ref="H138:K138"/>
    <mergeCell ref="L138:O138"/>
    <mergeCell ref="C136:D136"/>
    <mergeCell ref="E136:G136"/>
    <mergeCell ref="H136:K136"/>
    <mergeCell ref="L136:O136"/>
    <mergeCell ref="C97:D97"/>
    <mergeCell ref="E97:G97"/>
    <mergeCell ref="H97:K97"/>
    <mergeCell ref="L97:O97"/>
    <mergeCell ref="C98:D98"/>
    <mergeCell ref="E98:G98"/>
    <mergeCell ref="H98:K98"/>
    <mergeCell ref="L98:O98"/>
    <mergeCell ref="C37:D37"/>
    <mergeCell ref="C55:D55"/>
    <mergeCell ref="C57:D57"/>
    <mergeCell ref="D93:I93"/>
    <mergeCell ref="J93:O93"/>
    <mergeCell ref="D70:I70"/>
    <mergeCell ref="J70:O70"/>
    <mergeCell ref="D71:I71"/>
    <mergeCell ref="J71:O71"/>
    <mergeCell ref="D72:I72"/>
    <mergeCell ref="J72:O72"/>
    <mergeCell ref="D78:I78"/>
    <mergeCell ref="D66:I66"/>
    <mergeCell ref="J66:O66"/>
    <mergeCell ref="D67:I67"/>
    <mergeCell ref="J67:O67"/>
    <mergeCell ref="C103:D103"/>
    <mergeCell ref="E103:G103"/>
    <mergeCell ref="H103:K103"/>
    <mergeCell ref="L103:O103"/>
    <mergeCell ref="C104:D104"/>
    <mergeCell ref="E104:G104"/>
    <mergeCell ref="H104:K104"/>
    <mergeCell ref="L104:O104"/>
    <mergeCell ref="C106:D106"/>
    <mergeCell ref="E106:G106"/>
    <mergeCell ref="H106:K106"/>
    <mergeCell ref="L106:O106"/>
    <mergeCell ref="C105:D105"/>
    <mergeCell ref="E105:G105"/>
    <mergeCell ref="H105:K105"/>
    <mergeCell ref="L105:O105"/>
    <mergeCell ref="C107:D107"/>
    <mergeCell ref="E107:G107"/>
    <mergeCell ref="H107:K107"/>
    <mergeCell ref="L107:O107"/>
    <mergeCell ref="C114:D114"/>
    <mergeCell ref="E114:G114"/>
    <mergeCell ref="H114:K114"/>
    <mergeCell ref="L114:O114"/>
    <mergeCell ref="C110:D110"/>
    <mergeCell ref="E110:G110"/>
    <mergeCell ref="H110:K110"/>
    <mergeCell ref="L110:O110"/>
    <mergeCell ref="C111:D111"/>
    <mergeCell ref="E111:G111"/>
    <mergeCell ref="H111:K111"/>
    <mergeCell ref="L111:O111"/>
    <mergeCell ref="C108:D108"/>
    <mergeCell ref="E108:G108"/>
    <mergeCell ref="H108:K108"/>
    <mergeCell ref="L108:O108"/>
    <mergeCell ref="C109:D109"/>
    <mergeCell ref="E109:G109"/>
    <mergeCell ref="H109:K109"/>
    <mergeCell ref="L109:O109"/>
    <mergeCell ref="C134:D134"/>
    <mergeCell ref="E134:G134"/>
    <mergeCell ref="H134:K134"/>
    <mergeCell ref="L134:O134"/>
    <mergeCell ref="C135:D135"/>
    <mergeCell ref="E135:G135"/>
    <mergeCell ref="H135:K135"/>
    <mergeCell ref="L135:O135"/>
    <mergeCell ref="C132:D132"/>
    <mergeCell ref="E132:G132"/>
    <mergeCell ref="H132:K132"/>
    <mergeCell ref="L132:O132"/>
    <mergeCell ref="C133:D133"/>
    <mergeCell ref="E133:G133"/>
    <mergeCell ref="H133:K133"/>
    <mergeCell ref="L133:O133"/>
    <mergeCell ref="D92:I92"/>
    <mergeCell ref="J92:O92"/>
    <mergeCell ref="D80:I80"/>
    <mergeCell ref="D84:I84"/>
    <mergeCell ref="J80:O80"/>
    <mergeCell ref="J84:O84"/>
    <mergeCell ref="C82:O82"/>
    <mergeCell ref="C85:O85"/>
    <mergeCell ref="C86:O86"/>
    <mergeCell ref="J83:O83"/>
    <mergeCell ref="D83:I83"/>
    <mergeCell ref="D81:I81"/>
    <mergeCell ref="J81:O81"/>
    <mergeCell ref="D69:I69"/>
    <mergeCell ref="D75:I75"/>
    <mergeCell ref="D76:I76"/>
    <mergeCell ref="D77:I77"/>
    <mergeCell ref="J69:O69"/>
    <mergeCell ref="J75:O75"/>
    <mergeCell ref="J76:O76"/>
    <mergeCell ref="J77:O77"/>
    <mergeCell ref="D89:I89"/>
    <mergeCell ref="J89:O89"/>
    <mergeCell ref="C79:O79"/>
    <mergeCell ref="J78:O78"/>
    <mergeCell ref="D74:I74"/>
    <mergeCell ref="D73:I73"/>
    <mergeCell ref="J73:O73"/>
    <mergeCell ref="J74:O74"/>
    <mergeCell ref="C141:D141"/>
    <mergeCell ref="C143:D143"/>
    <mergeCell ref="C142:D142"/>
    <mergeCell ref="C62:O62"/>
    <mergeCell ref="C63:O63"/>
    <mergeCell ref="C40:O40"/>
    <mergeCell ref="C43:O43"/>
    <mergeCell ref="C50:O50"/>
    <mergeCell ref="C60:O60"/>
    <mergeCell ref="C58:O58"/>
    <mergeCell ref="C59:O59"/>
    <mergeCell ref="C44:I44"/>
    <mergeCell ref="C45:I45"/>
    <mergeCell ref="C46:I46"/>
    <mergeCell ref="C47:I47"/>
    <mergeCell ref="C48:I48"/>
    <mergeCell ref="C49:I49"/>
    <mergeCell ref="J44:O44"/>
    <mergeCell ref="J45:O45"/>
    <mergeCell ref="C52:O52"/>
    <mergeCell ref="C53:O53"/>
    <mergeCell ref="C54:O54"/>
    <mergeCell ref="F55:G55"/>
    <mergeCell ref="I55:O55"/>
  </mergeCells>
  <phoneticPr fontId="19"/>
  <conditionalFormatting sqref="E98:E138">
    <cfRule type="expression" dxfId="27" priority="8">
      <formula>C98="なし"</formula>
    </cfRule>
  </conditionalFormatting>
  <conditionalFormatting sqref="H103:K103">
    <cfRule type="expression" dxfId="26" priority="4">
      <formula>$H$102="１．なし"</formula>
    </cfRule>
  </conditionalFormatting>
  <conditionalFormatting sqref="H130:K130">
    <cfRule type="expression" dxfId="25" priority="3">
      <formula>$H$129="６．Ⅴ"</formula>
    </cfRule>
  </conditionalFormatting>
  <conditionalFormatting sqref="H133:K134">
    <cfRule type="expression" dxfId="24" priority="1">
      <formula>$H$132="１．非該当"</formula>
    </cfRule>
  </conditionalFormatting>
  <conditionalFormatting sqref="L98:L138">
    <cfRule type="expression" dxfId="23" priority="5">
      <formula>C98="なし"</formula>
    </cfRule>
  </conditionalFormatting>
  <dataValidations count="13">
    <dataValidation type="list" allowBlank="1" showInputMessage="1" showErrorMessage="1" sqref="C22:D23 C37:D37 C57:D57 C59:D59 C41:D41" xr:uid="{47C04308-06E8-4923-835D-BCF8B70DC19B}">
      <formula1>"大正,昭和,平成,令和"</formula1>
    </dataValidation>
    <dataValidation type="list" allowBlank="1" showInputMessage="1" showErrorMessage="1" sqref="H11 H21 H28 H35 H55" xr:uid="{17FBF5AA-5310-4169-95C7-6AC85945528C}">
      <formula1>"市,郡"</formula1>
    </dataValidation>
    <dataValidation type="list" allowBlank="1" showInputMessage="1" showErrorMessage="1" sqref="E11 E21 E28 E35 E55" xr:uid="{F462D80A-572F-447F-A924-5875EC4E0B63}">
      <formula1>"都,道,府,県"</formula1>
    </dataValidation>
    <dataValidation type="list" allowBlank="1" showInputMessage="1" showErrorMessage="1" sqref="C45:C49 J45:J49 C43:L43" xr:uid="{3B00AFE4-C3A5-4897-AEBF-A0FC574DE994}">
      <formula1>"○"</formula1>
    </dataValidation>
    <dataValidation type="list" allowBlank="1" showInputMessage="1" showErrorMessage="1" sqref="F96:O96" xr:uid="{51BB0331-4B3A-4C23-B04D-12A632FD0E2C}">
      <formula1>"新規,変更,終了"</formula1>
    </dataValidation>
    <dataValidation type="list" allowBlank="1" showInputMessage="1" showErrorMessage="1" sqref="C80:C81 C87:C93 C83:C84 C67:C78 C98:D138" xr:uid="{842E4513-4E24-49DB-B2FA-585AFC8B4A32}">
      <formula1>"あり,なし"</formula1>
    </dataValidation>
    <dataValidation type="list" allowBlank="1" showInputMessage="1" showErrorMessage="1" sqref="E98:G138" xr:uid="{AEEA31A1-DA5F-443D-9E96-CEC3B188BE58}">
      <formula1>"新規(なし→あり),変更(あり→あり(区分変更)),終了(あり→なし)"</formula1>
    </dataValidation>
    <dataValidation type="list" allowBlank="1" showInputMessage="1" showErrorMessage="1" sqref="H98:K138" xr:uid="{60F0C999-94D0-413A-9F2B-DDF0F8AD0048}">
      <formula1>AA98:AN98</formula1>
    </dataValidation>
    <dataValidation type="list" allowBlank="1" showInputMessage="1" showErrorMessage="1" sqref="L98:O138" xr:uid="{8E8CC459-E931-4DA2-8A82-9E90BBA14D6F}">
      <formula1>AA98:AN98</formula1>
    </dataValidation>
    <dataValidation type="list" allowBlank="1" showInputMessage="1" showErrorMessage="1" sqref="C60:O60" xr:uid="{7EB31528-54D8-40E9-918C-50B232A56E27}">
      <formula1>"１．重症心身障害以外,２．重症心身障害"</formula1>
    </dataValidation>
    <dataValidation type="list" allowBlank="1" showInputMessage="1" showErrorMessage="1" sqref="C50:O50" xr:uid="{B34D6D8B-6267-4DC2-A3E9-7535F743CA9D}">
      <formula1>"該当,非該当"</formula1>
    </dataValidation>
    <dataValidation type="list" allowBlank="1" showInputMessage="1" showErrorMessage="1" sqref="C14:O14" xr:uid="{1891527B-9AC4-4315-8244-883B9AE56802}">
      <formula1>$AA$14:$AN$14</formula1>
    </dataValidation>
    <dataValidation type="list" allowBlank="1" showInputMessage="1" showErrorMessage="1" sqref="C40:L40" xr:uid="{EF37DB3B-94CA-4311-9A19-DA389336010E}">
      <formula1>"新規,更新,変更"</formula1>
    </dataValidation>
  </dataValidations>
  <hyperlinks>
    <hyperlink ref="P98" location="未就!A1" display="未就学" xr:uid="{4B9B6368-2EEC-42F7-BF08-DFF8861B1F45}"/>
    <hyperlink ref="P110" location="別62加配!A1" display="別紙62" xr:uid="{96F3D923-AC7E-45CC-B820-2E26DA16AD01}"/>
    <hyperlink ref="P111" location="別63看護!A1" display="別紙63" xr:uid="{8A320D5E-F2F4-4624-BF2C-EE55DE57BDE7}"/>
    <hyperlink ref="P112" location="'別3-1福祉'!A1" display="別紙3-1" xr:uid="{5710EB4B-3F49-4605-BE5B-DF4497424A30}"/>
    <hyperlink ref="P113" location="別64栄養!A1" display="別紙64" xr:uid="{3C77052E-B3A9-4263-9645-00061A799E45}"/>
    <hyperlink ref="P114" location="別65食事!A1" display="別紙65" xr:uid="{AE88C6A7-248C-4090-BB3B-565F06ACBBA3}"/>
    <hyperlink ref="P115" location="'別66-1強度'!A1" display="別紙66-1" xr:uid="{518C7887-CCC1-4B00-A521-BF7634EEA4BE}"/>
    <hyperlink ref="P118" location="別67送迎!A1" display="別紙67" xr:uid="{B4727207-49B2-4BF9-99E3-BDCA90416B1E}"/>
    <hyperlink ref="P119" location="別67送迎!A1" display="別紙67" xr:uid="{BB15DBC0-91F6-42BA-93E5-2949C7ED3B44}"/>
    <hyperlink ref="P120" location="別68延長!A1" display="別紙68" xr:uid="{2668B71E-96FA-4832-A5F2-8DE69D044F4F}"/>
    <hyperlink ref="P116" location="'別66-2強度'!A1" display="別紙66-2" xr:uid="{1367B392-3537-4E36-96A0-A43E7BE0DA49}"/>
    <hyperlink ref="P121" location="別69専体!A1" display="別紙69" xr:uid="{A5E171FF-42A9-4C1B-A203-63B7E4F28FFE}"/>
    <hyperlink ref="P122" location="別71中核!A1" display="別紙71" xr:uid="{A0AD7041-9B07-4DF0-A5D4-8E16C3B45CBA}"/>
    <hyperlink ref="P123" location="別71中核!A1" display="別紙71" xr:uid="{B91F969C-5568-4843-91E4-DFDCADBA1653}"/>
    <hyperlink ref="P124" location="別77個サ!A1" display="別紙77" xr:uid="{37DD84C9-CE0B-4DA6-96E2-93493075CB09}"/>
    <hyperlink ref="P125" location="別72視覚!A1" display="別紙72" xr:uid="{EE61BDC9-94EB-4D44-9862-49F503EC53E2}"/>
    <hyperlink ref="P126" location="別73人内!A1" display="別紙73" xr:uid="{14D209A9-029E-4FCC-9771-C495354818B2}"/>
    <hyperlink ref="P127" location="別73人内!A1" display="別紙73" xr:uid="{A3D58B36-7166-4E93-8509-21A40E2D6AE2}"/>
    <hyperlink ref="P128" location="別74入浴!A1" display="別紙74" xr:uid="{2CFD4729-55D7-4796-B7BE-7665E5BBFCE5}"/>
    <hyperlink ref="P132" location="別75共生!A1" display="別紙75" xr:uid="{2A8533CC-177C-4FE5-BA9E-F20465B6DB82}"/>
    <hyperlink ref="P133" location="別75共生!A1" display="別紙75" xr:uid="{348E2827-5CC4-45AB-AC0A-1B332C1BC8BB}"/>
    <hyperlink ref="P134" location="別75共生!A1" display="別紙75" xr:uid="{C9D8E2CA-F036-4837-85FC-E5DCE8DC74DA}"/>
    <hyperlink ref="P137" location="別78訪問!A1" display="別紙78" xr:uid="{03D50E19-ED7D-47F0-845F-C475054640DC}"/>
    <hyperlink ref="P138" location="別78訪問!A1" display="別紙78" xr:uid="{59524BB4-FC8D-430C-898D-DC9E5F51A257}"/>
    <hyperlink ref="P104" location="別60評価!A1" display="別紙60" xr:uid="{967B13D0-B0FC-48DA-BD27-3A90C9650558}"/>
    <hyperlink ref="P105" location="別61支援!A1" display="別紙61" xr:uid="{71D09173-6522-4650-B351-3789EA47BB53}"/>
  </hyperlinks>
  <pageMargins left="0.7" right="0.7" top="0.75" bottom="0.75" header="0.3" footer="0.3"/>
  <pageSetup paperSize="9" scale="61" fitToHeight="0" orientation="portrait" r:id="rId1"/>
  <rowBreaks count="1" manualBreakCount="1">
    <brk id="64" max="14"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EDCC-92CB-427F-A1A8-33E12B19941E}">
  <sheetPr codeName="Sheet83">
    <pageSetUpPr fitToPage="1"/>
  </sheetPr>
  <dimension ref="A1:AA58"/>
  <sheetViews>
    <sheetView view="pageBreakPreview" zoomScale="85" zoomScaleNormal="100" zoomScaleSheetLayoutView="85" workbookViewId="0">
      <selection activeCell="E11" sqref="E11"/>
    </sheetView>
  </sheetViews>
  <sheetFormatPr defaultRowHeight="13.5"/>
  <cols>
    <col min="1" max="1" width="2.75" style="103" customWidth="1"/>
    <col min="2" max="2" width="26.625" style="103" customWidth="1"/>
    <col min="3" max="3" width="3.125" style="103" customWidth="1"/>
    <col min="4" max="4" width="18.625" style="103" customWidth="1"/>
    <col min="5" max="6" width="20.25" style="103" customWidth="1"/>
    <col min="7" max="7" width="3.125" style="103" customWidth="1"/>
    <col min="8" max="8" width="2.375" style="103" customWidth="1"/>
    <col min="9" max="9" width="9" style="103" hidden="1" customWidth="1"/>
    <col min="10" max="12" width="9" style="258" hidden="1" customWidth="1"/>
    <col min="13" max="26" width="9" style="103" hidden="1" customWidth="1"/>
    <col min="27" max="257" width="9" style="103"/>
    <col min="258" max="258" width="26.625" style="103" customWidth="1"/>
    <col min="259" max="259" width="3.125" style="103" customWidth="1"/>
    <col min="260" max="260" width="18.625" style="103" customWidth="1"/>
    <col min="261" max="262" width="20.25" style="103" customWidth="1"/>
    <col min="263" max="263" width="3.125" style="103" customWidth="1"/>
    <col min="264" max="513" width="9" style="103"/>
    <col min="514" max="514" width="26.625" style="103" customWidth="1"/>
    <col min="515" max="515" width="3.125" style="103" customWidth="1"/>
    <col min="516" max="516" width="18.625" style="103" customWidth="1"/>
    <col min="517" max="518" width="20.25" style="103" customWidth="1"/>
    <col min="519" max="519" width="3.125" style="103" customWidth="1"/>
    <col min="520" max="769" width="9" style="103"/>
    <col min="770" max="770" width="26.625" style="103" customWidth="1"/>
    <col min="771" max="771" width="3.125" style="103" customWidth="1"/>
    <col min="772" max="772" width="18.625" style="103" customWidth="1"/>
    <col min="773" max="774" width="20.25" style="103" customWidth="1"/>
    <col min="775" max="775" width="3.125" style="103" customWidth="1"/>
    <col min="776" max="1025" width="9" style="103"/>
    <col min="1026" max="1026" width="26.625" style="103" customWidth="1"/>
    <col min="1027" max="1027" width="3.125" style="103" customWidth="1"/>
    <col min="1028" max="1028" width="18.625" style="103" customWidth="1"/>
    <col min="1029" max="1030" width="20.25" style="103" customWidth="1"/>
    <col min="1031" max="1031" width="3.125" style="103" customWidth="1"/>
    <col min="1032" max="1281" width="9" style="103"/>
    <col min="1282" max="1282" width="26.625" style="103" customWidth="1"/>
    <col min="1283" max="1283" width="3.125" style="103" customWidth="1"/>
    <col min="1284" max="1284" width="18.625" style="103" customWidth="1"/>
    <col min="1285" max="1286" width="20.25" style="103" customWidth="1"/>
    <col min="1287" max="1287" width="3.125" style="103" customWidth="1"/>
    <col min="1288" max="1537" width="9" style="103"/>
    <col min="1538" max="1538" width="26.625" style="103" customWidth="1"/>
    <col min="1539" max="1539" width="3.125" style="103" customWidth="1"/>
    <col min="1540" max="1540" width="18.625" style="103" customWidth="1"/>
    <col min="1541" max="1542" width="20.25" style="103" customWidth="1"/>
    <col min="1543" max="1543" width="3.125" style="103" customWidth="1"/>
    <col min="1544" max="1793" width="9" style="103"/>
    <col min="1794" max="1794" width="26.625" style="103" customWidth="1"/>
    <col min="1795" max="1795" width="3.125" style="103" customWidth="1"/>
    <col min="1796" max="1796" width="18.625" style="103" customWidth="1"/>
    <col min="1797" max="1798" width="20.25" style="103" customWidth="1"/>
    <col min="1799" max="1799" width="3.125" style="103" customWidth="1"/>
    <col min="1800" max="2049" width="9" style="103"/>
    <col min="2050" max="2050" width="26.625" style="103" customWidth="1"/>
    <col min="2051" max="2051" width="3.125" style="103" customWidth="1"/>
    <col min="2052" max="2052" width="18.625" style="103" customWidth="1"/>
    <col min="2053" max="2054" width="20.25" style="103" customWidth="1"/>
    <col min="2055" max="2055" width="3.125" style="103" customWidth="1"/>
    <col min="2056" max="2305" width="9" style="103"/>
    <col min="2306" max="2306" width="26.625" style="103" customWidth="1"/>
    <col min="2307" max="2307" width="3.125" style="103" customWidth="1"/>
    <col min="2308" max="2308" width="18.625" style="103" customWidth="1"/>
    <col min="2309" max="2310" width="20.25" style="103" customWidth="1"/>
    <col min="2311" max="2311" width="3.125" style="103" customWidth="1"/>
    <col min="2312" max="2561" width="9" style="103"/>
    <col min="2562" max="2562" width="26.625" style="103" customWidth="1"/>
    <col min="2563" max="2563" width="3.125" style="103" customWidth="1"/>
    <col min="2564" max="2564" width="18.625" style="103" customWidth="1"/>
    <col min="2565" max="2566" width="20.25" style="103" customWidth="1"/>
    <col min="2567" max="2567" width="3.125" style="103" customWidth="1"/>
    <col min="2568" max="2817" width="9" style="103"/>
    <col min="2818" max="2818" width="26.625" style="103" customWidth="1"/>
    <col min="2819" max="2819" width="3.125" style="103" customWidth="1"/>
    <col min="2820" max="2820" width="18.625" style="103" customWidth="1"/>
    <col min="2821" max="2822" width="20.25" style="103" customWidth="1"/>
    <col min="2823" max="2823" width="3.125" style="103" customWidth="1"/>
    <col min="2824" max="3073" width="9" style="103"/>
    <col min="3074" max="3074" width="26.625" style="103" customWidth="1"/>
    <col min="3075" max="3075" width="3.125" style="103" customWidth="1"/>
    <col min="3076" max="3076" width="18.625" style="103" customWidth="1"/>
    <col min="3077" max="3078" width="20.25" style="103" customWidth="1"/>
    <col min="3079" max="3079" width="3.125" style="103" customWidth="1"/>
    <col min="3080" max="3329" width="9" style="103"/>
    <col min="3330" max="3330" width="26.625" style="103" customWidth="1"/>
    <col min="3331" max="3331" width="3.125" style="103" customWidth="1"/>
    <col min="3332" max="3332" width="18.625" style="103" customWidth="1"/>
    <col min="3333" max="3334" width="20.25" style="103" customWidth="1"/>
    <col min="3335" max="3335" width="3.125" style="103" customWidth="1"/>
    <col min="3336" max="3585" width="9" style="103"/>
    <col min="3586" max="3586" width="26.625" style="103" customWidth="1"/>
    <col min="3587" max="3587" width="3.125" style="103" customWidth="1"/>
    <col min="3588" max="3588" width="18.625" style="103" customWidth="1"/>
    <col min="3589" max="3590" width="20.25" style="103" customWidth="1"/>
    <col min="3591" max="3591" width="3.125" style="103" customWidth="1"/>
    <col min="3592" max="3841" width="9" style="103"/>
    <col min="3842" max="3842" width="26.625" style="103" customWidth="1"/>
    <col min="3843" max="3843" width="3.125" style="103" customWidth="1"/>
    <col min="3844" max="3844" width="18.625" style="103" customWidth="1"/>
    <col min="3845" max="3846" width="20.25" style="103" customWidth="1"/>
    <col min="3847" max="3847" width="3.125" style="103" customWidth="1"/>
    <col min="3848" max="4097" width="9" style="103"/>
    <col min="4098" max="4098" width="26.625" style="103" customWidth="1"/>
    <col min="4099" max="4099" width="3.125" style="103" customWidth="1"/>
    <col min="4100" max="4100" width="18.625" style="103" customWidth="1"/>
    <col min="4101" max="4102" width="20.25" style="103" customWidth="1"/>
    <col min="4103" max="4103" width="3.125" style="103" customWidth="1"/>
    <col min="4104" max="4353" width="9" style="103"/>
    <col min="4354" max="4354" width="26.625" style="103" customWidth="1"/>
    <col min="4355" max="4355" width="3.125" style="103" customWidth="1"/>
    <col min="4356" max="4356" width="18.625" style="103" customWidth="1"/>
    <col min="4357" max="4358" width="20.25" style="103" customWidth="1"/>
    <col min="4359" max="4359" width="3.125" style="103" customWidth="1"/>
    <col min="4360" max="4609" width="9" style="103"/>
    <col min="4610" max="4610" width="26.625" style="103" customWidth="1"/>
    <col min="4611" max="4611" width="3.125" style="103" customWidth="1"/>
    <col min="4612" max="4612" width="18.625" style="103" customWidth="1"/>
    <col min="4613" max="4614" width="20.25" style="103" customWidth="1"/>
    <col min="4615" max="4615" width="3.125" style="103" customWidth="1"/>
    <col min="4616" max="4865" width="9" style="103"/>
    <col min="4866" max="4866" width="26.625" style="103" customWidth="1"/>
    <col min="4867" max="4867" width="3.125" style="103" customWidth="1"/>
    <col min="4868" max="4868" width="18.625" style="103" customWidth="1"/>
    <col min="4869" max="4870" width="20.25" style="103" customWidth="1"/>
    <col min="4871" max="4871" width="3.125" style="103" customWidth="1"/>
    <col min="4872" max="5121" width="9" style="103"/>
    <col min="5122" max="5122" width="26.625" style="103" customWidth="1"/>
    <col min="5123" max="5123" width="3.125" style="103" customWidth="1"/>
    <col min="5124" max="5124" width="18.625" style="103" customWidth="1"/>
    <col min="5125" max="5126" width="20.25" style="103" customWidth="1"/>
    <col min="5127" max="5127" width="3.125" style="103" customWidth="1"/>
    <col min="5128" max="5377" width="9" style="103"/>
    <col min="5378" max="5378" width="26.625" style="103" customWidth="1"/>
    <col min="5379" max="5379" width="3.125" style="103" customWidth="1"/>
    <col min="5380" max="5380" width="18.625" style="103" customWidth="1"/>
    <col min="5381" max="5382" width="20.25" style="103" customWidth="1"/>
    <col min="5383" max="5383" width="3.125" style="103" customWidth="1"/>
    <col min="5384" max="5633" width="9" style="103"/>
    <col min="5634" max="5634" width="26.625" style="103" customWidth="1"/>
    <col min="5635" max="5635" width="3.125" style="103" customWidth="1"/>
    <col min="5636" max="5636" width="18.625" style="103" customWidth="1"/>
    <col min="5637" max="5638" width="20.25" style="103" customWidth="1"/>
    <col min="5639" max="5639" width="3.125" style="103" customWidth="1"/>
    <col min="5640" max="5889" width="9" style="103"/>
    <col min="5890" max="5890" width="26.625" style="103" customWidth="1"/>
    <col min="5891" max="5891" width="3.125" style="103" customWidth="1"/>
    <col min="5892" max="5892" width="18.625" style="103" customWidth="1"/>
    <col min="5893" max="5894" width="20.25" style="103" customWidth="1"/>
    <col min="5895" max="5895" width="3.125" style="103" customWidth="1"/>
    <col min="5896" max="6145" width="9" style="103"/>
    <col min="6146" max="6146" width="26.625" style="103" customWidth="1"/>
    <col min="6147" max="6147" width="3.125" style="103" customWidth="1"/>
    <col min="6148" max="6148" width="18.625" style="103" customWidth="1"/>
    <col min="6149" max="6150" width="20.25" style="103" customWidth="1"/>
    <col min="6151" max="6151" width="3.125" style="103" customWidth="1"/>
    <col min="6152" max="6401" width="9" style="103"/>
    <col min="6402" max="6402" width="26.625" style="103" customWidth="1"/>
    <col min="6403" max="6403" width="3.125" style="103" customWidth="1"/>
    <col min="6404" max="6404" width="18.625" style="103" customWidth="1"/>
    <col min="6405" max="6406" width="20.25" style="103" customWidth="1"/>
    <col min="6407" max="6407" width="3.125" style="103" customWidth="1"/>
    <col min="6408" max="6657" width="9" style="103"/>
    <col min="6658" max="6658" width="26.625" style="103" customWidth="1"/>
    <col min="6659" max="6659" width="3.125" style="103" customWidth="1"/>
    <col min="6660" max="6660" width="18.625" style="103" customWidth="1"/>
    <col min="6661" max="6662" width="20.25" style="103" customWidth="1"/>
    <col min="6663" max="6663" width="3.125" style="103" customWidth="1"/>
    <col min="6664" max="6913" width="9" style="103"/>
    <col min="6914" max="6914" width="26.625" style="103" customWidth="1"/>
    <col min="6915" max="6915" width="3.125" style="103" customWidth="1"/>
    <col min="6916" max="6916" width="18.625" style="103" customWidth="1"/>
    <col min="6917" max="6918" width="20.25" style="103" customWidth="1"/>
    <col min="6919" max="6919" width="3.125" style="103" customWidth="1"/>
    <col min="6920" max="7169" width="9" style="103"/>
    <col min="7170" max="7170" width="26.625" style="103" customWidth="1"/>
    <col min="7171" max="7171" width="3.125" style="103" customWidth="1"/>
    <col min="7172" max="7172" width="18.625" style="103" customWidth="1"/>
    <col min="7173" max="7174" width="20.25" style="103" customWidth="1"/>
    <col min="7175" max="7175" width="3.125" style="103" customWidth="1"/>
    <col min="7176" max="7425" width="9" style="103"/>
    <col min="7426" max="7426" width="26.625" style="103" customWidth="1"/>
    <col min="7427" max="7427" width="3.125" style="103" customWidth="1"/>
    <col min="7428" max="7428" width="18.625" style="103" customWidth="1"/>
    <col min="7429" max="7430" width="20.25" style="103" customWidth="1"/>
    <col min="7431" max="7431" width="3.125" style="103" customWidth="1"/>
    <col min="7432" max="7681" width="9" style="103"/>
    <col min="7682" max="7682" width="26.625" style="103" customWidth="1"/>
    <col min="7683" max="7683" width="3.125" style="103" customWidth="1"/>
    <col min="7684" max="7684" width="18.625" style="103" customWidth="1"/>
    <col min="7685" max="7686" width="20.25" style="103" customWidth="1"/>
    <col min="7687" max="7687" width="3.125" style="103" customWidth="1"/>
    <col min="7688" max="7937" width="9" style="103"/>
    <col min="7938" max="7938" width="26.625" style="103" customWidth="1"/>
    <col min="7939" max="7939" width="3.125" style="103" customWidth="1"/>
    <col min="7940" max="7940" width="18.625" style="103" customWidth="1"/>
    <col min="7941" max="7942" width="20.25" style="103" customWidth="1"/>
    <col min="7943" max="7943" width="3.125" style="103" customWidth="1"/>
    <col min="7944" max="8193" width="9" style="103"/>
    <col min="8194" max="8194" width="26.625" style="103" customWidth="1"/>
    <col min="8195" max="8195" width="3.125" style="103" customWidth="1"/>
    <col min="8196" max="8196" width="18.625" style="103" customWidth="1"/>
    <col min="8197" max="8198" width="20.25" style="103" customWidth="1"/>
    <col min="8199" max="8199" width="3.125" style="103" customWidth="1"/>
    <col min="8200" max="8449" width="9" style="103"/>
    <col min="8450" max="8450" width="26.625" style="103" customWidth="1"/>
    <col min="8451" max="8451" width="3.125" style="103" customWidth="1"/>
    <col min="8452" max="8452" width="18.625" style="103" customWidth="1"/>
    <col min="8453" max="8454" width="20.25" style="103" customWidth="1"/>
    <col min="8455" max="8455" width="3.125" style="103" customWidth="1"/>
    <col min="8456" max="8705" width="9" style="103"/>
    <col min="8706" max="8706" width="26.625" style="103" customWidth="1"/>
    <col min="8707" max="8707" width="3.125" style="103" customWidth="1"/>
    <col min="8708" max="8708" width="18.625" style="103" customWidth="1"/>
    <col min="8709" max="8710" width="20.25" style="103" customWidth="1"/>
    <col min="8711" max="8711" width="3.125" style="103" customWidth="1"/>
    <col min="8712" max="8961" width="9" style="103"/>
    <col min="8962" max="8962" width="26.625" style="103" customWidth="1"/>
    <col min="8963" max="8963" width="3.125" style="103" customWidth="1"/>
    <col min="8964" max="8964" width="18.625" style="103" customWidth="1"/>
    <col min="8965" max="8966" width="20.25" style="103" customWidth="1"/>
    <col min="8967" max="8967" width="3.125" style="103" customWidth="1"/>
    <col min="8968" max="9217" width="9" style="103"/>
    <col min="9218" max="9218" width="26.625" style="103" customWidth="1"/>
    <col min="9219" max="9219" width="3.125" style="103" customWidth="1"/>
    <col min="9220" max="9220" width="18.625" style="103" customWidth="1"/>
    <col min="9221" max="9222" width="20.25" style="103" customWidth="1"/>
    <col min="9223" max="9223" width="3.125" style="103" customWidth="1"/>
    <col min="9224" max="9473" width="9" style="103"/>
    <col min="9474" max="9474" width="26.625" style="103" customWidth="1"/>
    <col min="9475" max="9475" width="3.125" style="103" customWidth="1"/>
    <col min="9476" max="9476" width="18.625" style="103" customWidth="1"/>
    <col min="9477" max="9478" width="20.25" style="103" customWidth="1"/>
    <col min="9479" max="9479" width="3.125" style="103" customWidth="1"/>
    <col min="9480" max="9729" width="9" style="103"/>
    <col min="9730" max="9730" width="26.625" style="103" customWidth="1"/>
    <col min="9731" max="9731" width="3.125" style="103" customWidth="1"/>
    <col min="9732" max="9732" width="18.625" style="103" customWidth="1"/>
    <col min="9733" max="9734" width="20.25" style="103" customWidth="1"/>
    <col min="9735" max="9735" width="3.125" style="103" customWidth="1"/>
    <col min="9736" max="9985" width="9" style="103"/>
    <col min="9986" max="9986" width="26.625" style="103" customWidth="1"/>
    <col min="9987" max="9987" width="3.125" style="103" customWidth="1"/>
    <col min="9988" max="9988" width="18.625" style="103" customWidth="1"/>
    <col min="9989" max="9990" width="20.25" style="103" customWidth="1"/>
    <col min="9991" max="9991" width="3.125" style="103" customWidth="1"/>
    <col min="9992" max="10241" width="9" style="103"/>
    <col min="10242" max="10242" width="26.625" style="103" customWidth="1"/>
    <col min="10243" max="10243" width="3.125" style="103" customWidth="1"/>
    <col min="10244" max="10244" width="18.625" style="103" customWidth="1"/>
    <col min="10245" max="10246" width="20.25" style="103" customWidth="1"/>
    <col min="10247" max="10247" width="3.125" style="103" customWidth="1"/>
    <col min="10248" max="10497" width="9" style="103"/>
    <col min="10498" max="10498" width="26.625" style="103" customWidth="1"/>
    <col min="10499" max="10499" width="3.125" style="103" customWidth="1"/>
    <col min="10500" max="10500" width="18.625" style="103" customWidth="1"/>
    <col min="10501" max="10502" width="20.25" style="103" customWidth="1"/>
    <col min="10503" max="10503" width="3.125" style="103" customWidth="1"/>
    <col min="10504" max="10753" width="9" style="103"/>
    <col min="10754" max="10754" width="26.625" style="103" customWidth="1"/>
    <col min="10755" max="10755" width="3.125" style="103" customWidth="1"/>
    <col min="10756" max="10756" width="18.625" style="103" customWidth="1"/>
    <col min="10757" max="10758" width="20.25" style="103" customWidth="1"/>
    <col min="10759" max="10759" width="3.125" style="103" customWidth="1"/>
    <col min="10760" max="11009" width="9" style="103"/>
    <col min="11010" max="11010" width="26.625" style="103" customWidth="1"/>
    <col min="11011" max="11011" width="3.125" style="103" customWidth="1"/>
    <col min="11012" max="11012" width="18.625" style="103" customWidth="1"/>
    <col min="11013" max="11014" width="20.25" style="103" customWidth="1"/>
    <col min="11015" max="11015" width="3.125" style="103" customWidth="1"/>
    <col min="11016" max="11265" width="9" style="103"/>
    <col min="11266" max="11266" width="26.625" style="103" customWidth="1"/>
    <col min="11267" max="11267" width="3.125" style="103" customWidth="1"/>
    <col min="11268" max="11268" width="18.625" style="103" customWidth="1"/>
    <col min="11269" max="11270" width="20.25" style="103" customWidth="1"/>
    <col min="11271" max="11271" width="3.125" style="103" customWidth="1"/>
    <col min="11272" max="11521" width="9" style="103"/>
    <col min="11522" max="11522" width="26.625" style="103" customWidth="1"/>
    <col min="11523" max="11523" width="3.125" style="103" customWidth="1"/>
    <col min="11524" max="11524" width="18.625" style="103" customWidth="1"/>
    <col min="11525" max="11526" width="20.25" style="103" customWidth="1"/>
    <col min="11527" max="11527" width="3.125" style="103" customWidth="1"/>
    <col min="11528" max="11777" width="9" style="103"/>
    <col min="11778" max="11778" width="26.625" style="103" customWidth="1"/>
    <col min="11779" max="11779" width="3.125" style="103" customWidth="1"/>
    <col min="11780" max="11780" width="18.625" style="103" customWidth="1"/>
    <col min="11781" max="11782" width="20.25" style="103" customWidth="1"/>
    <col min="11783" max="11783" width="3.125" style="103" customWidth="1"/>
    <col min="11784" max="12033" width="9" style="103"/>
    <col min="12034" max="12034" width="26.625" style="103" customWidth="1"/>
    <col min="12035" max="12035" width="3.125" style="103" customWidth="1"/>
    <col min="12036" max="12036" width="18.625" style="103" customWidth="1"/>
    <col min="12037" max="12038" width="20.25" style="103" customWidth="1"/>
    <col min="12039" max="12039" width="3.125" style="103" customWidth="1"/>
    <col min="12040" max="12289" width="9" style="103"/>
    <col min="12290" max="12290" width="26.625" style="103" customWidth="1"/>
    <col min="12291" max="12291" width="3.125" style="103" customWidth="1"/>
    <col min="12292" max="12292" width="18.625" style="103" customWidth="1"/>
    <col min="12293" max="12294" width="20.25" style="103" customWidth="1"/>
    <col min="12295" max="12295" width="3.125" style="103" customWidth="1"/>
    <col min="12296" max="12545" width="9" style="103"/>
    <col min="12546" max="12546" width="26.625" style="103" customWidth="1"/>
    <col min="12547" max="12547" width="3.125" style="103" customWidth="1"/>
    <col min="12548" max="12548" width="18.625" style="103" customWidth="1"/>
    <col min="12549" max="12550" width="20.25" style="103" customWidth="1"/>
    <col min="12551" max="12551" width="3.125" style="103" customWidth="1"/>
    <col min="12552" max="12801" width="9" style="103"/>
    <col min="12802" max="12802" width="26.625" style="103" customWidth="1"/>
    <col min="12803" max="12803" width="3.125" style="103" customWidth="1"/>
    <col min="12804" max="12804" width="18.625" style="103" customWidth="1"/>
    <col min="12805" max="12806" width="20.25" style="103" customWidth="1"/>
    <col min="12807" max="12807" width="3.125" style="103" customWidth="1"/>
    <col min="12808" max="13057" width="9" style="103"/>
    <col min="13058" max="13058" width="26.625" style="103" customWidth="1"/>
    <col min="13059" max="13059" width="3.125" style="103" customWidth="1"/>
    <col min="13060" max="13060" width="18.625" style="103" customWidth="1"/>
    <col min="13061" max="13062" width="20.25" style="103" customWidth="1"/>
    <col min="13063" max="13063" width="3.125" style="103" customWidth="1"/>
    <col min="13064" max="13313" width="9" style="103"/>
    <col min="13314" max="13314" width="26.625" style="103" customWidth="1"/>
    <col min="13315" max="13315" width="3.125" style="103" customWidth="1"/>
    <col min="13316" max="13316" width="18.625" style="103" customWidth="1"/>
    <col min="13317" max="13318" width="20.25" style="103" customWidth="1"/>
    <col min="13319" max="13319" width="3.125" style="103" customWidth="1"/>
    <col min="13320" max="13569" width="9" style="103"/>
    <col min="13570" max="13570" width="26.625" style="103" customWidth="1"/>
    <col min="13571" max="13571" width="3.125" style="103" customWidth="1"/>
    <col min="13572" max="13572" width="18.625" style="103" customWidth="1"/>
    <col min="13573" max="13574" width="20.25" style="103" customWidth="1"/>
    <col min="13575" max="13575" width="3.125" style="103" customWidth="1"/>
    <col min="13576" max="13825" width="9" style="103"/>
    <col min="13826" max="13826" width="26.625" style="103" customWidth="1"/>
    <col min="13827" max="13827" width="3.125" style="103" customWidth="1"/>
    <col min="13828" max="13828" width="18.625" style="103" customWidth="1"/>
    <col min="13829" max="13830" width="20.25" style="103" customWidth="1"/>
    <col min="13831" max="13831" width="3.125" style="103" customWidth="1"/>
    <col min="13832" max="14081" width="9" style="103"/>
    <col min="14082" max="14082" width="26.625" style="103" customWidth="1"/>
    <col min="14083" max="14083" width="3.125" style="103" customWidth="1"/>
    <col min="14084" max="14084" width="18.625" style="103" customWidth="1"/>
    <col min="14085" max="14086" width="20.25" style="103" customWidth="1"/>
    <col min="14087" max="14087" width="3.125" style="103" customWidth="1"/>
    <col min="14088" max="14337" width="9" style="103"/>
    <col min="14338" max="14338" width="26.625" style="103" customWidth="1"/>
    <col min="14339" max="14339" width="3.125" style="103" customWidth="1"/>
    <col min="14340" max="14340" width="18.625" style="103" customWidth="1"/>
    <col min="14341" max="14342" width="20.25" style="103" customWidth="1"/>
    <col min="14343" max="14343" width="3.125" style="103" customWidth="1"/>
    <col min="14344" max="14593" width="9" style="103"/>
    <col min="14594" max="14594" width="26.625" style="103" customWidth="1"/>
    <col min="14595" max="14595" width="3.125" style="103" customWidth="1"/>
    <col min="14596" max="14596" width="18.625" style="103" customWidth="1"/>
    <col min="14597" max="14598" width="20.25" style="103" customWidth="1"/>
    <col min="14599" max="14599" width="3.125" style="103" customWidth="1"/>
    <col min="14600" max="14849" width="9" style="103"/>
    <col min="14850" max="14850" width="26.625" style="103" customWidth="1"/>
    <col min="14851" max="14851" width="3.125" style="103" customWidth="1"/>
    <col min="14852" max="14852" width="18.625" style="103" customWidth="1"/>
    <col min="14853" max="14854" width="20.25" style="103" customWidth="1"/>
    <col min="14855" max="14855" width="3.125" style="103" customWidth="1"/>
    <col min="14856" max="15105" width="9" style="103"/>
    <col min="15106" max="15106" width="26.625" style="103" customWidth="1"/>
    <col min="15107" max="15107" width="3.125" style="103" customWidth="1"/>
    <col min="15108" max="15108" width="18.625" style="103" customWidth="1"/>
    <col min="15109" max="15110" width="20.25" style="103" customWidth="1"/>
    <col min="15111" max="15111" width="3.125" style="103" customWidth="1"/>
    <col min="15112" max="15361" width="9" style="103"/>
    <col min="15362" max="15362" width="26.625" style="103" customWidth="1"/>
    <col min="15363" max="15363" width="3.125" style="103" customWidth="1"/>
    <col min="15364" max="15364" width="18.625" style="103" customWidth="1"/>
    <col min="15365" max="15366" width="20.25" style="103" customWidth="1"/>
    <col min="15367" max="15367" width="3.125" style="103" customWidth="1"/>
    <col min="15368" max="15617" width="9" style="103"/>
    <col min="15618" max="15618" width="26.625" style="103" customWidth="1"/>
    <col min="15619" max="15619" width="3.125" style="103" customWidth="1"/>
    <col min="15620" max="15620" width="18.625" style="103" customWidth="1"/>
    <col min="15621" max="15622" width="20.25" style="103" customWidth="1"/>
    <col min="15623" max="15623" width="3.125" style="103" customWidth="1"/>
    <col min="15624" max="15873" width="9" style="103"/>
    <col min="15874" max="15874" width="26.625" style="103" customWidth="1"/>
    <col min="15875" max="15875" width="3.125" style="103" customWidth="1"/>
    <col min="15876" max="15876" width="18.625" style="103" customWidth="1"/>
    <col min="15877" max="15878" width="20.25" style="103" customWidth="1"/>
    <col min="15879" max="15879" width="3.125" style="103" customWidth="1"/>
    <col min="15880" max="16129" width="9" style="103"/>
    <col min="16130" max="16130" width="26.625" style="103" customWidth="1"/>
    <col min="16131" max="16131" width="3.125" style="103" customWidth="1"/>
    <col min="16132" max="16132" width="18.625" style="103" customWidth="1"/>
    <col min="16133" max="16134" width="20.25" style="103" customWidth="1"/>
    <col min="16135" max="16135" width="3.125" style="103" customWidth="1"/>
    <col min="16136" max="16384" width="9" style="103"/>
  </cols>
  <sheetData>
    <row r="1" spans="1:27" ht="19.5" customHeight="1">
      <c r="A1" s="102"/>
      <c r="B1" s="102" t="s">
        <v>327</v>
      </c>
      <c r="C1" s="102"/>
      <c r="D1" s="102"/>
      <c r="E1" s="102"/>
      <c r="F1" s="102"/>
      <c r="G1" s="102"/>
      <c r="H1" s="102"/>
      <c r="I1" s="102"/>
      <c r="AA1" s="550"/>
    </row>
    <row r="2" spans="1:27" ht="21.75" customHeight="1">
      <c r="A2" s="102"/>
      <c r="B2" s="102"/>
      <c r="C2" s="102"/>
      <c r="D2" s="102"/>
      <c r="E2" s="102"/>
      <c r="F2" s="1253" t="str">
        <f>入力!R4</f>
        <v>令和年月日</v>
      </c>
      <c r="G2" s="1253"/>
      <c r="H2" s="102"/>
      <c r="I2" s="102"/>
    </row>
    <row r="3" spans="1:27" ht="36" customHeight="1">
      <c r="A3" s="102"/>
      <c r="B3" s="1254" t="s">
        <v>328</v>
      </c>
      <c r="C3" s="1254"/>
      <c r="D3" s="1254"/>
      <c r="E3" s="1254"/>
      <c r="F3" s="1254"/>
      <c r="G3" s="1254"/>
      <c r="H3" s="102"/>
      <c r="I3" s="102"/>
    </row>
    <row r="4" spans="1:27" ht="18.75" customHeight="1">
      <c r="A4" s="102"/>
      <c r="B4" s="104"/>
      <c r="C4" s="104"/>
      <c r="D4" s="104"/>
      <c r="E4" s="104"/>
      <c r="F4" s="104"/>
      <c r="G4" s="104"/>
      <c r="H4" s="102"/>
      <c r="I4" s="102"/>
    </row>
    <row r="5" spans="1:27" ht="38.25" customHeight="1">
      <c r="A5" s="102"/>
      <c r="B5" s="105" t="s">
        <v>329</v>
      </c>
      <c r="C5" s="1263">
        <f>入力!C25</f>
        <v>0</v>
      </c>
      <c r="D5" s="1264"/>
      <c r="E5" s="1264"/>
      <c r="F5" s="1264"/>
      <c r="G5" s="1265"/>
      <c r="H5" s="102"/>
      <c r="I5" s="102"/>
      <c r="J5" s="221" t="s">
        <v>840</v>
      </c>
      <c r="K5" s="221" t="s">
        <v>841</v>
      </c>
      <c r="L5" s="221" t="s">
        <v>842</v>
      </c>
    </row>
    <row r="6" spans="1:27" ht="38.25" customHeight="1">
      <c r="A6" s="102"/>
      <c r="B6" s="106" t="s">
        <v>207</v>
      </c>
      <c r="C6" s="1255">
        <f>IF(入力!E113=J6,J5,IF(入力!E113=K6,K5,IF(入力!E113=L6,L5,)))</f>
        <v>0</v>
      </c>
      <c r="D6" s="1256"/>
      <c r="E6" s="1256"/>
      <c r="F6" s="1256"/>
      <c r="G6" s="1257"/>
      <c r="H6" s="102"/>
      <c r="I6" s="102"/>
      <c r="J6" s="221" t="s">
        <v>690</v>
      </c>
      <c r="K6" s="221" t="s">
        <v>692</v>
      </c>
      <c r="L6" s="221" t="s">
        <v>691</v>
      </c>
    </row>
    <row r="7" spans="1:27" s="108" customFormat="1" ht="38.25" customHeight="1">
      <c r="A7" s="102"/>
      <c r="B7" s="107" t="s">
        <v>330</v>
      </c>
      <c r="C7" s="1258">
        <f>IF(E13&gt;0.1,J7,IF(F13&gt;0.1,K7,0))</f>
        <v>0</v>
      </c>
      <c r="D7" s="1259"/>
      <c r="E7" s="1259"/>
      <c r="F7" s="1259"/>
      <c r="G7" s="1260"/>
      <c r="H7" s="102"/>
      <c r="I7" s="102"/>
      <c r="J7" s="258" t="s">
        <v>843</v>
      </c>
      <c r="K7" s="258" t="s">
        <v>844</v>
      </c>
      <c r="L7" s="258"/>
    </row>
    <row r="8" spans="1:27" ht="15.75" customHeight="1">
      <c r="A8" s="102"/>
      <c r="B8" s="109"/>
      <c r="C8" s="179"/>
      <c r="D8" s="179"/>
      <c r="E8" s="179"/>
      <c r="F8" s="179"/>
      <c r="G8" s="179"/>
      <c r="H8" s="102"/>
      <c r="I8" s="102"/>
    </row>
    <row r="9" spans="1:27" ht="18.75" customHeight="1">
      <c r="A9" s="102"/>
      <c r="B9" s="1261" t="s">
        <v>331</v>
      </c>
      <c r="C9" s="110"/>
      <c r="D9" s="102"/>
      <c r="E9" s="102"/>
      <c r="F9" s="102"/>
      <c r="G9" s="111"/>
      <c r="H9" s="102"/>
      <c r="I9" s="102"/>
    </row>
    <row r="10" spans="1:27" ht="33" customHeight="1">
      <c r="A10" s="102"/>
      <c r="B10" s="1261"/>
      <c r="C10" s="110"/>
      <c r="D10" s="112"/>
      <c r="E10" s="113" t="s">
        <v>149</v>
      </c>
      <c r="F10" s="113" t="s">
        <v>150</v>
      </c>
      <c r="G10" s="111"/>
      <c r="H10" s="102"/>
      <c r="I10" s="102"/>
    </row>
    <row r="11" spans="1:27" ht="33" customHeight="1">
      <c r="A11" s="102"/>
      <c r="B11" s="1261"/>
      <c r="C11" s="110"/>
      <c r="D11" s="114" t="s">
        <v>199</v>
      </c>
      <c r="E11" s="555">
        <v>0</v>
      </c>
      <c r="F11" s="555">
        <v>0</v>
      </c>
      <c r="G11" s="111"/>
      <c r="H11" s="102"/>
      <c r="I11" s="102"/>
    </row>
    <row r="12" spans="1:27" ht="33" customHeight="1">
      <c r="A12" s="102"/>
      <c r="B12" s="1261"/>
      <c r="C12" s="110"/>
      <c r="D12" s="114" t="s">
        <v>200</v>
      </c>
      <c r="E12" s="555">
        <v>0</v>
      </c>
      <c r="F12" s="555">
        <v>0</v>
      </c>
      <c r="G12" s="111"/>
      <c r="H12" s="102"/>
      <c r="I12" s="102"/>
    </row>
    <row r="13" spans="1:27" ht="25.5" customHeight="1">
      <c r="A13" s="102"/>
      <c r="B13" s="1262"/>
      <c r="C13" s="115"/>
      <c r="D13" s="180"/>
      <c r="E13" s="257">
        <f>SUM(E11:E12)</f>
        <v>0</v>
      </c>
      <c r="F13" s="257">
        <f>SUM(F11:F12)</f>
        <v>0</v>
      </c>
      <c r="G13" s="181"/>
      <c r="H13" s="102"/>
      <c r="I13" s="102"/>
    </row>
    <row r="14" spans="1:27">
      <c r="A14" s="102"/>
      <c r="B14" s="102"/>
      <c r="C14" s="102"/>
      <c r="D14" s="102"/>
      <c r="E14" s="102"/>
      <c r="F14" s="102"/>
      <c r="G14" s="102"/>
      <c r="H14" s="102"/>
      <c r="I14" s="102"/>
      <c r="J14" s="259"/>
      <c r="K14" s="259"/>
      <c r="L14" s="259"/>
    </row>
    <row r="15" spans="1:27" s="108" customFormat="1" ht="17.25" hidden="1" customHeight="1">
      <c r="A15" s="102"/>
      <c r="B15" s="1252" t="s">
        <v>332</v>
      </c>
      <c r="C15" s="1252"/>
      <c r="D15" s="1252"/>
      <c r="E15" s="1252"/>
      <c r="F15" s="1252"/>
      <c r="G15" s="1252"/>
      <c r="H15" s="1252"/>
      <c r="I15" s="1252"/>
      <c r="J15" s="259"/>
      <c r="K15" s="259"/>
      <c r="L15" s="259"/>
    </row>
    <row r="16" spans="1:27" s="108" customFormat="1" ht="17.25" customHeight="1">
      <c r="A16" s="102"/>
      <c r="B16" s="116" t="s">
        <v>910</v>
      </c>
      <c r="C16" s="116"/>
      <c r="D16" s="116"/>
      <c r="E16" s="116"/>
      <c r="F16" s="116"/>
      <c r="G16" s="116"/>
      <c r="H16" s="116"/>
      <c r="I16" s="116"/>
      <c r="J16" s="258"/>
      <c r="K16" s="258"/>
      <c r="L16" s="258"/>
    </row>
    <row r="17" spans="1:9" ht="17.25" customHeight="1">
      <c r="A17" s="102"/>
      <c r="B17" s="116"/>
      <c r="C17" s="102"/>
      <c r="D17" s="102"/>
      <c r="E17" s="102"/>
      <c r="F17" s="102"/>
      <c r="G17" s="102"/>
      <c r="H17" s="102"/>
      <c r="I17" s="102"/>
    </row>
    <row r="18" spans="1:9">
      <c r="A18" s="102"/>
      <c r="B18" s="102"/>
      <c r="C18" s="102"/>
      <c r="D18" s="102"/>
      <c r="E18" s="102"/>
      <c r="F18" s="102"/>
      <c r="G18" s="102"/>
      <c r="H18" s="102"/>
      <c r="I18" s="102"/>
    </row>
    <row r="19" spans="1:9">
      <c r="C19" s="103" t="s">
        <v>201</v>
      </c>
    </row>
    <row r="58" spans="2:2">
      <c r="B58" s="117"/>
    </row>
  </sheetData>
  <sheetProtection algorithmName="SHA-512" hashValue="3VzpKUnFZjPzCtIicTghErKnYxCSbmp10UF2kkqIhXOY+rOEyvkmDxvS6VFvKgOaUXaMAsBEK24aPK+YRyp7mw==" saltValue="AA3DuKl9Lhy1HmSFCJLy4g==" spinCount="100000" sheet="1" objects="1" scenarios="1" selectLockedCells="1"/>
  <mergeCells count="7">
    <mergeCell ref="B15:I15"/>
    <mergeCell ref="F2:G2"/>
    <mergeCell ref="B3:G3"/>
    <mergeCell ref="C6:G6"/>
    <mergeCell ref="C7:G7"/>
    <mergeCell ref="B9:B13"/>
    <mergeCell ref="C5:G5"/>
  </mergeCells>
  <phoneticPr fontId="19"/>
  <printOptions horizontalCentered="1"/>
  <pageMargins left="0.55118110236220474" right="0.70866141732283472" top="0.98425196850393704" bottom="0.98425196850393704" header="0.51181102362204722" footer="0.51181102362204722"/>
  <pageSetup paperSize="9" scale="85" fitToHeight="0"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6E06-67E6-40F3-8261-5EC7953E9F1E}">
  <sheetPr codeName="Sheet84">
    <pageSetUpPr fitToPage="1"/>
  </sheetPr>
  <dimension ref="A1:AA25"/>
  <sheetViews>
    <sheetView view="pageBreakPreview" zoomScale="85" zoomScaleNormal="100" zoomScaleSheetLayoutView="85" workbookViewId="0">
      <selection activeCell="C8" sqref="C8:H8"/>
    </sheetView>
  </sheetViews>
  <sheetFormatPr defaultRowHeight="13.5"/>
  <cols>
    <col min="1" max="1" width="1.25" style="1" customWidth="1"/>
    <col min="2" max="2" width="21.5" style="1" customWidth="1"/>
    <col min="3" max="3" width="4.625" style="1" customWidth="1"/>
    <col min="4" max="4" width="4.375" style="1" customWidth="1"/>
    <col min="5" max="5" width="16.375" style="1" customWidth="1"/>
    <col min="6" max="6" width="4.625" style="1" customWidth="1"/>
    <col min="7" max="7" width="25" style="1" customWidth="1"/>
    <col min="8" max="8" width="4.625" style="1" customWidth="1"/>
    <col min="9" max="9" width="1.375" style="1" customWidth="1"/>
    <col min="10" max="10" width="1.375" style="1" hidden="1" customWidth="1"/>
    <col min="11" max="11" width="9" style="1" hidden="1" customWidth="1"/>
    <col min="12" max="26" width="0" style="1" hidden="1" customWidth="1"/>
    <col min="27" max="27" width="9" style="221"/>
    <col min="28" max="257" width="9" style="1"/>
    <col min="258" max="258" width="1.25" style="1" customWidth="1"/>
    <col min="259" max="259" width="21.5" style="1" customWidth="1"/>
    <col min="260" max="260" width="4.625" style="1" customWidth="1"/>
    <col min="261" max="261" width="4.375" style="1" customWidth="1"/>
    <col min="262" max="262" width="20.75" style="1" customWidth="1"/>
    <col min="263" max="263" width="4.625" style="1" customWidth="1"/>
    <col min="264" max="264" width="25" style="1" customWidth="1"/>
    <col min="265" max="265" width="4.625" style="1" customWidth="1"/>
    <col min="266" max="266" width="24.25" style="1" customWidth="1"/>
    <col min="267" max="267" width="4.75" style="1" customWidth="1"/>
    <col min="268" max="513" width="9" style="1"/>
    <col min="514" max="514" width="1.25" style="1" customWidth="1"/>
    <col min="515" max="515" width="21.5" style="1" customWidth="1"/>
    <col min="516" max="516" width="4.625" style="1" customWidth="1"/>
    <col min="517" max="517" width="4.375" style="1" customWidth="1"/>
    <col min="518" max="518" width="20.75" style="1" customWidth="1"/>
    <col min="519" max="519" width="4.625" style="1" customWidth="1"/>
    <col min="520" max="520" width="25" style="1" customWidth="1"/>
    <col min="521" max="521" width="4.625" style="1" customWidth="1"/>
    <col min="522" max="522" width="24.25" style="1" customWidth="1"/>
    <col min="523" max="523" width="4.75" style="1" customWidth="1"/>
    <col min="524" max="769" width="9" style="1"/>
    <col min="770" max="770" width="1.25" style="1" customWidth="1"/>
    <col min="771" max="771" width="21.5" style="1" customWidth="1"/>
    <col min="772" max="772" width="4.625" style="1" customWidth="1"/>
    <col min="773" max="773" width="4.375" style="1" customWidth="1"/>
    <col min="774" max="774" width="20.75" style="1" customWidth="1"/>
    <col min="775" max="775" width="4.625" style="1" customWidth="1"/>
    <col min="776" max="776" width="25" style="1" customWidth="1"/>
    <col min="777" max="777" width="4.625" style="1" customWidth="1"/>
    <col min="778" max="778" width="24.25" style="1" customWidth="1"/>
    <col min="779" max="779" width="4.75" style="1" customWidth="1"/>
    <col min="780" max="1025" width="9" style="1"/>
    <col min="1026" max="1026" width="1.25" style="1" customWidth="1"/>
    <col min="1027" max="1027" width="21.5" style="1" customWidth="1"/>
    <col min="1028" max="1028" width="4.625" style="1" customWidth="1"/>
    <col min="1029" max="1029" width="4.375" style="1" customWidth="1"/>
    <col min="1030" max="1030" width="20.75" style="1" customWidth="1"/>
    <col min="1031" max="1031" width="4.625" style="1" customWidth="1"/>
    <col min="1032" max="1032" width="25" style="1" customWidth="1"/>
    <col min="1033" max="1033" width="4.625" style="1" customWidth="1"/>
    <col min="1034" max="1034" width="24.25" style="1" customWidth="1"/>
    <col min="1035" max="1035" width="4.75" style="1" customWidth="1"/>
    <col min="1036" max="1281" width="9" style="1"/>
    <col min="1282" max="1282" width="1.25" style="1" customWidth="1"/>
    <col min="1283" max="1283" width="21.5" style="1" customWidth="1"/>
    <col min="1284" max="1284" width="4.625" style="1" customWidth="1"/>
    <col min="1285" max="1285" width="4.375" style="1" customWidth="1"/>
    <col min="1286" max="1286" width="20.75" style="1" customWidth="1"/>
    <col min="1287" max="1287" width="4.625" style="1" customWidth="1"/>
    <col min="1288" max="1288" width="25" style="1" customWidth="1"/>
    <col min="1289" max="1289" width="4.625" style="1" customWidth="1"/>
    <col min="1290" max="1290" width="24.25" style="1" customWidth="1"/>
    <col min="1291" max="1291" width="4.75" style="1" customWidth="1"/>
    <col min="1292" max="1537" width="9" style="1"/>
    <col min="1538" max="1538" width="1.25" style="1" customWidth="1"/>
    <col min="1539" max="1539" width="21.5" style="1" customWidth="1"/>
    <col min="1540" max="1540" width="4.625" style="1" customWidth="1"/>
    <col min="1541" max="1541" width="4.375" style="1" customWidth="1"/>
    <col min="1542" max="1542" width="20.75" style="1" customWidth="1"/>
    <col min="1543" max="1543" width="4.625" style="1" customWidth="1"/>
    <col min="1544" max="1544" width="25" style="1" customWidth="1"/>
    <col min="1545" max="1545" width="4.625" style="1" customWidth="1"/>
    <col min="1546" max="1546" width="24.25" style="1" customWidth="1"/>
    <col min="1547" max="1547" width="4.75" style="1" customWidth="1"/>
    <col min="1548" max="1793" width="9" style="1"/>
    <col min="1794" max="1794" width="1.25" style="1" customWidth="1"/>
    <col min="1795" max="1795" width="21.5" style="1" customWidth="1"/>
    <col min="1796" max="1796" width="4.625" style="1" customWidth="1"/>
    <col min="1797" max="1797" width="4.375" style="1" customWidth="1"/>
    <col min="1798" max="1798" width="20.75" style="1" customWidth="1"/>
    <col min="1799" max="1799" width="4.625" style="1" customWidth="1"/>
    <col min="1800" max="1800" width="25" style="1" customWidth="1"/>
    <col min="1801" max="1801" width="4.625" style="1" customWidth="1"/>
    <col min="1802" max="1802" width="24.25" style="1" customWidth="1"/>
    <col min="1803" max="1803" width="4.75" style="1" customWidth="1"/>
    <col min="1804" max="2049" width="9" style="1"/>
    <col min="2050" max="2050" width="1.25" style="1" customWidth="1"/>
    <col min="2051" max="2051" width="21.5" style="1" customWidth="1"/>
    <col min="2052" max="2052" width="4.625" style="1" customWidth="1"/>
    <col min="2053" max="2053" width="4.375" style="1" customWidth="1"/>
    <col min="2054" max="2054" width="20.75" style="1" customWidth="1"/>
    <col min="2055" max="2055" width="4.625" style="1" customWidth="1"/>
    <col min="2056" max="2056" width="25" style="1" customWidth="1"/>
    <col min="2057" max="2057" width="4.625" style="1" customWidth="1"/>
    <col min="2058" max="2058" width="24.25" style="1" customWidth="1"/>
    <col min="2059" max="2059" width="4.75" style="1" customWidth="1"/>
    <col min="2060" max="2305" width="9" style="1"/>
    <col min="2306" max="2306" width="1.25" style="1" customWidth="1"/>
    <col min="2307" max="2307" width="21.5" style="1" customWidth="1"/>
    <col min="2308" max="2308" width="4.625" style="1" customWidth="1"/>
    <col min="2309" max="2309" width="4.375" style="1" customWidth="1"/>
    <col min="2310" max="2310" width="20.75" style="1" customWidth="1"/>
    <col min="2311" max="2311" width="4.625" style="1" customWidth="1"/>
    <col min="2312" max="2312" width="25" style="1" customWidth="1"/>
    <col min="2313" max="2313" width="4.625" style="1" customWidth="1"/>
    <col min="2314" max="2314" width="24.25" style="1" customWidth="1"/>
    <col min="2315" max="2315" width="4.75" style="1" customWidth="1"/>
    <col min="2316" max="2561" width="9" style="1"/>
    <col min="2562" max="2562" width="1.25" style="1" customWidth="1"/>
    <col min="2563" max="2563" width="21.5" style="1" customWidth="1"/>
    <col min="2564" max="2564" width="4.625" style="1" customWidth="1"/>
    <col min="2565" max="2565" width="4.375" style="1" customWidth="1"/>
    <col min="2566" max="2566" width="20.75" style="1" customWidth="1"/>
    <col min="2567" max="2567" width="4.625" style="1" customWidth="1"/>
    <col min="2568" max="2568" width="25" style="1" customWidth="1"/>
    <col min="2569" max="2569" width="4.625" style="1" customWidth="1"/>
    <col min="2570" max="2570" width="24.25" style="1" customWidth="1"/>
    <col min="2571" max="2571" width="4.75" style="1" customWidth="1"/>
    <col min="2572" max="2817" width="9" style="1"/>
    <col min="2818" max="2818" width="1.25" style="1" customWidth="1"/>
    <col min="2819" max="2819" width="21.5" style="1" customWidth="1"/>
    <col min="2820" max="2820" width="4.625" style="1" customWidth="1"/>
    <col min="2821" max="2821" width="4.375" style="1" customWidth="1"/>
    <col min="2822" max="2822" width="20.75" style="1" customWidth="1"/>
    <col min="2823" max="2823" width="4.625" style="1" customWidth="1"/>
    <col min="2824" max="2824" width="25" style="1" customWidth="1"/>
    <col min="2825" max="2825" width="4.625" style="1" customWidth="1"/>
    <col min="2826" max="2826" width="24.25" style="1" customWidth="1"/>
    <col min="2827" max="2827" width="4.75" style="1" customWidth="1"/>
    <col min="2828" max="3073" width="9" style="1"/>
    <col min="3074" max="3074" width="1.25" style="1" customWidth="1"/>
    <col min="3075" max="3075" width="21.5" style="1" customWidth="1"/>
    <col min="3076" max="3076" width="4.625" style="1" customWidth="1"/>
    <col min="3077" max="3077" width="4.375" style="1" customWidth="1"/>
    <col min="3078" max="3078" width="20.75" style="1" customWidth="1"/>
    <col min="3079" max="3079" width="4.625" style="1" customWidth="1"/>
    <col min="3080" max="3080" width="25" style="1" customWidth="1"/>
    <col min="3081" max="3081" width="4.625" style="1" customWidth="1"/>
    <col min="3082" max="3082" width="24.25" style="1" customWidth="1"/>
    <col min="3083" max="3083" width="4.75" style="1" customWidth="1"/>
    <col min="3084" max="3329" width="9" style="1"/>
    <col min="3330" max="3330" width="1.25" style="1" customWidth="1"/>
    <col min="3331" max="3331" width="21.5" style="1" customWidth="1"/>
    <col min="3332" max="3332" width="4.625" style="1" customWidth="1"/>
    <col min="3333" max="3333" width="4.375" style="1" customWidth="1"/>
    <col min="3334" max="3334" width="20.75" style="1" customWidth="1"/>
    <col min="3335" max="3335" width="4.625" style="1" customWidth="1"/>
    <col min="3336" max="3336" width="25" style="1" customWidth="1"/>
    <col min="3337" max="3337" width="4.625" style="1" customWidth="1"/>
    <col min="3338" max="3338" width="24.25" style="1" customWidth="1"/>
    <col min="3339" max="3339" width="4.75" style="1" customWidth="1"/>
    <col min="3340" max="3585" width="9" style="1"/>
    <col min="3586" max="3586" width="1.25" style="1" customWidth="1"/>
    <col min="3587" max="3587" width="21.5" style="1" customWidth="1"/>
    <col min="3588" max="3588" width="4.625" style="1" customWidth="1"/>
    <col min="3589" max="3589" width="4.375" style="1" customWidth="1"/>
    <col min="3590" max="3590" width="20.75" style="1" customWidth="1"/>
    <col min="3591" max="3591" width="4.625" style="1" customWidth="1"/>
    <col min="3592" max="3592" width="25" style="1" customWidth="1"/>
    <col min="3593" max="3593" width="4.625" style="1" customWidth="1"/>
    <col min="3594" max="3594" width="24.25" style="1" customWidth="1"/>
    <col min="3595" max="3595" width="4.75" style="1" customWidth="1"/>
    <col min="3596" max="3841" width="9" style="1"/>
    <col min="3842" max="3842" width="1.25" style="1" customWidth="1"/>
    <col min="3843" max="3843" width="21.5" style="1" customWidth="1"/>
    <col min="3844" max="3844" width="4.625" style="1" customWidth="1"/>
    <col min="3845" max="3845" width="4.375" style="1" customWidth="1"/>
    <col min="3846" max="3846" width="20.75" style="1" customWidth="1"/>
    <col min="3847" max="3847" width="4.625" style="1" customWidth="1"/>
    <col min="3848" max="3848" width="25" style="1" customWidth="1"/>
    <col min="3849" max="3849" width="4.625" style="1" customWidth="1"/>
    <col min="3850" max="3850" width="24.25" style="1" customWidth="1"/>
    <col min="3851" max="3851" width="4.75" style="1" customWidth="1"/>
    <col min="3852" max="4097" width="9" style="1"/>
    <col min="4098" max="4098" width="1.25" style="1" customWidth="1"/>
    <col min="4099" max="4099" width="21.5" style="1" customWidth="1"/>
    <col min="4100" max="4100" width="4.625" style="1" customWidth="1"/>
    <col min="4101" max="4101" width="4.375" style="1" customWidth="1"/>
    <col min="4102" max="4102" width="20.75" style="1" customWidth="1"/>
    <col min="4103" max="4103" width="4.625" style="1" customWidth="1"/>
    <col min="4104" max="4104" width="25" style="1" customWidth="1"/>
    <col min="4105" max="4105" width="4.625" style="1" customWidth="1"/>
    <col min="4106" max="4106" width="24.25" style="1" customWidth="1"/>
    <col min="4107" max="4107" width="4.75" style="1" customWidth="1"/>
    <col min="4108" max="4353" width="9" style="1"/>
    <col min="4354" max="4354" width="1.25" style="1" customWidth="1"/>
    <col min="4355" max="4355" width="21.5" style="1" customWidth="1"/>
    <col min="4356" max="4356" width="4.625" style="1" customWidth="1"/>
    <col min="4357" max="4357" width="4.375" style="1" customWidth="1"/>
    <col min="4358" max="4358" width="20.75" style="1" customWidth="1"/>
    <col min="4359" max="4359" width="4.625" style="1" customWidth="1"/>
    <col min="4360" max="4360" width="25" style="1" customWidth="1"/>
    <col min="4361" max="4361" width="4.625" style="1" customWidth="1"/>
    <col min="4362" max="4362" width="24.25" style="1" customWidth="1"/>
    <col min="4363" max="4363" width="4.75" style="1" customWidth="1"/>
    <col min="4364" max="4609" width="9" style="1"/>
    <col min="4610" max="4610" width="1.25" style="1" customWidth="1"/>
    <col min="4611" max="4611" width="21.5" style="1" customWidth="1"/>
    <col min="4612" max="4612" width="4.625" style="1" customWidth="1"/>
    <col min="4613" max="4613" width="4.375" style="1" customWidth="1"/>
    <col min="4614" max="4614" width="20.75" style="1" customWidth="1"/>
    <col min="4615" max="4615" width="4.625" style="1" customWidth="1"/>
    <col min="4616" max="4616" width="25" style="1" customWidth="1"/>
    <col min="4617" max="4617" width="4.625" style="1" customWidth="1"/>
    <col min="4618" max="4618" width="24.25" style="1" customWidth="1"/>
    <col min="4619" max="4619" width="4.75" style="1" customWidth="1"/>
    <col min="4620" max="4865" width="9" style="1"/>
    <col min="4866" max="4866" width="1.25" style="1" customWidth="1"/>
    <col min="4867" max="4867" width="21.5" style="1" customWidth="1"/>
    <col min="4868" max="4868" width="4.625" style="1" customWidth="1"/>
    <col min="4869" max="4869" width="4.375" style="1" customWidth="1"/>
    <col min="4870" max="4870" width="20.75" style="1" customWidth="1"/>
    <col min="4871" max="4871" width="4.625" style="1" customWidth="1"/>
    <col min="4872" max="4872" width="25" style="1" customWidth="1"/>
    <col min="4873" max="4873" width="4.625" style="1" customWidth="1"/>
    <col min="4874" max="4874" width="24.25" style="1" customWidth="1"/>
    <col min="4875" max="4875" width="4.75" style="1" customWidth="1"/>
    <col min="4876" max="5121" width="9" style="1"/>
    <col min="5122" max="5122" width="1.25" style="1" customWidth="1"/>
    <col min="5123" max="5123" width="21.5" style="1" customWidth="1"/>
    <col min="5124" max="5124" width="4.625" style="1" customWidth="1"/>
    <col min="5125" max="5125" width="4.375" style="1" customWidth="1"/>
    <col min="5126" max="5126" width="20.75" style="1" customWidth="1"/>
    <col min="5127" max="5127" width="4.625" style="1" customWidth="1"/>
    <col min="5128" max="5128" width="25" style="1" customWidth="1"/>
    <col min="5129" max="5129" width="4.625" style="1" customWidth="1"/>
    <col min="5130" max="5130" width="24.25" style="1" customWidth="1"/>
    <col min="5131" max="5131" width="4.75" style="1" customWidth="1"/>
    <col min="5132" max="5377" width="9" style="1"/>
    <col min="5378" max="5378" width="1.25" style="1" customWidth="1"/>
    <col min="5379" max="5379" width="21.5" style="1" customWidth="1"/>
    <col min="5380" max="5380" width="4.625" style="1" customWidth="1"/>
    <col min="5381" max="5381" width="4.375" style="1" customWidth="1"/>
    <col min="5382" max="5382" width="20.75" style="1" customWidth="1"/>
    <col min="5383" max="5383" width="4.625" style="1" customWidth="1"/>
    <col min="5384" max="5384" width="25" style="1" customWidth="1"/>
    <col min="5385" max="5385" width="4.625" style="1" customWidth="1"/>
    <col min="5386" max="5386" width="24.25" style="1" customWidth="1"/>
    <col min="5387" max="5387" width="4.75" style="1" customWidth="1"/>
    <col min="5388" max="5633" width="9" style="1"/>
    <col min="5634" max="5634" width="1.25" style="1" customWidth="1"/>
    <col min="5635" max="5635" width="21.5" style="1" customWidth="1"/>
    <col min="5636" max="5636" width="4.625" style="1" customWidth="1"/>
    <col min="5637" max="5637" width="4.375" style="1" customWidth="1"/>
    <col min="5638" max="5638" width="20.75" style="1" customWidth="1"/>
    <col min="5639" max="5639" width="4.625" style="1" customWidth="1"/>
    <col min="5640" max="5640" width="25" style="1" customWidth="1"/>
    <col min="5641" max="5641" width="4.625" style="1" customWidth="1"/>
    <col min="5642" max="5642" width="24.25" style="1" customWidth="1"/>
    <col min="5643" max="5643" width="4.75" style="1" customWidth="1"/>
    <col min="5644" max="5889" width="9" style="1"/>
    <col min="5890" max="5890" width="1.25" style="1" customWidth="1"/>
    <col min="5891" max="5891" width="21.5" style="1" customWidth="1"/>
    <col min="5892" max="5892" width="4.625" style="1" customWidth="1"/>
    <col min="5893" max="5893" width="4.375" style="1" customWidth="1"/>
    <col min="5894" max="5894" width="20.75" style="1" customWidth="1"/>
    <col min="5895" max="5895" width="4.625" style="1" customWidth="1"/>
    <col min="5896" max="5896" width="25" style="1" customWidth="1"/>
    <col min="5897" max="5897" width="4.625" style="1" customWidth="1"/>
    <col min="5898" max="5898" width="24.25" style="1" customWidth="1"/>
    <col min="5899" max="5899" width="4.75" style="1" customWidth="1"/>
    <col min="5900" max="6145" width="9" style="1"/>
    <col min="6146" max="6146" width="1.25" style="1" customWidth="1"/>
    <col min="6147" max="6147" width="21.5" style="1" customWidth="1"/>
    <col min="6148" max="6148" width="4.625" style="1" customWidth="1"/>
    <col min="6149" max="6149" width="4.375" style="1" customWidth="1"/>
    <col min="6150" max="6150" width="20.75" style="1" customWidth="1"/>
    <col min="6151" max="6151" width="4.625" style="1" customWidth="1"/>
    <col min="6152" max="6152" width="25" style="1" customWidth="1"/>
    <col min="6153" max="6153" width="4.625" style="1" customWidth="1"/>
    <col min="6154" max="6154" width="24.25" style="1" customWidth="1"/>
    <col min="6155" max="6155" width="4.75" style="1" customWidth="1"/>
    <col min="6156" max="6401" width="9" style="1"/>
    <col min="6402" max="6402" width="1.25" style="1" customWidth="1"/>
    <col min="6403" max="6403" width="21.5" style="1" customWidth="1"/>
    <col min="6404" max="6404" width="4.625" style="1" customWidth="1"/>
    <col min="6405" max="6405" width="4.375" style="1" customWidth="1"/>
    <col min="6406" max="6406" width="20.75" style="1" customWidth="1"/>
    <col min="6407" max="6407" width="4.625" style="1" customWidth="1"/>
    <col min="6408" max="6408" width="25" style="1" customWidth="1"/>
    <col min="6409" max="6409" width="4.625" style="1" customWidth="1"/>
    <col min="6410" max="6410" width="24.25" style="1" customWidth="1"/>
    <col min="6411" max="6411" width="4.75" style="1" customWidth="1"/>
    <col min="6412" max="6657" width="9" style="1"/>
    <col min="6658" max="6658" width="1.25" style="1" customWidth="1"/>
    <col min="6659" max="6659" width="21.5" style="1" customWidth="1"/>
    <col min="6660" max="6660" width="4.625" style="1" customWidth="1"/>
    <col min="6661" max="6661" width="4.375" style="1" customWidth="1"/>
    <col min="6662" max="6662" width="20.75" style="1" customWidth="1"/>
    <col min="6663" max="6663" width="4.625" style="1" customWidth="1"/>
    <col min="6664" max="6664" width="25" style="1" customWidth="1"/>
    <col min="6665" max="6665" width="4.625" style="1" customWidth="1"/>
    <col min="6666" max="6666" width="24.25" style="1" customWidth="1"/>
    <col min="6667" max="6667" width="4.75" style="1" customWidth="1"/>
    <col min="6668" max="6913" width="9" style="1"/>
    <col min="6914" max="6914" width="1.25" style="1" customWidth="1"/>
    <col min="6915" max="6915" width="21.5" style="1" customWidth="1"/>
    <col min="6916" max="6916" width="4.625" style="1" customWidth="1"/>
    <col min="6917" max="6917" width="4.375" style="1" customWidth="1"/>
    <col min="6918" max="6918" width="20.75" style="1" customWidth="1"/>
    <col min="6919" max="6919" width="4.625" style="1" customWidth="1"/>
    <col min="6920" max="6920" width="25" style="1" customWidth="1"/>
    <col min="6921" max="6921" width="4.625" style="1" customWidth="1"/>
    <col min="6922" max="6922" width="24.25" style="1" customWidth="1"/>
    <col min="6923" max="6923" width="4.75" style="1" customWidth="1"/>
    <col min="6924" max="7169" width="9" style="1"/>
    <col min="7170" max="7170" width="1.25" style="1" customWidth="1"/>
    <col min="7171" max="7171" width="21.5" style="1" customWidth="1"/>
    <col min="7172" max="7172" width="4.625" style="1" customWidth="1"/>
    <col min="7173" max="7173" width="4.375" style="1" customWidth="1"/>
    <col min="7174" max="7174" width="20.75" style="1" customWidth="1"/>
    <col min="7175" max="7175" width="4.625" style="1" customWidth="1"/>
    <col min="7176" max="7176" width="25" style="1" customWidth="1"/>
    <col min="7177" max="7177" width="4.625" style="1" customWidth="1"/>
    <col min="7178" max="7178" width="24.25" style="1" customWidth="1"/>
    <col min="7179" max="7179" width="4.75" style="1" customWidth="1"/>
    <col min="7180" max="7425" width="9" style="1"/>
    <col min="7426" max="7426" width="1.25" style="1" customWidth="1"/>
    <col min="7427" max="7427" width="21.5" style="1" customWidth="1"/>
    <col min="7428" max="7428" width="4.625" style="1" customWidth="1"/>
    <col min="7429" max="7429" width="4.375" style="1" customWidth="1"/>
    <col min="7430" max="7430" width="20.75" style="1" customWidth="1"/>
    <col min="7431" max="7431" width="4.625" style="1" customWidth="1"/>
    <col min="7432" max="7432" width="25" style="1" customWidth="1"/>
    <col min="7433" max="7433" width="4.625" style="1" customWidth="1"/>
    <col min="7434" max="7434" width="24.25" style="1" customWidth="1"/>
    <col min="7435" max="7435" width="4.75" style="1" customWidth="1"/>
    <col min="7436" max="7681" width="9" style="1"/>
    <col min="7682" max="7682" width="1.25" style="1" customWidth="1"/>
    <col min="7683" max="7683" width="21.5" style="1" customWidth="1"/>
    <col min="7684" max="7684" width="4.625" style="1" customWidth="1"/>
    <col min="7685" max="7685" width="4.375" style="1" customWidth="1"/>
    <col min="7686" max="7686" width="20.75" style="1" customWidth="1"/>
    <col min="7687" max="7687" width="4.625" style="1" customWidth="1"/>
    <col min="7688" max="7688" width="25" style="1" customWidth="1"/>
    <col min="7689" max="7689" width="4.625" style="1" customWidth="1"/>
    <col min="7690" max="7690" width="24.25" style="1" customWidth="1"/>
    <col min="7691" max="7691" width="4.75" style="1" customWidth="1"/>
    <col min="7692" max="7937" width="9" style="1"/>
    <col min="7938" max="7938" width="1.25" style="1" customWidth="1"/>
    <col min="7939" max="7939" width="21.5" style="1" customWidth="1"/>
    <col min="7940" max="7940" width="4.625" style="1" customWidth="1"/>
    <col min="7941" max="7941" width="4.375" style="1" customWidth="1"/>
    <col min="7942" max="7942" width="20.75" style="1" customWidth="1"/>
    <col min="7943" max="7943" width="4.625" style="1" customWidth="1"/>
    <col min="7944" max="7944" width="25" style="1" customWidth="1"/>
    <col min="7945" max="7945" width="4.625" style="1" customWidth="1"/>
    <col min="7946" max="7946" width="24.25" style="1" customWidth="1"/>
    <col min="7947" max="7947" width="4.75" style="1" customWidth="1"/>
    <col min="7948" max="8193" width="9" style="1"/>
    <col min="8194" max="8194" width="1.25" style="1" customWidth="1"/>
    <col min="8195" max="8195" width="21.5" style="1" customWidth="1"/>
    <col min="8196" max="8196" width="4.625" style="1" customWidth="1"/>
    <col min="8197" max="8197" width="4.375" style="1" customWidth="1"/>
    <col min="8198" max="8198" width="20.75" style="1" customWidth="1"/>
    <col min="8199" max="8199" width="4.625" style="1" customWidth="1"/>
    <col min="8200" max="8200" width="25" style="1" customWidth="1"/>
    <col min="8201" max="8201" width="4.625" style="1" customWidth="1"/>
    <col min="8202" max="8202" width="24.25" style="1" customWidth="1"/>
    <col min="8203" max="8203" width="4.75" style="1" customWidth="1"/>
    <col min="8204" max="8449" width="9" style="1"/>
    <col min="8450" max="8450" width="1.25" style="1" customWidth="1"/>
    <col min="8451" max="8451" width="21.5" style="1" customWidth="1"/>
    <col min="8452" max="8452" width="4.625" style="1" customWidth="1"/>
    <col min="8453" max="8453" width="4.375" style="1" customWidth="1"/>
    <col min="8454" max="8454" width="20.75" style="1" customWidth="1"/>
    <col min="8455" max="8455" width="4.625" style="1" customWidth="1"/>
    <col min="8456" max="8456" width="25" style="1" customWidth="1"/>
    <col min="8457" max="8457" width="4.625" style="1" customWidth="1"/>
    <col min="8458" max="8458" width="24.25" style="1" customWidth="1"/>
    <col min="8459" max="8459" width="4.75" style="1" customWidth="1"/>
    <col min="8460" max="8705" width="9" style="1"/>
    <col min="8706" max="8706" width="1.25" style="1" customWidth="1"/>
    <col min="8707" max="8707" width="21.5" style="1" customWidth="1"/>
    <col min="8708" max="8708" width="4.625" style="1" customWidth="1"/>
    <col min="8709" max="8709" width="4.375" style="1" customWidth="1"/>
    <col min="8710" max="8710" width="20.75" style="1" customWidth="1"/>
    <col min="8711" max="8711" width="4.625" style="1" customWidth="1"/>
    <col min="8712" max="8712" width="25" style="1" customWidth="1"/>
    <col min="8713" max="8713" width="4.625" style="1" customWidth="1"/>
    <col min="8714" max="8714" width="24.25" style="1" customWidth="1"/>
    <col min="8715" max="8715" width="4.75" style="1" customWidth="1"/>
    <col min="8716" max="8961" width="9" style="1"/>
    <col min="8962" max="8962" width="1.25" style="1" customWidth="1"/>
    <col min="8963" max="8963" width="21.5" style="1" customWidth="1"/>
    <col min="8964" max="8964" width="4.625" style="1" customWidth="1"/>
    <col min="8965" max="8965" width="4.375" style="1" customWidth="1"/>
    <col min="8966" max="8966" width="20.75" style="1" customWidth="1"/>
    <col min="8967" max="8967" width="4.625" style="1" customWidth="1"/>
    <col min="8968" max="8968" width="25" style="1" customWidth="1"/>
    <col min="8969" max="8969" width="4.625" style="1" customWidth="1"/>
    <col min="8970" max="8970" width="24.25" style="1" customWidth="1"/>
    <col min="8971" max="8971" width="4.75" style="1" customWidth="1"/>
    <col min="8972" max="9217" width="9" style="1"/>
    <col min="9218" max="9218" width="1.25" style="1" customWidth="1"/>
    <col min="9219" max="9219" width="21.5" style="1" customWidth="1"/>
    <col min="9220" max="9220" width="4.625" style="1" customWidth="1"/>
    <col min="9221" max="9221" width="4.375" style="1" customWidth="1"/>
    <col min="9222" max="9222" width="20.75" style="1" customWidth="1"/>
    <col min="9223" max="9223" width="4.625" style="1" customWidth="1"/>
    <col min="9224" max="9224" width="25" style="1" customWidth="1"/>
    <col min="9225" max="9225" width="4.625" style="1" customWidth="1"/>
    <col min="9226" max="9226" width="24.25" style="1" customWidth="1"/>
    <col min="9227" max="9227" width="4.75" style="1" customWidth="1"/>
    <col min="9228" max="9473" width="9" style="1"/>
    <col min="9474" max="9474" width="1.25" style="1" customWidth="1"/>
    <col min="9475" max="9475" width="21.5" style="1" customWidth="1"/>
    <col min="9476" max="9476" width="4.625" style="1" customWidth="1"/>
    <col min="9477" max="9477" width="4.375" style="1" customWidth="1"/>
    <col min="9478" max="9478" width="20.75" style="1" customWidth="1"/>
    <col min="9479" max="9479" width="4.625" style="1" customWidth="1"/>
    <col min="9480" max="9480" width="25" style="1" customWidth="1"/>
    <col min="9481" max="9481" width="4.625" style="1" customWidth="1"/>
    <col min="9482" max="9482" width="24.25" style="1" customWidth="1"/>
    <col min="9483" max="9483" width="4.75" style="1" customWidth="1"/>
    <col min="9484" max="9729" width="9" style="1"/>
    <col min="9730" max="9730" width="1.25" style="1" customWidth="1"/>
    <col min="9731" max="9731" width="21.5" style="1" customWidth="1"/>
    <col min="9732" max="9732" width="4.625" style="1" customWidth="1"/>
    <col min="9733" max="9733" width="4.375" style="1" customWidth="1"/>
    <col min="9734" max="9734" width="20.75" style="1" customWidth="1"/>
    <col min="9735" max="9735" width="4.625" style="1" customWidth="1"/>
    <col min="9736" max="9736" width="25" style="1" customWidth="1"/>
    <col min="9737" max="9737" width="4.625" style="1" customWidth="1"/>
    <col min="9738" max="9738" width="24.25" style="1" customWidth="1"/>
    <col min="9739" max="9739" width="4.75" style="1" customWidth="1"/>
    <col min="9740" max="9985" width="9" style="1"/>
    <col min="9986" max="9986" width="1.25" style="1" customWidth="1"/>
    <col min="9987" max="9987" width="21.5" style="1" customWidth="1"/>
    <col min="9988" max="9988" width="4.625" style="1" customWidth="1"/>
    <col min="9989" max="9989" width="4.375" style="1" customWidth="1"/>
    <col min="9990" max="9990" width="20.75" style="1" customWidth="1"/>
    <col min="9991" max="9991" width="4.625" style="1" customWidth="1"/>
    <col min="9992" max="9992" width="25" style="1" customWidth="1"/>
    <col min="9993" max="9993" width="4.625" style="1" customWidth="1"/>
    <col min="9994" max="9994" width="24.25" style="1" customWidth="1"/>
    <col min="9995" max="9995" width="4.75" style="1" customWidth="1"/>
    <col min="9996" max="10241" width="9" style="1"/>
    <col min="10242" max="10242" width="1.25" style="1" customWidth="1"/>
    <col min="10243" max="10243" width="21.5" style="1" customWidth="1"/>
    <col min="10244" max="10244" width="4.625" style="1" customWidth="1"/>
    <col min="10245" max="10245" width="4.375" style="1" customWidth="1"/>
    <col min="10246" max="10246" width="20.75" style="1" customWidth="1"/>
    <col min="10247" max="10247" width="4.625" style="1" customWidth="1"/>
    <col min="10248" max="10248" width="25" style="1" customWidth="1"/>
    <col min="10249" max="10249" width="4.625" style="1" customWidth="1"/>
    <col min="10250" max="10250" width="24.25" style="1" customWidth="1"/>
    <col min="10251" max="10251" width="4.75" style="1" customWidth="1"/>
    <col min="10252" max="10497" width="9" style="1"/>
    <col min="10498" max="10498" width="1.25" style="1" customWidth="1"/>
    <col min="10499" max="10499" width="21.5" style="1" customWidth="1"/>
    <col min="10500" max="10500" width="4.625" style="1" customWidth="1"/>
    <col min="10501" max="10501" width="4.375" style="1" customWidth="1"/>
    <col min="10502" max="10502" width="20.75" style="1" customWidth="1"/>
    <col min="10503" max="10503" width="4.625" style="1" customWidth="1"/>
    <col min="10504" max="10504" width="25" style="1" customWidth="1"/>
    <col min="10505" max="10505" width="4.625" style="1" customWidth="1"/>
    <col min="10506" max="10506" width="24.25" style="1" customWidth="1"/>
    <col min="10507" max="10507" width="4.75" style="1" customWidth="1"/>
    <col min="10508" max="10753" width="9" style="1"/>
    <col min="10754" max="10754" width="1.25" style="1" customWidth="1"/>
    <col min="10755" max="10755" width="21.5" style="1" customWidth="1"/>
    <col min="10756" max="10756" width="4.625" style="1" customWidth="1"/>
    <col min="10757" max="10757" width="4.375" style="1" customWidth="1"/>
    <col min="10758" max="10758" width="20.75" style="1" customWidth="1"/>
    <col min="10759" max="10759" width="4.625" style="1" customWidth="1"/>
    <col min="10760" max="10760" width="25" style="1" customWidth="1"/>
    <col min="10761" max="10761" width="4.625" style="1" customWidth="1"/>
    <col min="10762" max="10762" width="24.25" style="1" customWidth="1"/>
    <col min="10763" max="10763" width="4.75" style="1" customWidth="1"/>
    <col min="10764" max="11009" width="9" style="1"/>
    <col min="11010" max="11010" width="1.25" style="1" customWidth="1"/>
    <col min="11011" max="11011" width="21.5" style="1" customWidth="1"/>
    <col min="11012" max="11012" width="4.625" style="1" customWidth="1"/>
    <col min="11013" max="11013" width="4.375" style="1" customWidth="1"/>
    <col min="11014" max="11014" width="20.75" style="1" customWidth="1"/>
    <col min="11015" max="11015" width="4.625" style="1" customWidth="1"/>
    <col min="11016" max="11016" width="25" style="1" customWidth="1"/>
    <col min="11017" max="11017" width="4.625" style="1" customWidth="1"/>
    <col min="11018" max="11018" width="24.25" style="1" customWidth="1"/>
    <col min="11019" max="11019" width="4.75" style="1" customWidth="1"/>
    <col min="11020" max="11265" width="9" style="1"/>
    <col min="11266" max="11266" width="1.25" style="1" customWidth="1"/>
    <col min="11267" max="11267" width="21.5" style="1" customWidth="1"/>
    <col min="11268" max="11268" width="4.625" style="1" customWidth="1"/>
    <col min="11269" max="11269" width="4.375" style="1" customWidth="1"/>
    <col min="11270" max="11270" width="20.75" style="1" customWidth="1"/>
    <col min="11271" max="11271" width="4.625" style="1" customWidth="1"/>
    <col min="11272" max="11272" width="25" style="1" customWidth="1"/>
    <col min="11273" max="11273" width="4.625" style="1" customWidth="1"/>
    <col min="11274" max="11274" width="24.25" style="1" customWidth="1"/>
    <col min="11275" max="11275" width="4.75" style="1" customWidth="1"/>
    <col min="11276" max="11521" width="9" style="1"/>
    <col min="11522" max="11522" width="1.25" style="1" customWidth="1"/>
    <col min="11523" max="11523" width="21.5" style="1" customWidth="1"/>
    <col min="11524" max="11524" width="4.625" style="1" customWidth="1"/>
    <col min="11525" max="11525" width="4.375" style="1" customWidth="1"/>
    <col min="11526" max="11526" width="20.75" style="1" customWidth="1"/>
    <col min="11527" max="11527" width="4.625" style="1" customWidth="1"/>
    <col min="11528" max="11528" width="25" style="1" customWidth="1"/>
    <col min="11529" max="11529" width="4.625" style="1" customWidth="1"/>
    <col min="11530" max="11530" width="24.25" style="1" customWidth="1"/>
    <col min="11531" max="11531" width="4.75" style="1" customWidth="1"/>
    <col min="11532" max="11777" width="9" style="1"/>
    <col min="11778" max="11778" width="1.25" style="1" customWidth="1"/>
    <col min="11779" max="11779" width="21.5" style="1" customWidth="1"/>
    <col min="11780" max="11780" width="4.625" style="1" customWidth="1"/>
    <col min="11781" max="11781" width="4.375" style="1" customWidth="1"/>
    <col min="11782" max="11782" width="20.75" style="1" customWidth="1"/>
    <col min="11783" max="11783" width="4.625" style="1" customWidth="1"/>
    <col min="11784" max="11784" width="25" style="1" customWidth="1"/>
    <col min="11785" max="11785" width="4.625" style="1" customWidth="1"/>
    <col min="11786" max="11786" width="24.25" style="1" customWidth="1"/>
    <col min="11787" max="11787" width="4.75" style="1" customWidth="1"/>
    <col min="11788" max="12033" width="9" style="1"/>
    <col min="12034" max="12034" width="1.25" style="1" customWidth="1"/>
    <col min="12035" max="12035" width="21.5" style="1" customWidth="1"/>
    <col min="12036" max="12036" width="4.625" style="1" customWidth="1"/>
    <col min="12037" max="12037" width="4.375" style="1" customWidth="1"/>
    <col min="12038" max="12038" width="20.75" style="1" customWidth="1"/>
    <col min="12039" max="12039" width="4.625" style="1" customWidth="1"/>
    <col min="12040" max="12040" width="25" style="1" customWidth="1"/>
    <col min="12041" max="12041" width="4.625" style="1" customWidth="1"/>
    <col min="12042" max="12042" width="24.25" style="1" customWidth="1"/>
    <col min="12043" max="12043" width="4.75" style="1" customWidth="1"/>
    <col min="12044" max="12289" width="9" style="1"/>
    <col min="12290" max="12290" width="1.25" style="1" customWidth="1"/>
    <col min="12291" max="12291" width="21.5" style="1" customWidth="1"/>
    <col min="12292" max="12292" width="4.625" style="1" customWidth="1"/>
    <col min="12293" max="12293" width="4.375" style="1" customWidth="1"/>
    <col min="12294" max="12294" width="20.75" style="1" customWidth="1"/>
    <col min="12295" max="12295" width="4.625" style="1" customWidth="1"/>
    <col min="12296" max="12296" width="25" style="1" customWidth="1"/>
    <col min="12297" max="12297" width="4.625" style="1" customWidth="1"/>
    <col min="12298" max="12298" width="24.25" style="1" customWidth="1"/>
    <col min="12299" max="12299" width="4.75" style="1" customWidth="1"/>
    <col min="12300" max="12545" width="9" style="1"/>
    <col min="12546" max="12546" width="1.25" style="1" customWidth="1"/>
    <col min="12547" max="12547" width="21.5" style="1" customWidth="1"/>
    <col min="12548" max="12548" width="4.625" style="1" customWidth="1"/>
    <col min="12549" max="12549" width="4.375" style="1" customWidth="1"/>
    <col min="12550" max="12550" width="20.75" style="1" customWidth="1"/>
    <col min="12551" max="12551" width="4.625" style="1" customWidth="1"/>
    <col min="12552" max="12552" width="25" style="1" customWidth="1"/>
    <col min="12553" max="12553" width="4.625" style="1" customWidth="1"/>
    <col min="12554" max="12554" width="24.25" style="1" customWidth="1"/>
    <col min="12555" max="12555" width="4.75" style="1" customWidth="1"/>
    <col min="12556" max="12801" width="9" style="1"/>
    <col min="12802" max="12802" width="1.25" style="1" customWidth="1"/>
    <col min="12803" max="12803" width="21.5" style="1" customWidth="1"/>
    <col min="12804" max="12804" width="4.625" style="1" customWidth="1"/>
    <col min="12805" max="12805" width="4.375" style="1" customWidth="1"/>
    <col min="12806" max="12806" width="20.75" style="1" customWidth="1"/>
    <col min="12807" max="12807" width="4.625" style="1" customWidth="1"/>
    <col min="12808" max="12808" width="25" style="1" customWidth="1"/>
    <col min="12809" max="12809" width="4.625" style="1" customWidth="1"/>
    <col min="12810" max="12810" width="24.25" style="1" customWidth="1"/>
    <col min="12811" max="12811" width="4.75" style="1" customWidth="1"/>
    <col min="12812" max="13057" width="9" style="1"/>
    <col min="13058" max="13058" width="1.25" style="1" customWidth="1"/>
    <col min="13059" max="13059" width="21.5" style="1" customWidth="1"/>
    <col min="13060" max="13060" width="4.625" style="1" customWidth="1"/>
    <col min="13061" max="13061" width="4.375" style="1" customWidth="1"/>
    <col min="13062" max="13062" width="20.75" style="1" customWidth="1"/>
    <col min="13063" max="13063" width="4.625" style="1" customWidth="1"/>
    <col min="13064" max="13064" width="25" style="1" customWidth="1"/>
    <col min="13065" max="13065" width="4.625" style="1" customWidth="1"/>
    <col min="13066" max="13066" width="24.25" style="1" customWidth="1"/>
    <col min="13067" max="13067" width="4.75" style="1" customWidth="1"/>
    <col min="13068" max="13313" width="9" style="1"/>
    <col min="13314" max="13314" width="1.25" style="1" customWidth="1"/>
    <col min="13315" max="13315" width="21.5" style="1" customWidth="1"/>
    <col min="13316" max="13316" width="4.625" style="1" customWidth="1"/>
    <col min="13317" max="13317" width="4.375" style="1" customWidth="1"/>
    <col min="13318" max="13318" width="20.75" style="1" customWidth="1"/>
    <col min="13319" max="13319" width="4.625" style="1" customWidth="1"/>
    <col min="13320" max="13320" width="25" style="1" customWidth="1"/>
    <col min="13321" max="13321" width="4.625" style="1" customWidth="1"/>
    <col min="13322" max="13322" width="24.25" style="1" customWidth="1"/>
    <col min="13323" max="13323" width="4.75" style="1" customWidth="1"/>
    <col min="13324" max="13569" width="9" style="1"/>
    <col min="13570" max="13570" width="1.25" style="1" customWidth="1"/>
    <col min="13571" max="13571" width="21.5" style="1" customWidth="1"/>
    <col min="13572" max="13572" width="4.625" style="1" customWidth="1"/>
    <col min="13573" max="13573" width="4.375" style="1" customWidth="1"/>
    <col min="13574" max="13574" width="20.75" style="1" customWidth="1"/>
    <col min="13575" max="13575" width="4.625" style="1" customWidth="1"/>
    <col min="13576" max="13576" width="25" style="1" customWidth="1"/>
    <col min="13577" max="13577" width="4.625" style="1" customWidth="1"/>
    <col min="13578" max="13578" width="24.25" style="1" customWidth="1"/>
    <col min="13579" max="13579" width="4.75" style="1" customWidth="1"/>
    <col min="13580" max="13825" width="9" style="1"/>
    <col min="13826" max="13826" width="1.25" style="1" customWidth="1"/>
    <col min="13827" max="13827" width="21.5" style="1" customWidth="1"/>
    <col min="13828" max="13828" width="4.625" style="1" customWidth="1"/>
    <col min="13829" max="13829" width="4.375" style="1" customWidth="1"/>
    <col min="13830" max="13830" width="20.75" style="1" customWidth="1"/>
    <col min="13831" max="13831" width="4.625" style="1" customWidth="1"/>
    <col min="13832" max="13832" width="25" style="1" customWidth="1"/>
    <col min="13833" max="13833" width="4.625" style="1" customWidth="1"/>
    <col min="13834" max="13834" width="24.25" style="1" customWidth="1"/>
    <col min="13835" max="13835" width="4.75" style="1" customWidth="1"/>
    <col min="13836" max="14081" width="9" style="1"/>
    <col min="14082" max="14082" width="1.25" style="1" customWidth="1"/>
    <col min="14083" max="14083" width="21.5" style="1" customWidth="1"/>
    <col min="14084" max="14084" width="4.625" style="1" customWidth="1"/>
    <col min="14085" max="14085" width="4.375" style="1" customWidth="1"/>
    <col min="14086" max="14086" width="20.75" style="1" customWidth="1"/>
    <col min="14087" max="14087" width="4.625" style="1" customWidth="1"/>
    <col min="14088" max="14088" width="25" style="1" customWidth="1"/>
    <col min="14089" max="14089" width="4.625" style="1" customWidth="1"/>
    <col min="14090" max="14090" width="24.25" style="1" customWidth="1"/>
    <col min="14091" max="14091" width="4.75" style="1" customWidth="1"/>
    <col min="14092" max="14337" width="9" style="1"/>
    <col min="14338" max="14338" width="1.25" style="1" customWidth="1"/>
    <col min="14339" max="14339" width="21.5" style="1" customWidth="1"/>
    <col min="14340" max="14340" width="4.625" style="1" customWidth="1"/>
    <col min="14341" max="14341" width="4.375" style="1" customWidth="1"/>
    <col min="14342" max="14342" width="20.75" style="1" customWidth="1"/>
    <col min="14343" max="14343" width="4.625" style="1" customWidth="1"/>
    <col min="14344" max="14344" width="25" style="1" customWidth="1"/>
    <col min="14345" max="14345" width="4.625" style="1" customWidth="1"/>
    <col min="14346" max="14346" width="24.25" style="1" customWidth="1"/>
    <col min="14347" max="14347" width="4.75" style="1" customWidth="1"/>
    <col min="14348" max="14593" width="9" style="1"/>
    <col min="14594" max="14594" width="1.25" style="1" customWidth="1"/>
    <col min="14595" max="14595" width="21.5" style="1" customWidth="1"/>
    <col min="14596" max="14596" width="4.625" style="1" customWidth="1"/>
    <col min="14597" max="14597" width="4.375" style="1" customWidth="1"/>
    <col min="14598" max="14598" width="20.75" style="1" customWidth="1"/>
    <col min="14599" max="14599" width="4.625" style="1" customWidth="1"/>
    <col min="14600" max="14600" width="25" style="1" customWidth="1"/>
    <col min="14601" max="14601" width="4.625" style="1" customWidth="1"/>
    <col min="14602" max="14602" width="24.25" style="1" customWidth="1"/>
    <col min="14603" max="14603" width="4.75" style="1" customWidth="1"/>
    <col min="14604" max="14849" width="9" style="1"/>
    <col min="14850" max="14850" width="1.25" style="1" customWidth="1"/>
    <col min="14851" max="14851" width="21.5" style="1" customWidth="1"/>
    <col min="14852" max="14852" width="4.625" style="1" customWidth="1"/>
    <col min="14853" max="14853" width="4.375" style="1" customWidth="1"/>
    <col min="14854" max="14854" width="20.75" style="1" customWidth="1"/>
    <col min="14855" max="14855" width="4.625" style="1" customWidth="1"/>
    <col min="14856" max="14856" width="25" style="1" customWidth="1"/>
    <col min="14857" max="14857" width="4.625" style="1" customWidth="1"/>
    <col min="14858" max="14858" width="24.25" style="1" customWidth="1"/>
    <col min="14859" max="14859" width="4.75" style="1" customWidth="1"/>
    <col min="14860" max="15105" width="9" style="1"/>
    <col min="15106" max="15106" width="1.25" style="1" customWidth="1"/>
    <col min="15107" max="15107" width="21.5" style="1" customWidth="1"/>
    <col min="15108" max="15108" width="4.625" style="1" customWidth="1"/>
    <col min="15109" max="15109" width="4.375" style="1" customWidth="1"/>
    <col min="15110" max="15110" width="20.75" style="1" customWidth="1"/>
    <col min="15111" max="15111" width="4.625" style="1" customWidth="1"/>
    <col min="15112" max="15112" width="25" style="1" customWidth="1"/>
    <col min="15113" max="15113" width="4.625" style="1" customWidth="1"/>
    <col min="15114" max="15114" width="24.25" style="1" customWidth="1"/>
    <col min="15115" max="15115" width="4.75" style="1" customWidth="1"/>
    <col min="15116" max="15361" width="9" style="1"/>
    <col min="15362" max="15362" width="1.25" style="1" customWidth="1"/>
    <col min="15363" max="15363" width="21.5" style="1" customWidth="1"/>
    <col min="15364" max="15364" width="4.625" style="1" customWidth="1"/>
    <col min="15365" max="15365" width="4.375" style="1" customWidth="1"/>
    <col min="15366" max="15366" width="20.75" style="1" customWidth="1"/>
    <col min="15367" max="15367" width="4.625" style="1" customWidth="1"/>
    <col min="15368" max="15368" width="25" style="1" customWidth="1"/>
    <col min="15369" max="15369" width="4.625" style="1" customWidth="1"/>
    <col min="15370" max="15370" width="24.25" style="1" customWidth="1"/>
    <col min="15371" max="15371" width="4.75" style="1" customWidth="1"/>
    <col min="15372" max="15617" width="9" style="1"/>
    <col min="15618" max="15618" width="1.25" style="1" customWidth="1"/>
    <col min="15619" max="15619" width="21.5" style="1" customWidth="1"/>
    <col min="15620" max="15620" width="4.625" style="1" customWidth="1"/>
    <col min="15621" max="15621" width="4.375" style="1" customWidth="1"/>
    <col min="15622" max="15622" width="20.75" style="1" customWidth="1"/>
    <col min="15623" max="15623" width="4.625" style="1" customWidth="1"/>
    <col min="15624" max="15624" width="25" style="1" customWidth="1"/>
    <col min="15625" max="15625" width="4.625" style="1" customWidth="1"/>
    <col min="15626" max="15626" width="24.25" style="1" customWidth="1"/>
    <col min="15627" max="15627" width="4.75" style="1" customWidth="1"/>
    <col min="15628" max="15873" width="9" style="1"/>
    <col min="15874" max="15874" width="1.25" style="1" customWidth="1"/>
    <col min="15875" max="15875" width="21.5" style="1" customWidth="1"/>
    <col min="15876" max="15876" width="4.625" style="1" customWidth="1"/>
    <col min="15877" max="15877" width="4.375" style="1" customWidth="1"/>
    <col min="15878" max="15878" width="20.75" style="1" customWidth="1"/>
    <col min="15879" max="15879" width="4.625" style="1" customWidth="1"/>
    <col min="15880" max="15880" width="25" style="1" customWidth="1"/>
    <col min="15881" max="15881" width="4.625" style="1" customWidth="1"/>
    <col min="15882" max="15882" width="24.25" style="1" customWidth="1"/>
    <col min="15883" max="15883" width="4.75" style="1" customWidth="1"/>
    <col min="15884" max="16129" width="9" style="1"/>
    <col min="16130" max="16130" width="1.25" style="1" customWidth="1"/>
    <col min="16131" max="16131" width="21.5" style="1" customWidth="1"/>
    <col min="16132" max="16132" width="4.625" style="1" customWidth="1"/>
    <col min="16133" max="16133" width="4.375" style="1" customWidth="1"/>
    <col min="16134" max="16134" width="20.75" style="1" customWidth="1"/>
    <col min="16135" max="16135" width="4.625" style="1" customWidth="1"/>
    <col min="16136" max="16136" width="25" style="1" customWidth="1"/>
    <col min="16137" max="16137" width="4.625" style="1" customWidth="1"/>
    <col min="16138" max="16138" width="24.25" style="1" customWidth="1"/>
    <col min="16139" max="16139" width="4.75" style="1" customWidth="1"/>
    <col min="16140" max="16384" width="9" style="1"/>
  </cols>
  <sheetData>
    <row r="1" spans="1:27" ht="13.5" customHeight="1">
      <c r="A1" s="102"/>
      <c r="B1" s="20"/>
      <c r="C1" s="20"/>
      <c r="D1" s="20"/>
      <c r="E1" s="20"/>
      <c r="F1" s="20"/>
      <c r="G1" s="20"/>
      <c r="H1" s="20"/>
      <c r="I1" s="72"/>
      <c r="J1" s="247"/>
      <c r="AA1" s="550"/>
    </row>
    <row r="2" spans="1:27" ht="20.25" customHeight="1">
      <c r="A2" s="19"/>
      <c r="B2" s="20" t="s">
        <v>333</v>
      </c>
      <c r="C2" s="20"/>
      <c r="D2" s="20"/>
      <c r="E2" s="20"/>
      <c r="F2" s="20"/>
      <c r="G2" s="1106" t="str">
        <f>入力!R4</f>
        <v>令和年月日</v>
      </c>
      <c r="H2" s="1106"/>
      <c r="I2" s="1128"/>
      <c r="J2" s="1128"/>
      <c r="K2" s="1128"/>
    </row>
    <row r="3" spans="1:27" ht="27.75" customHeight="1">
      <c r="A3" s="1214" t="s">
        <v>334</v>
      </c>
      <c r="B3" s="1214"/>
      <c r="C3" s="1214"/>
      <c r="D3" s="1214"/>
      <c r="E3" s="1214"/>
      <c r="F3" s="1214"/>
      <c r="G3" s="1214"/>
      <c r="H3" s="1214"/>
      <c r="I3" s="50"/>
      <c r="J3" s="50"/>
      <c r="K3" s="50"/>
    </row>
    <row r="4" spans="1:27" ht="14.25" customHeight="1">
      <c r="A4" s="22"/>
      <c r="B4" s="22"/>
      <c r="C4" s="22"/>
      <c r="D4" s="22"/>
      <c r="E4" s="22"/>
      <c r="F4" s="22"/>
      <c r="G4" s="22"/>
      <c r="H4" s="22"/>
      <c r="I4" s="34"/>
      <c r="J4" s="248"/>
      <c r="K4" s="34"/>
    </row>
    <row r="5" spans="1:27" ht="36" customHeight="1">
      <c r="A5" s="22"/>
      <c r="B5" s="64" t="s">
        <v>191</v>
      </c>
      <c r="C5" s="1108">
        <f>入力!C25</f>
        <v>0</v>
      </c>
      <c r="D5" s="1109"/>
      <c r="E5" s="1109"/>
      <c r="F5" s="1109"/>
      <c r="G5" s="1109"/>
      <c r="H5" s="1110"/>
      <c r="K5" s="1" t="s">
        <v>840</v>
      </c>
      <c r="L5" s="1" t="s">
        <v>841</v>
      </c>
      <c r="M5" s="1" t="s">
        <v>842</v>
      </c>
    </row>
    <row r="6" spans="1:27" ht="46.5" customHeight="1">
      <c r="A6" s="20"/>
      <c r="B6" s="60" t="s">
        <v>267</v>
      </c>
      <c r="C6" s="1221">
        <f>IF(入力!E114=K6,K5,IF(入力!E114=L6,L5,IF(入力!E114=M6,M5,)))</f>
        <v>0</v>
      </c>
      <c r="D6" s="1279"/>
      <c r="E6" s="1279"/>
      <c r="F6" s="1279"/>
      <c r="G6" s="1279"/>
      <c r="H6" s="1280"/>
      <c r="K6" s="1" t="s">
        <v>690</v>
      </c>
      <c r="L6" s="1" t="s">
        <v>692</v>
      </c>
      <c r="M6" s="1" t="s">
        <v>691</v>
      </c>
    </row>
    <row r="7" spans="1:27" s="108" customFormat="1" ht="38.25" customHeight="1">
      <c r="A7" s="102"/>
      <c r="B7" s="107" t="s">
        <v>335</v>
      </c>
      <c r="C7" s="1278">
        <f>IF(入力!L114=入力!AB114,K7,IF(入力!L114=入力!AC114,L7,))</f>
        <v>0</v>
      </c>
      <c r="D7" s="1278"/>
      <c r="E7" s="1278"/>
      <c r="F7" s="1278"/>
      <c r="G7" s="1278"/>
      <c r="H7" s="1278"/>
      <c r="K7" s="1" t="s">
        <v>845</v>
      </c>
      <c r="L7" s="1" t="s">
        <v>846</v>
      </c>
      <c r="M7" s="1"/>
      <c r="N7" s="1"/>
      <c r="AA7" s="259"/>
    </row>
    <row r="8" spans="1:27" ht="54" customHeight="1">
      <c r="A8" s="20"/>
      <c r="B8" s="118" t="s">
        <v>336</v>
      </c>
      <c r="C8" s="1274" t="s">
        <v>847</v>
      </c>
      <c r="D8" s="1111"/>
      <c r="E8" s="1111"/>
      <c r="F8" s="1111"/>
      <c r="G8" s="1111"/>
      <c r="H8" s="1112"/>
      <c r="K8" s="1" t="s">
        <v>848</v>
      </c>
      <c r="L8" s="1" t="s">
        <v>849</v>
      </c>
    </row>
    <row r="9" spans="1:27" ht="24.75" customHeight="1">
      <c r="A9" s="20"/>
      <c r="B9" s="1275" t="s">
        <v>337</v>
      </c>
      <c r="C9" s="1276"/>
      <c r="D9" s="1276"/>
      <c r="E9" s="1276"/>
      <c r="F9" s="1276"/>
      <c r="G9" s="1276"/>
      <c r="H9" s="1277"/>
    </row>
    <row r="10" spans="1:27" ht="33" customHeight="1">
      <c r="A10" s="20"/>
      <c r="B10" s="1270" t="s">
        <v>338</v>
      </c>
      <c r="C10" s="48"/>
      <c r="D10" s="27"/>
      <c r="E10" s="27"/>
      <c r="F10" s="27"/>
      <c r="G10" s="27"/>
      <c r="H10" s="28"/>
    </row>
    <row r="11" spans="1:27" ht="24.75" customHeight="1">
      <c r="A11" s="20"/>
      <c r="B11" s="1271"/>
      <c r="C11" s="61"/>
      <c r="D11" s="1272"/>
      <c r="E11" s="1272"/>
      <c r="F11" s="1227" t="s">
        <v>339</v>
      </c>
      <c r="G11" s="1227"/>
      <c r="H11" s="23"/>
    </row>
    <row r="12" spans="1:27" ht="39" customHeight="1">
      <c r="A12" s="20"/>
      <c r="B12" s="1271"/>
      <c r="C12" s="61"/>
      <c r="D12" s="1196" t="s">
        <v>340</v>
      </c>
      <c r="E12" s="1196"/>
      <c r="F12" s="1273"/>
      <c r="G12" s="1273"/>
      <c r="H12" s="23"/>
    </row>
    <row r="13" spans="1:27" ht="11.25" customHeight="1">
      <c r="A13" s="20"/>
      <c r="B13" s="1181"/>
      <c r="C13" s="24"/>
      <c r="D13" s="25"/>
      <c r="E13" s="25"/>
      <c r="F13" s="25"/>
      <c r="G13" s="25"/>
      <c r="H13" s="26"/>
    </row>
    <row r="14" spans="1:27" ht="18" customHeight="1">
      <c r="A14" s="20"/>
      <c r="B14" s="1270" t="s">
        <v>341</v>
      </c>
      <c r="C14" s="48"/>
      <c r="D14" s="27"/>
      <c r="E14" s="27"/>
      <c r="F14" s="27"/>
      <c r="G14" s="27"/>
      <c r="H14" s="28"/>
    </row>
    <row r="15" spans="1:27" ht="25.5" customHeight="1">
      <c r="A15" s="20"/>
      <c r="B15" s="1271"/>
      <c r="C15" s="61"/>
      <c r="D15" s="1272"/>
      <c r="E15" s="1272"/>
      <c r="F15" s="1227" t="s">
        <v>339</v>
      </c>
      <c r="G15" s="1227"/>
      <c r="H15" s="23"/>
    </row>
    <row r="16" spans="1:27" ht="39" customHeight="1">
      <c r="A16" s="20"/>
      <c r="B16" s="1271"/>
      <c r="C16" s="61"/>
      <c r="D16" s="1196" t="s">
        <v>199</v>
      </c>
      <c r="E16" s="1196"/>
      <c r="F16" s="1273"/>
      <c r="G16" s="1273"/>
      <c r="H16" s="23"/>
    </row>
    <row r="17" spans="1:8" ht="11.25" customHeight="1">
      <c r="A17" s="20"/>
      <c r="B17" s="1181"/>
      <c r="C17" s="24"/>
      <c r="D17" s="25"/>
      <c r="E17" s="25"/>
      <c r="F17" s="25"/>
      <c r="G17" s="25"/>
      <c r="H17" s="26"/>
    </row>
    <row r="18" spans="1:8" ht="15.75" customHeight="1">
      <c r="A18" s="20"/>
      <c r="B18" s="20"/>
      <c r="C18" s="20"/>
      <c r="D18" s="20"/>
      <c r="E18" s="20"/>
      <c r="F18" s="20"/>
      <c r="G18" s="20"/>
      <c r="H18" s="20"/>
    </row>
    <row r="19" spans="1:8" ht="20.25" hidden="1" customHeight="1">
      <c r="A19" s="20"/>
      <c r="B19" s="1267" t="s">
        <v>342</v>
      </c>
      <c r="C19" s="1267"/>
      <c r="D19" s="1267"/>
      <c r="E19" s="1267"/>
      <c r="F19" s="1267"/>
      <c r="G19" s="1267"/>
      <c r="H19" s="1267"/>
    </row>
    <row r="20" spans="1:8" ht="21" hidden="1" customHeight="1">
      <c r="A20" s="20"/>
      <c r="B20" s="1266" t="s">
        <v>343</v>
      </c>
      <c r="C20" s="1266"/>
      <c r="D20" s="1266"/>
      <c r="E20" s="1266"/>
      <c r="F20" s="1266"/>
      <c r="G20" s="1266"/>
      <c r="H20" s="1266"/>
    </row>
    <row r="21" spans="1:8" ht="20.25" hidden="1" customHeight="1">
      <c r="A21" s="36" t="s">
        <v>344</v>
      </c>
      <c r="B21" s="1267" t="s">
        <v>345</v>
      </c>
      <c r="C21" s="1267"/>
      <c r="D21" s="1267"/>
      <c r="E21" s="1267"/>
      <c r="F21" s="1267"/>
      <c r="G21" s="1267"/>
      <c r="H21" s="1267"/>
    </row>
    <row r="22" spans="1:8" ht="30" customHeight="1">
      <c r="A22" s="102" t="s">
        <v>346</v>
      </c>
      <c r="B22" s="1268" t="s">
        <v>911</v>
      </c>
      <c r="C22" s="1269"/>
      <c r="D22" s="1269"/>
      <c r="E22" s="1269"/>
      <c r="F22" s="1269"/>
      <c r="G22" s="1269"/>
      <c r="H22" s="1269"/>
    </row>
    <row r="23" spans="1:8" ht="33" customHeight="1">
      <c r="A23" s="102"/>
      <c r="B23" s="1268" t="s">
        <v>912</v>
      </c>
      <c r="C23" s="1268"/>
      <c r="D23" s="1268"/>
      <c r="E23" s="1268"/>
      <c r="F23" s="1268"/>
      <c r="G23" s="1268"/>
      <c r="H23" s="1268"/>
    </row>
    <row r="24" spans="1:8">
      <c r="B24" s="119"/>
      <c r="C24" s="119"/>
      <c r="D24" s="119"/>
      <c r="E24" s="119"/>
    </row>
    <row r="25" spans="1:8">
      <c r="C25" s="1" t="s">
        <v>201</v>
      </c>
    </row>
  </sheetData>
  <sheetProtection algorithmName="SHA-512" hashValue="TPd99t/Vlh+GwmCk+s7B3ijG5FtfVXJAk5sR6vYzudSg/K/tmaCGzKE5J0To3GmrTGVLdKftOdwOX5gRPFmSYQ==" saltValue="obToE+a/2E++yXnkLmnsTA==" spinCount="100000" sheet="1" objects="1" scenarios="1" selectLockedCells="1"/>
  <mergeCells count="23">
    <mergeCell ref="C7:H7"/>
    <mergeCell ref="G2:H2"/>
    <mergeCell ref="I2:K2"/>
    <mergeCell ref="A3:H3"/>
    <mergeCell ref="C5:H5"/>
    <mergeCell ref="C6:H6"/>
    <mergeCell ref="C8:H8"/>
    <mergeCell ref="B9:H9"/>
    <mergeCell ref="B10:B13"/>
    <mergeCell ref="D11:E11"/>
    <mergeCell ref="F11:G11"/>
    <mergeCell ref="D12:E12"/>
    <mergeCell ref="F12:G12"/>
    <mergeCell ref="B20:H20"/>
    <mergeCell ref="B21:H21"/>
    <mergeCell ref="B22:H22"/>
    <mergeCell ref="B23:H23"/>
    <mergeCell ref="B14:B17"/>
    <mergeCell ref="D15:E15"/>
    <mergeCell ref="F15:G15"/>
    <mergeCell ref="D16:E16"/>
    <mergeCell ref="F16:G16"/>
    <mergeCell ref="B19:H19"/>
  </mergeCells>
  <phoneticPr fontId="19"/>
  <conditionalFormatting sqref="B10:H13">
    <cfRule type="expression" dxfId="17" priority="1">
      <formula>$C$7="２　食事提供加算(Ⅱ)"</formula>
    </cfRule>
  </conditionalFormatting>
  <conditionalFormatting sqref="B14:H17">
    <cfRule type="expression" dxfId="16" priority="2">
      <formula>$C$7=" １　食事提供加算(Ⅰ）"</formula>
    </cfRule>
  </conditionalFormatting>
  <conditionalFormatting sqref="F12:G12">
    <cfRule type="expression" dxfId="15" priority="4">
      <formula>$C$7=" １　食事提供加算(Ⅰ）"</formula>
    </cfRule>
  </conditionalFormatting>
  <conditionalFormatting sqref="F16:G16">
    <cfRule type="expression" dxfId="14" priority="3">
      <formula>$C$7="２　食事提供加算(Ⅱ)"</formula>
    </cfRule>
  </conditionalFormatting>
  <dataValidations count="1">
    <dataValidation type="list" allowBlank="1" showInputMessage="1" showErrorMessage="1" sqref="C8:H8" xr:uid="{D5892B5C-D167-4B5A-9CE4-23C82CBB7F88}">
      <formula1>$K$8:$L$8</formula1>
    </dataValidation>
  </dataValidations>
  <pageMargins left="0.70866141732283472" right="0.70866141732283472" top="0.74803149606299213" bottom="0.74803149606299213" header="0.31496062992125984" footer="0.31496062992125984"/>
  <pageSetup paperSize="9" scale="95" fitToHeight="0"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8952-6218-4636-B305-A0F8907E60F1}">
  <sheetPr codeName="Sheet81">
    <pageSetUpPr fitToPage="1"/>
  </sheetPr>
  <dimension ref="A1:AA40"/>
  <sheetViews>
    <sheetView view="pageBreakPreview" zoomScale="85" zoomScaleNormal="100" zoomScaleSheetLayoutView="85" workbookViewId="0">
      <selection activeCell="I12" sqref="I12:J12"/>
    </sheetView>
  </sheetViews>
  <sheetFormatPr defaultRowHeight="13.5"/>
  <cols>
    <col min="1" max="1" width="1.625" style="1" customWidth="1"/>
    <col min="2" max="3" width="10.125" style="1" customWidth="1"/>
    <col min="4" max="4" width="3.5" style="1" customWidth="1"/>
    <col min="5" max="7" width="2.875" style="1" customWidth="1"/>
    <col min="8" max="8" width="25.875" style="1" customWidth="1"/>
    <col min="9" max="9" width="4.625" style="1" customWidth="1"/>
    <col min="10" max="10" width="20.625" style="1" customWidth="1"/>
    <col min="11" max="11" width="4.625" style="1" customWidth="1"/>
    <col min="12" max="12" width="20.625" style="1" customWidth="1"/>
    <col min="13" max="13" width="3.5" style="1" customWidth="1"/>
    <col min="14" max="14" width="1.75" style="1" customWidth="1"/>
    <col min="15" max="26" width="9" style="1" hidden="1" customWidth="1"/>
    <col min="27" max="16384" width="9" style="1"/>
  </cols>
  <sheetData>
    <row r="1" spans="1:27" ht="17.25" customHeight="1">
      <c r="A1" s="19"/>
      <c r="B1" s="20" t="s">
        <v>264</v>
      </c>
      <c r="C1" s="20"/>
      <c r="D1" s="20"/>
      <c r="E1" s="20"/>
      <c r="F1" s="20"/>
      <c r="G1" s="20"/>
      <c r="H1" s="20"/>
      <c r="I1" s="20"/>
      <c r="J1" s="20"/>
      <c r="K1" s="20"/>
      <c r="L1" s="21"/>
      <c r="M1" s="20"/>
      <c r="AA1" s="552"/>
    </row>
    <row r="2" spans="1:27" ht="17.25" customHeight="1">
      <c r="A2" s="19"/>
      <c r="C2" s="20"/>
      <c r="D2" s="20"/>
      <c r="E2" s="20"/>
      <c r="F2" s="20"/>
      <c r="G2" s="20"/>
      <c r="H2" s="20"/>
      <c r="I2" s="20"/>
      <c r="J2" s="20"/>
      <c r="K2" s="20"/>
      <c r="L2" s="1106" t="str">
        <f>入力!R4</f>
        <v>令和年月日</v>
      </c>
      <c r="M2" s="1106"/>
    </row>
    <row r="3" spans="1:27" ht="31.5" customHeight="1">
      <c r="A3" s="1214" t="s">
        <v>265</v>
      </c>
      <c r="B3" s="1214"/>
      <c r="C3" s="1214"/>
      <c r="D3" s="1214"/>
      <c r="E3" s="1214"/>
      <c r="F3" s="1214"/>
      <c r="G3" s="1214"/>
      <c r="H3" s="1214"/>
      <c r="I3" s="1214"/>
      <c r="J3" s="1214"/>
      <c r="K3" s="1214"/>
      <c r="L3" s="1214"/>
      <c r="M3" s="1214"/>
    </row>
    <row r="4" spans="1:27" ht="11.25" customHeight="1">
      <c r="A4" s="22"/>
      <c r="B4" s="22"/>
      <c r="C4" s="22"/>
      <c r="D4" s="22"/>
      <c r="E4" s="22"/>
      <c r="F4" s="22"/>
      <c r="G4" s="22"/>
      <c r="H4" s="22"/>
      <c r="I4" s="22"/>
      <c r="J4" s="22"/>
      <c r="K4" s="22"/>
      <c r="L4" s="22"/>
      <c r="M4" s="22"/>
    </row>
    <row r="5" spans="1:27" ht="36" customHeight="1">
      <c r="A5" s="22"/>
      <c r="B5" s="1336" t="s">
        <v>191</v>
      </c>
      <c r="C5" s="1337"/>
      <c r="D5" s="1217">
        <f>入力!C25</f>
        <v>0</v>
      </c>
      <c r="E5" s="1217"/>
      <c r="F5" s="1217"/>
      <c r="G5" s="1217"/>
      <c r="H5" s="1217"/>
      <c r="I5" s="1217"/>
      <c r="J5" s="1217"/>
      <c r="K5" s="1217"/>
      <c r="L5" s="1217"/>
      <c r="M5" s="1217"/>
    </row>
    <row r="6" spans="1:27" ht="36" customHeight="1">
      <c r="A6" s="22"/>
      <c r="B6" s="1336" t="s">
        <v>266</v>
      </c>
      <c r="C6" s="1337"/>
      <c r="D6" s="1338" t="str">
        <f>IF(AND(入力!J45="○",入力!J46="○"),R6,IF(入力!J45="○",P6,Q6))</f>
        <v>② 放課後等デイサービス</v>
      </c>
      <c r="E6" s="1279"/>
      <c r="F6" s="1279"/>
      <c r="G6" s="1279"/>
      <c r="H6" s="1279"/>
      <c r="I6" s="1279"/>
      <c r="J6" s="1279"/>
      <c r="K6" s="1279"/>
      <c r="L6" s="1279"/>
      <c r="M6" s="1280"/>
      <c r="P6" s="1" t="s">
        <v>697</v>
      </c>
      <c r="Q6" s="1" t="s">
        <v>699</v>
      </c>
      <c r="R6" s="1" t="s">
        <v>698</v>
      </c>
    </row>
    <row r="7" spans="1:27" ht="46.5" customHeight="1">
      <c r="A7" s="20"/>
      <c r="B7" s="1318" t="s">
        <v>267</v>
      </c>
      <c r="C7" s="1318"/>
      <c r="D7" s="1216">
        <f>IF(入力!E110=P8,P7,IF(入力!E110=Q8,Q7,IF(入力!E110=R8,R7,)))</f>
        <v>0</v>
      </c>
      <c r="E7" s="1216"/>
      <c r="F7" s="1216"/>
      <c r="G7" s="1216"/>
      <c r="H7" s="1216"/>
      <c r="I7" s="1216"/>
      <c r="J7" s="1216"/>
      <c r="K7" s="1216"/>
      <c r="L7" s="1216"/>
      <c r="M7" s="1220"/>
      <c r="P7" s="1" t="s">
        <v>693</v>
      </c>
      <c r="Q7" s="1" t="s">
        <v>694</v>
      </c>
      <c r="R7" s="1" t="s">
        <v>695</v>
      </c>
    </row>
    <row r="8" spans="1:27" ht="15" customHeight="1">
      <c r="A8" s="20"/>
      <c r="B8" s="1319" t="s">
        <v>268</v>
      </c>
      <c r="C8" s="1320"/>
      <c r="D8" s="48"/>
      <c r="E8" s="27"/>
      <c r="F8" s="27"/>
      <c r="G8" s="27"/>
      <c r="H8" s="27"/>
      <c r="I8" s="27"/>
      <c r="J8" s="27"/>
      <c r="K8" s="27"/>
      <c r="L8" s="27"/>
      <c r="M8" s="28"/>
      <c r="P8" s="1" t="s">
        <v>690</v>
      </c>
      <c r="Q8" s="1" t="s">
        <v>692</v>
      </c>
      <c r="R8" s="1" t="s">
        <v>691</v>
      </c>
    </row>
    <row r="9" spans="1:27" ht="30.75" customHeight="1">
      <c r="A9" s="20"/>
      <c r="B9" s="1321"/>
      <c r="C9" s="1322"/>
      <c r="D9" s="61"/>
      <c r="E9" s="1275" t="s">
        <v>269</v>
      </c>
      <c r="F9" s="1276"/>
      <c r="G9" s="1276"/>
      <c r="H9" s="1276"/>
      <c r="I9" s="1228" t="s">
        <v>276</v>
      </c>
      <c r="J9" s="1228"/>
      <c r="K9" s="1325" t="s">
        <v>270</v>
      </c>
      <c r="L9" s="1325"/>
      <c r="M9" s="170"/>
    </row>
    <row r="10" spans="1:27" ht="30.75" customHeight="1">
      <c r="A10" s="20"/>
      <c r="B10" s="1321"/>
      <c r="C10" s="1322"/>
      <c r="D10" s="61"/>
      <c r="E10" s="1326" t="s">
        <v>271</v>
      </c>
      <c r="F10" s="1327"/>
      <c r="G10" s="1327"/>
      <c r="H10" s="1328"/>
      <c r="I10" s="1329" t="str">
        <f>IF(OR(入力!R110="６．常勤専従（経験５年以上）",入力!R110="７．常勤専従（経験５年未満）"),ROUNDUP(入力!C58/5,0),"-")</f>
        <v>-</v>
      </c>
      <c r="J10" s="1311"/>
      <c r="K10" s="1198"/>
      <c r="L10" s="1198"/>
      <c r="M10" s="23"/>
    </row>
    <row r="11" spans="1:27" ht="30" customHeight="1">
      <c r="A11" s="20"/>
      <c r="B11" s="1321"/>
      <c r="C11" s="1322"/>
      <c r="D11" s="61"/>
      <c r="E11" s="1326" t="s">
        <v>272</v>
      </c>
      <c r="F11" s="1327"/>
      <c r="G11" s="1327"/>
      <c r="H11" s="1328"/>
      <c r="I11" s="1329" t="str">
        <f>IF(OR(入力!R110="６．常勤専従（経験５年以上）",入力!R110="７．常勤専従（経験５年未満）"),勤務!BM16/勤務!BC8,"-")</f>
        <v>-</v>
      </c>
      <c r="J11" s="1311"/>
      <c r="K11" s="1198"/>
      <c r="L11" s="1198"/>
      <c r="M11" s="170"/>
    </row>
    <row r="12" spans="1:27" ht="29.25" customHeight="1">
      <c r="A12" s="20"/>
      <c r="B12" s="1321"/>
      <c r="C12" s="1322"/>
      <c r="D12" s="61"/>
      <c r="E12" s="170"/>
      <c r="F12" s="1330" t="s">
        <v>273</v>
      </c>
      <c r="G12" s="1331"/>
      <c r="H12" s="1332"/>
      <c r="I12" s="1316"/>
      <c r="J12" s="1317"/>
      <c r="K12" s="1198"/>
      <c r="L12" s="1198"/>
      <c r="M12" s="23"/>
    </row>
    <row r="13" spans="1:27" ht="30" customHeight="1">
      <c r="A13" s="20"/>
      <c r="B13" s="1321"/>
      <c r="C13" s="1322"/>
      <c r="D13" s="61"/>
      <c r="E13" s="43"/>
      <c r="F13" s="1275" t="s">
        <v>274</v>
      </c>
      <c r="G13" s="1276"/>
      <c r="H13" s="1276"/>
      <c r="I13" s="1316">
        <v>0</v>
      </c>
      <c r="J13" s="1317"/>
      <c r="K13" s="1198"/>
      <c r="L13" s="1198"/>
      <c r="M13" s="23"/>
    </row>
    <row r="14" spans="1:27" ht="15" customHeight="1">
      <c r="A14" s="20"/>
      <c r="B14" s="1321"/>
      <c r="C14" s="1322"/>
      <c r="D14" s="61"/>
      <c r="E14" s="25"/>
      <c r="F14" s="69"/>
      <c r="G14" s="69"/>
      <c r="H14" s="69"/>
      <c r="I14" s="67"/>
      <c r="J14" s="67"/>
      <c r="K14" s="67"/>
      <c r="L14" s="67"/>
      <c r="M14" s="23"/>
    </row>
    <row r="15" spans="1:27" ht="30" customHeight="1">
      <c r="A15" s="20"/>
      <c r="B15" s="1321"/>
      <c r="C15" s="1322"/>
      <c r="D15" s="61"/>
      <c r="E15" s="1333" t="s">
        <v>275</v>
      </c>
      <c r="F15" s="1334"/>
      <c r="G15" s="1334"/>
      <c r="H15" s="1335"/>
      <c r="I15" s="1228" t="s">
        <v>276</v>
      </c>
      <c r="J15" s="1228"/>
      <c r="K15" s="1228" t="s">
        <v>270</v>
      </c>
      <c r="L15" s="1228"/>
      <c r="M15" s="23"/>
    </row>
    <row r="16" spans="1:27" ht="30" customHeight="1">
      <c r="A16" s="20"/>
      <c r="B16" s="1321"/>
      <c r="C16" s="1322"/>
      <c r="D16" s="61"/>
      <c r="E16" s="1308" t="s">
        <v>271</v>
      </c>
      <c r="F16" s="1309"/>
      <c r="G16" s="1309"/>
      <c r="H16" s="1310"/>
      <c r="I16" s="1311" t="str">
        <f>IF(OR(入力!R110="４．その他従業者",入力!R110="８．常勤換算（経験５年以上）",入力!$R$110="９．常勤換算（経験５年未満）"),ROUNDUP(入力!C58/5,0),"-")</f>
        <v>-</v>
      </c>
      <c r="J16" s="1312"/>
      <c r="K16" s="1198"/>
      <c r="L16" s="1198"/>
      <c r="M16" s="23"/>
    </row>
    <row r="17" spans="1:20" ht="30" customHeight="1">
      <c r="A17" s="20"/>
      <c r="B17" s="1321"/>
      <c r="C17" s="1322"/>
      <c r="D17" s="61"/>
      <c r="E17" s="1313" t="s">
        <v>278</v>
      </c>
      <c r="F17" s="1314"/>
      <c r="G17" s="1314"/>
      <c r="H17" s="1315"/>
      <c r="I17" s="1312" t="str">
        <f>IF(OR(入力!R110="４．その他従業者",入力!R110="８．常勤換算（経験５年以上）",入力!$R$110="９．常勤換算（経験５年未満）"),(勤務!BM16+勤務!BM32)/勤務!BC8,"-")</f>
        <v>-</v>
      </c>
      <c r="J17" s="1312"/>
      <c r="K17" s="1198"/>
      <c r="L17" s="1198"/>
      <c r="M17" s="23"/>
      <c r="R17" s="238"/>
      <c r="S17" s="238"/>
    </row>
    <row r="18" spans="1:20" ht="32.25" customHeight="1">
      <c r="A18" s="20"/>
      <c r="B18" s="1321"/>
      <c r="C18" s="1322"/>
      <c r="D18" s="61"/>
      <c r="E18" s="175"/>
      <c r="F18" s="1307" t="s">
        <v>279</v>
      </c>
      <c r="G18" s="1281"/>
      <c r="H18" s="1281"/>
      <c r="I18" s="1282">
        <v>0</v>
      </c>
      <c r="J18" s="1282"/>
      <c r="K18" s="1198"/>
      <c r="L18" s="1198"/>
      <c r="M18" s="23"/>
      <c r="R18" s="238"/>
      <c r="S18" s="238"/>
      <c r="T18" s="238"/>
    </row>
    <row r="19" spans="1:20" ht="32.25" customHeight="1">
      <c r="A19" s="20"/>
      <c r="B19" s="1321"/>
      <c r="C19" s="1322"/>
      <c r="D19" s="61"/>
      <c r="E19" s="175"/>
      <c r="F19" s="1307" t="s">
        <v>280</v>
      </c>
      <c r="G19" s="1281"/>
      <c r="H19" s="1281"/>
      <c r="I19" s="1282">
        <v>0</v>
      </c>
      <c r="J19" s="1282"/>
      <c r="K19" s="1198"/>
      <c r="L19" s="1198"/>
      <c r="M19" s="23"/>
      <c r="R19" s="238"/>
      <c r="S19" s="238"/>
      <c r="T19" s="238"/>
    </row>
    <row r="20" spans="1:20" ht="32.25" customHeight="1">
      <c r="A20" s="20"/>
      <c r="B20" s="1321"/>
      <c r="C20" s="1322"/>
      <c r="D20" s="61"/>
      <c r="E20" s="43"/>
      <c r="F20" s="1281" t="s">
        <v>281</v>
      </c>
      <c r="G20" s="1281"/>
      <c r="H20" s="1281"/>
      <c r="I20" s="1282">
        <v>0</v>
      </c>
      <c r="J20" s="1282"/>
      <c r="K20" s="1198"/>
      <c r="L20" s="1198"/>
      <c r="M20" s="23"/>
      <c r="R20" s="238"/>
      <c r="S20" s="238"/>
      <c r="T20" s="238"/>
    </row>
    <row r="21" spans="1:20" ht="15" customHeight="1">
      <c r="A21" s="20"/>
      <c r="B21" s="1321"/>
      <c r="C21" s="1322"/>
      <c r="D21" s="61"/>
      <c r="E21" s="20"/>
      <c r="F21" s="80"/>
      <c r="G21" s="80"/>
      <c r="H21" s="80"/>
      <c r="I21" s="81"/>
      <c r="J21" s="81"/>
      <c r="K21" s="81"/>
      <c r="L21" s="81"/>
      <c r="M21" s="23"/>
      <c r="R21" s="238"/>
      <c r="S21" s="238"/>
      <c r="T21" s="238"/>
    </row>
    <row r="22" spans="1:20" ht="32.25" customHeight="1">
      <c r="A22" s="20"/>
      <c r="B22" s="1321"/>
      <c r="C22" s="1322"/>
      <c r="D22" s="170"/>
      <c r="E22" s="1283" t="s">
        <v>282</v>
      </c>
      <c r="F22" s="1283"/>
      <c r="G22" s="1283"/>
      <c r="H22" s="1284"/>
      <c r="I22" s="1285" t="e">
        <f>IF(OR(入力!R110=P25,入力!R110=Q25),I11-I10,I17-I16)</f>
        <v>#VALUE!</v>
      </c>
      <c r="J22" s="1197"/>
      <c r="K22" s="1198"/>
      <c r="L22" s="1198"/>
      <c r="M22" s="23"/>
      <c r="R22" s="238"/>
      <c r="S22" s="238"/>
      <c r="T22" s="238"/>
    </row>
    <row r="23" spans="1:20" ht="32.25" customHeight="1">
      <c r="A23" s="20"/>
      <c r="B23" s="1321"/>
      <c r="C23" s="1322"/>
      <c r="D23" s="61"/>
      <c r="E23" s="176"/>
      <c r="F23" s="82"/>
      <c r="G23" s="82"/>
      <c r="H23" s="82"/>
      <c r="I23" s="81"/>
      <c r="J23" s="81"/>
      <c r="K23" s="81"/>
      <c r="L23" s="83"/>
      <c r="M23" s="23"/>
      <c r="T23" s="238"/>
    </row>
    <row r="24" spans="1:20" ht="50.1" customHeight="1">
      <c r="A24" s="20"/>
      <c r="B24" s="1321"/>
      <c r="C24" s="1322"/>
      <c r="D24" s="61"/>
      <c r="E24" s="1286" t="s">
        <v>283</v>
      </c>
      <c r="F24" s="1287"/>
      <c r="G24" s="1287"/>
      <c r="H24" s="1288"/>
      <c r="I24" s="1295">
        <f>IF(入力!R110=P25,P24,IF(入力!R110=Q25,Q24,))</f>
        <v>0</v>
      </c>
      <c r="J24" s="1296"/>
      <c r="K24" s="1297"/>
      <c r="L24" s="1298"/>
      <c r="M24" s="23"/>
      <c r="P24" s="1" t="s">
        <v>700</v>
      </c>
      <c r="Q24" s="1" t="s">
        <v>701</v>
      </c>
      <c r="R24" s="1" t="s">
        <v>702</v>
      </c>
      <c r="S24" s="1" t="s">
        <v>703</v>
      </c>
      <c r="T24" s="1" t="s">
        <v>704</v>
      </c>
    </row>
    <row r="25" spans="1:20" ht="50.1" customHeight="1">
      <c r="A25" s="20"/>
      <c r="B25" s="1321"/>
      <c r="C25" s="1322"/>
      <c r="D25" s="61"/>
      <c r="E25" s="1289"/>
      <c r="F25" s="1290"/>
      <c r="G25" s="1290"/>
      <c r="H25" s="1291"/>
      <c r="I25" s="1299">
        <f>IF(入力!R110=R25,R24,IF(入力!R110=S25,S24,))</f>
        <v>0</v>
      </c>
      <c r="J25" s="1300"/>
      <c r="K25" s="1301"/>
      <c r="L25" s="1302"/>
      <c r="M25" s="23"/>
      <c r="P25" s="1" t="s">
        <v>646</v>
      </c>
      <c r="Q25" s="1" t="s">
        <v>770</v>
      </c>
      <c r="R25" s="1" t="s">
        <v>771</v>
      </c>
      <c r="S25" s="1" t="s">
        <v>772</v>
      </c>
      <c r="T25" s="1" t="s">
        <v>773</v>
      </c>
    </row>
    <row r="26" spans="1:20" ht="50.1" customHeight="1">
      <c r="A26" s="20"/>
      <c r="B26" s="1321"/>
      <c r="C26" s="1322"/>
      <c r="D26" s="61"/>
      <c r="E26" s="1292"/>
      <c r="F26" s="1293"/>
      <c r="G26" s="1293"/>
      <c r="H26" s="1294"/>
      <c r="I26" s="1303">
        <f>IF(入力!R110=U25,U24,)</f>
        <v>0</v>
      </c>
      <c r="J26" s="1304"/>
      <c r="K26" s="1305"/>
      <c r="L26" s="1306"/>
      <c r="M26" s="23"/>
    </row>
    <row r="27" spans="1:20" ht="15" customHeight="1">
      <c r="A27" s="20"/>
      <c r="B27" s="1323"/>
      <c r="C27" s="1324"/>
      <c r="D27" s="24"/>
      <c r="E27" s="25"/>
      <c r="F27" s="25"/>
      <c r="G27" s="25"/>
      <c r="H27" s="25"/>
      <c r="I27" s="25"/>
      <c r="J27" s="25"/>
      <c r="K27" s="25"/>
      <c r="L27" s="25"/>
      <c r="M27" s="26"/>
    </row>
    <row r="28" spans="1:20" ht="13.5" customHeight="1">
      <c r="A28" s="20"/>
      <c r="B28" s="20"/>
      <c r="C28" s="20"/>
      <c r="D28" s="20"/>
      <c r="E28" s="20"/>
      <c r="F28" s="20"/>
      <c r="G28" s="20"/>
      <c r="H28" s="20"/>
      <c r="I28" s="20"/>
      <c r="J28" s="20"/>
      <c r="K28" s="20"/>
      <c r="L28" s="20"/>
      <c r="M28" s="20"/>
    </row>
    <row r="29" spans="1:20" ht="18.75" hidden="1" customHeight="1">
      <c r="A29" s="20"/>
      <c r="B29" s="84" t="s">
        <v>907</v>
      </c>
      <c r="C29" s="1266" t="s">
        <v>285</v>
      </c>
      <c r="D29" s="1266"/>
      <c r="E29" s="1266"/>
      <c r="F29" s="1266"/>
      <c r="G29" s="1266"/>
      <c r="H29" s="1266"/>
      <c r="I29" s="1266"/>
      <c r="J29" s="1266"/>
      <c r="K29" s="1266"/>
      <c r="L29" s="1266"/>
      <c r="M29" s="1266"/>
    </row>
    <row r="30" spans="1:20" ht="15" hidden="1" customHeight="1">
      <c r="A30" s="20"/>
      <c r="B30" s="84"/>
      <c r="C30" s="1266" t="s">
        <v>287</v>
      </c>
      <c r="D30" s="1266"/>
      <c r="E30" s="1266"/>
      <c r="F30" s="1266"/>
      <c r="G30" s="1266"/>
      <c r="H30" s="1266"/>
      <c r="I30" s="1266"/>
      <c r="J30" s="1266"/>
      <c r="K30" s="1266"/>
      <c r="L30" s="1266"/>
      <c r="M30" s="1266"/>
    </row>
    <row r="31" spans="1:20" ht="31.5" hidden="1" customHeight="1">
      <c r="A31" s="20"/>
      <c r="B31" s="84"/>
      <c r="C31" s="1266" t="s">
        <v>289</v>
      </c>
      <c r="D31" s="1266"/>
      <c r="E31" s="1266"/>
      <c r="F31" s="1266"/>
      <c r="G31" s="1266"/>
      <c r="H31" s="1266"/>
      <c r="I31" s="1266"/>
      <c r="J31" s="1266"/>
      <c r="K31" s="1266"/>
      <c r="L31" s="1266"/>
      <c r="M31" s="1266"/>
    </row>
    <row r="32" spans="1:20" ht="68.25" customHeight="1">
      <c r="A32" s="20"/>
      <c r="B32" s="84" t="s">
        <v>906</v>
      </c>
      <c r="C32" s="1182" t="s">
        <v>290</v>
      </c>
      <c r="D32" s="1182"/>
      <c r="E32" s="1182"/>
      <c r="F32" s="1182"/>
      <c r="G32" s="1182"/>
      <c r="H32" s="1182"/>
      <c r="I32" s="1182"/>
      <c r="J32" s="1182"/>
      <c r="K32" s="1182"/>
      <c r="L32" s="1182"/>
      <c r="M32" s="1182"/>
    </row>
    <row r="33" spans="1:13" ht="68.25" customHeight="1">
      <c r="A33" s="20"/>
      <c r="B33" s="84">
        <v>2</v>
      </c>
      <c r="C33" s="1182" t="s">
        <v>291</v>
      </c>
      <c r="D33" s="1182"/>
      <c r="E33" s="1182"/>
      <c r="F33" s="1182"/>
      <c r="G33" s="1182"/>
      <c r="H33" s="1182"/>
      <c r="I33" s="1182"/>
      <c r="J33" s="1182"/>
      <c r="K33" s="1182"/>
      <c r="L33" s="1182"/>
      <c r="M33" s="1182"/>
    </row>
    <row r="34" spans="1:13" ht="16.5" customHeight="1">
      <c r="A34" s="20"/>
      <c r="B34" s="84">
        <v>3</v>
      </c>
      <c r="C34" s="1182" t="s">
        <v>292</v>
      </c>
      <c r="D34" s="1182"/>
      <c r="E34" s="1182"/>
      <c r="F34" s="1182"/>
      <c r="G34" s="1182"/>
      <c r="H34" s="1182"/>
      <c r="I34" s="1182"/>
      <c r="J34" s="1182"/>
      <c r="K34" s="1182"/>
      <c r="L34" s="1182"/>
      <c r="M34" s="1182"/>
    </row>
    <row r="35" spans="1:13" ht="32.25" customHeight="1">
      <c r="A35" s="20"/>
      <c r="B35" s="84">
        <v>4</v>
      </c>
      <c r="C35" s="1184" t="s">
        <v>293</v>
      </c>
      <c r="D35" s="1184"/>
      <c r="E35" s="1184"/>
      <c r="F35" s="1184"/>
      <c r="G35" s="1184"/>
      <c r="H35" s="1184"/>
      <c r="I35" s="1184"/>
      <c r="J35" s="1184"/>
      <c r="K35" s="1184"/>
      <c r="L35" s="1184"/>
      <c r="M35" s="1184"/>
    </row>
    <row r="36" spans="1:13" ht="18" customHeight="1">
      <c r="A36" s="20"/>
      <c r="B36" s="84">
        <v>5</v>
      </c>
      <c r="C36" s="1184" t="s">
        <v>295</v>
      </c>
      <c r="D36" s="1184"/>
      <c r="E36" s="1184"/>
      <c r="F36" s="1184"/>
      <c r="G36" s="1184"/>
      <c r="H36" s="1184"/>
      <c r="I36" s="1184"/>
      <c r="J36" s="1184"/>
      <c r="K36" s="1184"/>
      <c r="L36" s="1184"/>
      <c r="M36" s="1184"/>
    </row>
    <row r="37" spans="1:13" ht="18" hidden="1" customHeight="1">
      <c r="A37" s="20"/>
      <c r="B37" s="84"/>
      <c r="C37" s="1267" t="s">
        <v>296</v>
      </c>
      <c r="D37" s="1267"/>
      <c r="E37" s="1267"/>
      <c r="F37" s="1267"/>
      <c r="G37" s="1267"/>
      <c r="H37" s="1267"/>
      <c r="I37" s="1267"/>
      <c r="J37" s="1267"/>
      <c r="K37" s="1267"/>
      <c r="L37" s="1267"/>
      <c r="M37" s="1267"/>
    </row>
    <row r="38" spans="1:13" ht="30" customHeight="1">
      <c r="A38" s="20"/>
      <c r="B38" s="85">
        <v>6</v>
      </c>
      <c r="C38" s="1182" t="s">
        <v>297</v>
      </c>
      <c r="D38" s="1182"/>
      <c r="E38" s="1182"/>
      <c r="F38" s="1182"/>
      <c r="G38" s="1182"/>
      <c r="H38" s="1182"/>
      <c r="I38" s="1182"/>
      <c r="J38" s="1182"/>
      <c r="K38" s="1182"/>
      <c r="L38" s="1182"/>
      <c r="M38" s="1182"/>
    </row>
    <row r="39" spans="1:13" ht="62.25" customHeight="1">
      <c r="B39" s="35">
        <v>7</v>
      </c>
      <c r="C39" s="1184" t="s">
        <v>298</v>
      </c>
      <c r="D39" s="1184"/>
      <c r="E39" s="1184"/>
      <c r="F39" s="1184"/>
      <c r="G39" s="1184"/>
      <c r="H39" s="1184"/>
      <c r="I39" s="1184"/>
      <c r="J39" s="1184"/>
      <c r="K39" s="1184"/>
      <c r="L39" s="1184"/>
      <c r="M39" s="1184"/>
    </row>
    <row r="40" spans="1:13">
      <c r="D40" s="1" t="s">
        <v>201</v>
      </c>
    </row>
  </sheetData>
  <sheetProtection algorithmName="SHA-512" hashValue="xfF8qQt8BVMZw/BpfI6Ll+ZV4LhsPqDiky7V42XUZckQMgMiLAGqfG3eJj6RyKwOiaJg4JXkkozRtYfpT8jkmg==" saltValue="1OdGKKt/IiKS8tvUObYoNw==" spinCount="100000" sheet="1" objects="1" scenarios="1" selectLockedCells="1"/>
  <mergeCells count="63">
    <mergeCell ref="L2:M2"/>
    <mergeCell ref="A3:M3"/>
    <mergeCell ref="B5:C5"/>
    <mergeCell ref="D5:M5"/>
    <mergeCell ref="B6:C6"/>
    <mergeCell ref="D6:M6"/>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I15:J15"/>
    <mergeCell ref="K15:L15"/>
    <mergeCell ref="F13:H13"/>
    <mergeCell ref="I13:J13"/>
    <mergeCell ref="K13:L13"/>
    <mergeCell ref="E16:H16"/>
    <mergeCell ref="I16:J16"/>
    <mergeCell ref="K16:L16"/>
    <mergeCell ref="E17:H17"/>
    <mergeCell ref="I17:J17"/>
    <mergeCell ref="K17:L17"/>
    <mergeCell ref="F18:H18"/>
    <mergeCell ref="I18:J18"/>
    <mergeCell ref="K18:L18"/>
    <mergeCell ref="F19:H19"/>
    <mergeCell ref="I19:J19"/>
    <mergeCell ref="K19:L19"/>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C37:M37"/>
    <mergeCell ref="C38:M38"/>
    <mergeCell ref="C39:M39"/>
    <mergeCell ref="C31:M31"/>
    <mergeCell ref="C32:M32"/>
    <mergeCell ref="C33:M33"/>
    <mergeCell ref="C35:M35"/>
    <mergeCell ref="C36:M36"/>
  </mergeCells>
  <phoneticPr fontId="19"/>
  <printOptions horizontalCentered="1"/>
  <pageMargins left="0.70866141732283472" right="0.70866141732283472" top="0.74803149606299213" bottom="0.74803149606299213" header="0.31496062992125984" footer="0.31496062992125984"/>
  <pageSetup paperSize="9" scale="67" orientation="portrait" r:id="rId1"/>
  <extLst>
    <ext xmlns:x14="http://schemas.microsoft.com/office/spreadsheetml/2009/9/main" uri="{78C0D931-6437-407d-A8EE-F0AAD7539E65}">
      <x14:conditionalFormattings>
        <x14:conditionalFormatting xmlns:xm="http://schemas.microsoft.com/office/excel/2006/main">
          <x14:cfRule type="expression" priority="4" id="{F8A5A67B-0D44-41E5-B62C-143183D1C25F}">
            <xm:f>入力!$R$110="６．常勤専従（経験５年以上）"</xm:f>
            <x14:dxf>
              <fill>
                <patternFill patternType="none">
                  <bgColor auto="1"/>
                </patternFill>
              </fill>
            </x14:dxf>
          </x14:cfRule>
          <x14:cfRule type="expression" priority="5" id="{190A7F00-5DBD-4F97-9731-0993943D0EAF}">
            <xm:f>入力!$R$110="７．常勤専従（経験５年未満）"</xm:f>
            <x14:dxf>
              <fill>
                <patternFill patternType="none">
                  <bgColor auto="1"/>
                </patternFill>
              </fill>
            </x14:dxf>
          </x14:cfRule>
          <xm:sqref>I9:J11</xm:sqref>
        </x14:conditionalFormatting>
        <x14:conditionalFormatting xmlns:xm="http://schemas.microsoft.com/office/excel/2006/main">
          <x14:cfRule type="expression" priority="9" id="{D476E287-EB66-41AC-9038-44049F578B2E}">
            <xm:f>入力!$R$110="６．常勤専従（経験５年以上）"</xm:f>
            <x14:dxf>
              <fill>
                <patternFill patternType="solid">
                  <bgColor theme="8" tint="0.79998168889431442"/>
                </patternFill>
              </fill>
            </x14:dxf>
          </x14:cfRule>
          <x14:cfRule type="expression" priority="10" id="{F37E1750-E01E-4E6D-993D-74049551BF25}">
            <xm:f>入力!$R$110="７．常勤専従（経験５年未満）"</xm:f>
            <x14:dxf>
              <fill>
                <patternFill patternType="solid">
                  <bgColor theme="8" tint="0.79998168889431442"/>
                </patternFill>
              </fill>
            </x14:dxf>
          </x14:cfRule>
          <xm:sqref>I12:J13</xm:sqref>
        </x14:conditionalFormatting>
        <x14:conditionalFormatting xmlns:xm="http://schemas.microsoft.com/office/excel/2006/main">
          <x14:cfRule type="expression" priority="1" id="{B25196D6-CC72-45AA-B3D7-B337A953754A}">
            <xm:f>入力!$R$110="４．その他従業者"</xm:f>
            <x14:dxf>
              <fill>
                <patternFill patternType="none">
                  <bgColor auto="1"/>
                </patternFill>
              </fill>
            </x14:dxf>
          </x14:cfRule>
          <x14:cfRule type="expression" priority="2" id="{E333B9A8-1E7A-4957-A9F9-ECEF072023D7}">
            <xm:f>入力!$R$110="８．常勤換算（経験５年以上）"</xm:f>
            <x14:dxf>
              <fill>
                <patternFill patternType="none">
                  <bgColor auto="1"/>
                </patternFill>
              </fill>
            </x14:dxf>
          </x14:cfRule>
          <x14:cfRule type="expression" priority="3" id="{C0B391E9-3D10-4D1B-A847-AD9A26BEF16C}">
            <xm:f>入力!$R$110="９．常勤換算（経験５年未満）"</xm:f>
            <x14:dxf>
              <fill>
                <patternFill patternType="none">
                  <bgColor auto="1"/>
                </patternFill>
              </fill>
            </x14:dxf>
          </x14:cfRule>
          <xm:sqref>I15:J17</xm:sqref>
        </x14:conditionalFormatting>
        <x14:conditionalFormatting xmlns:xm="http://schemas.microsoft.com/office/excel/2006/main">
          <x14:cfRule type="expression" priority="8" id="{FC3F9BB2-06C1-4404-83B9-14B7E329C101}">
            <xm:f>入力!$R$110="４．その他従業者"</xm:f>
            <x14:dxf>
              <fill>
                <patternFill patternType="solid">
                  <bgColor theme="8" tint="0.79998168889431442"/>
                </patternFill>
              </fill>
            </x14:dxf>
          </x14:cfRule>
          <x14:cfRule type="expression" priority="12" id="{92F66235-2D40-424C-A8DC-EFAD41992777}">
            <xm:f>入力!$R$110="８．常勤換算（経験５年以上）"</xm:f>
            <x14:dxf>
              <fill>
                <patternFill patternType="solid">
                  <bgColor theme="8" tint="0.79998168889431442"/>
                </patternFill>
              </fill>
            </x14:dxf>
          </x14:cfRule>
          <x14:cfRule type="expression" priority="13" id="{DCE0433F-9CC3-44D4-88D0-79D4BB61CF0A}">
            <xm:f>入力!$R$110="９．常勤換算（経験５年未満）"</xm:f>
            <x14:dxf>
              <fill>
                <patternFill patternType="solid">
                  <bgColor theme="8" tint="0.79998168889431442"/>
                </patternFill>
              </fill>
            </x14:dxf>
          </x14:cfRule>
          <xm:sqref>I18:J20</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8BD98-D8A2-47A0-BA24-02B035A02DCD}">
  <sheetPr codeName="Sheet85">
    <pageSetUpPr fitToPage="1"/>
  </sheetPr>
  <dimension ref="A1:AA18"/>
  <sheetViews>
    <sheetView view="pageBreakPreview" zoomScale="85" zoomScaleNormal="100" zoomScaleSheetLayoutView="85" workbookViewId="0">
      <selection activeCell="AA1" sqref="AA1"/>
    </sheetView>
  </sheetViews>
  <sheetFormatPr defaultRowHeight="13.5"/>
  <cols>
    <col min="1" max="1" width="1.25" style="1" customWidth="1"/>
    <col min="2" max="2" width="24.25" style="1" customWidth="1"/>
    <col min="3" max="3" width="4" style="1" customWidth="1"/>
    <col min="4" max="6" width="20.125" style="1" customWidth="1"/>
    <col min="7" max="7" width="3.125" style="1" customWidth="1"/>
    <col min="8" max="8" width="1.5" style="1" customWidth="1"/>
    <col min="9" max="10" width="9" style="1" hidden="1" customWidth="1"/>
    <col min="11" max="13" width="9" style="260" hidden="1" customWidth="1"/>
    <col min="14" max="26" width="9" style="1" hidden="1" customWidth="1"/>
    <col min="27"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27" ht="18.75" customHeight="1">
      <c r="A1" s="30"/>
      <c r="B1" s="20" t="s">
        <v>347</v>
      </c>
      <c r="C1" s="20"/>
      <c r="D1" s="20"/>
      <c r="E1" s="20"/>
      <c r="F1" s="20"/>
      <c r="G1" s="20"/>
      <c r="AA1" s="550"/>
    </row>
    <row r="2" spans="1:27" ht="21" customHeight="1">
      <c r="A2" s="19"/>
      <c r="B2" s="20"/>
      <c r="C2" s="20"/>
      <c r="D2" s="20"/>
      <c r="E2" s="20"/>
      <c r="F2" s="1106" t="str">
        <f>入力!R4</f>
        <v>令和年月日</v>
      </c>
      <c r="G2" s="1106"/>
    </row>
    <row r="3" spans="1:27" ht="12.75" customHeight="1">
      <c r="A3" s="19"/>
      <c r="B3" s="20"/>
      <c r="C3" s="20"/>
      <c r="D3" s="20"/>
      <c r="E3" s="20"/>
      <c r="F3" s="21"/>
      <c r="G3" s="21"/>
    </row>
    <row r="4" spans="1:27" ht="40.5" customHeight="1">
      <c r="A4" s="1339" t="s">
        <v>348</v>
      </c>
      <c r="B4" s="1214"/>
      <c r="C4" s="1214"/>
      <c r="D4" s="1214"/>
      <c r="E4" s="1214"/>
      <c r="F4" s="1214"/>
      <c r="G4" s="1214"/>
    </row>
    <row r="5" spans="1:27" ht="14.25" customHeight="1">
      <c r="A5" s="22"/>
      <c r="B5" s="22"/>
      <c r="C5" s="22"/>
      <c r="D5" s="22"/>
      <c r="E5" s="22"/>
      <c r="F5" s="22"/>
      <c r="G5" s="22"/>
    </row>
    <row r="6" spans="1:27" ht="36" customHeight="1">
      <c r="A6" s="22"/>
      <c r="B6" s="64" t="s">
        <v>191</v>
      </c>
      <c r="C6" s="1108">
        <f>入力!C25</f>
        <v>0</v>
      </c>
      <c r="D6" s="1264"/>
      <c r="E6" s="1264"/>
      <c r="F6" s="1264"/>
      <c r="G6" s="1265"/>
      <c r="K6" s="260" t="s">
        <v>1064</v>
      </c>
      <c r="L6" s="260" t="s">
        <v>1065</v>
      </c>
      <c r="M6" s="260" t="s">
        <v>1066</v>
      </c>
    </row>
    <row r="7" spans="1:27" ht="30" customHeight="1">
      <c r="A7" s="20"/>
      <c r="B7" s="60" t="s">
        <v>349</v>
      </c>
      <c r="C7" s="1340">
        <f>IF(入力!E115=K7,K6,IF(入力!E115=L7,L6,IF(入力!E115=M7,M6,)))</f>
        <v>0</v>
      </c>
      <c r="D7" s="1340"/>
      <c r="E7" s="1340"/>
      <c r="F7" s="1340"/>
      <c r="G7" s="1340"/>
      <c r="K7" s="260" t="s">
        <v>690</v>
      </c>
      <c r="L7" s="260" t="s">
        <v>1067</v>
      </c>
      <c r="M7" s="260" t="s">
        <v>691</v>
      </c>
    </row>
    <row r="8" spans="1:27" ht="30" customHeight="1">
      <c r="A8" s="20"/>
      <c r="B8" s="59" t="s">
        <v>350</v>
      </c>
      <c r="C8" s="1341" t="str">
        <f>IF(AND(入力!J45="○",入力!J47="○",入力!J48="○"),K8,IF(AND(入力!J45="○",入力!J48="○"),L8,IF(AND(入力!J45="○",入力!J47="○"),M8,IF(AND(入力!J47="○",入力!J48="○"),N8,IF(AND(入力!J45="○"),O8,IF(AND(入力!J48="○"),P8,IF(AND(入力!J47="○"),Q8,"")))))))</f>
        <v/>
      </c>
      <c r="D8" s="1342"/>
      <c r="E8" s="1342"/>
      <c r="F8" s="1342"/>
      <c r="G8" s="1343"/>
      <c r="K8" s="260" t="s">
        <v>853</v>
      </c>
      <c r="L8" s="260" t="s">
        <v>854</v>
      </c>
      <c r="M8" s="260" t="s">
        <v>855</v>
      </c>
      <c r="N8" s="260" t="s">
        <v>856</v>
      </c>
      <c r="O8" s="260" t="s">
        <v>850</v>
      </c>
      <c r="P8" s="260" t="s">
        <v>852</v>
      </c>
      <c r="Q8" s="260" t="s">
        <v>851</v>
      </c>
    </row>
    <row r="9" spans="1:27" ht="3.75" customHeight="1">
      <c r="A9" s="20"/>
      <c r="B9" s="1190" t="s">
        <v>351</v>
      </c>
      <c r="C9" s="20"/>
      <c r="D9" s="47"/>
      <c r="E9" s="21"/>
      <c r="F9" s="47"/>
      <c r="G9" s="23"/>
    </row>
    <row r="10" spans="1:27" ht="19.5" customHeight="1">
      <c r="A10" s="20"/>
      <c r="B10" s="1190"/>
      <c r="C10" s="20"/>
      <c r="D10" s="120"/>
      <c r="E10" s="21"/>
      <c r="F10" s="47"/>
      <c r="G10" s="23"/>
    </row>
    <row r="11" spans="1:27" ht="44.25" customHeight="1">
      <c r="A11" s="20"/>
      <c r="B11" s="1190"/>
      <c r="C11" s="20"/>
      <c r="D11" s="1344" t="s">
        <v>352</v>
      </c>
      <c r="E11" s="1345"/>
      <c r="F11" s="1345"/>
      <c r="G11" s="23"/>
    </row>
    <row r="12" spans="1:27" ht="29.25" customHeight="1">
      <c r="A12" s="20"/>
      <c r="B12" s="1190"/>
      <c r="C12" s="20"/>
      <c r="D12" s="120"/>
      <c r="E12" s="21"/>
      <c r="F12" s="47"/>
      <c r="G12" s="23"/>
    </row>
    <row r="13" spans="1:27" ht="37.5" customHeight="1">
      <c r="A13" s="20"/>
      <c r="B13" s="1190"/>
      <c r="C13" s="20"/>
      <c r="D13" s="1346" t="s">
        <v>353</v>
      </c>
      <c r="E13" s="1346"/>
      <c r="F13" s="1346"/>
      <c r="G13" s="23"/>
    </row>
    <row r="14" spans="1:27" ht="32.25" customHeight="1">
      <c r="A14" s="20"/>
      <c r="B14" s="1191"/>
      <c r="C14" s="25"/>
      <c r="D14" s="1347" t="s">
        <v>354</v>
      </c>
      <c r="E14" s="1347"/>
      <c r="F14" s="1347"/>
      <c r="G14" s="26"/>
    </row>
    <row r="15" spans="1:27" ht="20.100000000000001" customHeight="1">
      <c r="A15" s="20"/>
      <c r="B15" s="20"/>
      <c r="C15" s="20"/>
      <c r="D15" s="20"/>
      <c r="E15" s="20"/>
      <c r="F15" s="20"/>
      <c r="G15" s="20"/>
    </row>
    <row r="16" spans="1:27" ht="20.100000000000001" hidden="1" customHeight="1">
      <c r="A16" s="20"/>
      <c r="B16" s="276" t="s">
        <v>355</v>
      </c>
      <c r="C16" s="20"/>
      <c r="D16" s="20"/>
      <c r="E16" s="20"/>
      <c r="F16" s="20"/>
      <c r="G16" s="20"/>
    </row>
    <row r="17" spans="1:7" ht="20.100000000000001" customHeight="1">
      <c r="A17" s="20"/>
      <c r="B17" s="20" t="s">
        <v>913</v>
      </c>
      <c r="C17" s="20"/>
      <c r="D17" s="20"/>
      <c r="E17" s="20"/>
      <c r="F17" s="20"/>
      <c r="G17" s="20"/>
    </row>
    <row r="18" spans="1:7" ht="20.100000000000001" customHeight="1">
      <c r="A18" s="20"/>
      <c r="B18" s="20"/>
      <c r="C18" s="20"/>
      <c r="D18" s="20"/>
      <c r="E18" s="20"/>
      <c r="F18" s="20"/>
      <c r="G18" s="20"/>
    </row>
  </sheetData>
  <sheetProtection algorithmName="SHA-512" hashValue="/pwrZtDNLY3tbRA1ntlIb2QJSv+goZe12b+PGvG8LCVKN/yZP4jyWOlh5JKf+UvQaCvkoPnHmQnaSYMDp5YiLg==" saltValue="cPDdEyj73HUi989x5WxORw==" spinCount="100000" sheet="1" objects="1" scenarios="1" selectLockedCells="1"/>
  <mergeCells count="9">
    <mergeCell ref="F2:G2"/>
    <mergeCell ref="A4:G4"/>
    <mergeCell ref="C7:G7"/>
    <mergeCell ref="C8:G8"/>
    <mergeCell ref="B9:B14"/>
    <mergeCell ref="D11:F11"/>
    <mergeCell ref="D13:F13"/>
    <mergeCell ref="D14:F14"/>
    <mergeCell ref="C6:G6"/>
  </mergeCells>
  <phoneticPr fontId="19"/>
  <pageMargins left="0.7" right="0.7" top="0.75" bottom="0.75" header="0.3" footer="0.3"/>
  <pageSetup paperSize="9" scale="85"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2CA49-BFB3-448D-A5E2-3F3605F30C8D}">
  <sheetPr codeName="Sheet86">
    <pageSetUpPr fitToPage="1"/>
  </sheetPr>
  <dimension ref="A1:AA15"/>
  <sheetViews>
    <sheetView view="pageBreakPreview" zoomScale="85" zoomScaleNormal="100" zoomScaleSheetLayoutView="85" workbookViewId="0">
      <selection activeCell="AA1" sqref="AA1"/>
    </sheetView>
  </sheetViews>
  <sheetFormatPr defaultRowHeight="13.5"/>
  <cols>
    <col min="1" max="1" width="1.25" style="1" customWidth="1"/>
    <col min="2" max="2" width="24.25" style="1" customWidth="1"/>
    <col min="3" max="3" width="4" style="1" customWidth="1"/>
    <col min="4" max="6" width="20.125" style="1" customWidth="1"/>
    <col min="7" max="7" width="3.125" style="1" customWidth="1"/>
    <col min="8" max="8" width="2.25" style="1" customWidth="1"/>
    <col min="9" max="26" width="9" style="1" hidden="1" customWidth="1"/>
    <col min="27"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27" ht="18.75" customHeight="1">
      <c r="A1" s="30"/>
      <c r="B1" s="20" t="s">
        <v>356</v>
      </c>
      <c r="C1" s="20"/>
      <c r="D1" s="20"/>
      <c r="E1" s="20"/>
      <c r="F1" s="20"/>
      <c r="G1" s="20"/>
      <c r="H1" s="20"/>
      <c r="AA1" s="550"/>
    </row>
    <row r="2" spans="1:27" ht="21.75" customHeight="1">
      <c r="A2" s="19"/>
      <c r="B2" s="20"/>
      <c r="C2" s="20"/>
      <c r="D2" s="20"/>
      <c r="E2" s="20"/>
      <c r="F2" s="1106" t="str">
        <f>入力!R4</f>
        <v>令和年月日</v>
      </c>
      <c r="G2" s="1106"/>
      <c r="H2" s="20"/>
    </row>
    <row r="3" spans="1:27" ht="12" customHeight="1">
      <c r="A3" s="19"/>
      <c r="B3" s="20"/>
      <c r="C3" s="20"/>
      <c r="D3" s="20"/>
      <c r="E3" s="20"/>
      <c r="F3" s="21"/>
      <c r="G3" s="21"/>
      <c r="H3" s="20"/>
    </row>
    <row r="4" spans="1:27" ht="36" customHeight="1">
      <c r="A4" s="1339" t="s">
        <v>357</v>
      </c>
      <c r="B4" s="1214"/>
      <c r="C4" s="1214"/>
      <c r="D4" s="1214"/>
      <c r="E4" s="1214"/>
      <c r="F4" s="1214"/>
      <c r="G4" s="1214"/>
      <c r="H4" s="20"/>
    </row>
    <row r="5" spans="1:27" ht="10.5" customHeight="1">
      <c r="A5" s="22"/>
      <c r="B5" s="22"/>
      <c r="C5" s="22"/>
      <c r="D5" s="22"/>
      <c r="E5" s="22"/>
      <c r="F5" s="22"/>
      <c r="G5" s="22"/>
      <c r="H5" s="20"/>
    </row>
    <row r="6" spans="1:27" ht="36" customHeight="1">
      <c r="A6" s="22"/>
      <c r="B6" s="64" t="s">
        <v>191</v>
      </c>
      <c r="C6" s="1108">
        <f>入力!C25</f>
        <v>0</v>
      </c>
      <c r="D6" s="1264"/>
      <c r="E6" s="1264"/>
      <c r="F6" s="1264"/>
      <c r="G6" s="1265"/>
      <c r="H6" s="20"/>
      <c r="K6" s="260" t="s">
        <v>1064</v>
      </c>
      <c r="L6" s="260" t="s">
        <v>1065</v>
      </c>
      <c r="M6" s="260" t="s">
        <v>1066</v>
      </c>
    </row>
    <row r="7" spans="1:27" ht="30" customHeight="1">
      <c r="A7" s="20"/>
      <c r="B7" s="60" t="s">
        <v>349</v>
      </c>
      <c r="C7" s="1216">
        <f>IF(入力!E116=K7,K6,IF(入力!E116=L7,L6,IF(入力!E116=M7,M6,)))</f>
        <v>0</v>
      </c>
      <c r="D7" s="1216"/>
      <c r="E7" s="1216"/>
      <c r="F7" s="1216"/>
      <c r="G7" s="1220"/>
      <c r="H7" s="20"/>
      <c r="K7" s="260" t="s">
        <v>690</v>
      </c>
      <c r="L7" s="260" t="s">
        <v>1067</v>
      </c>
      <c r="M7" s="260" t="s">
        <v>691</v>
      </c>
    </row>
    <row r="8" spans="1:27" ht="46.5" customHeight="1">
      <c r="A8" s="20"/>
      <c r="B8" s="60" t="s">
        <v>358</v>
      </c>
      <c r="C8" s="1338">
        <f>IF(入力!L116=入力!AB116,K8,IF(入力!L116=入力!AC116,L8,))</f>
        <v>0</v>
      </c>
      <c r="D8" s="1279"/>
      <c r="E8" s="1279"/>
      <c r="F8" s="1279"/>
      <c r="G8" s="1280"/>
      <c r="H8" s="20"/>
      <c r="K8" s="1" t="s">
        <v>858</v>
      </c>
      <c r="L8" s="1" t="s">
        <v>859</v>
      </c>
    </row>
    <row r="9" spans="1:27" ht="3.75" customHeight="1">
      <c r="A9" s="20"/>
      <c r="B9" s="1105" t="s">
        <v>359</v>
      </c>
      <c r="C9" s="20"/>
      <c r="D9" s="47"/>
      <c r="E9" s="21"/>
      <c r="F9" s="47"/>
      <c r="G9" s="23"/>
      <c r="H9" s="20"/>
    </row>
    <row r="10" spans="1:27" ht="39.950000000000003" customHeight="1">
      <c r="A10" s="20"/>
      <c r="B10" s="1105"/>
      <c r="C10" s="20"/>
      <c r="D10" s="1349"/>
      <c r="E10" s="1350"/>
      <c r="F10" s="1350"/>
      <c r="G10" s="23"/>
      <c r="H10" s="20"/>
      <c r="K10" s="261" t="s">
        <v>352</v>
      </c>
      <c r="L10" s="262"/>
      <c r="M10" s="262"/>
      <c r="N10" s="238"/>
    </row>
    <row r="11" spans="1:27" ht="39.950000000000003" customHeight="1">
      <c r="A11" s="20"/>
      <c r="B11" s="1105"/>
      <c r="C11" s="20"/>
      <c r="D11" s="1351">
        <f>IF(C8=K8,K10,IF(C8=L8,K11,))</f>
        <v>0</v>
      </c>
      <c r="E11" s="1352"/>
      <c r="F11" s="1352"/>
      <c r="G11" s="23"/>
      <c r="H11" s="20"/>
      <c r="K11" s="263" t="s">
        <v>857</v>
      </c>
      <c r="L11" s="263"/>
      <c r="M11" s="263"/>
      <c r="N11" s="238"/>
    </row>
    <row r="12" spans="1:27" ht="39.950000000000003" customHeight="1">
      <c r="A12" s="20"/>
      <c r="B12" s="1105"/>
      <c r="C12" s="24"/>
      <c r="D12" s="1353"/>
      <c r="E12" s="1353"/>
      <c r="F12" s="1353"/>
      <c r="G12" s="26"/>
      <c r="H12" s="20"/>
      <c r="K12" s="1348"/>
      <c r="L12" s="1348"/>
      <c r="M12" s="1348"/>
      <c r="N12" s="238"/>
    </row>
    <row r="13" spans="1:27" ht="15.75" customHeight="1">
      <c r="A13" s="20"/>
      <c r="B13" s="29"/>
      <c r="C13" s="20"/>
      <c r="D13" s="39"/>
      <c r="E13" s="39"/>
      <c r="F13" s="39"/>
      <c r="G13" s="20"/>
      <c r="H13" s="20"/>
      <c r="K13" s="238"/>
      <c r="L13" s="238"/>
      <c r="M13" s="238"/>
      <c r="N13" s="238"/>
    </row>
    <row r="14" spans="1:27" ht="19.5" hidden="1" customHeight="1">
      <c r="A14" s="20"/>
      <c r="B14" s="276" t="s">
        <v>194</v>
      </c>
      <c r="C14" s="20"/>
      <c r="D14" s="20"/>
      <c r="E14" s="20"/>
      <c r="F14" s="39"/>
      <c r="G14" s="20"/>
      <c r="H14" s="20"/>
    </row>
    <row r="15" spans="1:27" ht="20.100000000000001" customHeight="1">
      <c r="A15" s="20"/>
      <c r="B15" s="20" t="s">
        <v>914</v>
      </c>
      <c r="C15" s="20"/>
      <c r="D15" s="20"/>
      <c r="E15" s="20"/>
      <c r="F15" s="20"/>
      <c r="G15" s="20"/>
      <c r="H15" s="20"/>
    </row>
  </sheetData>
  <sheetProtection algorithmName="SHA-512" hashValue="2eZ02YM+o5EogPZ4kggQY2wy14fAtxkpg/8yfViyRgel6HJ5Y3svikEQevc+UElj6lF47c6CEriZQ8doSq74vA==" saltValue="8y5gUHmN6u31n4IhEVuA/w==" spinCount="100000" sheet="1" objects="1" scenarios="1" selectLockedCells="1"/>
  <mergeCells count="10">
    <mergeCell ref="K12:M12"/>
    <mergeCell ref="D10:F10"/>
    <mergeCell ref="F2:G2"/>
    <mergeCell ref="A4:G4"/>
    <mergeCell ref="C7:G7"/>
    <mergeCell ref="C8:G8"/>
    <mergeCell ref="B9:B12"/>
    <mergeCell ref="D11:F11"/>
    <mergeCell ref="D12:F12"/>
    <mergeCell ref="C6:G6"/>
  </mergeCells>
  <phoneticPr fontId="19"/>
  <pageMargins left="0.7" right="0.7" top="0.75" bottom="0.75" header="0.3" footer="0.3"/>
  <pageSetup paperSize="9" scale="85"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D29F1-6326-4BB4-AB1F-9295616E585D}">
  <sheetPr codeName="Sheet88">
    <pageSetUpPr fitToPage="1"/>
  </sheetPr>
  <dimension ref="A1:AA30"/>
  <sheetViews>
    <sheetView view="pageBreakPreview" zoomScale="85" zoomScaleNormal="100" zoomScaleSheetLayoutView="85" workbookViewId="0">
      <selection activeCell="C11" sqref="C11:F12"/>
    </sheetView>
  </sheetViews>
  <sheetFormatPr defaultRowHeight="13.5"/>
  <cols>
    <col min="1" max="1" width="2.25" style="1" customWidth="1"/>
    <col min="2" max="2" width="24.25" style="1" customWidth="1"/>
    <col min="3" max="3" width="6.75" style="1" customWidth="1"/>
    <col min="4" max="5" width="20.125" style="1" customWidth="1"/>
    <col min="6" max="6" width="24.375" style="1" customWidth="1"/>
    <col min="7" max="7" width="2.5" style="1" customWidth="1"/>
    <col min="8" max="26" width="0" style="1" hidden="1" customWidth="1"/>
    <col min="27" max="16384" width="9" style="1"/>
  </cols>
  <sheetData>
    <row r="1" spans="1:27" ht="23.25" customHeight="1">
      <c r="A1" s="19"/>
      <c r="B1" s="20" t="s">
        <v>360</v>
      </c>
      <c r="C1" s="20"/>
      <c r="D1" s="20"/>
      <c r="E1" s="20"/>
      <c r="F1" s="20"/>
      <c r="G1" s="20"/>
      <c r="AA1" s="550"/>
    </row>
    <row r="2" spans="1:27" ht="27.75" customHeight="1">
      <c r="A2" s="19"/>
      <c r="B2" s="20"/>
      <c r="C2" s="20"/>
      <c r="D2" s="20"/>
      <c r="E2" s="1106" t="str">
        <f>入力!R4</f>
        <v>令和年月日</v>
      </c>
      <c r="F2" s="1106"/>
      <c r="G2" s="20"/>
    </row>
    <row r="3" spans="1:27" ht="27.75" customHeight="1">
      <c r="A3" s="19"/>
      <c r="B3" s="20"/>
      <c r="C3" s="20"/>
      <c r="D3" s="20"/>
      <c r="E3" s="21"/>
      <c r="F3" s="21"/>
      <c r="G3" s="20"/>
    </row>
    <row r="4" spans="1:27" ht="36" customHeight="1">
      <c r="A4" s="1214" t="s">
        <v>361</v>
      </c>
      <c r="B4" s="1214"/>
      <c r="C4" s="1214"/>
      <c r="D4" s="1214"/>
      <c r="E4" s="1214"/>
      <c r="F4" s="1214"/>
      <c r="G4" s="20"/>
    </row>
    <row r="5" spans="1:27" ht="21" customHeight="1">
      <c r="A5" s="22"/>
      <c r="B5" s="22"/>
      <c r="C5" s="22"/>
      <c r="D5" s="22"/>
      <c r="E5" s="22"/>
      <c r="F5" s="22"/>
      <c r="G5" s="20"/>
    </row>
    <row r="6" spans="1:27" ht="36" customHeight="1">
      <c r="A6" s="22"/>
      <c r="B6" s="59" t="s">
        <v>362</v>
      </c>
      <c r="C6" s="1108">
        <f>入力!C25</f>
        <v>0</v>
      </c>
      <c r="D6" s="1109"/>
      <c r="E6" s="1109"/>
      <c r="F6" s="1110"/>
      <c r="G6" s="20"/>
      <c r="I6" s="1" t="s">
        <v>860</v>
      </c>
      <c r="J6" s="1" t="s">
        <v>861</v>
      </c>
      <c r="K6" s="1" t="s">
        <v>862</v>
      </c>
    </row>
    <row r="7" spans="1:27" ht="46.5" customHeight="1">
      <c r="A7" s="20"/>
      <c r="B7" s="63" t="s">
        <v>363</v>
      </c>
      <c r="C7" s="1368">
        <f>IF(入力!E118=I7,I6,IF(入力!E118=J7,J6,IF(入力!E118=K7,K6,)))</f>
        <v>0</v>
      </c>
      <c r="D7" s="1368"/>
      <c r="E7" s="1368"/>
      <c r="F7" s="1369"/>
      <c r="G7" s="20"/>
      <c r="I7" s="1" t="s">
        <v>690</v>
      </c>
      <c r="J7" s="1" t="s">
        <v>692</v>
      </c>
      <c r="K7" s="1" t="s">
        <v>691</v>
      </c>
    </row>
    <row r="8" spans="1:27" ht="33" customHeight="1">
      <c r="A8" s="20"/>
      <c r="B8" s="1370" t="s">
        <v>364</v>
      </c>
      <c r="C8" s="1371">
        <f>IF(OR(入力!C50="該当",AND(入力!J45="○",入力!C60="２．重症心身障害")),,IF(入力!J45="○",I8,))</f>
        <v>0</v>
      </c>
      <c r="D8" s="1372"/>
      <c r="E8" s="1372"/>
      <c r="F8" s="1373"/>
      <c r="G8" s="20"/>
      <c r="I8" s="5" t="s">
        <v>873</v>
      </c>
      <c r="J8" s="5" t="s">
        <v>874</v>
      </c>
      <c r="K8" s="1" t="s">
        <v>871</v>
      </c>
    </row>
    <row r="9" spans="1:27" ht="33.75" customHeight="1">
      <c r="A9" s="20"/>
      <c r="B9" s="1190"/>
      <c r="C9" s="1374">
        <f>IF(OR(入力!C50="該当",AND(入力!J45="○",入力!C60="２．重症心身障害")),J8,)</f>
        <v>0</v>
      </c>
      <c r="D9" s="1375"/>
      <c r="E9" s="1375"/>
      <c r="F9" s="1376"/>
      <c r="G9" s="20"/>
    </row>
    <row r="10" spans="1:27" ht="24.75" customHeight="1">
      <c r="A10" s="20"/>
      <c r="B10" s="1191"/>
      <c r="C10" s="1377">
        <f>IF(入力!J46="○",K8,)</f>
        <v>0</v>
      </c>
      <c r="D10" s="1378"/>
      <c r="E10" s="1378"/>
      <c r="F10" s="1379"/>
      <c r="G10" s="20"/>
    </row>
    <row r="11" spans="1:27" ht="24.75" customHeight="1">
      <c r="A11" s="20"/>
      <c r="B11" s="1189" t="s">
        <v>365</v>
      </c>
      <c r="C11" s="1355"/>
      <c r="D11" s="1356"/>
      <c r="E11" s="1356"/>
      <c r="F11" s="1357"/>
      <c r="G11" s="20"/>
    </row>
    <row r="12" spans="1:27" ht="24.75" customHeight="1">
      <c r="A12" s="20"/>
      <c r="B12" s="1191"/>
      <c r="C12" s="1358"/>
      <c r="D12" s="1359"/>
      <c r="E12" s="1359"/>
      <c r="F12" s="1360"/>
      <c r="G12" s="20"/>
      <c r="I12" s="1" t="s">
        <v>875</v>
      </c>
      <c r="J12" s="1" t="s">
        <v>876</v>
      </c>
      <c r="K12" s="1" t="s">
        <v>877</v>
      </c>
    </row>
    <row r="13" spans="1:27" ht="42" customHeight="1">
      <c r="A13" s="20"/>
      <c r="B13" s="1361" t="s">
        <v>366</v>
      </c>
      <c r="C13" s="273"/>
      <c r="D13" s="274" t="s">
        <v>198</v>
      </c>
      <c r="E13" s="274" t="s">
        <v>197</v>
      </c>
      <c r="F13" s="274" t="s">
        <v>367</v>
      </c>
      <c r="G13" s="20"/>
    </row>
    <row r="14" spans="1:27" ht="30" customHeight="1">
      <c r="A14" s="20"/>
      <c r="B14" s="1321"/>
      <c r="C14" s="273">
        <v>1</v>
      </c>
      <c r="D14" s="557"/>
      <c r="E14" s="558"/>
      <c r="F14" s="557"/>
      <c r="G14" s="20"/>
    </row>
    <row r="15" spans="1:27" ht="30" customHeight="1">
      <c r="A15" s="20"/>
      <c r="B15" s="1321"/>
      <c r="C15" s="273">
        <v>2</v>
      </c>
      <c r="D15" s="557"/>
      <c r="E15" s="558"/>
      <c r="F15" s="557"/>
      <c r="G15" s="20"/>
    </row>
    <row r="16" spans="1:27" ht="30" customHeight="1">
      <c r="A16" s="20"/>
      <c r="B16" s="1321"/>
      <c r="C16" s="273">
        <v>3</v>
      </c>
      <c r="D16" s="557"/>
      <c r="E16" s="558"/>
      <c r="F16" s="557"/>
      <c r="G16" s="20"/>
    </row>
    <row r="17" spans="1:7" ht="30" customHeight="1">
      <c r="A17" s="20"/>
      <c r="B17" s="1321"/>
      <c r="C17" s="273">
        <v>4</v>
      </c>
      <c r="D17" s="557"/>
      <c r="E17" s="558"/>
      <c r="F17" s="557"/>
      <c r="G17" s="20"/>
    </row>
    <row r="18" spans="1:7" ht="30" customHeight="1">
      <c r="A18" s="20"/>
      <c r="B18" s="1321"/>
      <c r="C18" s="273">
        <v>5</v>
      </c>
      <c r="D18" s="557"/>
      <c r="E18" s="558"/>
      <c r="F18" s="557"/>
      <c r="G18" s="20"/>
    </row>
    <row r="19" spans="1:7" ht="30" customHeight="1">
      <c r="A19" s="20"/>
      <c r="B19" s="1321"/>
      <c r="C19" s="273">
        <v>6</v>
      </c>
      <c r="D19" s="557"/>
      <c r="E19" s="558"/>
      <c r="F19" s="557"/>
      <c r="G19" s="20"/>
    </row>
    <row r="20" spans="1:7" ht="30" customHeight="1">
      <c r="A20" s="20"/>
      <c r="B20" s="1321"/>
      <c r="C20" s="273">
        <v>7</v>
      </c>
      <c r="D20" s="557"/>
      <c r="E20" s="558"/>
      <c r="F20" s="557"/>
      <c r="G20" s="20"/>
    </row>
    <row r="21" spans="1:7" ht="30" customHeight="1">
      <c r="A21" s="20"/>
      <c r="B21" s="1321"/>
      <c r="C21" s="273">
        <v>8</v>
      </c>
      <c r="D21" s="557"/>
      <c r="E21" s="558"/>
      <c r="F21" s="557"/>
      <c r="G21" s="20"/>
    </row>
    <row r="22" spans="1:7" ht="30" customHeight="1">
      <c r="A22" s="20"/>
      <c r="B22" s="1321"/>
      <c r="C22" s="273">
        <v>9</v>
      </c>
      <c r="D22" s="557"/>
      <c r="E22" s="558"/>
      <c r="F22" s="557"/>
      <c r="G22" s="20"/>
    </row>
    <row r="23" spans="1:7" ht="30" customHeight="1">
      <c r="A23" s="20"/>
      <c r="B23" s="1321"/>
      <c r="C23" s="273">
        <v>10</v>
      </c>
      <c r="D23" s="557"/>
      <c r="E23" s="558"/>
      <c r="F23" s="557"/>
      <c r="G23" s="20"/>
    </row>
    <row r="24" spans="1:7" ht="30" customHeight="1">
      <c r="A24" s="20"/>
      <c r="B24" s="1362"/>
      <c r="C24" s="254" t="s">
        <v>368</v>
      </c>
      <c r="D24" s="1363">
        <f>COUNTA(D14:D23)</f>
        <v>0</v>
      </c>
      <c r="E24" s="1364"/>
      <c r="F24" s="1365"/>
      <c r="G24" s="20"/>
    </row>
    <row r="25" spans="1:7" ht="25.5" customHeight="1">
      <c r="A25" s="20"/>
      <c r="B25" s="20"/>
      <c r="C25" s="40"/>
      <c r="D25" s="121"/>
      <c r="E25" s="121"/>
      <c r="F25" s="121"/>
      <c r="G25" s="20"/>
    </row>
    <row r="26" spans="1:7" ht="28.5" hidden="1" customHeight="1">
      <c r="A26" s="20"/>
      <c r="B26" s="1366" t="s">
        <v>355</v>
      </c>
      <c r="C26" s="1366"/>
      <c r="D26" s="1366"/>
      <c r="E26" s="1366"/>
      <c r="F26" s="1366"/>
      <c r="G26" s="20"/>
    </row>
    <row r="27" spans="1:7" ht="40.5" hidden="1" customHeight="1">
      <c r="A27" s="20"/>
      <c r="B27" s="1367" t="s">
        <v>369</v>
      </c>
      <c r="C27" s="1366"/>
      <c r="D27" s="1366"/>
      <c r="E27" s="1366"/>
      <c r="F27" s="1366"/>
      <c r="G27" s="20"/>
    </row>
    <row r="28" spans="1:7" ht="37.5" customHeight="1">
      <c r="A28" s="20"/>
      <c r="B28" s="1113" t="s">
        <v>915</v>
      </c>
      <c r="C28" s="1113"/>
      <c r="D28" s="1113"/>
      <c r="E28" s="1113"/>
      <c r="F28" s="1113"/>
      <c r="G28" s="20"/>
    </row>
    <row r="29" spans="1:7" ht="30" customHeight="1">
      <c r="A29" s="20"/>
      <c r="B29" s="1113" t="s">
        <v>916</v>
      </c>
      <c r="C29" s="1113"/>
      <c r="D29" s="1113"/>
      <c r="E29" s="1113"/>
      <c r="F29" s="1113"/>
      <c r="G29" s="20"/>
    </row>
    <row r="30" spans="1:7">
      <c r="A30" s="20"/>
      <c r="B30" s="1354" t="s">
        <v>370</v>
      </c>
      <c r="C30" s="1354"/>
      <c r="D30" s="1354"/>
      <c r="E30" s="1354"/>
      <c r="F30" s="1354"/>
      <c r="G30" s="20"/>
    </row>
  </sheetData>
  <sheetProtection algorithmName="SHA-512" hashValue="FNK8Lc3KSimgxwcgF2dQfjusKxfQMGNWF9aryM51+CN+6gPnmabVeud6xjzyCiZGa0AGSAumFd8HqL3iUvc/aA==" saltValue="Y+xQQz/jrVbXIPBB41IbTw==" spinCount="100000" sheet="1" objects="1" scenarios="1" selectLockedCells="1"/>
  <mergeCells count="17">
    <mergeCell ref="E2:F2"/>
    <mergeCell ref="A4:F4"/>
    <mergeCell ref="C6:F6"/>
    <mergeCell ref="C7:F7"/>
    <mergeCell ref="B8:B10"/>
    <mergeCell ref="C8:F8"/>
    <mergeCell ref="C9:F9"/>
    <mergeCell ref="C10:F10"/>
    <mergeCell ref="B28:F28"/>
    <mergeCell ref="B29:F29"/>
    <mergeCell ref="B30:F30"/>
    <mergeCell ref="B11:B12"/>
    <mergeCell ref="C11:F12"/>
    <mergeCell ref="B13:B24"/>
    <mergeCell ref="D24:F24"/>
    <mergeCell ref="B26:F26"/>
    <mergeCell ref="B27:F27"/>
  </mergeCells>
  <phoneticPr fontId="19"/>
  <dataValidations count="1">
    <dataValidation type="list" allowBlank="1" showInputMessage="1" showErrorMessage="1" sqref="C11:F12" xr:uid="{92F3458C-FF6D-433F-BB6E-556A0473DA93}">
      <formula1>$I$12:$K$12</formula1>
    </dataValidation>
  </dataValidations>
  <printOptions horizontalCentered="1"/>
  <pageMargins left="0.70866141732283472" right="0.70866141732283472" top="0.74803149606299213" bottom="0.74803149606299213" header="0.31496062992125984" footer="0.31496062992125984"/>
  <pageSetup paperSize="9" scale="79" fitToHeight="0" orientation="portrait"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3087-3FDA-4828-9BB0-8DF8F8BF7293}">
  <sheetPr codeName="Sheet89"/>
  <dimension ref="B1:AA14"/>
  <sheetViews>
    <sheetView view="pageBreakPreview" zoomScale="85" zoomScaleNormal="70" zoomScaleSheetLayoutView="85" workbookViewId="0">
      <selection activeCell="D9" sqref="D9:I9"/>
    </sheetView>
  </sheetViews>
  <sheetFormatPr defaultRowHeight="18.75"/>
  <cols>
    <col min="1" max="1" width="2.375" style="44" customWidth="1"/>
    <col min="2" max="2" width="9" style="44"/>
    <col min="3" max="9" width="10.625" style="44" customWidth="1"/>
    <col min="10" max="10" width="2.25" style="44" customWidth="1"/>
    <col min="11" max="26" width="0" style="44" hidden="1" customWidth="1"/>
    <col min="27" max="258" width="9" style="44"/>
    <col min="259" max="265" width="10.625" style="44" customWidth="1"/>
    <col min="266" max="514" width="9" style="44"/>
    <col min="515" max="521" width="10.625" style="44" customWidth="1"/>
    <col min="522" max="770" width="9" style="44"/>
    <col min="771" max="777" width="10.625" style="44" customWidth="1"/>
    <col min="778" max="1026" width="9" style="44"/>
    <col min="1027" max="1033" width="10.625" style="44" customWidth="1"/>
    <col min="1034" max="1282" width="9" style="44"/>
    <col min="1283" max="1289" width="10.625" style="44" customWidth="1"/>
    <col min="1290" max="1538" width="9" style="44"/>
    <col min="1539" max="1545" width="10.625" style="44" customWidth="1"/>
    <col min="1546" max="1794" width="9" style="44"/>
    <col min="1795" max="1801" width="10.625" style="44" customWidth="1"/>
    <col min="1802" max="2050" width="9" style="44"/>
    <col min="2051" max="2057" width="10.625" style="44" customWidth="1"/>
    <col min="2058" max="2306" width="9" style="44"/>
    <col min="2307" max="2313" width="10.625" style="44" customWidth="1"/>
    <col min="2314" max="2562" width="9" style="44"/>
    <col min="2563" max="2569" width="10.625" style="44" customWidth="1"/>
    <col min="2570" max="2818" width="9" style="44"/>
    <col min="2819" max="2825" width="10.625" style="44" customWidth="1"/>
    <col min="2826" max="3074" width="9" style="44"/>
    <col min="3075" max="3081" width="10.625" style="44" customWidth="1"/>
    <col min="3082" max="3330" width="9" style="44"/>
    <col min="3331" max="3337" width="10.625" style="44" customWidth="1"/>
    <col min="3338" max="3586" width="9" style="44"/>
    <col min="3587" max="3593" width="10.625" style="44" customWidth="1"/>
    <col min="3594" max="3842" width="9" style="44"/>
    <col min="3843" max="3849" width="10.625" style="44" customWidth="1"/>
    <col min="3850" max="4098" width="9" style="44"/>
    <col min="4099" max="4105" width="10.625" style="44" customWidth="1"/>
    <col min="4106" max="4354" width="9" style="44"/>
    <col min="4355" max="4361" width="10.625" style="44" customWidth="1"/>
    <col min="4362" max="4610" width="9" style="44"/>
    <col min="4611" max="4617" width="10.625" style="44" customWidth="1"/>
    <col min="4618" max="4866" width="9" style="44"/>
    <col min="4867" max="4873" width="10.625" style="44" customWidth="1"/>
    <col min="4874" max="5122" width="9" style="44"/>
    <col min="5123" max="5129" width="10.625" style="44" customWidth="1"/>
    <col min="5130" max="5378" width="9" style="44"/>
    <col min="5379" max="5385" width="10.625" style="44" customWidth="1"/>
    <col min="5386" max="5634" width="9" style="44"/>
    <col min="5635" max="5641" width="10.625" style="44" customWidth="1"/>
    <col min="5642" max="5890" width="9" style="44"/>
    <col min="5891" max="5897" width="10.625" style="44" customWidth="1"/>
    <col min="5898" max="6146" width="9" style="44"/>
    <col min="6147" max="6153" width="10.625" style="44" customWidth="1"/>
    <col min="6154" max="6402" width="9" style="44"/>
    <col min="6403" max="6409" width="10.625" style="44" customWidth="1"/>
    <col min="6410" max="6658" width="9" style="44"/>
    <col min="6659" max="6665" width="10.625" style="44" customWidth="1"/>
    <col min="6666" max="6914" width="9" style="44"/>
    <col min="6915" max="6921" width="10.625" style="44" customWidth="1"/>
    <col min="6922" max="7170" width="9" style="44"/>
    <col min="7171" max="7177" width="10.625" style="44" customWidth="1"/>
    <col min="7178" max="7426" width="9" style="44"/>
    <col min="7427" max="7433" width="10.625" style="44" customWidth="1"/>
    <col min="7434" max="7682" width="9" style="44"/>
    <col min="7683" max="7689" width="10.625" style="44" customWidth="1"/>
    <col min="7690" max="7938" width="9" style="44"/>
    <col min="7939" max="7945" width="10.625" style="44" customWidth="1"/>
    <col min="7946" max="8194" width="9" style="44"/>
    <col min="8195" max="8201" width="10.625" style="44" customWidth="1"/>
    <col min="8202" max="8450" width="9" style="44"/>
    <col min="8451" max="8457" width="10.625" style="44" customWidth="1"/>
    <col min="8458" max="8706" width="9" style="44"/>
    <col min="8707" max="8713" width="10.625" style="44" customWidth="1"/>
    <col min="8714" max="8962" width="9" style="44"/>
    <col min="8963" max="8969" width="10.625" style="44" customWidth="1"/>
    <col min="8970" max="9218" width="9" style="44"/>
    <col min="9219" max="9225" width="10.625" style="44" customWidth="1"/>
    <col min="9226" max="9474" width="9" style="44"/>
    <col min="9475" max="9481" width="10.625" style="44" customWidth="1"/>
    <col min="9482" max="9730" width="9" style="44"/>
    <col min="9731" max="9737" width="10.625" style="44" customWidth="1"/>
    <col min="9738" max="9986" width="9" style="44"/>
    <col min="9987" max="9993" width="10.625" style="44" customWidth="1"/>
    <col min="9994" max="10242" width="9" style="44"/>
    <col min="10243" max="10249" width="10.625" style="44" customWidth="1"/>
    <col min="10250" max="10498" width="9" style="44"/>
    <col min="10499" max="10505" width="10.625" style="44" customWidth="1"/>
    <col min="10506" max="10754" width="9" style="44"/>
    <col min="10755" max="10761" width="10.625" style="44" customWidth="1"/>
    <col min="10762" max="11010" width="9" style="44"/>
    <col min="11011" max="11017" width="10.625" style="44" customWidth="1"/>
    <col min="11018" max="11266" width="9" style="44"/>
    <col min="11267" max="11273" width="10.625" style="44" customWidth="1"/>
    <col min="11274" max="11522" width="9" style="44"/>
    <col min="11523" max="11529" width="10.625" style="44" customWidth="1"/>
    <col min="11530" max="11778" width="9" style="44"/>
    <col min="11779" max="11785" width="10.625" style="44" customWidth="1"/>
    <col min="11786" max="12034" width="9" style="44"/>
    <col min="12035" max="12041" width="10.625" style="44" customWidth="1"/>
    <col min="12042" max="12290" width="9" style="44"/>
    <col min="12291" max="12297" width="10.625" style="44" customWidth="1"/>
    <col min="12298" max="12546" width="9" style="44"/>
    <col min="12547" max="12553" width="10.625" style="44" customWidth="1"/>
    <col min="12554" max="12802" width="9" style="44"/>
    <col min="12803" max="12809" width="10.625" style="44" customWidth="1"/>
    <col min="12810" max="13058" width="9" style="44"/>
    <col min="13059" max="13065" width="10.625" style="44" customWidth="1"/>
    <col min="13066" max="13314" width="9" style="44"/>
    <col min="13315" max="13321" width="10.625" style="44" customWidth="1"/>
    <col min="13322" max="13570" width="9" style="44"/>
    <col min="13571" max="13577" width="10.625" style="44" customWidth="1"/>
    <col min="13578" max="13826" width="9" style="44"/>
    <col min="13827" max="13833" width="10.625" style="44" customWidth="1"/>
    <col min="13834" max="14082" width="9" style="44"/>
    <col min="14083" max="14089" width="10.625" style="44" customWidth="1"/>
    <col min="14090" max="14338" width="9" style="44"/>
    <col min="14339" max="14345" width="10.625" style="44" customWidth="1"/>
    <col min="14346" max="14594" width="9" style="44"/>
    <col min="14595" max="14601" width="10.625" style="44" customWidth="1"/>
    <col min="14602" max="14850" width="9" style="44"/>
    <col min="14851" max="14857" width="10.625" style="44" customWidth="1"/>
    <col min="14858" max="15106" width="9" style="44"/>
    <col min="15107" max="15113" width="10.625" style="44" customWidth="1"/>
    <col min="15114" max="15362" width="9" style="44"/>
    <col min="15363" max="15369" width="10.625" style="44" customWidth="1"/>
    <col min="15370" max="15618" width="9" style="44"/>
    <col min="15619" max="15625" width="10.625" style="44" customWidth="1"/>
    <col min="15626" max="15874" width="9" style="44"/>
    <col min="15875" max="15881" width="10.625" style="44" customWidth="1"/>
    <col min="15882" max="16130" width="9" style="44"/>
    <col min="16131" max="16137" width="10.625" style="44" customWidth="1"/>
    <col min="16138" max="16384" width="9" style="44"/>
  </cols>
  <sheetData>
    <row r="1" spans="2:27" ht="22.5" customHeight="1">
      <c r="B1" s="122" t="s">
        <v>371</v>
      </c>
      <c r="C1" s="122"/>
      <c r="D1" s="122"/>
      <c r="E1" s="122"/>
      <c r="F1" s="122"/>
      <c r="G1" s="122"/>
      <c r="H1" s="122"/>
      <c r="I1" s="122"/>
      <c r="AA1" s="550"/>
    </row>
    <row r="2" spans="2:27">
      <c r="B2" s="122"/>
      <c r="C2" s="122"/>
      <c r="D2" s="122"/>
      <c r="E2" s="122"/>
      <c r="F2" s="122"/>
      <c r="G2" s="122"/>
      <c r="H2" s="1392" t="str">
        <f>入力!R4</f>
        <v>令和年月日</v>
      </c>
      <c r="I2" s="1392"/>
    </row>
    <row r="3" spans="2:27" ht="26.25" customHeight="1">
      <c r="B3" s="122"/>
      <c r="C3" s="122"/>
      <c r="D3" s="122"/>
      <c r="E3" s="122"/>
      <c r="F3" s="122"/>
      <c r="G3" s="122"/>
      <c r="H3" s="123"/>
      <c r="I3" s="123"/>
    </row>
    <row r="4" spans="2:27">
      <c r="B4" s="1393" t="s">
        <v>372</v>
      </c>
      <c r="C4" s="1393"/>
      <c r="D4" s="1393"/>
      <c r="E4" s="1393"/>
      <c r="F4" s="1393"/>
      <c r="G4" s="1393"/>
      <c r="H4" s="1393"/>
      <c r="I4" s="1393"/>
      <c r="J4" s="46"/>
      <c r="K4" s="46"/>
    </row>
    <row r="5" spans="2:27">
      <c r="B5" s="124"/>
      <c r="C5" s="124"/>
      <c r="D5" s="124"/>
      <c r="E5" s="124"/>
      <c r="F5" s="124"/>
      <c r="G5" s="124"/>
      <c r="H5" s="124"/>
      <c r="I5" s="124"/>
      <c r="J5" s="46"/>
      <c r="K5" s="46"/>
    </row>
    <row r="6" spans="2:27" ht="50.1" customHeight="1">
      <c r="B6" s="1394" t="s">
        <v>205</v>
      </c>
      <c r="C6" s="1394"/>
      <c r="D6" s="1395">
        <f>入力!C25</f>
        <v>0</v>
      </c>
      <c r="E6" s="1383"/>
      <c r="F6" s="1383"/>
      <c r="G6" s="1383"/>
      <c r="H6" s="1383"/>
      <c r="I6" s="1384"/>
    </row>
    <row r="7" spans="2:27" ht="50.1" customHeight="1">
      <c r="B7" s="1394" t="s">
        <v>373</v>
      </c>
      <c r="C7" s="1394"/>
      <c r="D7" s="1395" t="str">
        <f>IF(AND(入力!J45="○",入力!J46="○"),N7,IF(入力!J45="○",L7,M7))</f>
        <v>② 放課後等デイサービス</v>
      </c>
      <c r="E7" s="1383"/>
      <c r="F7" s="1383"/>
      <c r="G7" s="1383"/>
      <c r="H7" s="1383"/>
      <c r="I7" s="1384"/>
      <c r="L7" s="1" t="s">
        <v>697</v>
      </c>
      <c r="M7" s="1" t="s">
        <v>699</v>
      </c>
      <c r="N7" s="1" t="s">
        <v>698</v>
      </c>
      <c r="O7" s="1"/>
    </row>
    <row r="8" spans="2:27" ht="50.1" customHeight="1">
      <c r="B8" s="1381" t="s">
        <v>374</v>
      </c>
      <c r="C8" s="1381"/>
      <c r="D8" s="1382" t="str">
        <f>IF(入力!R60="２．重症心身障害",L8,O8)</f>
        <v>④ その他</v>
      </c>
      <c r="E8" s="1383"/>
      <c r="F8" s="1383"/>
      <c r="G8" s="1383"/>
      <c r="H8" s="1383"/>
      <c r="I8" s="1384"/>
      <c r="L8" s="1" t="s">
        <v>878</v>
      </c>
      <c r="M8" s="1" t="s">
        <v>879</v>
      </c>
      <c r="N8" s="1" t="s">
        <v>880</v>
      </c>
      <c r="O8" s="1" t="s">
        <v>881</v>
      </c>
    </row>
    <row r="9" spans="2:27" ht="50.1" customHeight="1">
      <c r="B9" s="1385" t="s">
        <v>375</v>
      </c>
      <c r="C9" s="1386"/>
      <c r="D9" s="1387">
        <v>8</v>
      </c>
      <c r="E9" s="1388"/>
      <c r="F9" s="1388"/>
      <c r="G9" s="1388"/>
      <c r="H9" s="1388"/>
      <c r="I9" s="1389"/>
      <c r="L9" s="1"/>
      <c r="M9" s="1"/>
      <c r="N9" s="1"/>
      <c r="O9" s="1"/>
    </row>
    <row r="10" spans="2:27" ht="50.1" customHeight="1">
      <c r="B10" s="1385" t="s">
        <v>376</v>
      </c>
      <c r="C10" s="1386"/>
      <c r="D10" s="1382" t="s">
        <v>882</v>
      </c>
      <c r="E10" s="1390"/>
      <c r="F10" s="1390"/>
      <c r="G10" s="1390"/>
      <c r="H10" s="1390"/>
      <c r="I10" s="1391"/>
    </row>
    <row r="11" spans="2:27" ht="9.75" customHeight="1">
      <c r="B11" s="122"/>
      <c r="C11" s="122"/>
      <c r="D11" s="122"/>
      <c r="E11" s="122"/>
      <c r="F11" s="122"/>
      <c r="G11" s="122"/>
      <c r="H11" s="122"/>
      <c r="I11" s="122"/>
    </row>
    <row r="12" spans="2:27" ht="36.75" customHeight="1">
      <c r="B12" s="125" t="s">
        <v>377</v>
      </c>
      <c r="C12" s="1380" t="s">
        <v>378</v>
      </c>
      <c r="D12" s="1380"/>
      <c r="E12" s="1380"/>
      <c r="F12" s="1380"/>
      <c r="G12" s="1380"/>
      <c r="H12" s="1380"/>
      <c r="I12" s="1380"/>
    </row>
    <row r="13" spans="2:27" ht="59.25" customHeight="1">
      <c r="B13" s="126" t="s">
        <v>379</v>
      </c>
      <c r="C13" s="1380" t="s">
        <v>380</v>
      </c>
      <c r="D13" s="1380"/>
      <c r="E13" s="1380"/>
      <c r="F13" s="1380"/>
      <c r="G13" s="1380"/>
      <c r="H13" s="1380"/>
      <c r="I13" s="1380"/>
    </row>
    <row r="14" spans="2:27">
      <c r="B14" s="45"/>
    </row>
  </sheetData>
  <sheetProtection algorithmName="SHA-512" hashValue="Pa3BorAJhPvxVsIgRWiybMx0fr2prk2OjcNLeFrFqH213qO3L9nuRo1UXmjREVNXTHXaMHRT/ABPFEJ+KtxE0w==" saltValue="CLCz88Djq1hSPfkP0Sr5cA==" spinCount="100000" sheet="1" objects="1" scenarios="1" selectLockedCells="1"/>
  <mergeCells count="14">
    <mergeCell ref="H2:I2"/>
    <mergeCell ref="B4:I4"/>
    <mergeCell ref="B6:C6"/>
    <mergeCell ref="D6:I6"/>
    <mergeCell ref="B7:C7"/>
    <mergeCell ref="D7:I7"/>
    <mergeCell ref="C12:I12"/>
    <mergeCell ref="C13:I13"/>
    <mergeCell ref="B8:C8"/>
    <mergeCell ref="D8:I8"/>
    <mergeCell ref="B9:C9"/>
    <mergeCell ref="D9:I9"/>
    <mergeCell ref="B10:C10"/>
    <mergeCell ref="D10:I10"/>
  </mergeCells>
  <phoneticPr fontId="19"/>
  <pageMargins left="0.70866141732283472" right="0.70866141732283472" top="0.74803149606299213" bottom="0.74803149606299213" header="0.31496062992125984" footer="0.31496062992125984"/>
  <pageSetup paperSize="9" scale="91" orientation="portrait"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115A-0CDA-4A70-851E-04F80D36E998}">
  <sheetPr codeName="Sheet90"/>
  <dimension ref="A1:AA29"/>
  <sheetViews>
    <sheetView view="pageBreakPreview" zoomScale="85" zoomScaleNormal="100" zoomScaleSheetLayoutView="85" workbookViewId="0">
      <selection activeCell="I12" sqref="I12:J12"/>
    </sheetView>
  </sheetViews>
  <sheetFormatPr defaultRowHeight="13.5"/>
  <cols>
    <col min="1" max="1" width="1.625" style="1" customWidth="1"/>
    <col min="2" max="3" width="10.125" style="1" customWidth="1"/>
    <col min="4" max="4" width="3.5" style="1" customWidth="1"/>
    <col min="5" max="7" width="2.875" style="1" customWidth="1"/>
    <col min="8" max="8" width="20.5" style="1" customWidth="1"/>
    <col min="9" max="9" width="4.625" style="1" customWidth="1"/>
    <col min="10" max="10" width="20.625" style="1" customWidth="1"/>
    <col min="11" max="11" width="4.625" style="1" customWidth="1"/>
    <col min="12" max="12" width="20.625" style="1" customWidth="1"/>
    <col min="13" max="13" width="3.5" style="1" customWidth="1"/>
    <col min="14" max="14" width="1.75" style="1" customWidth="1"/>
    <col min="15" max="26" width="0" style="1" hidden="1" customWidth="1"/>
    <col min="27" max="16384" width="9" style="1"/>
  </cols>
  <sheetData>
    <row r="1" spans="1:27" ht="17.25" customHeight="1">
      <c r="A1" s="19"/>
      <c r="B1" s="20" t="s">
        <v>381</v>
      </c>
      <c r="C1" s="20"/>
      <c r="D1" s="20"/>
      <c r="E1" s="20"/>
      <c r="F1" s="20"/>
      <c r="G1" s="20"/>
      <c r="H1" s="20"/>
      <c r="I1" s="20"/>
      <c r="J1" s="20"/>
      <c r="K1" s="20"/>
      <c r="L1" s="21"/>
      <c r="M1" s="20"/>
      <c r="AA1" s="550"/>
    </row>
    <row r="2" spans="1:27" ht="19.5" customHeight="1">
      <c r="A2" s="19"/>
      <c r="B2" s="20"/>
      <c r="C2" s="20"/>
      <c r="D2" s="20"/>
      <c r="E2" s="20"/>
      <c r="F2" s="20"/>
      <c r="G2" s="20"/>
      <c r="H2" s="20"/>
      <c r="I2" s="20"/>
      <c r="J2" s="20"/>
      <c r="K2" s="20"/>
      <c r="L2" s="1106" t="str">
        <f>入力!R4</f>
        <v>令和年月日</v>
      </c>
      <c r="M2" s="1106"/>
    </row>
    <row r="3" spans="1:27" ht="24" customHeight="1">
      <c r="A3" s="1214" t="s">
        <v>382</v>
      </c>
      <c r="B3" s="1214"/>
      <c r="C3" s="1214"/>
      <c r="D3" s="1214"/>
      <c r="E3" s="1214"/>
      <c r="F3" s="1214"/>
      <c r="G3" s="1214"/>
      <c r="H3" s="1214"/>
      <c r="I3" s="1214"/>
      <c r="J3" s="1214"/>
      <c r="K3" s="1214"/>
      <c r="L3" s="1214"/>
      <c r="M3" s="1214"/>
    </row>
    <row r="4" spans="1:27" ht="17.25" customHeight="1">
      <c r="A4" s="22"/>
      <c r="B4" s="22"/>
      <c r="C4" s="22"/>
      <c r="D4" s="22"/>
      <c r="E4" s="22"/>
      <c r="F4" s="22"/>
      <c r="G4" s="22"/>
      <c r="H4" s="22"/>
      <c r="I4" s="22"/>
      <c r="J4" s="22"/>
      <c r="K4" s="22"/>
      <c r="L4" s="22"/>
      <c r="M4" s="22"/>
    </row>
    <row r="5" spans="1:27" ht="36" customHeight="1">
      <c r="A5" s="22"/>
      <c r="B5" s="1336" t="s">
        <v>191</v>
      </c>
      <c r="C5" s="1337"/>
      <c r="D5" s="1409">
        <f>入力!C25</f>
        <v>0</v>
      </c>
      <c r="E5" s="1409"/>
      <c r="F5" s="1409"/>
      <c r="G5" s="1409"/>
      <c r="H5" s="1409"/>
      <c r="I5" s="1409"/>
      <c r="J5" s="1409"/>
      <c r="K5" s="1409"/>
      <c r="L5" s="1409"/>
      <c r="M5" s="1409"/>
    </row>
    <row r="6" spans="1:27" ht="36" customHeight="1">
      <c r="A6" s="22"/>
      <c r="B6" s="1336" t="s">
        <v>266</v>
      </c>
      <c r="C6" s="1337"/>
      <c r="D6" s="1410" t="str">
        <f>IF(AND(入力!J45="○",入力!J46="○"),R6,IF(入力!J45="○",P6,Q6))</f>
        <v>② 放課後等デイサービス</v>
      </c>
      <c r="E6" s="1411"/>
      <c r="F6" s="1411"/>
      <c r="G6" s="1411"/>
      <c r="H6" s="1411"/>
      <c r="I6" s="1411"/>
      <c r="J6" s="1411"/>
      <c r="K6" s="1411"/>
      <c r="L6" s="1411"/>
      <c r="M6" s="1412"/>
      <c r="P6" s="1" t="s">
        <v>697</v>
      </c>
      <c r="Q6" s="1" t="s">
        <v>699</v>
      </c>
      <c r="R6" s="1" t="s">
        <v>698</v>
      </c>
    </row>
    <row r="7" spans="1:27" ht="46.5" customHeight="1">
      <c r="A7" s="20"/>
      <c r="B7" s="1318" t="s">
        <v>267</v>
      </c>
      <c r="C7" s="1318"/>
      <c r="D7" s="1403">
        <f>IF(入力!E121=P8,P7,IF(入力!E121=Q8,Q7,IF(入力!E121=R8,R7,)))</f>
        <v>0</v>
      </c>
      <c r="E7" s="1403"/>
      <c r="F7" s="1403"/>
      <c r="G7" s="1403"/>
      <c r="H7" s="1403"/>
      <c r="I7" s="1403"/>
      <c r="J7" s="1403"/>
      <c r="K7" s="1403"/>
      <c r="L7" s="1403"/>
      <c r="M7" s="1404"/>
      <c r="P7" s="1" t="s">
        <v>693</v>
      </c>
      <c r="Q7" s="1" t="s">
        <v>694</v>
      </c>
      <c r="R7" s="1" t="s">
        <v>695</v>
      </c>
    </row>
    <row r="8" spans="1:27" ht="15" customHeight="1">
      <c r="A8" s="20"/>
      <c r="B8" s="1319" t="s">
        <v>268</v>
      </c>
      <c r="C8" s="1320"/>
      <c r="D8" s="48"/>
      <c r="E8" s="27"/>
      <c r="F8" s="27"/>
      <c r="G8" s="27"/>
      <c r="H8" s="27"/>
      <c r="I8" s="27"/>
      <c r="J8" s="27"/>
      <c r="K8" s="27"/>
      <c r="L8" s="27"/>
      <c r="M8" s="28"/>
      <c r="P8" s="1" t="s">
        <v>690</v>
      </c>
      <c r="Q8" s="1" t="s">
        <v>692</v>
      </c>
      <c r="R8" s="1" t="s">
        <v>691</v>
      </c>
    </row>
    <row r="9" spans="1:27" ht="33" customHeight="1">
      <c r="A9" s="20"/>
      <c r="B9" s="1321"/>
      <c r="C9" s="1322"/>
      <c r="D9" s="61"/>
      <c r="E9" s="1336"/>
      <c r="F9" s="1405"/>
      <c r="G9" s="1405"/>
      <c r="H9" s="1337"/>
      <c r="I9" s="1227" t="s">
        <v>276</v>
      </c>
      <c r="J9" s="1227"/>
      <c r="K9" s="1228" t="s">
        <v>270</v>
      </c>
      <c r="L9" s="1228"/>
      <c r="M9" s="23"/>
    </row>
    <row r="10" spans="1:27" ht="32.25" customHeight="1">
      <c r="A10" s="20"/>
      <c r="B10" s="1321"/>
      <c r="C10" s="1322"/>
      <c r="D10" s="61"/>
      <c r="E10" s="1308" t="s">
        <v>383</v>
      </c>
      <c r="F10" s="1309"/>
      <c r="G10" s="1309"/>
      <c r="H10" s="1310"/>
      <c r="I10" s="1197">
        <f>ROUNDUP(入力!C58/5,0)</f>
        <v>0</v>
      </c>
      <c r="J10" s="1197"/>
      <c r="K10" s="1198"/>
      <c r="L10" s="1198"/>
      <c r="M10" s="23"/>
    </row>
    <row r="11" spans="1:27" ht="32.25" customHeight="1">
      <c r="A11" s="20"/>
      <c r="B11" s="1321"/>
      <c r="C11" s="1322"/>
      <c r="D11" s="61"/>
      <c r="E11" s="1406" t="s">
        <v>278</v>
      </c>
      <c r="F11" s="1407"/>
      <c r="G11" s="1407"/>
      <c r="H11" s="1408"/>
      <c r="I11" s="1197" t="e">
        <f>勤務!BM16/勤務!BC8</f>
        <v>#DIV/0!</v>
      </c>
      <c r="J11" s="1197"/>
      <c r="K11" s="1198"/>
      <c r="L11" s="1198"/>
      <c r="M11" s="23"/>
    </row>
    <row r="12" spans="1:27" ht="43.5" customHeight="1">
      <c r="A12" s="20"/>
      <c r="B12" s="1321"/>
      <c r="C12" s="1322"/>
      <c r="D12" s="61"/>
      <c r="E12" s="175"/>
      <c r="F12" s="1281" t="s">
        <v>384</v>
      </c>
      <c r="G12" s="1281"/>
      <c r="H12" s="1281"/>
      <c r="I12" s="1224">
        <v>0</v>
      </c>
      <c r="J12" s="1224"/>
      <c r="K12" s="1198"/>
      <c r="L12" s="1198"/>
      <c r="M12" s="23"/>
    </row>
    <row r="13" spans="1:27" ht="32.25" customHeight="1">
      <c r="A13" s="20"/>
      <c r="B13" s="1321"/>
      <c r="C13" s="1322"/>
      <c r="D13" s="61"/>
      <c r="E13" s="175"/>
      <c r="F13" s="1396" t="s">
        <v>385</v>
      </c>
      <c r="G13" s="1397"/>
      <c r="H13" s="1398"/>
      <c r="I13" s="1224">
        <v>0</v>
      </c>
      <c r="J13" s="1224"/>
      <c r="K13" s="1198"/>
      <c r="L13" s="1198"/>
      <c r="M13" s="23"/>
    </row>
    <row r="14" spans="1:27" ht="48.75" customHeight="1">
      <c r="A14" s="20"/>
      <c r="B14" s="1321"/>
      <c r="C14" s="1322"/>
      <c r="D14" s="61"/>
      <c r="E14" s="170"/>
      <c r="F14" s="1307" t="s">
        <v>386</v>
      </c>
      <c r="G14" s="1281"/>
      <c r="H14" s="1281"/>
      <c r="I14" s="1224">
        <v>0</v>
      </c>
      <c r="J14" s="1224"/>
      <c r="K14" s="1198"/>
      <c r="L14" s="1198"/>
      <c r="M14" s="23"/>
    </row>
    <row r="15" spans="1:27" ht="32.25" customHeight="1">
      <c r="A15" s="20"/>
      <c r="B15" s="1321"/>
      <c r="C15" s="1322"/>
      <c r="D15" s="61"/>
      <c r="E15" s="1313" t="s">
        <v>282</v>
      </c>
      <c r="F15" s="1314"/>
      <c r="G15" s="1314"/>
      <c r="H15" s="1315"/>
      <c r="I15" s="1197" t="e">
        <f>I11-I10</f>
        <v>#DIV/0!</v>
      </c>
      <c r="J15" s="1197"/>
      <c r="K15" s="1198"/>
      <c r="L15" s="1198"/>
      <c r="M15" s="23"/>
    </row>
    <row r="16" spans="1:27" ht="54.75" customHeight="1">
      <c r="A16" s="20"/>
      <c r="B16" s="1321"/>
      <c r="C16" s="1322"/>
      <c r="D16" s="61"/>
      <c r="E16" s="1313" t="s">
        <v>387</v>
      </c>
      <c r="F16" s="1314"/>
      <c r="G16" s="1314"/>
      <c r="H16" s="1315"/>
      <c r="I16" s="1399"/>
      <c r="J16" s="1400"/>
      <c r="K16" s="1401"/>
      <c r="L16" s="1402"/>
      <c r="M16" s="23"/>
      <c r="P16" s="1" t="s">
        <v>883</v>
      </c>
      <c r="Q16" s="1" t="s">
        <v>884</v>
      </c>
      <c r="R16" s="1" t="s">
        <v>885</v>
      </c>
    </row>
    <row r="17" spans="1:13" ht="15" customHeight="1">
      <c r="A17" s="20"/>
      <c r="B17" s="1323"/>
      <c r="C17" s="1324"/>
      <c r="D17" s="24"/>
      <c r="E17" s="25"/>
      <c r="F17" s="25"/>
      <c r="G17" s="25"/>
      <c r="H17" s="25"/>
      <c r="I17" s="25"/>
      <c r="J17" s="25"/>
      <c r="K17" s="25"/>
      <c r="L17" s="25"/>
      <c r="M17" s="26"/>
    </row>
    <row r="18" spans="1:13" ht="13.5" customHeight="1">
      <c r="A18" s="20"/>
      <c r="B18" s="20"/>
      <c r="C18" s="20"/>
      <c r="D18" s="20"/>
      <c r="E18" s="20"/>
      <c r="F18" s="20"/>
      <c r="G18" s="20"/>
      <c r="H18" s="20"/>
      <c r="I18" s="20"/>
      <c r="J18" s="20"/>
      <c r="K18" s="20"/>
      <c r="L18" s="20"/>
      <c r="M18" s="20"/>
    </row>
    <row r="19" spans="1:13" ht="18.75" hidden="1" customHeight="1">
      <c r="A19" s="20"/>
      <c r="B19" s="84" t="s">
        <v>284</v>
      </c>
      <c r="C19" s="1266" t="s">
        <v>285</v>
      </c>
      <c r="D19" s="1266"/>
      <c r="E19" s="1266"/>
      <c r="F19" s="1266"/>
      <c r="G19" s="1266"/>
      <c r="H19" s="1266"/>
      <c r="I19" s="1266"/>
      <c r="J19" s="1266"/>
      <c r="K19" s="1266"/>
      <c r="L19" s="1266"/>
      <c r="M19" s="1266"/>
    </row>
    <row r="20" spans="1:13" ht="31.5" hidden="1" customHeight="1">
      <c r="A20" s="20"/>
      <c r="B20" s="84" t="s">
        <v>286</v>
      </c>
      <c r="C20" s="1266" t="s">
        <v>388</v>
      </c>
      <c r="D20" s="1266"/>
      <c r="E20" s="1266"/>
      <c r="F20" s="1266"/>
      <c r="G20" s="1266"/>
      <c r="H20" s="1266"/>
      <c r="I20" s="1266"/>
      <c r="J20" s="1266"/>
      <c r="K20" s="1266"/>
      <c r="L20" s="1266"/>
      <c r="M20" s="1266"/>
    </row>
    <row r="21" spans="1:13" ht="36" hidden="1" customHeight="1">
      <c r="A21" s="20"/>
      <c r="B21" s="84" t="s">
        <v>288</v>
      </c>
      <c r="C21" s="1266" t="s">
        <v>389</v>
      </c>
      <c r="D21" s="1266"/>
      <c r="E21" s="1266"/>
      <c r="F21" s="1266"/>
      <c r="G21" s="1266"/>
      <c r="H21" s="1266"/>
      <c r="I21" s="1266"/>
      <c r="J21" s="1266"/>
      <c r="K21" s="1266"/>
      <c r="L21" s="1266"/>
      <c r="M21" s="1266"/>
    </row>
    <row r="22" spans="1:13" ht="48" customHeight="1">
      <c r="A22" s="20"/>
      <c r="B22" s="84" t="s">
        <v>917</v>
      </c>
      <c r="C22" s="1182" t="s">
        <v>390</v>
      </c>
      <c r="D22" s="1182"/>
      <c r="E22" s="1182"/>
      <c r="F22" s="1182"/>
      <c r="G22" s="1182"/>
      <c r="H22" s="1182"/>
      <c r="I22" s="1182"/>
      <c r="J22" s="1182"/>
      <c r="K22" s="1182"/>
      <c r="L22" s="1182"/>
      <c r="M22" s="1182"/>
    </row>
    <row r="23" spans="1:13" ht="36" customHeight="1">
      <c r="A23" s="20"/>
      <c r="B23" s="84">
        <v>2</v>
      </c>
      <c r="C23" s="1182" t="s">
        <v>391</v>
      </c>
      <c r="D23" s="1182"/>
      <c r="E23" s="1182"/>
      <c r="F23" s="1182"/>
      <c r="G23" s="1182"/>
      <c r="H23" s="1182"/>
      <c r="I23" s="1182"/>
      <c r="J23" s="1182"/>
      <c r="K23" s="1182"/>
      <c r="L23" s="1182"/>
      <c r="M23" s="1182"/>
    </row>
    <row r="24" spans="1:13" ht="36.75" customHeight="1">
      <c r="A24" s="20"/>
      <c r="B24" s="84">
        <v>3</v>
      </c>
      <c r="C24" s="1182" t="s">
        <v>392</v>
      </c>
      <c r="D24" s="1182"/>
      <c r="E24" s="1182"/>
      <c r="F24" s="1182"/>
      <c r="G24" s="1182"/>
      <c r="H24" s="1182"/>
      <c r="I24" s="1182"/>
      <c r="J24" s="1182"/>
      <c r="K24" s="1182"/>
      <c r="L24" s="1182"/>
      <c r="M24" s="1182"/>
    </row>
    <row r="25" spans="1:13" ht="21.75" customHeight="1">
      <c r="A25" s="20"/>
      <c r="B25" s="84">
        <v>4</v>
      </c>
      <c r="C25" s="1184" t="s">
        <v>393</v>
      </c>
      <c r="D25" s="1184"/>
      <c r="E25" s="1184"/>
      <c r="F25" s="1184"/>
      <c r="G25" s="1184"/>
      <c r="H25" s="1184"/>
      <c r="I25" s="1184"/>
      <c r="J25" s="1184"/>
      <c r="K25" s="1184"/>
      <c r="L25" s="1184"/>
      <c r="M25" s="1184"/>
    </row>
    <row r="26" spans="1:13" ht="22.5" hidden="1" customHeight="1">
      <c r="A26" s="20"/>
      <c r="B26" s="84" t="s">
        <v>294</v>
      </c>
      <c r="C26" s="1267" t="s">
        <v>394</v>
      </c>
      <c r="D26" s="1267"/>
      <c r="E26" s="1267"/>
      <c r="F26" s="1267"/>
      <c r="G26" s="1267"/>
      <c r="H26" s="1267"/>
      <c r="I26" s="1267"/>
      <c r="J26" s="1267"/>
      <c r="K26" s="1267"/>
      <c r="L26" s="1267"/>
      <c r="M26" s="1267"/>
    </row>
    <row r="27" spans="1:13" ht="21.75" customHeight="1">
      <c r="A27" s="20"/>
      <c r="B27" s="84">
        <v>5</v>
      </c>
      <c r="C27" s="1182" t="s">
        <v>395</v>
      </c>
      <c r="D27" s="1182"/>
      <c r="E27" s="1182"/>
      <c r="F27" s="1182"/>
      <c r="G27" s="1182"/>
      <c r="H27" s="1182"/>
      <c r="I27" s="1182"/>
      <c r="J27" s="1182"/>
      <c r="K27" s="1182"/>
      <c r="L27" s="1182"/>
      <c r="M27" s="1182"/>
    </row>
    <row r="28" spans="1:13" ht="69.95" customHeight="1">
      <c r="B28" s="35">
        <v>6</v>
      </c>
      <c r="C28" s="1184" t="s">
        <v>396</v>
      </c>
      <c r="D28" s="1184"/>
      <c r="E28" s="1184"/>
      <c r="F28" s="1184"/>
      <c r="G28" s="1184"/>
      <c r="H28" s="1184"/>
      <c r="I28" s="1184"/>
      <c r="J28" s="1184"/>
      <c r="K28" s="1184"/>
      <c r="L28" s="1184"/>
      <c r="M28" s="1184"/>
    </row>
    <row r="29" spans="1:13">
      <c r="D29" s="1" t="s">
        <v>201</v>
      </c>
    </row>
  </sheetData>
  <sheetProtection algorithmName="SHA-512" hashValue="177P/bUZbdWXFDZIgl5P0npV1JbPZ9XF4hOqkjRV5ZD9rAzcKQyEFUWt8MD3CcYS26m/JDOX0JjJNQrCmwPp7g==" saltValue="NdjdVSaGEXWQ8uMzu3eV5Q==" spinCount="100000" sheet="1" objects="1" scenarios="1" selectLockedCells="1"/>
  <mergeCells count="43">
    <mergeCell ref="L2:M2"/>
    <mergeCell ref="A3:M3"/>
    <mergeCell ref="B5:C5"/>
    <mergeCell ref="D5:M5"/>
    <mergeCell ref="B6:C6"/>
    <mergeCell ref="D6:M6"/>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E16:H16"/>
    <mergeCell ref="I16:J16"/>
    <mergeCell ref="K16:L16"/>
    <mergeCell ref="C19:M19"/>
    <mergeCell ref="C20:M20"/>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s>
  <phoneticPr fontId="19"/>
  <dataValidations count="1">
    <dataValidation type="list" allowBlank="1" showInputMessage="1" showErrorMessage="1" sqref="I16:J16" xr:uid="{E15CC6FD-9473-4321-8156-39DB9977E040}">
      <formula1>$P$16:$R$16</formula1>
    </dataValidation>
  </dataValidations>
  <pageMargins left="0.70866141732283472" right="0.70866141732283472" top="0.74803149606299213" bottom="0.74803149606299213" header="0.31496062992125984" footer="0.31496062992125984"/>
  <pageSetup paperSize="9" scale="73" orientation="portrait"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F6DE2-9DF7-490D-9688-C95CF323933E}">
  <sheetPr codeName="Sheet91">
    <pageSetUpPr fitToPage="1"/>
  </sheetPr>
  <dimension ref="B1:AA50"/>
  <sheetViews>
    <sheetView view="pageBreakPreview" zoomScale="85" zoomScaleNormal="70" zoomScaleSheetLayoutView="85" workbookViewId="0">
      <selection activeCell="D5" sqref="D5:I5"/>
    </sheetView>
  </sheetViews>
  <sheetFormatPr defaultRowHeight="18.75"/>
  <cols>
    <col min="1" max="1" width="1.5" style="44" customWidth="1"/>
    <col min="2" max="2" width="9" style="44"/>
    <col min="3" max="3" width="13.125" style="44" customWidth="1"/>
    <col min="4" max="8" width="10.625" style="44" customWidth="1"/>
    <col min="9" max="9" width="12" style="44" customWidth="1"/>
    <col min="10" max="10" width="2.125" style="44" customWidth="1"/>
    <col min="11" max="11" width="0" style="44" hidden="1" customWidth="1"/>
    <col min="12" max="12" width="1.5" style="44" hidden="1" customWidth="1"/>
    <col min="13" max="26" width="0" style="44" hidden="1" customWidth="1"/>
    <col min="27" max="256" width="9" style="44"/>
    <col min="257" max="263" width="10.625" style="44" customWidth="1"/>
    <col min="264" max="512" width="9" style="44"/>
    <col min="513" max="519" width="10.625" style="44" customWidth="1"/>
    <col min="520" max="768" width="9" style="44"/>
    <col min="769" max="775" width="10.625" style="44" customWidth="1"/>
    <col min="776" max="1024" width="9" style="44"/>
    <col min="1025" max="1031" width="10.625" style="44" customWidth="1"/>
    <col min="1032" max="1280" width="9" style="44"/>
    <col min="1281" max="1287" width="10.625" style="44" customWidth="1"/>
    <col min="1288" max="1536" width="9" style="44"/>
    <col min="1537" max="1543" width="10.625" style="44" customWidth="1"/>
    <col min="1544" max="1792" width="9" style="44"/>
    <col min="1793" max="1799" width="10.625" style="44" customWidth="1"/>
    <col min="1800" max="2048" width="9" style="44"/>
    <col min="2049" max="2055" width="10.625" style="44" customWidth="1"/>
    <col min="2056" max="2304" width="9" style="44"/>
    <col min="2305" max="2311" width="10.625" style="44" customWidth="1"/>
    <col min="2312" max="2560" width="9" style="44"/>
    <col min="2561" max="2567" width="10.625" style="44" customWidth="1"/>
    <col min="2568" max="2816" width="9" style="44"/>
    <col min="2817" max="2823" width="10.625" style="44" customWidth="1"/>
    <col min="2824" max="3072" width="9" style="44"/>
    <col min="3073" max="3079" width="10.625" style="44" customWidth="1"/>
    <col min="3080" max="3328" width="9" style="44"/>
    <col min="3329" max="3335" width="10.625" style="44" customWidth="1"/>
    <col min="3336" max="3584" width="9" style="44"/>
    <col min="3585" max="3591" width="10.625" style="44" customWidth="1"/>
    <col min="3592" max="3840" width="9" style="44"/>
    <col min="3841" max="3847" width="10.625" style="44" customWidth="1"/>
    <col min="3848" max="4096" width="9" style="44"/>
    <col min="4097" max="4103" width="10.625" style="44" customWidth="1"/>
    <col min="4104" max="4352" width="9" style="44"/>
    <col min="4353" max="4359" width="10.625" style="44" customWidth="1"/>
    <col min="4360" max="4608" width="9" style="44"/>
    <col min="4609" max="4615" width="10.625" style="44" customWidth="1"/>
    <col min="4616" max="4864" width="9" style="44"/>
    <col min="4865" max="4871" width="10.625" style="44" customWidth="1"/>
    <col min="4872" max="5120" width="9" style="44"/>
    <col min="5121" max="5127" width="10.625" style="44" customWidth="1"/>
    <col min="5128" max="5376" width="9" style="44"/>
    <col min="5377" max="5383" width="10.625" style="44" customWidth="1"/>
    <col min="5384" max="5632" width="9" style="44"/>
    <col min="5633" max="5639" width="10.625" style="44" customWidth="1"/>
    <col min="5640" max="5888" width="9" style="44"/>
    <col min="5889" max="5895" width="10.625" style="44" customWidth="1"/>
    <col min="5896" max="6144" width="9" style="44"/>
    <col min="6145" max="6151" width="10.625" style="44" customWidth="1"/>
    <col min="6152" max="6400" width="9" style="44"/>
    <col min="6401" max="6407" width="10.625" style="44" customWidth="1"/>
    <col min="6408" max="6656" width="9" style="44"/>
    <col min="6657" max="6663" width="10.625" style="44" customWidth="1"/>
    <col min="6664" max="6912" width="9" style="44"/>
    <col min="6913" max="6919" width="10.625" style="44" customWidth="1"/>
    <col min="6920" max="7168" width="9" style="44"/>
    <col min="7169" max="7175" width="10.625" style="44" customWidth="1"/>
    <col min="7176" max="7424" width="9" style="44"/>
    <col min="7425" max="7431" width="10.625" style="44" customWidth="1"/>
    <col min="7432" max="7680" width="9" style="44"/>
    <col min="7681" max="7687" width="10.625" style="44" customWidth="1"/>
    <col min="7688" max="7936" width="9" style="44"/>
    <col min="7937" max="7943" width="10.625" style="44" customWidth="1"/>
    <col min="7944" max="8192" width="9" style="44"/>
    <col min="8193" max="8199" width="10.625" style="44" customWidth="1"/>
    <col min="8200" max="8448" width="9" style="44"/>
    <col min="8449" max="8455" width="10.625" style="44" customWidth="1"/>
    <col min="8456" max="8704" width="9" style="44"/>
    <col min="8705" max="8711" width="10.625" style="44" customWidth="1"/>
    <col min="8712" max="8960" width="9" style="44"/>
    <col min="8961" max="8967" width="10.625" style="44" customWidth="1"/>
    <col min="8968" max="9216" width="9" style="44"/>
    <col min="9217" max="9223" width="10.625" style="44" customWidth="1"/>
    <col min="9224" max="9472" width="9" style="44"/>
    <col min="9473" max="9479" width="10.625" style="44" customWidth="1"/>
    <col min="9480" max="9728" width="9" style="44"/>
    <col min="9729" max="9735" width="10.625" style="44" customWidth="1"/>
    <col min="9736" max="9984" width="9" style="44"/>
    <col min="9985" max="9991" width="10.625" style="44" customWidth="1"/>
    <col min="9992" max="10240" width="9" style="44"/>
    <col min="10241" max="10247" width="10.625" style="44" customWidth="1"/>
    <col min="10248" max="10496" width="9" style="44"/>
    <col min="10497" max="10503" width="10.625" style="44" customWidth="1"/>
    <col min="10504" max="10752" width="9" style="44"/>
    <col min="10753" max="10759" width="10.625" style="44" customWidth="1"/>
    <col min="10760" max="11008" width="9" style="44"/>
    <col min="11009" max="11015" width="10.625" style="44" customWidth="1"/>
    <col min="11016" max="11264" width="9" style="44"/>
    <col min="11265" max="11271" width="10.625" style="44" customWidth="1"/>
    <col min="11272" max="11520" width="9" style="44"/>
    <col min="11521" max="11527" width="10.625" style="44" customWidth="1"/>
    <col min="11528" max="11776" width="9" style="44"/>
    <col min="11777" max="11783" width="10.625" style="44" customWidth="1"/>
    <col min="11784" max="12032" width="9" style="44"/>
    <col min="12033" max="12039" width="10.625" style="44" customWidth="1"/>
    <col min="12040" max="12288" width="9" style="44"/>
    <col min="12289" max="12295" width="10.625" style="44" customWidth="1"/>
    <col min="12296" max="12544" width="9" style="44"/>
    <col min="12545" max="12551" width="10.625" style="44" customWidth="1"/>
    <col min="12552" max="12800" width="9" style="44"/>
    <col min="12801" max="12807" width="10.625" style="44" customWidth="1"/>
    <col min="12808" max="13056" width="9" style="44"/>
    <col min="13057" max="13063" width="10.625" style="44" customWidth="1"/>
    <col min="13064" max="13312" width="9" style="44"/>
    <col min="13313" max="13319" width="10.625" style="44" customWidth="1"/>
    <col min="13320" max="13568" width="9" style="44"/>
    <col min="13569" max="13575" width="10.625" style="44" customWidth="1"/>
    <col min="13576" max="13824" width="9" style="44"/>
    <col min="13825" max="13831" width="10.625" style="44" customWidth="1"/>
    <col min="13832" max="14080" width="9" style="44"/>
    <col min="14081" max="14087" width="10.625" style="44" customWidth="1"/>
    <col min="14088" max="14336" width="9" style="44"/>
    <col min="14337" max="14343" width="10.625" style="44" customWidth="1"/>
    <col min="14344" max="14592" width="9" style="44"/>
    <col min="14593" max="14599" width="10.625" style="44" customWidth="1"/>
    <col min="14600" max="14848" width="9" style="44"/>
    <col min="14849" max="14855" width="10.625" style="44" customWidth="1"/>
    <col min="14856" max="15104" width="9" style="44"/>
    <col min="15105" max="15111" width="10.625" style="44" customWidth="1"/>
    <col min="15112" max="15360" width="9" style="44"/>
    <col min="15361" max="15367" width="10.625" style="44" customWidth="1"/>
    <col min="15368" max="15616" width="9" style="44"/>
    <col min="15617" max="15623" width="10.625" style="44" customWidth="1"/>
    <col min="15624" max="15872" width="9" style="44"/>
    <col min="15873" max="15879" width="10.625" style="44" customWidth="1"/>
    <col min="15880" max="16128" width="9" style="44"/>
    <col min="16129" max="16135" width="10.625" style="44" customWidth="1"/>
    <col min="16136" max="16384" width="9" style="44"/>
  </cols>
  <sheetData>
    <row r="1" spans="2:27" ht="30.95" customHeight="1">
      <c r="B1" s="102" t="s">
        <v>397</v>
      </c>
      <c r="C1" s="122"/>
      <c r="D1" s="122"/>
      <c r="E1" s="122"/>
      <c r="F1" s="122"/>
      <c r="G1" s="122"/>
      <c r="H1" s="1422" t="str">
        <f>入力!R4</f>
        <v>令和年月日</v>
      </c>
      <c r="I1" s="1422"/>
      <c r="AA1" s="550"/>
    </row>
    <row r="2" spans="2:27" ht="30.95" customHeight="1">
      <c r="B2" s="1393" t="s">
        <v>398</v>
      </c>
      <c r="C2" s="1393"/>
      <c r="D2" s="1393"/>
      <c r="E2" s="1393"/>
      <c r="F2" s="1393"/>
      <c r="G2" s="1393"/>
      <c r="H2" s="1393"/>
      <c r="I2" s="1393"/>
      <c r="J2" s="46"/>
      <c r="K2" s="46"/>
    </row>
    <row r="3" spans="2:27" ht="12.75" customHeight="1">
      <c r="B3" s="124"/>
      <c r="C3" s="124"/>
      <c r="D3" s="124"/>
      <c r="E3" s="124"/>
      <c r="F3" s="124"/>
      <c r="G3" s="124"/>
      <c r="H3" s="124"/>
      <c r="I3" s="124"/>
      <c r="J3" s="46"/>
      <c r="K3" s="46"/>
    </row>
    <row r="4" spans="2:27" s="108" customFormat="1" ht="38.25" customHeight="1">
      <c r="B4" s="1423" t="s">
        <v>399</v>
      </c>
      <c r="C4" s="1423"/>
      <c r="D4" s="1424">
        <f>入力!C25</f>
        <v>0</v>
      </c>
      <c r="E4" s="1424"/>
      <c r="F4" s="1424"/>
      <c r="G4" s="1424"/>
      <c r="H4" s="1424"/>
      <c r="I4" s="1425"/>
    </row>
    <row r="5" spans="2:27" s="108" customFormat="1" ht="38.25" customHeight="1">
      <c r="B5" s="1423" t="s">
        <v>400</v>
      </c>
      <c r="C5" s="1423"/>
      <c r="D5" s="1426"/>
      <c r="E5" s="1426"/>
      <c r="F5" s="1426"/>
      <c r="G5" s="1426"/>
      <c r="H5" s="1426"/>
      <c r="I5" s="1427"/>
      <c r="M5" s="108" t="s">
        <v>886</v>
      </c>
      <c r="N5" s="108" t="s">
        <v>887</v>
      </c>
      <c r="O5" s="108" t="s">
        <v>888</v>
      </c>
    </row>
    <row r="6" spans="2:27" s="108" customFormat="1" ht="25.5" customHeight="1">
      <c r="B6" s="116"/>
      <c r="C6" s="102"/>
      <c r="D6" s="102"/>
      <c r="E6" s="102"/>
      <c r="F6" s="102"/>
      <c r="G6" s="102"/>
      <c r="H6" s="102"/>
      <c r="I6" s="102"/>
    </row>
    <row r="7" spans="2:27" s="108" customFormat="1" ht="25.5" customHeight="1">
      <c r="B7" s="1414" t="s">
        <v>401</v>
      </c>
      <c r="C7" s="1415"/>
      <c r="D7" s="1420" t="s">
        <v>402</v>
      </c>
      <c r="E7" s="1420"/>
      <c r="F7" s="1420"/>
      <c r="G7" s="1420"/>
      <c r="H7" s="559"/>
      <c r="I7" s="127" t="s">
        <v>403</v>
      </c>
    </row>
    <row r="8" spans="2:27" s="108" customFormat="1" ht="25.5" customHeight="1">
      <c r="B8" s="1416"/>
      <c r="C8" s="1417"/>
      <c r="D8" s="1420" t="s">
        <v>404</v>
      </c>
      <c r="E8" s="1420"/>
      <c r="F8" s="1420"/>
      <c r="G8" s="1420"/>
      <c r="H8" s="559"/>
      <c r="I8" s="127" t="s">
        <v>403</v>
      </c>
    </row>
    <row r="9" spans="2:27" s="108" customFormat="1" ht="25.5" customHeight="1">
      <c r="B9" s="1416"/>
      <c r="C9" s="1417"/>
      <c r="D9" s="1420" t="s">
        <v>405</v>
      </c>
      <c r="E9" s="1420"/>
      <c r="F9" s="1420"/>
      <c r="G9" s="1420"/>
      <c r="H9" s="559"/>
      <c r="I9" s="127" t="s">
        <v>403</v>
      </c>
    </row>
    <row r="10" spans="2:27" s="108" customFormat="1" ht="25.5" customHeight="1">
      <c r="B10" s="1416"/>
      <c r="C10" s="1417"/>
      <c r="D10" s="1420" t="s">
        <v>406</v>
      </c>
      <c r="E10" s="1420"/>
      <c r="F10" s="1420"/>
      <c r="G10" s="1420"/>
      <c r="H10" s="559"/>
      <c r="I10" s="127" t="s">
        <v>403</v>
      </c>
    </row>
    <row r="11" spans="2:27" s="108" customFormat="1" ht="25.5" customHeight="1">
      <c r="B11" s="1416"/>
      <c r="C11" s="1417"/>
      <c r="D11" s="1420" t="s">
        <v>407</v>
      </c>
      <c r="E11" s="1420"/>
      <c r="F11" s="1420"/>
      <c r="G11" s="1420"/>
      <c r="H11" s="559"/>
      <c r="I11" s="127" t="s">
        <v>403</v>
      </c>
    </row>
    <row r="12" spans="2:27" s="108" customFormat="1" ht="25.5" customHeight="1">
      <c r="B12" s="1416"/>
      <c r="C12" s="1417"/>
      <c r="D12" s="1420" t="s">
        <v>408</v>
      </c>
      <c r="E12" s="1420"/>
      <c r="F12" s="1420"/>
      <c r="G12" s="1420"/>
      <c r="H12" s="559"/>
      <c r="I12" s="127" t="s">
        <v>403</v>
      </c>
    </row>
    <row r="13" spans="2:27" s="108" customFormat="1" ht="35.25" customHeight="1">
      <c r="B13" s="1418"/>
      <c r="C13" s="1419"/>
      <c r="D13" s="1421" t="s">
        <v>409</v>
      </c>
      <c r="E13" s="1421"/>
      <c r="F13" s="1421"/>
      <c r="G13" s="1421"/>
      <c r="H13" s="559"/>
      <c r="I13" s="127" t="s">
        <v>403</v>
      </c>
    </row>
    <row r="14" spans="2:27" ht="12.75" customHeight="1">
      <c r="B14" s="122"/>
      <c r="C14" s="122"/>
      <c r="D14" s="122"/>
      <c r="E14" s="122"/>
      <c r="F14" s="122"/>
      <c r="G14" s="122"/>
      <c r="H14" s="122"/>
      <c r="I14" s="122"/>
    </row>
    <row r="15" spans="2:27" s="108" customFormat="1" ht="20.100000000000001" customHeight="1">
      <c r="B15" s="1269" t="s">
        <v>918</v>
      </c>
      <c r="C15" s="1269"/>
      <c r="D15" s="1269"/>
      <c r="E15" s="1269"/>
      <c r="F15" s="1269"/>
      <c r="G15" s="1269"/>
      <c r="H15" s="1269"/>
      <c r="I15" s="1269"/>
    </row>
    <row r="16" spans="2:27" s="108" customFormat="1" ht="20.100000000000001" customHeight="1">
      <c r="B16" s="1269" t="s">
        <v>410</v>
      </c>
      <c r="C16" s="1269"/>
      <c r="D16" s="1269"/>
      <c r="E16" s="1269"/>
      <c r="F16" s="1269"/>
      <c r="G16" s="1269"/>
      <c r="H16" s="1269"/>
      <c r="I16" s="1269"/>
    </row>
    <row r="17" spans="2:11" s="108" customFormat="1" ht="20.100000000000001" customHeight="1">
      <c r="B17" s="1269" t="s">
        <v>411</v>
      </c>
      <c r="C17" s="1269"/>
      <c r="D17" s="1269"/>
      <c r="E17" s="1269"/>
      <c r="F17" s="1269"/>
      <c r="G17" s="1269"/>
      <c r="H17" s="1269"/>
      <c r="I17" s="1269"/>
    </row>
    <row r="18" spans="2:11" s="108" customFormat="1" ht="38.25" customHeight="1">
      <c r="B18" s="1268" t="s">
        <v>412</v>
      </c>
      <c r="C18" s="1269"/>
      <c r="D18" s="1269"/>
      <c r="E18" s="1269"/>
      <c r="F18" s="1269"/>
      <c r="G18" s="1269"/>
      <c r="H18" s="1269"/>
      <c r="I18" s="1269"/>
    </row>
    <row r="19" spans="2:11" ht="26.25" customHeight="1">
      <c r="B19" s="1413" t="s">
        <v>413</v>
      </c>
      <c r="C19" s="1413"/>
      <c r="D19" s="1413"/>
      <c r="E19" s="1413"/>
      <c r="F19" s="1413"/>
      <c r="G19" s="1413"/>
      <c r="H19" s="1413"/>
      <c r="I19" s="1413"/>
      <c r="J19" s="128"/>
      <c r="K19" s="128"/>
    </row>
    <row r="20" spans="2:11" ht="12.75" customHeight="1"/>
    <row r="50" spans="2:2">
      <c r="B50" s="45"/>
    </row>
  </sheetData>
  <sheetProtection algorithmName="SHA-512" hashValue="9Poj9DYuXa8s5ikgC57gtv90QDcXnqTvEXwpc5Qnqrg4BG7fP5910avSaclCs6CxZ8PIKNKA05hEpMIM0UHibw==" saltValue="/S24cgPI9j+I02qeCjg0oA==" spinCount="100000" sheet="1" selectLockedCells="1"/>
  <mergeCells count="19">
    <mergeCell ref="H1:I1"/>
    <mergeCell ref="B2:I2"/>
    <mergeCell ref="B4:C4"/>
    <mergeCell ref="D4:I4"/>
    <mergeCell ref="B5:C5"/>
    <mergeCell ref="D5:I5"/>
    <mergeCell ref="B7:C13"/>
    <mergeCell ref="D7:G7"/>
    <mergeCell ref="D8:G8"/>
    <mergeCell ref="D9:G9"/>
    <mergeCell ref="D10:G10"/>
    <mergeCell ref="D11:G11"/>
    <mergeCell ref="D12:G12"/>
    <mergeCell ref="D13:G13"/>
    <mergeCell ref="B15:I15"/>
    <mergeCell ref="B16:I16"/>
    <mergeCell ref="B17:I17"/>
    <mergeCell ref="B18:I18"/>
    <mergeCell ref="B19:I19"/>
  </mergeCells>
  <phoneticPr fontId="19"/>
  <dataValidations count="1">
    <dataValidation type="list" allowBlank="1" showInputMessage="1" showErrorMessage="1" sqref="D5:I5" xr:uid="{9636480F-2650-4708-8C5B-D3C9838FEF1E}">
      <formula1>$M$5:$O$5</formula1>
    </dataValidation>
  </dataValidations>
  <printOptions horizontalCentered="1"/>
  <pageMargins left="0.39370078740157483" right="0.39370078740157483" top="0.98425196850393704" bottom="0.98425196850393704" header="0.51181102362204722" footer="0.51181102362204722"/>
  <pageSetup paperSize="9" scale="96"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6C115-E91C-4DAB-9B40-56BFC8652DF9}">
  <sheetPr codeName="Sheet92"/>
  <dimension ref="A1:AA24"/>
  <sheetViews>
    <sheetView view="pageBreakPreview" zoomScale="85" zoomScaleNormal="100" zoomScaleSheetLayoutView="85" workbookViewId="0">
      <selection activeCell="D10" sqref="D10:F10"/>
    </sheetView>
  </sheetViews>
  <sheetFormatPr defaultRowHeight="17.25"/>
  <cols>
    <col min="1" max="1" width="1.875" style="50" customWidth="1"/>
    <col min="2" max="2" width="21.125" style="50" customWidth="1"/>
    <col min="3" max="8" width="12.625" style="50" customWidth="1"/>
    <col min="9" max="9" width="13.25" style="50" customWidth="1"/>
    <col min="10" max="10" width="1.75" style="50" customWidth="1"/>
    <col min="11" max="12" width="10.125" style="50" hidden="1" customWidth="1"/>
    <col min="13" max="26" width="0" style="50" hidden="1" customWidth="1"/>
    <col min="27" max="16384" width="9" style="50"/>
  </cols>
  <sheetData>
    <row r="1" spans="1:27" ht="18.75">
      <c r="B1" s="50" t="s">
        <v>414</v>
      </c>
      <c r="AA1" s="550"/>
    </row>
    <row r="2" spans="1:27" ht="21.75" customHeight="1">
      <c r="A2" s="19"/>
      <c r="B2" s="129"/>
      <c r="C2" s="19"/>
      <c r="D2" s="19"/>
      <c r="E2" s="19"/>
      <c r="F2" s="19"/>
      <c r="G2" s="19"/>
      <c r="H2" s="19"/>
      <c r="I2" s="21" t="str">
        <f>入力!R4</f>
        <v>令和年月日</v>
      </c>
    </row>
    <row r="3" spans="1:27" ht="12" customHeight="1">
      <c r="A3" s="19"/>
      <c r="B3" s="19"/>
      <c r="C3" s="19"/>
      <c r="D3" s="19"/>
      <c r="E3" s="19"/>
      <c r="F3" s="19"/>
      <c r="G3" s="19"/>
      <c r="H3" s="19"/>
      <c r="I3" s="130"/>
      <c r="J3" s="131"/>
    </row>
    <row r="4" spans="1:27" ht="24.75" customHeight="1">
      <c r="A4" s="1429" t="s">
        <v>415</v>
      </c>
      <c r="B4" s="1429"/>
      <c r="C4" s="1429"/>
      <c r="D4" s="1429"/>
      <c r="E4" s="1429"/>
      <c r="F4" s="1429"/>
      <c r="G4" s="1429"/>
      <c r="H4" s="1429"/>
      <c r="I4" s="1429"/>
    </row>
    <row r="5" spans="1:27" ht="17.25" customHeight="1">
      <c r="A5" s="22"/>
      <c r="B5" s="22"/>
      <c r="C5" s="22"/>
      <c r="D5" s="22"/>
      <c r="E5" s="22"/>
      <c r="F5" s="22"/>
      <c r="G5" s="22"/>
      <c r="H5" s="22"/>
      <c r="I5" s="22"/>
      <c r="J5" s="34"/>
    </row>
    <row r="6" spans="1:27" ht="38.25" customHeight="1">
      <c r="A6" s="22"/>
      <c r="B6" s="64" t="s">
        <v>191</v>
      </c>
      <c r="C6" s="1336">
        <f>入力!C25</f>
        <v>0</v>
      </c>
      <c r="D6" s="1405"/>
      <c r="E6" s="1405"/>
      <c r="F6" s="1405"/>
      <c r="G6" s="1405"/>
      <c r="H6" s="1405"/>
      <c r="I6" s="1337"/>
    </row>
    <row r="7" spans="1:27" ht="39.75" customHeight="1">
      <c r="A7" s="22"/>
      <c r="B7" s="64" t="s">
        <v>416</v>
      </c>
      <c r="C7" s="1430">
        <f>IF(AND(入力!J45="○",入力!C50="該当"),L7,IF(入力!J45="○",M7,IF(入力!J46="○",N7,)))</f>
        <v>0</v>
      </c>
      <c r="D7" s="1431"/>
      <c r="E7" s="1431"/>
      <c r="F7" s="1405"/>
      <c r="G7" s="1405"/>
      <c r="H7" s="1405"/>
      <c r="I7" s="1337"/>
      <c r="L7" s="50" t="s">
        <v>889</v>
      </c>
      <c r="M7" s="50" t="s">
        <v>890</v>
      </c>
      <c r="N7" s="50" t="s">
        <v>891</v>
      </c>
    </row>
    <row r="8" spans="1:27" ht="38.25" customHeight="1">
      <c r="A8" s="19"/>
      <c r="B8" s="60" t="s">
        <v>267</v>
      </c>
      <c r="C8" s="1432">
        <f>IF(入力!E122=L9,L8,IF(入力!E122=M9,M8,IF(入力!E122=N9,N8,)))</f>
        <v>0</v>
      </c>
      <c r="D8" s="1411"/>
      <c r="E8" s="1411"/>
      <c r="F8" s="1411"/>
      <c r="G8" s="1411"/>
      <c r="H8" s="1411"/>
      <c r="I8" s="1412"/>
      <c r="L8" s="1" t="s">
        <v>693</v>
      </c>
      <c r="M8" s="1" t="s">
        <v>694</v>
      </c>
      <c r="N8" s="1" t="s">
        <v>695</v>
      </c>
    </row>
    <row r="9" spans="1:27" ht="38.25" customHeight="1">
      <c r="A9" s="19"/>
      <c r="B9" s="1189" t="s">
        <v>417</v>
      </c>
      <c r="C9" s="132"/>
      <c r="D9" s="1430" t="s">
        <v>418</v>
      </c>
      <c r="E9" s="1431"/>
      <c r="F9" s="1435"/>
      <c r="G9" s="1430" t="s">
        <v>419</v>
      </c>
      <c r="H9" s="1431"/>
      <c r="I9" s="1435"/>
      <c r="L9" s="1" t="s">
        <v>690</v>
      </c>
      <c r="M9" s="1" t="s">
        <v>692</v>
      </c>
      <c r="N9" s="1" t="s">
        <v>691</v>
      </c>
    </row>
    <row r="10" spans="1:27" ht="38.25" customHeight="1">
      <c r="A10" s="19"/>
      <c r="B10" s="1433"/>
      <c r="C10" s="62" t="s">
        <v>420</v>
      </c>
      <c r="D10" s="1436"/>
      <c r="E10" s="1437"/>
      <c r="F10" s="1438"/>
      <c r="G10" s="1436"/>
      <c r="H10" s="1437"/>
      <c r="I10" s="1438"/>
    </row>
    <row r="11" spans="1:27" ht="38.25" customHeight="1">
      <c r="A11" s="19"/>
      <c r="B11" s="1433"/>
      <c r="C11" s="62" t="s">
        <v>421</v>
      </c>
      <c r="D11" s="1436"/>
      <c r="E11" s="1437"/>
      <c r="F11" s="1438"/>
      <c r="G11" s="1436"/>
      <c r="H11" s="1437"/>
      <c r="I11" s="1438"/>
    </row>
    <row r="12" spans="1:27" ht="38.25" customHeight="1">
      <c r="A12" s="19"/>
      <c r="B12" s="1434"/>
      <c r="C12" s="62"/>
      <c r="D12" s="1430"/>
      <c r="E12" s="1431"/>
      <c r="F12" s="1435"/>
      <c r="G12" s="1430"/>
      <c r="H12" s="1431"/>
      <c r="I12" s="1435"/>
    </row>
    <row r="13" spans="1:27" ht="23.25" customHeight="1">
      <c r="A13" s="19"/>
      <c r="B13" s="1270" t="s">
        <v>422</v>
      </c>
      <c r="C13" s="1195" t="s">
        <v>423</v>
      </c>
      <c r="D13" s="1195"/>
      <c r="E13" s="1195"/>
      <c r="F13" s="1195"/>
      <c r="G13" s="1195"/>
      <c r="H13" s="1195"/>
      <c r="I13" s="1195"/>
    </row>
    <row r="14" spans="1:27" ht="38.25" customHeight="1">
      <c r="A14" s="19"/>
      <c r="B14" s="1439"/>
      <c r="C14" s="62" t="s">
        <v>424</v>
      </c>
      <c r="D14" s="68" t="s">
        <v>425</v>
      </c>
      <c r="E14" s="68" t="s">
        <v>426</v>
      </c>
      <c r="F14" s="68" t="s">
        <v>427</v>
      </c>
      <c r="G14" s="68" t="s">
        <v>428</v>
      </c>
      <c r="H14" s="68" t="s">
        <v>429</v>
      </c>
      <c r="I14" s="68" t="s">
        <v>430</v>
      </c>
    </row>
    <row r="15" spans="1:27" ht="38.25" customHeight="1">
      <c r="A15" s="19"/>
      <c r="B15" s="1440"/>
      <c r="C15" s="560"/>
      <c r="D15" s="561"/>
      <c r="E15" s="561"/>
      <c r="F15" s="561"/>
      <c r="G15" s="561"/>
      <c r="H15" s="561"/>
      <c r="I15" s="561"/>
    </row>
    <row r="16" spans="1:27" ht="16.5" customHeight="1">
      <c r="A16" s="19"/>
      <c r="B16" s="133"/>
      <c r="C16" s="31"/>
      <c r="D16" s="134"/>
      <c r="E16" s="134"/>
      <c r="F16" s="134"/>
      <c r="G16" s="134"/>
      <c r="H16" s="134"/>
      <c r="I16" s="134"/>
    </row>
    <row r="17" spans="1:9" ht="19.5" customHeight="1">
      <c r="A17" s="19"/>
      <c r="B17" s="1354" t="s">
        <v>431</v>
      </c>
      <c r="C17" s="1354"/>
      <c r="D17" s="1354"/>
      <c r="E17" s="1354"/>
      <c r="F17" s="1354"/>
      <c r="G17" s="1354"/>
      <c r="H17" s="1354"/>
      <c r="I17" s="1354"/>
    </row>
    <row r="18" spans="1:9" ht="54" customHeight="1">
      <c r="A18" s="19"/>
      <c r="B18" s="1344" t="s">
        <v>432</v>
      </c>
      <c r="C18" s="1428"/>
      <c r="D18" s="1428"/>
      <c r="E18" s="1428"/>
      <c r="F18" s="1428"/>
      <c r="G18" s="1428"/>
      <c r="H18" s="1428"/>
      <c r="I18" s="1428"/>
    </row>
    <row r="19" spans="1:9" ht="99.75" customHeight="1">
      <c r="A19" s="19"/>
      <c r="B19" s="85"/>
      <c r="C19" s="1182"/>
      <c r="D19" s="1182"/>
      <c r="E19" s="1182"/>
      <c r="F19" s="1182"/>
      <c r="G19" s="1182"/>
      <c r="H19" s="1182"/>
      <c r="I19" s="1182"/>
    </row>
    <row r="20" spans="1:9" ht="43.5" customHeight="1">
      <c r="A20" s="19"/>
      <c r="B20" s="1113" t="s">
        <v>433</v>
      </c>
      <c r="C20" s="1113"/>
      <c r="D20" s="1113"/>
      <c r="E20" s="1113"/>
      <c r="F20" s="1113"/>
      <c r="G20" s="1113"/>
      <c r="H20" s="1113"/>
      <c r="I20" s="1113"/>
    </row>
    <row r="21" spans="1:9" ht="42.75" customHeight="1">
      <c r="A21" s="19"/>
      <c r="B21" s="1344" t="s">
        <v>434</v>
      </c>
      <c r="C21" s="1344"/>
      <c r="D21" s="1344"/>
      <c r="E21" s="1344"/>
      <c r="F21" s="1344"/>
      <c r="G21" s="1344"/>
      <c r="H21" s="1344"/>
      <c r="I21" s="1344"/>
    </row>
    <row r="22" spans="1:9" ht="34.5" customHeight="1">
      <c r="A22" s="19"/>
      <c r="B22" s="1344" t="s">
        <v>435</v>
      </c>
      <c r="C22" s="1344"/>
      <c r="D22" s="1344"/>
      <c r="E22" s="1344"/>
      <c r="F22" s="1344"/>
      <c r="G22" s="1344"/>
      <c r="H22" s="1344"/>
      <c r="I22" s="1344"/>
    </row>
    <row r="23" spans="1:9" ht="104.25" customHeight="1">
      <c r="A23" s="19"/>
      <c r="B23" s="1344" t="s">
        <v>436</v>
      </c>
      <c r="C23" s="1344"/>
      <c r="D23" s="1344"/>
      <c r="E23" s="1344"/>
      <c r="F23" s="1344"/>
      <c r="G23" s="1344"/>
      <c r="H23" s="1344"/>
      <c r="I23" s="1344"/>
    </row>
    <row r="24" spans="1:9" ht="26.25" customHeight="1">
      <c r="B24" s="1354" t="s">
        <v>437</v>
      </c>
      <c r="C24" s="1354"/>
      <c r="D24" s="1354"/>
      <c r="E24" s="1354"/>
      <c r="F24" s="1354"/>
      <c r="G24" s="1354"/>
      <c r="H24" s="1354"/>
      <c r="I24" s="1354"/>
    </row>
  </sheetData>
  <sheetProtection algorithmName="SHA-512" hashValue="erMWAMYfhL9SyLBWOD6pkP0zTiid1pG1xyzXklOtNBL5s9JbNNT9B6Zws155uWTsUP2ZqMZJA2ogono7Qv4PbA==" saltValue="ftT/xr10u202SZVB3skY5Q==" spinCount="100000" sheet="1" objects="1" scenarios="1" selectLockedCells="1"/>
  <mergeCells count="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 ref="B24:I24"/>
    <mergeCell ref="B18:I18"/>
    <mergeCell ref="C19:I19"/>
    <mergeCell ref="B20:I20"/>
    <mergeCell ref="B21:I21"/>
    <mergeCell ref="B22:I22"/>
    <mergeCell ref="B23:I23"/>
  </mergeCells>
  <phoneticPr fontId="19"/>
  <printOptions horizontalCentered="1"/>
  <pageMargins left="0.70866141732283472" right="0.70866141732283472" top="0.74803149606299213" bottom="0.74803149606299213" header="0.31496062992125984" footer="0.31496062992125984"/>
  <pageSetup paperSize="9" scale="70"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ADE0C-7FF3-4581-835A-C37F8400E477}">
  <sheetPr codeName="Sheet3">
    <tabColor rgb="FFFFCCCC"/>
    <pageSetUpPr fitToPage="1"/>
  </sheetPr>
  <dimension ref="A1:DP254"/>
  <sheetViews>
    <sheetView view="pageBreakPreview" zoomScale="85" zoomScaleNormal="100" zoomScaleSheetLayoutView="85" workbookViewId="0">
      <selection activeCell="AR2" sqref="AR2:AS2"/>
    </sheetView>
  </sheetViews>
  <sheetFormatPr defaultRowHeight="13.5"/>
  <cols>
    <col min="1" max="38" width="2.625" style="240" customWidth="1"/>
    <col min="39" max="39" width="2.625" style="241" customWidth="1"/>
    <col min="40" max="73" width="2.625" style="240" customWidth="1"/>
    <col min="74" max="74" width="2.625" style="249" customWidth="1"/>
    <col min="75" max="78" width="2.625" style="253" customWidth="1"/>
    <col min="79" max="80" width="2.625" style="253" hidden="1" customWidth="1"/>
    <col min="81" max="93" width="2.625" style="249" hidden="1" customWidth="1"/>
    <col min="94" max="104" width="2.625" style="251" hidden="1" customWidth="1"/>
    <col min="105" max="111" width="9" style="251" customWidth="1"/>
    <col min="112" max="119" width="9" style="251"/>
    <col min="120" max="275" width="9" style="244"/>
    <col min="276" max="334" width="2.625" style="244" customWidth="1"/>
    <col min="335" max="531" width="9" style="244"/>
    <col min="532" max="590" width="2.625" style="244" customWidth="1"/>
    <col min="591" max="787" width="9" style="244"/>
    <col min="788" max="846" width="2.625" style="244" customWidth="1"/>
    <col min="847" max="1043" width="9" style="244"/>
    <col min="1044" max="1102" width="2.625" style="244" customWidth="1"/>
    <col min="1103" max="1299" width="9" style="244"/>
    <col min="1300" max="1358" width="2.625" style="244" customWidth="1"/>
    <col min="1359" max="1555" width="9" style="244"/>
    <col min="1556" max="1614" width="2.625" style="244" customWidth="1"/>
    <col min="1615" max="1811" width="9" style="244"/>
    <col min="1812" max="1870" width="2.625" style="244" customWidth="1"/>
    <col min="1871" max="2067" width="9" style="244"/>
    <col min="2068" max="2126" width="2.625" style="244" customWidth="1"/>
    <col min="2127" max="2323" width="9" style="244"/>
    <col min="2324" max="2382" width="2.625" style="244" customWidth="1"/>
    <col min="2383" max="2579" width="9" style="244"/>
    <col min="2580" max="2638" width="2.625" style="244" customWidth="1"/>
    <col min="2639" max="2835" width="9" style="244"/>
    <col min="2836" max="2894" width="2.625" style="244" customWidth="1"/>
    <col min="2895" max="3091" width="9" style="244"/>
    <col min="3092" max="3150" width="2.625" style="244" customWidth="1"/>
    <col min="3151" max="3347" width="9" style="244"/>
    <col min="3348" max="3406" width="2.625" style="244" customWidth="1"/>
    <col min="3407" max="3603" width="9" style="244"/>
    <col min="3604" max="3662" width="2.625" style="244" customWidth="1"/>
    <col min="3663" max="3859" width="9" style="244"/>
    <col min="3860" max="3918" width="2.625" style="244" customWidth="1"/>
    <col min="3919" max="4115" width="9" style="244"/>
    <col min="4116" max="4174" width="2.625" style="244" customWidth="1"/>
    <col min="4175" max="4371" width="9" style="244"/>
    <col min="4372" max="4430" width="2.625" style="244" customWidth="1"/>
    <col min="4431" max="4627" width="9" style="244"/>
    <col min="4628" max="4686" width="2.625" style="244" customWidth="1"/>
    <col min="4687" max="4883" width="9" style="244"/>
    <col min="4884" max="4942" width="2.625" style="244" customWidth="1"/>
    <col min="4943" max="5139" width="9" style="244"/>
    <col min="5140" max="5198" width="2.625" style="244" customWidth="1"/>
    <col min="5199" max="5395" width="9" style="244"/>
    <col min="5396" max="5454" width="2.625" style="244" customWidth="1"/>
    <col min="5455" max="5651" width="9" style="244"/>
    <col min="5652" max="5710" width="2.625" style="244" customWidth="1"/>
    <col min="5711" max="5907" width="9" style="244"/>
    <col min="5908" max="5966" width="2.625" style="244" customWidth="1"/>
    <col min="5967" max="6163" width="9" style="244"/>
    <col min="6164" max="6222" width="2.625" style="244" customWidth="1"/>
    <col min="6223" max="6419" width="9" style="244"/>
    <col min="6420" max="6478" width="2.625" style="244" customWidth="1"/>
    <col min="6479" max="6675" width="9" style="244"/>
    <col min="6676" max="6734" width="2.625" style="244" customWidth="1"/>
    <col min="6735" max="6931" width="9" style="244"/>
    <col min="6932" max="6990" width="2.625" style="244" customWidth="1"/>
    <col min="6991" max="7187" width="9" style="244"/>
    <col min="7188" max="7246" width="2.625" style="244" customWidth="1"/>
    <col min="7247" max="7443" width="9" style="244"/>
    <col min="7444" max="7502" width="2.625" style="244" customWidth="1"/>
    <col min="7503" max="7699" width="9" style="244"/>
    <col min="7700" max="7758" width="2.625" style="244" customWidth="1"/>
    <col min="7759" max="7955" width="9" style="244"/>
    <col min="7956" max="8014" width="2.625" style="244" customWidth="1"/>
    <col min="8015" max="8211" width="9" style="244"/>
    <col min="8212" max="8270" width="2.625" style="244" customWidth="1"/>
    <col min="8271" max="8467" width="9" style="244"/>
    <col min="8468" max="8526" width="2.625" style="244" customWidth="1"/>
    <col min="8527" max="8723" width="9" style="244"/>
    <col min="8724" max="8782" width="2.625" style="244" customWidth="1"/>
    <col min="8783" max="8979" width="9" style="244"/>
    <col min="8980" max="9038" width="2.625" style="244" customWidth="1"/>
    <col min="9039" max="9235" width="9" style="244"/>
    <col min="9236" max="9294" width="2.625" style="244" customWidth="1"/>
    <col min="9295" max="9491" width="9" style="244"/>
    <col min="9492" max="9550" width="2.625" style="244" customWidth="1"/>
    <col min="9551" max="9747" width="9" style="244"/>
    <col min="9748" max="9806" width="2.625" style="244" customWidth="1"/>
    <col min="9807" max="10003" width="9" style="244"/>
    <col min="10004" max="10062" width="2.625" style="244" customWidth="1"/>
    <col min="10063" max="10259" width="9" style="244"/>
    <col min="10260" max="10318" width="2.625" style="244" customWidth="1"/>
    <col min="10319" max="10515" width="9" style="244"/>
    <col min="10516" max="10574" width="2.625" style="244" customWidth="1"/>
    <col min="10575" max="10771" width="9" style="244"/>
    <col min="10772" max="10830" width="2.625" style="244" customWidth="1"/>
    <col min="10831" max="11027" width="9" style="244"/>
    <col min="11028" max="11086" width="2.625" style="244" customWidth="1"/>
    <col min="11087" max="11283" width="9" style="244"/>
    <col min="11284" max="11342" width="2.625" style="244" customWidth="1"/>
    <col min="11343" max="11539" width="9" style="244"/>
    <col min="11540" max="11598" width="2.625" style="244" customWidth="1"/>
    <col min="11599" max="11795" width="9" style="244"/>
    <col min="11796" max="11854" width="2.625" style="244" customWidth="1"/>
    <col min="11855" max="12051" width="9" style="244"/>
    <col min="12052" max="12110" width="2.625" style="244" customWidth="1"/>
    <col min="12111" max="12307" width="9" style="244"/>
    <col min="12308" max="12366" width="2.625" style="244" customWidth="1"/>
    <col min="12367" max="12563" width="9" style="244"/>
    <col min="12564" max="12622" width="2.625" style="244" customWidth="1"/>
    <col min="12623" max="12819" width="9" style="244"/>
    <col min="12820" max="12878" width="2.625" style="244" customWidth="1"/>
    <col min="12879" max="13075" width="9" style="244"/>
    <col min="13076" max="13134" width="2.625" style="244" customWidth="1"/>
    <col min="13135" max="13331" width="9" style="244"/>
    <col min="13332" max="13390" width="2.625" style="244" customWidth="1"/>
    <col min="13391" max="13587" width="9" style="244"/>
    <col min="13588" max="13646" width="2.625" style="244" customWidth="1"/>
    <col min="13647" max="13843" width="9" style="244"/>
    <col min="13844" max="13902" width="2.625" style="244" customWidth="1"/>
    <col min="13903" max="14099" width="9" style="244"/>
    <col min="14100" max="14158" width="2.625" style="244" customWidth="1"/>
    <col min="14159" max="14355" width="9" style="244"/>
    <col min="14356" max="14414" width="2.625" style="244" customWidth="1"/>
    <col min="14415" max="14611" width="9" style="244"/>
    <col min="14612" max="14670" width="2.625" style="244" customWidth="1"/>
    <col min="14671" max="14867" width="9" style="244"/>
    <col min="14868" max="14926" width="2.625" style="244" customWidth="1"/>
    <col min="14927" max="15123" width="9" style="244"/>
    <col min="15124" max="15182" width="2.625" style="244" customWidth="1"/>
    <col min="15183" max="15379" width="9" style="244"/>
    <col min="15380" max="15438" width="2.625" style="244" customWidth="1"/>
    <col min="15439" max="15635" width="9" style="244"/>
    <col min="15636" max="15694" width="2.625" style="244" customWidth="1"/>
    <col min="15695" max="15891" width="9" style="244"/>
    <col min="15892" max="15950" width="2.625" style="244" customWidth="1"/>
    <col min="15951" max="16147" width="9" style="244"/>
    <col min="16148" max="16206" width="2.625" style="244" customWidth="1"/>
    <col min="16207" max="16384" width="9" style="244"/>
  </cols>
  <sheetData>
    <row r="1" spans="1:119" s="334" customFormat="1" ht="12.95" customHeight="1">
      <c r="A1" s="330" t="s">
        <v>706</v>
      </c>
      <c r="B1" s="330"/>
      <c r="C1" s="330"/>
      <c r="D1" s="330"/>
      <c r="E1" s="330"/>
      <c r="F1" s="330"/>
      <c r="G1" s="330"/>
      <c r="H1" s="330"/>
      <c r="I1" s="330"/>
      <c r="J1" s="330"/>
      <c r="K1" s="330"/>
      <c r="L1" s="330"/>
      <c r="M1" s="330"/>
      <c r="N1" s="330"/>
      <c r="O1" s="330"/>
      <c r="P1" s="330"/>
      <c r="Q1" s="330"/>
      <c r="R1" s="331"/>
      <c r="S1" s="331"/>
      <c r="T1" s="331"/>
      <c r="U1" s="331"/>
      <c r="V1" s="331"/>
      <c r="W1" s="331"/>
      <c r="X1" s="331"/>
      <c r="Y1" s="331"/>
      <c r="Z1" s="331"/>
      <c r="AA1" s="331"/>
      <c r="AB1" s="331"/>
      <c r="AC1" s="331"/>
      <c r="AD1" s="331"/>
      <c r="AE1" s="331"/>
      <c r="AF1" s="331"/>
      <c r="AG1" s="331"/>
      <c r="AH1" s="331"/>
      <c r="AI1" s="331"/>
      <c r="AJ1" s="331"/>
      <c r="AK1" s="331"/>
      <c r="AL1" s="331"/>
      <c r="AM1" s="332"/>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32"/>
      <c r="BW1" s="332"/>
      <c r="BX1" s="332"/>
      <c r="BY1" s="332"/>
      <c r="BZ1" s="332"/>
      <c r="CA1" s="332"/>
      <c r="CB1" s="332"/>
      <c r="CC1" s="332"/>
      <c r="CD1" s="332"/>
      <c r="CE1" s="332"/>
      <c r="CF1" s="332"/>
      <c r="CG1" s="332"/>
      <c r="CH1" s="332"/>
      <c r="CI1" s="332"/>
      <c r="CJ1" s="332"/>
      <c r="CK1" s="332"/>
      <c r="CL1" s="332"/>
      <c r="CM1" s="332"/>
      <c r="CN1" s="332"/>
      <c r="CO1" s="332"/>
      <c r="CP1" s="333"/>
      <c r="CQ1" s="333"/>
      <c r="CR1" s="333"/>
      <c r="CS1" s="333"/>
      <c r="CT1" s="333"/>
      <c r="CU1" s="333"/>
      <c r="CV1" s="333"/>
      <c r="CW1" s="333"/>
      <c r="CX1" s="333"/>
      <c r="CY1" s="333"/>
      <c r="CZ1" s="333"/>
      <c r="DA1" s="333"/>
      <c r="DB1" s="333"/>
      <c r="DC1" s="333"/>
      <c r="DD1" s="333"/>
      <c r="DE1" s="333"/>
      <c r="DF1" s="333"/>
      <c r="DG1" s="333"/>
      <c r="DH1" s="333"/>
      <c r="DI1" s="333"/>
      <c r="DJ1" s="333"/>
      <c r="DK1" s="333"/>
      <c r="DL1" s="333"/>
      <c r="DM1" s="333"/>
      <c r="DN1" s="333"/>
      <c r="DO1" s="333"/>
    </row>
    <row r="2" spans="1:119" s="334" customFormat="1" ht="12.95" customHeight="1">
      <c r="A2" s="332"/>
      <c r="B2" s="332"/>
      <c r="C2" s="332"/>
      <c r="D2" s="332"/>
      <c r="E2" s="332"/>
      <c r="F2" s="332"/>
      <c r="G2" s="332"/>
      <c r="H2" s="332"/>
      <c r="I2" s="332"/>
      <c r="J2" s="332"/>
      <c r="K2" s="332"/>
      <c r="L2" s="332"/>
      <c r="M2" s="332"/>
      <c r="N2" s="332"/>
      <c r="O2" s="332"/>
      <c r="P2" s="332"/>
      <c r="Q2" s="332"/>
      <c r="R2" s="332"/>
      <c r="S2" s="332"/>
      <c r="T2" s="332"/>
      <c r="U2" s="332"/>
      <c r="V2" s="332"/>
      <c r="W2" s="332"/>
      <c r="X2" s="332"/>
      <c r="Y2" s="332"/>
      <c r="Z2" s="332"/>
      <c r="AA2" s="332"/>
      <c r="AB2" s="332"/>
      <c r="AC2" s="332"/>
      <c r="AD2" s="335"/>
      <c r="AE2" s="335" t="s">
        <v>708</v>
      </c>
      <c r="AF2" s="335"/>
      <c r="AG2" s="335"/>
      <c r="AH2" s="335"/>
      <c r="AI2" s="335"/>
      <c r="AJ2" s="335"/>
      <c r="AK2" s="335"/>
      <c r="AL2" s="335"/>
      <c r="AM2" s="335"/>
      <c r="AN2" s="335"/>
      <c r="AO2" s="335"/>
      <c r="AP2" s="335"/>
      <c r="AQ2" s="331" t="s">
        <v>709</v>
      </c>
      <c r="AR2" s="714">
        <v>2026</v>
      </c>
      <c r="AS2" s="715"/>
      <c r="AT2" s="336" t="s">
        <v>215</v>
      </c>
      <c r="AU2" s="538">
        <v>12</v>
      </c>
      <c r="AV2" s="336" t="s">
        <v>761</v>
      </c>
      <c r="AW2" s="331" t="s">
        <v>710</v>
      </c>
      <c r="AX2" s="335"/>
      <c r="AY2" s="335"/>
      <c r="AZ2" s="335"/>
      <c r="BA2" s="335"/>
      <c r="BB2" s="335"/>
      <c r="BC2" s="335"/>
      <c r="BD2" s="335"/>
      <c r="BE2" s="335"/>
      <c r="BF2" s="335"/>
      <c r="BG2" s="335"/>
      <c r="BH2" s="335"/>
      <c r="BI2" s="335"/>
      <c r="BJ2" s="335"/>
      <c r="BK2" s="335"/>
      <c r="BL2" s="335"/>
      <c r="BM2" s="335"/>
      <c r="BN2" s="335"/>
      <c r="BO2" s="332"/>
      <c r="BP2" s="332"/>
      <c r="BQ2" s="332"/>
      <c r="BR2" s="332"/>
      <c r="BS2" s="332"/>
      <c r="BT2" s="332"/>
      <c r="BU2" s="332"/>
      <c r="BV2" s="332"/>
      <c r="BW2" s="332"/>
      <c r="BX2" s="332"/>
      <c r="BY2" s="332"/>
      <c r="BZ2" s="332"/>
      <c r="CA2" s="332"/>
      <c r="CB2" s="332"/>
      <c r="CC2" s="332"/>
      <c r="CD2" s="332"/>
      <c r="CE2" s="332"/>
      <c r="CF2" s="332"/>
      <c r="CG2" s="333"/>
      <c r="CH2" s="333"/>
      <c r="CI2" s="333"/>
      <c r="CJ2" s="333"/>
      <c r="CK2" s="333"/>
      <c r="CL2" s="333"/>
      <c r="CM2" s="333"/>
      <c r="CN2" s="333"/>
      <c r="CO2" s="333"/>
      <c r="CP2" s="333"/>
      <c r="CQ2" s="333"/>
      <c r="CR2" s="333"/>
      <c r="CS2" s="333"/>
      <c r="CT2" s="333"/>
      <c r="CU2" s="333"/>
      <c r="CV2" s="333"/>
      <c r="CW2" s="333"/>
      <c r="CX2" s="333"/>
      <c r="CY2" s="333"/>
      <c r="CZ2" s="333"/>
      <c r="DA2" s="333"/>
      <c r="DB2" s="333"/>
      <c r="DC2" s="333"/>
      <c r="DD2" s="333"/>
      <c r="DE2" s="333"/>
      <c r="DF2" s="333"/>
    </row>
    <row r="3" spans="1:119" s="334" customFormat="1" ht="12.95" customHeight="1" thickBot="1">
      <c r="A3" s="330"/>
      <c r="B3" s="330"/>
      <c r="C3" s="330"/>
      <c r="D3" s="330"/>
      <c r="E3" s="330"/>
      <c r="F3" s="330"/>
      <c r="G3" s="330"/>
      <c r="H3" s="330"/>
      <c r="I3" s="330"/>
      <c r="J3" s="330"/>
      <c r="K3" s="330"/>
      <c r="L3" s="330"/>
      <c r="M3" s="330"/>
      <c r="N3" s="330"/>
      <c r="O3" s="330"/>
      <c r="P3" s="330"/>
      <c r="Q3" s="330"/>
      <c r="R3" s="331"/>
      <c r="S3" s="331"/>
      <c r="T3" s="331"/>
      <c r="U3" s="331"/>
      <c r="V3" s="331"/>
      <c r="W3" s="331"/>
      <c r="X3" s="331"/>
      <c r="Y3" s="331"/>
      <c r="Z3" s="331"/>
      <c r="AA3" s="331"/>
      <c r="AB3" s="331"/>
      <c r="AC3" s="331"/>
      <c r="AD3" s="331"/>
      <c r="AE3" s="331"/>
      <c r="AF3" s="331"/>
      <c r="AG3" s="331"/>
      <c r="AH3" s="331"/>
      <c r="AI3" s="331"/>
      <c r="AJ3" s="331"/>
      <c r="AK3" s="331"/>
      <c r="AL3" s="331"/>
      <c r="AM3" s="332"/>
      <c r="AN3" s="331"/>
      <c r="AO3" s="331"/>
      <c r="AP3" s="331"/>
      <c r="AQ3" s="331"/>
      <c r="AR3" s="331"/>
      <c r="AS3" s="331"/>
      <c r="AT3" s="331"/>
      <c r="AU3" s="331"/>
      <c r="AV3" s="331"/>
      <c r="AW3" s="331"/>
      <c r="AX3" s="331"/>
      <c r="AY3" s="331"/>
      <c r="AZ3" s="331"/>
      <c r="BA3" s="331"/>
      <c r="BB3" s="331"/>
      <c r="BC3" s="331"/>
      <c r="BD3" s="331"/>
      <c r="BE3" s="331"/>
      <c r="BF3" s="331"/>
      <c r="BG3" s="331"/>
      <c r="BH3" s="331"/>
      <c r="BI3" s="331"/>
      <c r="BJ3" s="331"/>
      <c r="BK3" s="331"/>
      <c r="BL3" s="331"/>
      <c r="BM3" s="331"/>
      <c r="BN3" s="331"/>
      <c r="BO3" s="331"/>
      <c r="BP3" s="331"/>
      <c r="BQ3" s="331"/>
      <c r="BR3" s="331"/>
      <c r="BS3" s="331"/>
      <c r="BT3" s="331"/>
      <c r="BU3" s="331"/>
      <c r="BV3" s="332"/>
      <c r="BW3" s="332"/>
      <c r="BX3" s="332"/>
      <c r="BY3" s="332"/>
      <c r="BZ3" s="332"/>
      <c r="CA3" s="332"/>
      <c r="CB3" s="332"/>
      <c r="CC3" s="332"/>
      <c r="CD3" s="332"/>
      <c r="CE3" s="332"/>
      <c r="CF3" s="332"/>
      <c r="CG3" s="332"/>
      <c r="CH3" s="332"/>
      <c r="CI3" s="332"/>
      <c r="CJ3" s="332"/>
      <c r="CK3" s="332"/>
      <c r="CL3" s="332"/>
      <c r="CM3" s="332"/>
      <c r="CN3" s="332"/>
      <c r="CO3" s="332"/>
      <c r="CP3" s="333"/>
      <c r="CQ3" s="333"/>
      <c r="CR3" s="333"/>
      <c r="CS3" s="333"/>
      <c r="CT3" s="333"/>
      <c r="CU3" s="333"/>
      <c r="CV3" s="333"/>
      <c r="CW3" s="333"/>
      <c r="CX3" s="333"/>
      <c r="CY3" s="333"/>
      <c r="CZ3" s="333"/>
      <c r="DA3" s="333"/>
      <c r="DB3" s="333"/>
      <c r="DC3" s="333"/>
      <c r="DD3" s="333"/>
      <c r="DE3" s="333"/>
      <c r="DF3" s="333"/>
      <c r="DG3" s="333"/>
      <c r="DH3" s="333"/>
      <c r="DI3" s="333"/>
      <c r="DJ3" s="333"/>
      <c r="DK3" s="333"/>
      <c r="DL3" s="333"/>
      <c r="DM3" s="333"/>
      <c r="DN3" s="333"/>
      <c r="DO3" s="333"/>
    </row>
    <row r="4" spans="1:119" s="334" customFormat="1" ht="12.95" customHeight="1">
      <c r="A4" s="331"/>
      <c r="B4" s="331"/>
      <c r="C4" s="331"/>
      <c r="D4" s="331"/>
      <c r="E4" s="331"/>
      <c r="F4" s="331"/>
      <c r="G4" s="331"/>
      <c r="H4" s="331"/>
      <c r="I4" s="331"/>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2"/>
      <c r="AN4" s="331"/>
      <c r="AO4" s="331"/>
      <c r="AP4" s="331"/>
      <c r="AQ4" s="331"/>
      <c r="AR4" s="337"/>
      <c r="AS4" s="338"/>
      <c r="AT4" s="339" t="s">
        <v>195</v>
      </c>
      <c r="AU4" s="340"/>
      <c r="AV4" s="341"/>
      <c r="AW4" s="341"/>
      <c r="AX4" s="339"/>
      <c r="AY4" s="342"/>
      <c r="AZ4" s="339"/>
      <c r="BA4" s="342"/>
      <c r="BB4" s="343"/>
      <c r="BC4" s="724">
        <f>入力!C25</f>
        <v>0</v>
      </c>
      <c r="BD4" s="725"/>
      <c r="BE4" s="725"/>
      <c r="BF4" s="725"/>
      <c r="BG4" s="725"/>
      <c r="BH4" s="725"/>
      <c r="BI4" s="725"/>
      <c r="BJ4" s="725"/>
      <c r="BK4" s="725"/>
      <c r="BL4" s="725"/>
      <c r="BM4" s="725"/>
      <c r="BN4" s="725"/>
      <c r="BO4" s="725"/>
      <c r="BP4" s="725"/>
      <c r="BQ4" s="725"/>
      <c r="BR4" s="725"/>
      <c r="BS4" s="725"/>
      <c r="BT4" s="725"/>
      <c r="BU4" s="726"/>
      <c r="BV4" s="726"/>
      <c r="BW4" s="726"/>
      <c r="BX4" s="726"/>
      <c r="BY4" s="344"/>
      <c r="BZ4" s="332"/>
      <c r="CA4" s="332"/>
      <c r="CB4" s="332"/>
      <c r="CC4" s="332"/>
      <c r="CD4" s="332"/>
      <c r="CE4" s="332"/>
      <c r="CF4" s="332"/>
      <c r="CG4" s="332"/>
      <c r="CH4" s="332"/>
      <c r="CI4" s="332"/>
      <c r="CJ4" s="332"/>
      <c r="CK4" s="332"/>
      <c r="CL4" s="332"/>
      <c r="CM4" s="332"/>
      <c r="CN4" s="332"/>
      <c r="CO4" s="332"/>
      <c r="CP4" s="333"/>
      <c r="CQ4" s="333"/>
      <c r="CR4" s="333"/>
      <c r="CS4" s="333"/>
      <c r="CT4" s="333"/>
      <c r="CU4" s="333"/>
      <c r="CV4" s="333"/>
      <c r="CW4" s="333"/>
      <c r="CX4" s="333"/>
      <c r="CY4" s="333"/>
      <c r="CZ4" s="333"/>
      <c r="DA4" s="333"/>
      <c r="DB4" s="333"/>
      <c r="DC4" s="333"/>
      <c r="DD4" s="333"/>
      <c r="DE4" s="333"/>
      <c r="DF4" s="333"/>
      <c r="DG4" s="333"/>
      <c r="DH4" s="333"/>
      <c r="DI4" s="333"/>
      <c r="DJ4" s="333"/>
      <c r="DK4" s="333"/>
      <c r="DL4" s="333"/>
      <c r="DM4" s="333"/>
      <c r="DN4" s="333"/>
      <c r="DO4" s="333"/>
    </row>
    <row r="5" spans="1:119" s="334" customFormat="1" ht="12.95" customHeight="1">
      <c r="A5" s="331"/>
      <c r="B5" s="331"/>
      <c r="C5" s="331"/>
      <c r="D5" s="331"/>
      <c r="E5" s="331"/>
      <c r="F5" s="331"/>
      <c r="G5" s="331"/>
      <c r="H5" s="331"/>
      <c r="I5" s="331"/>
      <c r="J5" s="331"/>
      <c r="K5" s="331"/>
      <c r="L5" s="331"/>
      <c r="M5" s="331"/>
      <c r="N5" s="331"/>
      <c r="O5" s="331"/>
      <c r="P5" s="331"/>
      <c r="Q5" s="331"/>
      <c r="R5" s="331"/>
      <c r="S5" s="331"/>
      <c r="T5" s="330"/>
      <c r="U5" s="331"/>
      <c r="V5" s="331"/>
      <c r="W5" s="331"/>
      <c r="X5" s="331"/>
      <c r="Y5" s="331"/>
      <c r="Z5" s="331"/>
      <c r="AA5" s="331"/>
      <c r="AB5" s="331"/>
      <c r="AC5" s="331"/>
      <c r="AD5" s="331"/>
      <c r="AE5" s="331"/>
      <c r="AF5" s="331"/>
      <c r="AG5" s="331"/>
      <c r="AH5" s="331"/>
      <c r="AI5" s="331"/>
      <c r="AJ5" s="331"/>
      <c r="AK5" s="331"/>
      <c r="AL5" s="331"/>
      <c r="AM5" s="332"/>
      <c r="AN5" s="331"/>
      <c r="AO5" s="331"/>
      <c r="AP5" s="331"/>
      <c r="AQ5" s="331"/>
      <c r="AR5" s="337"/>
      <c r="AS5" s="345"/>
      <c r="AT5" s="346" t="s">
        <v>266</v>
      </c>
      <c r="AU5" s="347"/>
      <c r="AV5" s="348"/>
      <c r="AW5" s="348"/>
      <c r="AX5" s="346"/>
      <c r="AY5" s="349"/>
      <c r="AZ5" s="346"/>
      <c r="BA5" s="349"/>
      <c r="BB5" s="350"/>
      <c r="BC5" s="644">
        <f>IF(AND(入力!J45="○",入力!J46="○",入力!J47="○",入力!J48="○"),CC54,IF(AND(入力!J46="○",入力!J47="○",入力!J48="○"),CC53,IF(AND(入力!J45="○",入力!J47="○",入力!J48="○"),CC52,IF(AND(入力!J45="○",入力!J46="○",入力!J48="○"),CC51,IF(AND(入力!J45="○",入力!J46="○",入力!J47="○"),CC50,IF(AND(入力!J47="○",入力!J48="○"),CC49,IF(AND(入力!J46="○",入力!J48="○"),CC48,IF(AND(入力!J46="○",入力!J47="○"),CC47,IF(AND(入力!J45="○",入力!J48="○"),#REF!,IF(AND(入力!J45="○",入力!J47="○"),CC46,IF(AND(入力!J45="○",入力!J46="○"),CC45,IF(入力!J48="○",CC44,IF(入力!J47="○",CC43,IF(入力!J46="○",CC42,IF(入力!J45="○",CC41,)))))))))))))))</f>
        <v>0</v>
      </c>
      <c r="BD5" s="645"/>
      <c r="BE5" s="645"/>
      <c r="BF5" s="645"/>
      <c r="BG5" s="645"/>
      <c r="BH5" s="645"/>
      <c r="BI5" s="645"/>
      <c r="BJ5" s="645"/>
      <c r="BK5" s="645"/>
      <c r="BL5" s="645"/>
      <c r="BM5" s="645"/>
      <c r="BN5" s="645"/>
      <c r="BO5" s="645"/>
      <c r="BP5" s="645"/>
      <c r="BQ5" s="645"/>
      <c r="BR5" s="645"/>
      <c r="BS5" s="645"/>
      <c r="BT5" s="645"/>
      <c r="BU5" s="723"/>
      <c r="BV5" s="723"/>
      <c r="BW5" s="723"/>
      <c r="BX5" s="723"/>
      <c r="BY5" s="351"/>
      <c r="BZ5" s="332"/>
      <c r="CA5" s="332"/>
      <c r="CB5" s="332"/>
      <c r="CC5" s="332"/>
      <c r="CD5" s="332"/>
      <c r="CE5" s="332"/>
      <c r="CF5" s="332"/>
      <c r="CG5" s="332"/>
      <c r="CH5" s="332"/>
      <c r="CI5" s="332"/>
      <c r="CJ5" s="332"/>
      <c r="CK5" s="332"/>
      <c r="CL5" s="332"/>
      <c r="CM5" s="332"/>
      <c r="CN5" s="332"/>
      <c r="CO5" s="332"/>
      <c r="CP5" s="333"/>
      <c r="CQ5" s="333"/>
      <c r="CR5" s="333"/>
      <c r="CS5" s="333"/>
      <c r="CT5" s="333"/>
      <c r="CU5" s="333"/>
      <c r="CV5" s="333"/>
      <c r="CW5" s="333"/>
      <c r="CX5" s="333"/>
      <c r="CY5" s="333"/>
      <c r="CZ5" s="333"/>
      <c r="DA5" s="333"/>
      <c r="DB5" s="333"/>
      <c r="DC5" s="333"/>
      <c r="DD5" s="333"/>
      <c r="DE5" s="333"/>
      <c r="DF5" s="333"/>
      <c r="DG5" s="333"/>
      <c r="DH5" s="333"/>
      <c r="DI5" s="333"/>
      <c r="DJ5" s="333"/>
      <c r="DK5" s="333"/>
      <c r="DL5" s="333"/>
      <c r="DM5" s="333"/>
      <c r="DN5" s="333"/>
      <c r="DO5" s="333"/>
    </row>
    <row r="6" spans="1:119" s="334" customFormat="1" ht="12.95" customHeight="1">
      <c r="A6" s="331"/>
      <c r="B6" s="331"/>
      <c r="C6" s="331"/>
      <c r="D6" s="331"/>
      <c r="E6" s="331"/>
      <c r="F6" s="331"/>
      <c r="G6" s="331"/>
      <c r="H6" s="331"/>
      <c r="I6" s="331"/>
      <c r="J6" s="331"/>
      <c r="K6" s="331"/>
      <c r="L6" s="331"/>
      <c r="M6" s="331"/>
      <c r="N6" s="331"/>
      <c r="O6" s="331"/>
      <c r="P6" s="331"/>
      <c r="Q6" s="331"/>
      <c r="R6" s="331"/>
      <c r="S6" s="331"/>
      <c r="T6" s="330"/>
      <c r="U6" s="331"/>
      <c r="V6" s="331"/>
      <c r="W6" s="331"/>
      <c r="X6" s="331"/>
      <c r="Y6" s="331"/>
      <c r="Z6" s="331"/>
      <c r="AA6" s="331"/>
      <c r="AB6" s="331"/>
      <c r="AC6" s="331"/>
      <c r="AD6" s="331"/>
      <c r="AE6" s="331"/>
      <c r="AF6" s="331"/>
      <c r="AG6" s="331"/>
      <c r="AH6" s="331"/>
      <c r="AI6" s="331"/>
      <c r="AJ6" s="331"/>
      <c r="AK6" s="331"/>
      <c r="AL6" s="331"/>
      <c r="AM6" s="332"/>
      <c r="AN6" s="331"/>
      <c r="AO6" s="331"/>
      <c r="AP6" s="331"/>
      <c r="AQ6" s="331"/>
      <c r="AR6" s="337"/>
      <c r="AS6" s="345"/>
      <c r="AT6" s="346" t="s">
        <v>714</v>
      </c>
      <c r="AU6" s="347"/>
      <c r="AV6" s="348"/>
      <c r="AW6" s="348"/>
      <c r="AX6" s="352"/>
      <c r="AY6" s="353"/>
      <c r="AZ6" s="352"/>
      <c r="BA6" s="353"/>
      <c r="BB6" s="350"/>
      <c r="BC6" s="644">
        <f>入力!R60</f>
        <v>0</v>
      </c>
      <c r="BD6" s="645"/>
      <c r="BE6" s="645"/>
      <c r="BF6" s="645"/>
      <c r="BG6" s="645"/>
      <c r="BH6" s="645"/>
      <c r="BI6" s="645"/>
      <c r="BJ6" s="645"/>
      <c r="BK6" s="645"/>
      <c r="BL6" s="354" t="s">
        <v>146</v>
      </c>
      <c r="BM6" s="733">
        <f>入力!C58</f>
        <v>0</v>
      </c>
      <c r="BN6" s="734"/>
      <c r="BO6" s="734"/>
      <c r="BP6" s="734"/>
      <c r="BQ6" s="734"/>
      <c r="BR6" s="734"/>
      <c r="BS6" s="734"/>
      <c r="BT6" s="734"/>
      <c r="BU6" s="723"/>
      <c r="BV6" s="723"/>
      <c r="BW6" s="723"/>
      <c r="BX6" s="723"/>
      <c r="BY6" s="351"/>
      <c r="BZ6" s="332"/>
      <c r="CA6" s="332"/>
      <c r="CB6" s="332"/>
      <c r="CC6" s="332"/>
      <c r="CD6" s="332"/>
      <c r="CE6" s="332"/>
      <c r="CF6" s="332"/>
      <c r="CG6" s="332"/>
      <c r="CH6" s="332"/>
      <c r="CI6" s="332"/>
      <c r="CJ6" s="332"/>
      <c r="CK6" s="332"/>
      <c r="CL6" s="332"/>
      <c r="CM6" s="332"/>
      <c r="CN6" s="332"/>
      <c r="CO6" s="332"/>
      <c r="CP6" s="333"/>
      <c r="CQ6" s="333"/>
      <c r="CR6" s="333"/>
      <c r="CS6" s="333"/>
      <c r="CT6" s="333"/>
      <c r="CU6" s="333"/>
      <c r="CV6" s="333"/>
      <c r="CW6" s="333"/>
      <c r="CX6" s="333"/>
      <c r="CY6" s="333"/>
      <c r="CZ6" s="333"/>
      <c r="DA6" s="333"/>
      <c r="DB6" s="333"/>
      <c r="DC6" s="333"/>
      <c r="DD6" s="333"/>
      <c r="DE6" s="333"/>
      <c r="DF6" s="333"/>
      <c r="DG6" s="333"/>
      <c r="DH6" s="333"/>
      <c r="DI6" s="333"/>
      <c r="DJ6" s="333"/>
      <c r="DK6" s="333"/>
      <c r="DL6" s="333"/>
      <c r="DM6" s="333"/>
      <c r="DN6" s="333"/>
      <c r="DO6" s="333"/>
    </row>
    <row r="7" spans="1:119" s="334" customFormat="1" ht="12.95" customHeight="1">
      <c r="A7" s="331"/>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2"/>
      <c r="AN7" s="331"/>
      <c r="AO7" s="331"/>
      <c r="AP7" s="331"/>
      <c r="AQ7" s="331"/>
      <c r="AR7" s="337"/>
      <c r="AS7" s="355"/>
      <c r="AT7" s="352" t="s">
        <v>786</v>
      </c>
      <c r="AU7" s="356"/>
      <c r="AV7" s="357"/>
      <c r="AW7" s="357"/>
      <c r="AX7" s="352"/>
      <c r="AY7" s="353"/>
      <c r="AZ7" s="352"/>
      <c r="BA7" s="353"/>
      <c r="BB7" s="350"/>
      <c r="BC7" s="727" t="s">
        <v>787</v>
      </c>
      <c r="BD7" s="727"/>
      <c r="BE7" s="727"/>
      <c r="BF7" s="727"/>
      <c r="BG7" s="727"/>
      <c r="BH7" s="727"/>
      <c r="BI7" s="727"/>
      <c r="BJ7" s="727"/>
      <c r="BK7" s="727"/>
      <c r="BL7" s="727"/>
      <c r="BM7" s="727"/>
      <c r="BN7" s="727"/>
      <c r="BO7" s="727"/>
      <c r="BP7" s="727"/>
      <c r="BQ7" s="727"/>
      <c r="BR7" s="727"/>
      <c r="BS7" s="727"/>
      <c r="BT7" s="727"/>
      <c r="BU7" s="728"/>
      <c r="BV7" s="728"/>
      <c r="BW7" s="728"/>
      <c r="BX7" s="728"/>
      <c r="BY7" s="351"/>
      <c r="BZ7" s="332"/>
      <c r="CA7" s="332"/>
      <c r="CB7" s="332"/>
      <c r="CC7" s="332" t="s">
        <v>787</v>
      </c>
      <c r="CD7" s="332"/>
      <c r="CE7" s="332"/>
      <c r="CF7" s="332"/>
      <c r="CG7" s="332"/>
      <c r="CH7" s="332"/>
      <c r="CI7" s="332"/>
      <c r="CJ7" s="332"/>
      <c r="CK7" s="332"/>
      <c r="CL7" s="332"/>
      <c r="CM7" s="332"/>
      <c r="CN7" s="332"/>
      <c r="CO7" s="332"/>
      <c r="CP7" s="333"/>
      <c r="CQ7" s="333"/>
      <c r="CR7" s="333"/>
      <c r="CS7" s="333"/>
      <c r="CT7" s="333"/>
      <c r="CU7" s="333"/>
      <c r="CV7" s="333"/>
      <c r="CW7" s="333"/>
      <c r="CX7" s="333"/>
      <c r="CY7" s="333"/>
      <c r="CZ7" s="333"/>
      <c r="DA7" s="333"/>
      <c r="DB7" s="333"/>
      <c r="DC7" s="333"/>
      <c r="DD7" s="333"/>
      <c r="DE7" s="333"/>
      <c r="DF7" s="333"/>
      <c r="DG7" s="333"/>
      <c r="DH7" s="333"/>
      <c r="DI7" s="333"/>
      <c r="DJ7" s="333"/>
      <c r="DK7" s="333"/>
      <c r="DL7" s="333"/>
      <c r="DM7" s="333"/>
      <c r="DN7" s="333"/>
      <c r="DO7" s="333"/>
    </row>
    <row r="8" spans="1:119" s="334" customFormat="1" ht="12.95" customHeight="1" thickBot="1">
      <c r="A8" s="331"/>
      <c r="B8" s="331"/>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1"/>
      <c r="AJ8" s="331"/>
      <c r="AK8" s="331"/>
      <c r="AL8" s="331"/>
      <c r="AM8" s="332"/>
      <c r="AN8" s="331"/>
      <c r="AO8" s="331"/>
      <c r="AP8" s="331"/>
      <c r="AQ8" s="331"/>
      <c r="AR8" s="337"/>
      <c r="AS8" s="358"/>
      <c r="AT8" s="359" t="s">
        <v>785</v>
      </c>
      <c r="AU8" s="360"/>
      <c r="AV8" s="360"/>
      <c r="AW8" s="360"/>
      <c r="AX8" s="361"/>
      <c r="AY8" s="362"/>
      <c r="AZ8" s="361"/>
      <c r="BA8" s="362"/>
      <c r="BB8" s="363"/>
      <c r="BC8" s="729">
        <f>MAX(BM14:BN15,BM17:BN31,BM33:BN37)</f>
        <v>0</v>
      </c>
      <c r="BD8" s="730"/>
      <c r="BE8" s="730"/>
      <c r="BF8" s="730"/>
      <c r="BG8" s="730"/>
      <c r="BH8" s="730"/>
      <c r="BI8" s="730"/>
      <c r="BJ8" s="730"/>
      <c r="BK8" s="730"/>
      <c r="BL8" s="731"/>
      <c r="BM8" s="731"/>
      <c r="BN8" s="731"/>
      <c r="BO8" s="731"/>
      <c r="BP8" s="731"/>
      <c r="BQ8" s="731"/>
      <c r="BR8" s="731"/>
      <c r="BS8" s="731"/>
      <c r="BT8" s="731"/>
      <c r="BU8" s="732"/>
      <c r="BV8" s="732"/>
      <c r="BW8" s="732"/>
      <c r="BX8" s="732"/>
      <c r="BY8" s="364"/>
      <c r="BZ8" s="332"/>
      <c r="CA8" s="332"/>
      <c r="CB8" s="332"/>
      <c r="CC8" s="332" t="s">
        <v>788</v>
      </c>
      <c r="CD8" s="332"/>
      <c r="CE8" s="332"/>
      <c r="CF8" s="332"/>
      <c r="CG8" s="332"/>
      <c r="CH8" s="332"/>
      <c r="CI8" s="332"/>
      <c r="CJ8" s="332"/>
      <c r="CK8" s="332"/>
      <c r="CL8" s="332"/>
      <c r="CM8" s="332"/>
      <c r="CN8" s="332"/>
      <c r="CO8" s="332"/>
      <c r="CP8" s="333"/>
      <c r="CQ8" s="333"/>
      <c r="CR8" s="333"/>
      <c r="CS8" s="333"/>
      <c r="CT8" s="333"/>
      <c r="CU8" s="333"/>
      <c r="CV8" s="333"/>
      <c r="CW8" s="333"/>
      <c r="CX8" s="333"/>
      <c r="CY8" s="333"/>
      <c r="CZ8" s="333"/>
      <c r="DA8" s="333"/>
      <c r="DB8" s="333"/>
      <c r="DC8" s="333"/>
      <c r="DD8" s="333"/>
      <c r="DE8" s="333"/>
      <c r="DF8" s="333"/>
      <c r="DG8" s="333"/>
      <c r="DH8" s="333"/>
      <c r="DI8" s="333"/>
      <c r="DJ8" s="333"/>
      <c r="DK8" s="333"/>
      <c r="DL8" s="333"/>
      <c r="DM8" s="333"/>
      <c r="DN8" s="333"/>
      <c r="DO8" s="333"/>
    </row>
    <row r="9" spans="1:119" s="334" customFormat="1" ht="12.95" customHeight="1" thickBot="1">
      <c r="A9" s="331"/>
      <c r="B9" s="331"/>
      <c r="C9" s="331"/>
      <c r="D9" s="331"/>
      <c r="E9" s="331"/>
      <c r="F9" s="331"/>
      <c r="G9" s="331"/>
      <c r="H9" s="331"/>
      <c r="I9" s="331"/>
      <c r="J9" s="331"/>
      <c r="K9" s="331"/>
      <c r="L9" s="331"/>
      <c r="M9" s="331"/>
      <c r="N9" s="331"/>
      <c r="O9" s="331"/>
      <c r="P9" s="331"/>
      <c r="Q9" s="331"/>
      <c r="R9" s="331"/>
      <c r="S9" s="331"/>
      <c r="T9" s="331"/>
      <c r="U9" s="331"/>
      <c r="V9" s="331"/>
      <c r="W9" s="331"/>
      <c r="X9" s="331"/>
      <c r="Y9" s="331"/>
      <c r="Z9" s="331"/>
      <c r="AA9" s="331"/>
      <c r="AB9" s="331"/>
      <c r="AC9" s="331"/>
      <c r="AD9" s="331"/>
      <c r="AE9" s="331"/>
      <c r="AF9" s="331"/>
      <c r="AG9" s="331"/>
      <c r="AH9" s="365"/>
      <c r="AI9" s="365"/>
      <c r="AJ9" s="365"/>
      <c r="AK9" s="365"/>
      <c r="AL9" s="365"/>
      <c r="AM9" s="366"/>
      <c r="AN9" s="365"/>
      <c r="AO9" s="365"/>
      <c r="AP9" s="365"/>
      <c r="AQ9" s="365"/>
      <c r="AR9" s="365"/>
      <c r="AS9" s="365"/>
      <c r="AT9" s="365"/>
      <c r="AU9" s="365"/>
      <c r="AV9" s="365"/>
      <c r="AW9" s="365"/>
      <c r="AX9" s="365"/>
      <c r="AY9" s="365"/>
      <c r="AZ9" s="365"/>
      <c r="BA9" s="365"/>
      <c r="BB9" s="365"/>
      <c r="BC9" s="365"/>
      <c r="BD9" s="365"/>
      <c r="BE9" s="365"/>
      <c r="BF9" s="365"/>
      <c r="BG9" s="365"/>
      <c r="BH9" s="365"/>
      <c r="BI9" s="365"/>
      <c r="BJ9" s="365"/>
      <c r="BK9" s="365"/>
      <c r="BL9" s="365"/>
      <c r="BM9" s="331"/>
      <c r="BN9" s="331"/>
      <c r="BO9" s="331"/>
      <c r="BP9" s="331"/>
      <c r="BQ9" s="331"/>
      <c r="BR9" s="331"/>
      <c r="BS9" s="331"/>
      <c r="BT9" s="331"/>
      <c r="BU9" s="331"/>
      <c r="BV9" s="332"/>
      <c r="BW9" s="332"/>
      <c r="BX9" s="332"/>
      <c r="BY9" s="332"/>
      <c r="BZ9" s="332"/>
      <c r="CA9" s="332"/>
      <c r="CB9" s="332"/>
      <c r="CC9" s="332"/>
      <c r="CD9" s="332"/>
      <c r="CE9" s="332"/>
      <c r="CF9" s="332"/>
      <c r="CG9" s="332"/>
      <c r="CH9" s="332"/>
      <c r="CI9" s="332"/>
      <c r="CJ9" s="332"/>
      <c r="CK9" s="332"/>
      <c r="CL9" s="332"/>
      <c r="CM9" s="332"/>
      <c r="CN9" s="332"/>
      <c r="CO9" s="332"/>
      <c r="CP9" s="333"/>
      <c r="CQ9" s="333"/>
      <c r="CR9" s="333"/>
      <c r="CS9" s="333"/>
      <c r="CT9" s="333"/>
      <c r="CU9" s="333"/>
      <c r="CV9" s="333"/>
      <c r="CW9" s="333"/>
      <c r="CX9" s="333"/>
      <c r="CY9" s="333"/>
      <c r="CZ9" s="333"/>
      <c r="DA9" s="333"/>
      <c r="DB9" s="333"/>
      <c r="DC9" s="333"/>
      <c r="DD9" s="333"/>
      <c r="DE9" s="333"/>
      <c r="DF9" s="333"/>
      <c r="DG9" s="333"/>
      <c r="DH9" s="333"/>
      <c r="DI9" s="333"/>
      <c r="DJ9" s="333"/>
      <c r="DK9" s="333"/>
      <c r="DL9" s="333"/>
      <c r="DM9" s="333"/>
      <c r="DN9" s="333"/>
      <c r="DO9" s="333"/>
    </row>
    <row r="10" spans="1:119" s="334" customFormat="1" ht="12.95" customHeight="1">
      <c r="A10" s="698" t="s">
        <v>723</v>
      </c>
      <c r="B10" s="699"/>
      <c r="C10" s="699"/>
      <c r="D10" s="699"/>
      <c r="E10" s="699"/>
      <c r="F10" s="699"/>
      <c r="G10" s="699"/>
      <c r="H10" s="699"/>
      <c r="I10" s="704" t="s">
        <v>724</v>
      </c>
      <c r="J10" s="699"/>
      <c r="K10" s="699"/>
      <c r="L10" s="699"/>
      <c r="M10" s="699"/>
      <c r="N10" s="699"/>
      <c r="O10" s="699"/>
      <c r="P10" s="699"/>
      <c r="Q10" s="699"/>
      <c r="R10" s="705"/>
      <c r="S10" s="710" t="s">
        <v>818</v>
      </c>
      <c r="T10" s="699"/>
      <c r="U10" s="699"/>
      <c r="V10" s="699"/>
      <c r="W10" s="699"/>
      <c r="X10" s="699"/>
      <c r="Y10" s="776" t="s">
        <v>789</v>
      </c>
      <c r="Z10" s="777"/>
      <c r="AA10" s="777"/>
      <c r="AB10" s="777"/>
      <c r="AC10" s="778"/>
      <c r="AD10" s="739" t="s">
        <v>725</v>
      </c>
      <c r="AE10" s="740"/>
      <c r="AF10" s="740"/>
      <c r="AG10" s="740"/>
      <c r="AH10" s="367" t="s">
        <v>768</v>
      </c>
      <c r="AI10" s="367"/>
      <c r="AJ10" s="367"/>
      <c r="AK10" s="367"/>
      <c r="AL10" s="367"/>
      <c r="AM10" s="367"/>
      <c r="AN10" s="368"/>
      <c r="AO10" s="367" t="s">
        <v>717</v>
      </c>
      <c r="AP10" s="367"/>
      <c r="AQ10" s="367"/>
      <c r="AR10" s="367"/>
      <c r="AS10" s="367"/>
      <c r="AT10" s="367"/>
      <c r="AU10" s="367"/>
      <c r="AV10" s="369" t="s">
        <v>718</v>
      </c>
      <c r="AW10" s="367"/>
      <c r="AX10" s="367"/>
      <c r="AY10" s="367"/>
      <c r="AZ10" s="367"/>
      <c r="BA10" s="367"/>
      <c r="BB10" s="368"/>
      <c r="BC10" s="367" t="s">
        <v>719</v>
      </c>
      <c r="BD10" s="367"/>
      <c r="BE10" s="367"/>
      <c r="BF10" s="367"/>
      <c r="BG10" s="367"/>
      <c r="BH10" s="367"/>
      <c r="BI10" s="367"/>
      <c r="BJ10" s="370" t="s">
        <v>720</v>
      </c>
      <c r="BK10" s="371"/>
      <c r="BL10" s="371"/>
      <c r="BM10" s="372" t="s">
        <v>190</v>
      </c>
      <c r="BN10" s="373"/>
      <c r="BO10" s="374" t="s">
        <v>721</v>
      </c>
      <c r="BP10" s="373"/>
      <c r="BQ10" s="375" t="s">
        <v>722</v>
      </c>
      <c r="BR10" s="376"/>
      <c r="BS10" s="376"/>
      <c r="BT10" s="376"/>
      <c r="BU10" s="376"/>
      <c r="BV10" s="785" t="s">
        <v>819</v>
      </c>
      <c r="BW10" s="786"/>
      <c r="BX10" s="786"/>
      <c r="BY10" s="787"/>
      <c r="BZ10" s="332"/>
      <c r="CA10" s="332"/>
      <c r="CB10" s="332"/>
      <c r="CC10" s="332"/>
      <c r="CD10" s="332"/>
      <c r="CE10" s="332"/>
      <c r="CF10" s="332"/>
      <c r="CG10" s="332"/>
      <c r="CH10" s="332"/>
      <c r="CI10" s="332"/>
      <c r="CJ10" s="332"/>
      <c r="CK10" s="332"/>
      <c r="CL10" s="332"/>
      <c r="CM10" s="332"/>
      <c r="CN10" s="332"/>
      <c r="CO10" s="332"/>
      <c r="CP10" s="333"/>
      <c r="CQ10" s="333"/>
      <c r="CR10" s="333"/>
      <c r="CS10" s="333"/>
      <c r="CT10" s="333"/>
      <c r="CU10" s="333"/>
      <c r="CV10" s="333"/>
      <c r="CW10" s="333"/>
      <c r="CX10" s="333"/>
      <c r="CY10" s="333"/>
      <c r="CZ10" s="333"/>
      <c r="DA10" s="333"/>
      <c r="DB10" s="333"/>
      <c r="DC10" s="333"/>
      <c r="DD10" s="333"/>
      <c r="DE10" s="333"/>
      <c r="DF10" s="333"/>
      <c r="DG10" s="333"/>
      <c r="DH10" s="333"/>
      <c r="DI10" s="333"/>
      <c r="DJ10" s="333"/>
      <c r="DK10" s="333"/>
      <c r="DL10" s="333"/>
      <c r="DM10" s="333"/>
      <c r="DN10" s="333"/>
      <c r="DO10" s="333"/>
    </row>
    <row r="11" spans="1:119" s="334" customFormat="1" ht="12.95" customHeight="1">
      <c r="A11" s="700"/>
      <c r="B11" s="701"/>
      <c r="C11" s="701"/>
      <c r="D11" s="701"/>
      <c r="E11" s="701"/>
      <c r="F11" s="701"/>
      <c r="G11" s="701"/>
      <c r="H11" s="701"/>
      <c r="I11" s="706"/>
      <c r="J11" s="701"/>
      <c r="K11" s="701"/>
      <c r="L11" s="701"/>
      <c r="M11" s="701"/>
      <c r="N11" s="701"/>
      <c r="O11" s="701"/>
      <c r="P11" s="701"/>
      <c r="Q11" s="701"/>
      <c r="R11" s="707"/>
      <c r="S11" s="701"/>
      <c r="T11" s="701"/>
      <c r="U11" s="701"/>
      <c r="V11" s="701"/>
      <c r="W11" s="701"/>
      <c r="X11" s="701"/>
      <c r="Y11" s="779"/>
      <c r="Z11" s="780"/>
      <c r="AA11" s="780"/>
      <c r="AB11" s="780"/>
      <c r="AC11" s="781"/>
      <c r="AD11" s="741"/>
      <c r="AE11" s="741"/>
      <c r="AF11" s="741"/>
      <c r="AG11" s="741"/>
      <c r="AH11" s="377">
        <v>1</v>
      </c>
      <c r="AI11" s="377">
        <v>2</v>
      </c>
      <c r="AJ11" s="377">
        <v>3</v>
      </c>
      <c r="AK11" s="377">
        <v>4</v>
      </c>
      <c r="AL11" s="377">
        <v>5</v>
      </c>
      <c r="AM11" s="377">
        <v>6</v>
      </c>
      <c r="AN11" s="378">
        <v>7</v>
      </c>
      <c r="AO11" s="377">
        <v>8</v>
      </c>
      <c r="AP11" s="377">
        <v>9</v>
      </c>
      <c r="AQ11" s="377">
        <v>10</v>
      </c>
      <c r="AR11" s="377">
        <v>11</v>
      </c>
      <c r="AS11" s="377">
        <v>12</v>
      </c>
      <c r="AT11" s="377">
        <v>13</v>
      </c>
      <c r="AU11" s="377">
        <v>14</v>
      </c>
      <c r="AV11" s="379">
        <v>15</v>
      </c>
      <c r="AW11" s="377">
        <v>16</v>
      </c>
      <c r="AX11" s="377">
        <v>17</v>
      </c>
      <c r="AY11" s="377">
        <v>18</v>
      </c>
      <c r="AZ11" s="377">
        <v>19</v>
      </c>
      <c r="BA11" s="377">
        <v>20</v>
      </c>
      <c r="BB11" s="378">
        <v>21</v>
      </c>
      <c r="BC11" s="377">
        <v>22</v>
      </c>
      <c r="BD11" s="377">
        <v>23</v>
      </c>
      <c r="BE11" s="377">
        <v>24</v>
      </c>
      <c r="BF11" s="377">
        <v>25</v>
      </c>
      <c r="BG11" s="377">
        <v>26</v>
      </c>
      <c r="BH11" s="377">
        <v>27</v>
      </c>
      <c r="BI11" s="377">
        <v>28</v>
      </c>
      <c r="BJ11" s="379">
        <v>29</v>
      </c>
      <c r="BK11" s="377">
        <v>30</v>
      </c>
      <c r="BL11" s="377">
        <v>31</v>
      </c>
      <c r="BM11" s="380"/>
      <c r="BN11" s="381"/>
      <c r="BO11" s="382" t="s">
        <v>726</v>
      </c>
      <c r="BP11" s="383"/>
      <c r="BQ11" s="384" t="s">
        <v>830</v>
      </c>
      <c r="BR11" s="385"/>
      <c r="BS11" s="385"/>
      <c r="BT11" s="385"/>
      <c r="BU11" s="385"/>
      <c r="BV11" s="788"/>
      <c r="BW11" s="788"/>
      <c r="BX11" s="788"/>
      <c r="BY11" s="789"/>
      <c r="BZ11" s="332"/>
      <c r="CA11" s="332"/>
      <c r="CB11" s="332"/>
      <c r="CC11" s="332"/>
      <c r="CD11" s="332"/>
      <c r="CE11" s="332"/>
      <c r="CF11" s="332"/>
      <c r="CG11" s="332"/>
      <c r="CH11" s="332"/>
      <c r="CI11" s="332"/>
      <c r="CJ11" s="332"/>
      <c r="CK11" s="332"/>
      <c r="CL11" s="332"/>
      <c r="CM11" s="332"/>
      <c r="CN11" s="332"/>
      <c r="CO11" s="332"/>
      <c r="CP11" s="333"/>
      <c r="CQ11" s="333"/>
      <c r="CR11" s="333"/>
      <c r="CS11" s="333"/>
      <c r="CT11" s="333"/>
      <c r="CU11" s="333"/>
      <c r="CV11" s="333"/>
      <c r="CW11" s="333"/>
      <c r="CX11" s="333"/>
      <c r="CY11" s="333"/>
      <c r="CZ11" s="333"/>
      <c r="DA11" s="333"/>
      <c r="DB11" s="333"/>
      <c r="DC11" s="333"/>
      <c r="DD11" s="333"/>
      <c r="DE11" s="333"/>
      <c r="DF11" s="333"/>
      <c r="DG11" s="333"/>
      <c r="DH11" s="333"/>
      <c r="DI11" s="333"/>
      <c r="DJ11" s="333"/>
      <c r="DK11" s="333"/>
      <c r="DL11" s="333"/>
      <c r="DM11" s="333"/>
      <c r="DN11" s="333"/>
      <c r="DO11" s="333"/>
    </row>
    <row r="12" spans="1:119" s="334" customFormat="1" ht="12.95" customHeight="1" thickBot="1">
      <c r="A12" s="702"/>
      <c r="B12" s="703"/>
      <c r="C12" s="703"/>
      <c r="D12" s="703"/>
      <c r="E12" s="703"/>
      <c r="F12" s="703"/>
      <c r="G12" s="703"/>
      <c r="H12" s="703"/>
      <c r="I12" s="708"/>
      <c r="J12" s="703"/>
      <c r="K12" s="703"/>
      <c r="L12" s="703"/>
      <c r="M12" s="703"/>
      <c r="N12" s="703"/>
      <c r="O12" s="703"/>
      <c r="P12" s="703"/>
      <c r="Q12" s="703"/>
      <c r="R12" s="709"/>
      <c r="S12" s="703"/>
      <c r="T12" s="703"/>
      <c r="U12" s="703"/>
      <c r="V12" s="703"/>
      <c r="W12" s="703"/>
      <c r="X12" s="703"/>
      <c r="Y12" s="782"/>
      <c r="Z12" s="783"/>
      <c r="AA12" s="783"/>
      <c r="AB12" s="783"/>
      <c r="AC12" s="784"/>
      <c r="AD12" s="742"/>
      <c r="AE12" s="742"/>
      <c r="AF12" s="742"/>
      <c r="AG12" s="742"/>
      <c r="AH12" s="386">
        <f t="shared" ref="AH12:BL12" si="0">DATE($AR$2,$AU$2,AH11)</f>
        <v>46357</v>
      </c>
      <c r="AI12" s="387">
        <f t="shared" si="0"/>
        <v>46358</v>
      </c>
      <c r="AJ12" s="387">
        <f t="shared" si="0"/>
        <v>46359</v>
      </c>
      <c r="AK12" s="387">
        <f t="shared" si="0"/>
        <v>46360</v>
      </c>
      <c r="AL12" s="387">
        <f t="shared" si="0"/>
        <v>46361</v>
      </c>
      <c r="AM12" s="387">
        <f t="shared" si="0"/>
        <v>46362</v>
      </c>
      <c r="AN12" s="388">
        <f t="shared" si="0"/>
        <v>46363</v>
      </c>
      <c r="AO12" s="386">
        <f t="shared" si="0"/>
        <v>46364</v>
      </c>
      <c r="AP12" s="387">
        <f t="shared" si="0"/>
        <v>46365</v>
      </c>
      <c r="AQ12" s="387">
        <f t="shared" si="0"/>
        <v>46366</v>
      </c>
      <c r="AR12" s="387">
        <f t="shared" si="0"/>
        <v>46367</v>
      </c>
      <c r="AS12" s="387">
        <f t="shared" si="0"/>
        <v>46368</v>
      </c>
      <c r="AT12" s="387">
        <f t="shared" si="0"/>
        <v>46369</v>
      </c>
      <c r="AU12" s="389">
        <f t="shared" si="0"/>
        <v>46370</v>
      </c>
      <c r="AV12" s="390">
        <f t="shared" si="0"/>
        <v>46371</v>
      </c>
      <c r="AW12" s="387">
        <f t="shared" si="0"/>
        <v>46372</v>
      </c>
      <c r="AX12" s="387">
        <f t="shared" si="0"/>
        <v>46373</v>
      </c>
      <c r="AY12" s="387">
        <f t="shared" si="0"/>
        <v>46374</v>
      </c>
      <c r="AZ12" s="387">
        <f t="shared" si="0"/>
        <v>46375</v>
      </c>
      <c r="BA12" s="387">
        <f t="shared" si="0"/>
        <v>46376</v>
      </c>
      <c r="BB12" s="388">
        <f t="shared" si="0"/>
        <v>46377</v>
      </c>
      <c r="BC12" s="386">
        <f t="shared" si="0"/>
        <v>46378</v>
      </c>
      <c r="BD12" s="387">
        <f t="shared" si="0"/>
        <v>46379</v>
      </c>
      <c r="BE12" s="387">
        <f t="shared" si="0"/>
        <v>46380</v>
      </c>
      <c r="BF12" s="387">
        <f t="shared" si="0"/>
        <v>46381</v>
      </c>
      <c r="BG12" s="387">
        <f t="shared" si="0"/>
        <v>46382</v>
      </c>
      <c r="BH12" s="387">
        <f t="shared" si="0"/>
        <v>46383</v>
      </c>
      <c r="BI12" s="389">
        <f t="shared" si="0"/>
        <v>46384</v>
      </c>
      <c r="BJ12" s="390">
        <f t="shared" si="0"/>
        <v>46385</v>
      </c>
      <c r="BK12" s="387">
        <f t="shared" si="0"/>
        <v>46386</v>
      </c>
      <c r="BL12" s="389">
        <f t="shared" si="0"/>
        <v>46387</v>
      </c>
      <c r="BM12" s="391"/>
      <c r="BN12" s="392"/>
      <c r="BO12" s="393" t="s">
        <v>729</v>
      </c>
      <c r="BP12" s="394"/>
      <c r="BQ12" s="395" t="s">
        <v>730</v>
      </c>
      <c r="BR12" s="396"/>
      <c r="BS12" s="396"/>
      <c r="BT12" s="396"/>
      <c r="BU12" s="396"/>
      <c r="BV12" s="790"/>
      <c r="BW12" s="790"/>
      <c r="BX12" s="790"/>
      <c r="BY12" s="791"/>
      <c r="BZ12" s="330"/>
      <c r="CA12" s="330"/>
      <c r="CB12" s="330"/>
      <c r="CC12" s="332"/>
      <c r="CD12" s="330"/>
      <c r="CE12" s="332"/>
      <c r="CF12" s="332"/>
      <c r="CG12" s="332"/>
      <c r="CH12" s="332"/>
      <c r="CI12" s="332"/>
      <c r="CJ12" s="332"/>
      <c r="CK12" s="332"/>
      <c r="CL12" s="332"/>
      <c r="CM12" s="332"/>
      <c r="CN12" s="332"/>
      <c r="CO12" s="332"/>
      <c r="CP12" s="333"/>
      <c r="CQ12" s="333"/>
      <c r="CR12" s="333"/>
      <c r="CS12" s="333"/>
      <c r="CT12" s="333"/>
      <c r="CU12" s="333"/>
      <c r="CV12" s="333"/>
      <c r="CW12" s="333"/>
      <c r="CX12" s="333"/>
      <c r="CY12" s="333"/>
      <c r="CZ12" s="333"/>
      <c r="DA12" s="333"/>
      <c r="DB12" s="333"/>
      <c r="DC12" s="333"/>
      <c r="DD12" s="333"/>
      <c r="DE12" s="333"/>
      <c r="DF12" s="333"/>
      <c r="DG12" s="333"/>
      <c r="DH12" s="333"/>
      <c r="DI12" s="333"/>
      <c r="DJ12" s="333"/>
      <c r="DK12" s="333"/>
      <c r="DL12" s="333"/>
      <c r="DM12" s="333"/>
      <c r="DN12" s="333"/>
      <c r="DO12" s="333"/>
    </row>
    <row r="13" spans="1:119" s="403" customFormat="1" ht="12.95" customHeight="1">
      <c r="A13" s="397" t="s">
        <v>779</v>
      </c>
      <c r="B13" s="398"/>
      <c r="C13" s="398"/>
      <c r="D13" s="398"/>
      <c r="E13" s="398"/>
      <c r="F13" s="398"/>
      <c r="G13" s="398"/>
      <c r="H13" s="398"/>
      <c r="I13" s="398"/>
      <c r="J13" s="398"/>
      <c r="K13" s="398"/>
      <c r="L13" s="398"/>
      <c r="M13" s="398"/>
      <c r="N13" s="398"/>
      <c r="O13" s="398"/>
      <c r="P13" s="398"/>
      <c r="Q13" s="398"/>
      <c r="R13" s="398"/>
      <c r="S13" s="398"/>
      <c r="T13" s="398"/>
      <c r="U13" s="398"/>
      <c r="V13" s="398"/>
      <c r="W13" s="398"/>
      <c r="X13" s="398"/>
      <c r="Y13" s="398"/>
      <c r="Z13" s="398"/>
      <c r="AA13" s="398"/>
      <c r="AB13" s="398"/>
      <c r="AC13" s="398"/>
      <c r="AD13" s="398"/>
      <c r="AE13" s="398"/>
      <c r="AF13" s="398"/>
      <c r="AG13" s="398"/>
      <c r="AH13" s="399"/>
      <c r="AI13" s="400"/>
      <c r="AJ13" s="400"/>
      <c r="AK13" s="400"/>
      <c r="AL13" s="400"/>
      <c r="AM13" s="400"/>
      <c r="AN13" s="400"/>
      <c r="AO13" s="399"/>
      <c r="AP13" s="400"/>
      <c r="AQ13" s="400"/>
      <c r="AR13" s="400"/>
      <c r="AS13" s="400"/>
      <c r="AT13" s="400"/>
      <c r="AU13" s="401"/>
      <c r="AV13" s="400"/>
      <c r="AW13" s="400"/>
      <c r="AX13" s="400"/>
      <c r="AY13" s="400"/>
      <c r="AZ13" s="400"/>
      <c r="BA13" s="400"/>
      <c r="BB13" s="400"/>
      <c r="BC13" s="399"/>
      <c r="BD13" s="400"/>
      <c r="BE13" s="400"/>
      <c r="BF13" s="400"/>
      <c r="BG13" s="400"/>
      <c r="BH13" s="400"/>
      <c r="BI13" s="401"/>
      <c r="BJ13" s="400"/>
      <c r="BK13" s="400"/>
      <c r="BL13" s="401"/>
      <c r="BM13" s="716">
        <f>SUM(BM14:BN15)</f>
        <v>0</v>
      </c>
      <c r="BN13" s="717"/>
      <c r="BO13" s="718"/>
      <c r="BP13" s="719"/>
      <c r="BQ13" s="720"/>
      <c r="BR13" s="721"/>
      <c r="BS13" s="721"/>
      <c r="BT13" s="721"/>
      <c r="BU13" s="722"/>
      <c r="BV13" s="792"/>
      <c r="BW13" s="793"/>
      <c r="BX13" s="793"/>
      <c r="BY13" s="794"/>
      <c r="BZ13" s="330"/>
      <c r="CA13" s="330"/>
      <c r="CB13" s="330"/>
      <c r="CC13" s="332" t="s">
        <v>780</v>
      </c>
      <c r="CD13" s="330"/>
      <c r="CE13" s="330"/>
      <c r="CF13" s="330"/>
      <c r="CG13" s="330"/>
      <c r="CH13" s="330"/>
      <c r="CI13" s="330"/>
      <c r="CJ13" s="330"/>
      <c r="CK13" s="330"/>
      <c r="CL13" s="330"/>
      <c r="CM13" s="330"/>
      <c r="CN13" s="330"/>
      <c r="CO13" s="330"/>
      <c r="CP13" s="402"/>
      <c r="CQ13" s="402"/>
      <c r="CR13" s="402"/>
      <c r="CS13" s="402"/>
      <c r="CT13" s="402"/>
      <c r="CU13" s="402"/>
      <c r="CV13" s="402"/>
      <c r="CW13" s="402"/>
      <c r="CX13" s="402"/>
      <c r="CY13" s="402"/>
      <c r="CZ13" s="402"/>
      <c r="DA13" s="402"/>
      <c r="DB13" s="402"/>
      <c r="DC13" s="402"/>
      <c r="DD13" s="402"/>
      <c r="DE13" s="402"/>
      <c r="DF13" s="402"/>
      <c r="DG13" s="402"/>
      <c r="DH13" s="402"/>
      <c r="DI13" s="402"/>
      <c r="DJ13" s="402"/>
      <c r="DK13" s="402"/>
      <c r="DL13" s="402"/>
      <c r="DM13" s="402"/>
      <c r="DN13" s="402"/>
      <c r="DO13" s="402"/>
    </row>
    <row r="14" spans="1:119" s="403" customFormat="1" ht="12.95" customHeight="1">
      <c r="A14" s="711"/>
      <c r="B14" s="712"/>
      <c r="C14" s="712"/>
      <c r="D14" s="712"/>
      <c r="E14" s="712"/>
      <c r="F14" s="712"/>
      <c r="G14" s="712"/>
      <c r="H14" s="713"/>
      <c r="I14" s="735"/>
      <c r="J14" s="712"/>
      <c r="K14" s="712"/>
      <c r="L14" s="712"/>
      <c r="M14" s="712"/>
      <c r="N14" s="712"/>
      <c r="O14" s="712"/>
      <c r="P14" s="712"/>
      <c r="Q14" s="712"/>
      <c r="R14" s="713"/>
      <c r="S14" s="754"/>
      <c r="T14" s="755"/>
      <c r="U14" s="755"/>
      <c r="V14" s="755"/>
      <c r="W14" s="756"/>
      <c r="X14" s="757"/>
      <c r="Y14" s="404" t="str">
        <f>VLOOKUP(BZ14,$CC$56:$CD$60,2,FALSE)</f>
        <v>A</v>
      </c>
      <c r="Z14" s="764" t="str">
        <f>IF(OR(BM14=$BC$8,BV14="○"),"常勤",IF(BM14=0,"","非常勤"))</f>
        <v>常勤</v>
      </c>
      <c r="AA14" s="765"/>
      <c r="AB14" s="738" t="s">
        <v>820</v>
      </c>
      <c r="AC14" s="713"/>
      <c r="AD14" s="736"/>
      <c r="AE14" s="737"/>
      <c r="AF14" s="737"/>
      <c r="AG14" s="737"/>
      <c r="AH14" s="566"/>
      <c r="AI14" s="566"/>
      <c r="AJ14" s="566"/>
      <c r="AK14" s="566"/>
      <c r="AL14" s="566"/>
      <c r="AM14" s="566"/>
      <c r="AN14" s="566"/>
      <c r="AO14" s="566"/>
      <c r="AP14" s="566"/>
      <c r="AQ14" s="566"/>
      <c r="AR14" s="566"/>
      <c r="AS14" s="566"/>
      <c r="AT14" s="566"/>
      <c r="AU14" s="566"/>
      <c r="AV14" s="566"/>
      <c r="AW14" s="566"/>
      <c r="AX14" s="566"/>
      <c r="AY14" s="566"/>
      <c r="AZ14" s="566"/>
      <c r="BA14" s="566"/>
      <c r="BB14" s="566"/>
      <c r="BC14" s="566"/>
      <c r="BD14" s="566"/>
      <c r="BE14" s="566"/>
      <c r="BF14" s="566"/>
      <c r="BG14" s="566"/>
      <c r="BH14" s="566"/>
      <c r="BI14" s="566"/>
      <c r="BJ14" s="566"/>
      <c r="BK14" s="566"/>
      <c r="BL14" s="566"/>
      <c r="BM14" s="690">
        <f>BM71</f>
        <v>0</v>
      </c>
      <c r="BN14" s="691"/>
      <c r="BO14" s="692">
        <f>BO71</f>
        <v>0</v>
      </c>
      <c r="BP14" s="693"/>
      <c r="BQ14" s="405"/>
      <c r="BR14" s="541"/>
      <c r="BS14" s="346" t="s">
        <v>792</v>
      </c>
      <c r="BT14" s="541"/>
      <c r="BU14" s="346" t="s">
        <v>793</v>
      </c>
      <c r="BV14" s="745"/>
      <c r="BW14" s="746"/>
      <c r="BX14" s="746"/>
      <c r="BY14" s="747"/>
      <c r="BZ14" s="330" t="str">
        <f>Z14&amp;AB14</f>
        <v>常勤専従</v>
      </c>
      <c r="CA14" s="330"/>
      <c r="CB14" s="330"/>
      <c r="CC14" s="332" t="s">
        <v>778</v>
      </c>
      <c r="CD14" s="330"/>
      <c r="CE14" s="330"/>
      <c r="CF14" s="330"/>
      <c r="CG14" s="330"/>
      <c r="CH14" s="330"/>
      <c r="CI14" s="330"/>
      <c r="CJ14" s="330"/>
      <c r="CK14" s="330"/>
      <c r="CL14" s="330"/>
      <c r="CM14" s="330"/>
      <c r="CN14" s="330"/>
      <c r="CO14" s="330"/>
      <c r="CP14" s="402"/>
      <c r="CQ14" s="402"/>
      <c r="CR14" s="402"/>
      <c r="CS14" s="402"/>
      <c r="CT14" s="402"/>
      <c r="CU14" s="402"/>
      <c r="CV14" s="402"/>
      <c r="CW14" s="402"/>
      <c r="CX14" s="402"/>
      <c r="CY14" s="402"/>
      <c r="CZ14" s="402"/>
      <c r="DA14" s="402"/>
      <c r="DB14" s="402"/>
      <c r="DC14" s="402"/>
      <c r="DD14" s="402"/>
      <c r="DE14" s="402"/>
      <c r="DF14" s="402"/>
      <c r="DG14" s="402"/>
      <c r="DH14" s="402"/>
      <c r="DI14" s="402"/>
      <c r="DJ14" s="402"/>
      <c r="DK14" s="402"/>
      <c r="DL14" s="402"/>
      <c r="DM14" s="402"/>
      <c r="DN14" s="402"/>
      <c r="DO14" s="402"/>
    </row>
    <row r="15" spans="1:119" s="403" customFormat="1" ht="12.95" customHeight="1">
      <c r="A15" s="711"/>
      <c r="B15" s="712"/>
      <c r="C15" s="712"/>
      <c r="D15" s="712"/>
      <c r="E15" s="712"/>
      <c r="F15" s="712"/>
      <c r="G15" s="712"/>
      <c r="H15" s="713"/>
      <c r="I15" s="735"/>
      <c r="J15" s="712"/>
      <c r="K15" s="712"/>
      <c r="L15" s="712"/>
      <c r="M15" s="712"/>
      <c r="N15" s="712"/>
      <c r="O15" s="712"/>
      <c r="P15" s="712"/>
      <c r="Q15" s="712"/>
      <c r="R15" s="713"/>
      <c r="S15" s="758"/>
      <c r="T15" s="759"/>
      <c r="U15" s="759"/>
      <c r="V15" s="759"/>
      <c r="W15" s="760"/>
      <c r="X15" s="761"/>
      <c r="Y15" s="404" t="str">
        <f>VLOOKUP(BZ15,$CC$56:$CD$60,2,FALSE)</f>
        <v>A</v>
      </c>
      <c r="Z15" s="764" t="str">
        <f>IF(OR(BM15=$BC$8,BV15="○"),"常勤",IF(BM15=0,"","非常勤"))</f>
        <v>常勤</v>
      </c>
      <c r="AA15" s="765"/>
      <c r="AB15" s="738" t="s">
        <v>820</v>
      </c>
      <c r="AC15" s="713"/>
      <c r="AD15" s="743"/>
      <c r="AE15" s="744"/>
      <c r="AF15" s="744"/>
      <c r="AG15" s="744"/>
      <c r="AH15" s="566"/>
      <c r="AI15" s="566"/>
      <c r="AJ15" s="566"/>
      <c r="AK15" s="566"/>
      <c r="AL15" s="566"/>
      <c r="AM15" s="566"/>
      <c r="AN15" s="566"/>
      <c r="AO15" s="566"/>
      <c r="AP15" s="566"/>
      <c r="AQ15" s="566"/>
      <c r="AR15" s="566"/>
      <c r="AS15" s="566"/>
      <c r="AT15" s="566"/>
      <c r="AU15" s="566"/>
      <c r="AV15" s="566"/>
      <c r="AW15" s="566"/>
      <c r="AX15" s="566"/>
      <c r="AY15" s="566"/>
      <c r="AZ15" s="566"/>
      <c r="BA15" s="566"/>
      <c r="BB15" s="566"/>
      <c r="BC15" s="566"/>
      <c r="BD15" s="566"/>
      <c r="BE15" s="566"/>
      <c r="BF15" s="566"/>
      <c r="BG15" s="566"/>
      <c r="BH15" s="566"/>
      <c r="BI15" s="566"/>
      <c r="BJ15" s="566"/>
      <c r="BK15" s="566"/>
      <c r="BL15" s="566"/>
      <c r="BM15" s="694">
        <f>BM72</f>
        <v>0</v>
      </c>
      <c r="BN15" s="695"/>
      <c r="BO15" s="696">
        <f>BO72</f>
        <v>0</v>
      </c>
      <c r="BP15" s="697"/>
      <c r="BQ15" s="406"/>
      <c r="BR15" s="542"/>
      <c r="BS15" s="407" t="s">
        <v>792</v>
      </c>
      <c r="BT15" s="542"/>
      <c r="BU15" s="407" t="s">
        <v>793</v>
      </c>
      <c r="BV15" s="745"/>
      <c r="BW15" s="746"/>
      <c r="BX15" s="746"/>
      <c r="BY15" s="747"/>
      <c r="BZ15" s="330" t="str">
        <f t="shared" ref="BZ15:BZ37" si="1">Z15&amp;AB15</f>
        <v>常勤専従</v>
      </c>
      <c r="CA15" s="330"/>
      <c r="CB15" s="330"/>
      <c r="CC15" s="332" t="s">
        <v>777</v>
      </c>
      <c r="CD15" s="330"/>
      <c r="CE15" s="330"/>
      <c r="CF15" s="330"/>
      <c r="CG15" s="330"/>
      <c r="CH15" s="330"/>
      <c r="CI15" s="330"/>
      <c r="CJ15" s="330"/>
      <c r="CK15" s="330"/>
      <c r="CL15" s="330"/>
      <c r="CM15" s="330"/>
      <c r="CN15" s="330"/>
      <c r="CO15" s="330"/>
      <c r="CP15" s="402"/>
      <c r="CQ15" s="402"/>
      <c r="CR15" s="402"/>
      <c r="CS15" s="402"/>
      <c r="CT15" s="402"/>
      <c r="CU15" s="402"/>
      <c r="CV15" s="402"/>
      <c r="CW15" s="402"/>
      <c r="CX15" s="402"/>
      <c r="CY15" s="402"/>
      <c r="CZ15" s="402"/>
      <c r="DA15" s="402"/>
      <c r="DB15" s="402"/>
      <c r="DC15" s="402"/>
      <c r="DD15" s="402"/>
      <c r="DE15" s="402"/>
      <c r="DF15" s="402"/>
      <c r="DG15" s="402"/>
      <c r="DH15" s="402"/>
      <c r="DI15" s="402"/>
      <c r="DJ15" s="402"/>
      <c r="DK15" s="402"/>
      <c r="DL15" s="402"/>
      <c r="DM15" s="402"/>
      <c r="DN15" s="402"/>
      <c r="DO15" s="402"/>
    </row>
    <row r="16" spans="1:119" s="403" customFormat="1" ht="12.95" customHeight="1">
      <c r="A16" s="408" t="s">
        <v>837</v>
      </c>
      <c r="B16" s="409"/>
      <c r="C16" s="409"/>
      <c r="D16" s="409"/>
      <c r="E16" s="409"/>
      <c r="F16" s="409"/>
      <c r="G16" s="409"/>
      <c r="H16" s="409"/>
      <c r="I16" s="409"/>
      <c r="J16" s="409"/>
      <c r="K16" s="409"/>
      <c r="L16" s="409"/>
      <c r="M16" s="409"/>
      <c r="N16" s="409"/>
      <c r="O16" s="409"/>
      <c r="P16" s="409"/>
      <c r="Q16" s="409"/>
      <c r="R16" s="409"/>
      <c r="S16" s="409"/>
      <c r="T16" s="409"/>
      <c r="U16" s="409"/>
      <c r="V16" s="409"/>
      <c r="W16" s="409"/>
      <c r="X16" s="409"/>
      <c r="Y16" s="409"/>
      <c r="Z16" s="409"/>
      <c r="AA16" s="409"/>
      <c r="AB16" s="409"/>
      <c r="AC16" s="409"/>
      <c r="AD16" s="409"/>
      <c r="AE16" s="409"/>
      <c r="AF16" s="409"/>
      <c r="AG16" s="409"/>
      <c r="AH16" s="410"/>
      <c r="AI16" s="410"/>
      <c r="AJ16" s="411"/>
      <c r="AK16" s="411"/>
      <c r="AL16" s="411"/>
      <c r="AM16" s="411"/>
      <c r="AN16" s="411"/>
      <c r="AO16" s="410"/>
      <c r="AP16" s="411"/>
      <c r="AQ16" s="411"/>
      <c r="AR16" s="411"/>
      <c r="AS16" s="411"/>
      <c r="AT16" s="411"/>
      <c r="AU16" s="412"/>
      <c r="AV16" s="411"/>
      <c r="AW16" s="411"/>
      <c r="AX16" s="411"/>
      <c r="AY16" s="411"/>
      <c r="AZ16" s="411"/>
      <c r="BA16" s="411"/>
      <c r="BB16" s="411"/>
      <c r="BC16" s="410"/>
      <c r="BD16" s="411"/>
      <c r="BE16" s="411"/>
      <c r="BF16" s="411"/>
      <c r="BG16" s="411"/>
      <c r="BH16" s="411"/>
      <c r="BI16" s="412"/>
      <c r="BJ16" s="411"/>
      <c r="BK16" s="411"/>
      <c r="BL16" s="412"/>
      <c r="BM16" s="683">
        <f>SUM(BM17:BN31)</f>
        <v>0</v>
      </c>
      <c r="BN16" s="684"/>
      <c r="BO16" s="685"/>
      <c r="BP16" s="686"/>
      <c r="BQ16" s="687"/>
      <c r="BR16" s="688"/>
      <c r="BS16" s="688"/>
      <c r="BT16" s="688"/>
      <c r="BU16" s="689"/>
      <c r="BV16" s="767"/>
      <c r="BW16" s="768"/>
      <c r="BX16" s="768"/>
      <c r="BY16" s="769"/>
      <c r="BZ16" s="330" t="str">
        <f t="shared" si="1"/>
        <v/>
      </c>
      <c r="CA16" s="330"/>
      <c r="CB16" s="330"/>
      <c r="CC16" s="332"/>
      <c r="CD16" s="330"/>
      <c r="CE16" s="330"/>
      <c r="CF16" s="330"/>
      <c r="CG16" s="330"/>
      <c r="CH16" s="330"/>
      <c r="CI16" s="330"/>
      <c r="CJ16" s="330"/>
      <c r="CK16" s="330"/>
      <c r="CL16" s="330"/>
      <c r="CM16" s="330"/>
      <c r="CN16" s="330"/>
      <c r="CO16" s="330"/>
      <c r="CP16" s="402"/>
      <c r="CQ16" s="402"/>
      <c r="CR16" s="402"/>
      <c r="CS16" s="402"/>
      <c r="CT16" s="402"/>
      <c r="CU16" s="402"/>
      <c r="CV16" s="402"/>
      <c r="CW16" s="402"/>
      <c r="CX16" s="402"/>
      <c r="CY16" s="402"/>
      <c r="CZ16" s="402"/>
      <c r="DA16" s="402"/>
      <c r="DB16" s="402"/>
      <c r="DC16" s="402"/>
      <c r="DD16" s="402"/>
      <c r="DE16" s="402"/>
      <c r="DF16" s="402"/>
      <c r="DG16" s="402"/>
      <c r="DH16" s="402"/>
      <c r="DI16" s="402"/>
      <c r="DJ16" s="402"/>
      <c r="DK16" s="402"/>
      <c r="DL16" s="402"/>
      <c r="DM16" s="402"/>
      <c r="DN16" s="402"/>
      <c r="DO16" s="402"/>
    </row>
    <row r="17" spans="1:119" s="403" customFormat="1" ht="12.95" customHeight="1">
      <c r="A17" s="711"/>
      <c r="B17" s="712"/>
      <c r="C17" s="712"/>
      <c r="D17" s="712"/>
      <c r="E17" s="712"/>
      <c r="F17" s="712"/>
      <c r="G17" s="712"/>
      <c r="H17" s="712"/>
      <c r="I17" s="735"/>
      <c r="J17" s="712"/>
      <c r="K17" s="712"/>
      <c r="L17" s="712"/>
      <c r="M17" s="712"/>
      <c r="N17" s="712"/>
      <c r="O17" s="712"/>
      <c r="P17" s="712"/>
      <c r="Q17" s="712"/>
      <c r="R17" s="713"/>
      <c r="S17" s="735" t="s">
        <v>800</v>
      </c>
      <c r="T17" s="712"/>
      <c r="U17" s="712"/>
      <c r="V17" s="712"/>
      <c r="W17" s="539"/>
      <c r="X17" s="413" t="s">
        <v>792</v>
      </c>
      <c r="Y17" s="404" t="str">
        <f>VLOOKUP(BZ17,$CC$56:$CD$60,2,FALSE)</f>
        <v>A</v>
      </c>
      <c r="Z17" s="764" t="str">
        <f>IF(OR(BM17=$BC$8,BV17="○"),"常勤",IF(BM17=0,"","非常勤"))</f>
        <v>常勤</v>
      </c>
      <c r="AA17" s="765"/>
      <c r="AB17" s="738" t="s">
        <v>820</v>
      </c>
      <c r="AC17" s="713"/>
      <c r="AD17" s="736"/>
      <c r="AE17" s="737"/>
      <c r="AF17" s="737"/>
      <c r="AG17" s="737"/>
      <c r="AH17" s="566"/>
      <c r="AI17" s="566"/>
      <c r="AJ17" s="566"/>
      <c r="AK17" s="566"/>
      <c r="AL17" s="566"/>
      <c r="AM17" s="566"/>
      <c r="AN17" s="566"/>
      <c r="AO17" s="566"/>
      <c r="AP17" s="566"/>
      <c r="AQ17" s="566"/>
      <c r="AR17" s="566"/>
      <c r="AS17" s="566"/>
      <c r="AT17" s="566"/>
      <c r="AU17" s="566"/>
      <c r="AV17" s="566"/>
      <c r="AW17" s="566"/>
      <c r="AX17" s="566"/>
      <c r="AY17" s="566"/>
      <c r="AZ17" s="566"/>
      <c r="BA17" s="566"/>
      <c r="BB17" s="566"/>
      <c r="BC17" s="566"/>
      <c r="BD17" s="566"/>
      <c r="BE17" s="566"/>
      <c r="BF17" s="566"/>
      <c r="BG17" s="566"/>
      <c r="BH17" s="566"/>
      <c r="BI17" s="566"/>
      <c r="BJ17" s="566"/>
      <c r="BK17" s="566"/>
      <c r="BL17" s="566"/>
      <c r="BM17" s="690">
        <f>BM74</f>
        <v>0</v>
      </c>
      <c r="BN17" s="691"/>
      <c r="BO17" s="692">
        <f>BO74</f>
        <v>0</v>
      </c>
      <c r="BP17" s="693"/>
      <c r="BQ17" s="405"/>
      <c r="BR17" s="541"/>
      <c r="BS17" s="346" t="s">
        <v>792</v>
      </c>
      <c r="BT17" s="541"/>
      <c r="BU17" s="346" t="s">
        <v>793</v>
      </c>
      <c r="BV17" s="745"/>
      <c r="BW17" s="746"/>
      <c r="BX17" s="746"/>
      <c r="BY17" s="747"/>
      <c r="BZ17" s="330" t="str">
        <f t="shared" si="1"/>
        <v>常勤専従</v>
      </c>
      <c r="CA17" s="330"/>
      <c r="CB17" s="330"/>
      <c r="CC17" s="332" t="s">
        <v>774</v>
      </c>
      <c r="CD17" s="330"/>
      <c r="CE17" s="330"/>
      <c r="CF17" s="330"/>
      <c r="CG17" s="330"/>
      <c r="CH17" s="330"/>
      <c r="CI17" s="330"/>
      <c r="CJ17" s="330"/>
      <c r="CK17" s="330"/>
      <c r="CL17" s="330"/>
      <c r="CM17" s="330"/>
      <c r="CN17" s="330"/>
      <c r="CO17" s="330"/>
      <c r="CP17" s="402"/>
      <c r="CQ17" s="402"/>
      <c r="CR17" s="402"/>
      <c r="CS17" s="402"/>
      <c r="CT17" s="402"/>
      <c r="CU17" s="402"/>
      <c r="CV17" s="402"/>
      <c r="CW17" s="402"/>
      <c r="CX17" s="402"/>
      <c r="CY17" s="402"/>
      <c r="CZ17" s="402"/>
      <c r="DA17" s="402"/>
      <c r="DB17" s="402"/>
      <c r="DC17" s="402"/>
      <c r="DD17" s="402"/>
      <c r="DE17" s="402"/>
      <c r="DF17" s="402"/>
      <c r="DG17" s="402"/>
      <c r="DH17" s="402"/>
      <c r="DI17" s="402"/>
      <c r="DJ17" s="402"/>
      <c r="DK17" s="402"/>
      <c r="DL17" s="402"/>
      <c r="DM17" s="402"/>
      <c r="DN17" s="402"/>
      <c r="DO17" s="402"/>
    </row>
    <row r="18" spans="1:119" s="403" customFormat="1" ht="12.95" customHeight="1">
      <c r="A18" s="711"/>
      <c r="B18" s="712"/>
      <c r="C18" s="712"/>
      <c r="D18" s="712"/>
      <c r="E18" s="712"/>
      <c r="F18" s="712"/>
      <c r="G18" s="712"/>
      <c r="H18" s="712"/>
      <c r="I18" s="735"/>
      <c r="J18" s="712"/>
      <c r="K18" s="712"/>
      <c r="L18" s="712"/>
      <c r="M18" s="712"/>
      <c r="N18" s="712"/>
      <c r="O18" s="712"/>
      <c r="P18" s="712"/>
      <c r="Q18" s="712"/>
      <c r="R18" s="713"/>
      <c r="S18" s="735"/>
      <c r="T18" s="712"/>
      <c r="U18" s="712"/>
      <c r="V18" s="712"/>
      <c r="W18" s="540"/>
      <c r="X18" s="414" t="s">
        <v>792</v>
      </c>
      <c r="Y18" s="404" t="e">
        <f t="shared" ref="Y18:Y31" si="2">VLOOKUP(BZ18,$CC$56:$CD$60,2,FALSE)</f>
        <v>#N/A</v>
      </c>
      <c r="Z18" s="764" t="str">
        <f t="shared" ref="Z18:Z31" si="3">IF(OR(BM18=$BC$8,BV18="○"),"常勤",IF(BM18=0,"","非常勤"))</f>
        <v>常勤</v>
      </c>
      <c r="AA18" s="765"/>
      <c r="AB18" s="738"/>
      <c r="AC18" s="713"/>
      <c r="AD18" s="736"/>
      <c r="AE18" s="737"/>
      <c r="AF18" s="737"/>
      <c r="AG18" s="737"/>
      <c r="AH18" s="566"/>
      <c r="AI18" s="566"/>
      <c r="AJ18" s="566"/>
      <c r="AK18" s="566"/>
      <c r="AL18" s="566"/>
      <c r="AM18" s="566"/>
      <c r="AN18" s="566"/>
      <c r="AO18" s="566"/>
      <c r="AP18" s="566"/>
      <c r="AQ18" s="566"/>
      <c r="AR18" s="566"/>
      <c r="AS18" s="566"/>
      <c r="AT18" s="566"/>
      <c r="AU18" s="566"/>
      <c r="AV18" s="566"/>
      <c r="AW18" s="566"/>
      <c r="AX18" s="566"/>
      <c r="AY18" s="566"/>
      <c r="AZ18" s="566"/>
      <c r="BA18" s="566"/>
      <c r="BB18" s="566"/>
      <c r="BC18" s="566"/>
      <c r="BD18" s="566"/>
      <c r="BE18" s="566"/>
      <c r="BF18" s="566"/>
      <c r="BG18" s="566"/>
      <c r="BH18" s="566"/>
      <c r="BI18" s="566"/>
      <c r="BJ18" s="566"/>
      <c r="BK18" s="566"/>
      <c r="BL18" s="566"/>
      <c r="BM18" s="666">
        <f>BM75</f>
        <v>0</v>
      </c>
      <c r="BN18" s="667"/>
      <c r="BO18" s="664">
        <f>BO75</f>
        <v>0</v>
      </c>
      <c r="BP18" s="665"/>
      <c r="BQ18" s="405"/>
      <c r="BR18" s="541"/>
      <c r="BS18" s="346" t="s">
        <v>792</v>
      </c>
      <c r="BT18" s="541"/>
      <c r="BU18" s="346" t="s">
        <v>793</v>
      </c>
      <c r="BV18" s="745"/>
      <c r="BW18" s="746"/>
      <c r="BX18" s="746"/>
      <c r="BY18" s="747"/>
      <c r="BZ18" s="330" t="str">
        <f t="shared" si="1"/>
        <v>常勤</v>
      </c>
      <c r="CA18" s="330"/>
      <c r="CB18" s="330"/>
      <c r="CC18" s="332" t="s">
        <v>775</v>
      </c>
      <c r="CD18" s="330"/>
      <c r="CE18" s="330"/>
      <c r="CF18" s="330"/>
      <c r="CG18" s="330"/>
      <c r="CH18" s="330"/>
      <c r="CI18" s="330"/>
      <c r="CJ18" s="330"/>
      <c r="CK18" s="330"/>
      <c r="CL18" s="330"/>
      <c r="CM18" s="330"/>
      <c r="CN18" s="330"/>
      <c r="CO18" s="330"/>
      <c r="CP18" s="402"/>
      <c r="CQ18" s="402"/>
      <c r="CR18" s="402"/>
      <c r="CS18" s="402"/>
      <c r="CT18" s="402"/>
      <c r="CU18" s="402"/>
      <c r="CV18" s="402"/>
      <c r="CW18" s="402"/>
      <c r="CX18" s="402"/>
      <c r="CY18" s="402"/>
      <c r="CZ18" s="402"/>
      <c r="DA18" s="402"/>
      <c r="DB18" s="402"/>
      <c r="DC18" s="402"/>
      <c r="DD18" s="402"/>
      <c r="DE18" s="402"/>
      <c r="DF18" s="402"/>
      <c r="DG18" s="402"/>
      <c r="DH18" s="402"/>
      <c r="DI18" s="402"/>
      <c r="DJ18" s="402"/>
      <c r="DK18" s="402"/>
      <c r="DL18" s="402"/>
      <c r="DM18" s="402"/>
      <c r="DN18" s="402"/>
      <c r="DO18" s="402"/>
    </row>
    <row r="19" spans="1:119" s="403" customFormat="1" ht="12.95" customHeight="1">
      <c r="A19" s="711"/>
      <c r="B19" s="712"/>
      <c r="C19" s="712"/>
      <c r="D19" s="712"/>
      <c r="E19" s="712"/>
      <c r="F19" s="712"/>
      <c r="G19" s="712"/>
      <c r="H19" s="712"/>
      <c r="I19" s="735"/>
      <c r="J19" s="712"/>
      <c r="K19" s="712"/>
      <c r="L19" s="712"/>
      <c r="M19" s="712"/>
      <c r="N19" s="712"/>
      <c r="O19" s="712"/>
      <c r="P19" s="712"/>
      <c r="Q19" s="712"/>
      <c r="R19" s="713"/>
      <c r="S19" s="735"/>
      <c r="T19" s="712"/>
      <c r="U19" s="712"/>
      <c r="V19" s="712"/>
      <c r="W19" s="540"/>
      <c r="X19" s="414" t="s">
        <v>792</v>
      </c>
      <c r="Y19" s="404" t="e">
        <f t="shared" si="2"/>
        <v>#N/A</v>
      </c>
      <c r="Z19" s="764" t="str">
        <f t="shared" si="3"/>
        <v>常勤</v>
      </c>
      <c r="AA19" s="765"/>
      <c r="AB19" s="738"/>
      <c r="AC19" s="713"/>
      <c r="AD19" s="736"/>
      <c r="AE19" s="737"/>
      <c r="AF19" s="737"/>
      <c r="AG19" s="737"/>
      <c r="AH19" s="566"/>
      <c r="AI19" s="566"/>
      <c r="AJ19" s="566"/>
      <c r="AK19" s="566"/>
      <c r="AL19" s="566"/>
      <c r="AM19" s="566"/>
      <c r="AN19" s="566"/>
      <c r="AO19" s="566"/>
      <c r="AP19" s="566"/>
      <c r="AQ19" s="566"/>
      <c r="AR19" s="566"/>
      <c r="AS19" s="566"/>
      <c r="AT19" s="566"/>
      <c r="AU19" s="566"/>
      <c r="AV19" s="566"/>
      <c r="AW19" s="566"/>
      <c r="AX19" s="566"/>
      <c r="AY19" s="566"/>
      <c r="AZ19" s="566"/>
      <c r="BA19" s="566"/>
      <c r="BB19" s="566"/>
      <c r="BC19" s="566"/>
      <c r="BD19" s="566"/>
      <c r="BE19" s="566"/>
      <c r="BF19" s="566"/>
      <c r="BG19" s="566"/>
      <c r="BH19" s="566"/>
      <c r="BI19" s="566"/>
      <c r="BJ19" s="566"/>
      <c r="BK19" s="566"/>
      <c r="BL19" s="566"/>
      <c r="BM19" s="666">
        <f t="shared" ref="BM19:BO37" si="4">BM76</f>
        <v>0</v>
      </c>
      <c r="BN19" s="667"/>
      <c r="BO19" s="664">
        <f t="shared" si="4"/>
        <v>0</v>
      </c>
      <c r="BP19" s="665"/>
      <c r="BQ19" s="405"/>
      <c r="BR19" s="543"/>
      <c r="BS19" s="346" t="s">
        <v>792</v>
      </c>
      <c r="BT19" s="543"/>
      <c r="BU19" s="346" t="s">
        <v>540</v>
      </c>
      <c r="BV19" s="745"/>
      <c r="BW19" s="746"/>
      <c r="BX19" s="746"/>
      <c r="BY19" s="747"/>
      <c r="BZ19" s="330" t="str">
        <f t="shared" si="1"/>
        <v>常勤</v>
      </c>
      <c r="CA19" s="330"/>
      <c r="CB19" s="330"/>
      <c r="CC19" s="332" t="s">
        <v>838</v>
      </c>
      <c r="CD19" s="330"/>
      <c r="CE19" s="330"/>
      <c r="CF19" s="330"/>
      <c r="CG19" s="330"/>
      <c r="CH19" s="330"/>
      <c r="CI19" s="330"/>
      <c r="CJ19" s="330"/>
      <c r="CK19" s="330"/>
      <c r="CL19" s="330"/>
      <c r="CM19" s="330"/>
      <c r="CN19" s="330"/>
      <c r="CO19" s="330"/>
      <c r="CP19" s="402"/>
      <c r="CQ19" s="402"/>
      <c r="CR19" s="402"/>
      <c r="CS19" s="402"/>
      <c r="CT19" s="402"/>
      <c r="CU19" s="402"/>
      <c r="CV19" s="402"/>
      <c r="CW19" s="402"/>
      <c r="CX19" s="402"/>
      <c r="CY19" s="402"/>
      <c r="CZ19" s="402"/>
      <c r="DA19" s="402"/>
      <c r="DB19" s="402"/>
      <c r="DC19" s="402"/>
      <c r="DD19" s="402"/>
      <c r="DE19" s="402"/>
      <c r="DF19" s="402"/>
      <c r="DG19" s="402"/>
      <c r="DH19" s="402"/>
      <c r="DI19" s="402"/>
      <c r="DJ19" s="402"/>
      <c r="DK19" s="402"/>
      <c r="DL19" s="402"/>
      <c r="DM19" s="402"/>
      <c r="DN19" s="402"/>
      <c r="DO19" s="402"/>
    </row>
    <row r="20" spans="1:119" s="403" customFormat="1" ht="12.95" customHeight="1">
      <c r="A20" s="711"/>
      <c r="B20" s="712"/>
      <c r="C20" s="712"/>
      <c r="D20" s="712"/>
      <c r="E20" s="712"/>
      <c r="F20" s="712"/>
      <c r="G20" s="712"/>
      <c r="H20" s="712"/>
      <c r="I20" s="735"/>
      <c r="J20" s="712"/>
      <c r="K20" s="712"/>
      <c r="L20" s="712"/>
      <c r="M20" s="712"/>
      <c r="N20" s="712"/>
      <c r="O20" s="712"/>
      <c r="P20" s="712"/>
      <c r="Q20" s="712"/>
      <c r="R20" s="713"/>
      <c r="S20" s="735"/>
      <c r="T20" s="712"/>
      <c r="U20" s="712"/>
      <c r="V20" s="712"/>
      <c r="W20" s="540"/>
      <c r="X20" s="414" t="s">
        <v>792</v>
      </c>
      <c r="Y20" s="404" t="e">
        <f t="shared" si="2"/>
        <v>#N/A</v>
      </c>
      <c r="Z20" s="764" t="str">
        <f t="shared" si="3"/>
        <v>常勤</v>
      </c>
      <c r="AA20" s="765"/>
      <c r="AB20" s="738"/>
      <c r="AC20" s="713"/>
      <c r="AD20" s="736"/>
      <c r="AE20" s="737"/>
      <c r="AF20" s="737"/>
      <c r="AG20" s="737"/>
      <c r="AH20" s="566"/>
      <c r="AI20" s="566"/>
      <c r="AJ20" s="566"/>
      <c r="AK20" s="566"/>
      <c r="AL20" s="566"/>
      <c r="AM20" s="566"/>
      <c r="AN20" s="566"/>
      <c r="AO20" s="566"/>
      <c r="AP20" s="566"/>
      <c r="AQ20" s="566"/>
      <c r="AR20" s="566"/>
      <c r="AS20" s="566"/>
      <c r="AT20" s="566"/>
      <c r="AU20" s="566"/>
      <c r="AV20" s="566"/>
      <c r="AW20" s="566"/>
      <c r="AX20" s="566"/>
      <c r="AY20" s="566"/>
      <c r="AZ20" s="566"/>
      <c r="BA20" s="566"/>
      <c r="BB20" s="566"/>
      <c r="BC20" s="566"/>
      <c r="BD20" s="566"/>
      <c r="BE20" s="566"/>
      <c r="BF20" s="566"/>
      <c r="BG20" s="566"/>
      <c r="BH20" s="566"/>
      <c r="BI20" s="566"/>
      <c r="BJ20" s="566"/>
      <c r="BK20" s="566"/>
      <c r="BL20" s="566"/>
      <c r="BM20" s="666">
        <f t="shared" si="4"/>
        <v>0</v>
      </c>
      <c r="BN20" s="667"/>
      <c r="BO20" s="664">
        <f t="shared" si="4"/>
        <v>0</v>
      </c>
      <c r="BP20" s="665"/>
      <c r="BQ20" s="405"/>
      <c r="BR20" s="543"/>
      <c r="BS20" s="346" t="s">
        <v>792</v>
      </c>
      <c r="BT20" s="543"/>
      <c r="BU20" s="346" t="s">
        <v>540</v>
      </c>
      <c r="BV20" s="745"/>
      <c r="BW20" s="746"/>
      <c r="BX20" s="746"/>
      <c r="BY20" s="747"/>
      <c r="BZ20" s="330" t="str">
        <f t="shared" si="1"/>
        <v>常勤</v>
      </c>
      <c r="CA20" s="330"/>
      <c r="CB20" s="330"/>
      <c r="CC20" s="332" t="s">
        <v>776</v>
      </c>
      <c r="CD20" s="439"/>
      <c r="CE20" s="330"/>
      <c r="CF20" s="330"/>
      <c r="CG20" s="330"/>
      <c r="CH20" s="330"/>
      <c r="CI20" s="330"/>
      <c r="CJ20" s="330"/>
      <c r="CK20" s="330"/>
      <c r="CL20" s="330"/>
      <c r="CM20" s="330"/>
      <c r="CN20" s="330"/>
      <c r="CO20" s="330"/>
      <c r="CP20" s="402"/>
      <c r="CQ20" s="402"/>
      <c r="CR20" s="402"/>
      <c r="CS20" s="402"/>
      <c r="CT20" s="402"/>
      <c r="CU20" s="402"/>
      <c r="CV20" s="402"/>
      <c r="CW20" s="402"/>
      <c r="CX20" s="402"/>
      <c r="CY20" s="402"/>
      <c r="CZ20" s="402"/>
      <c r="DA20" s="402"/>
      <c r="DB20" s="402"/>
      <c r="DC20" s="402"/>
      <c r="DD20" s="402"/>
      <c r="DE20" s="402"/>
      <c r="DF20" s="402"/>
      <c r="DG20" s="402"/>
      <c r="DH20" s="402"/>
      <c r="DI20" s="402"/>
      <c r="DJ20" s="402"/>
      <c r="DK20" s="402"/>
      <c r="DL20" s="402"/>
      <c r="DM20" s="402"/>
      <c r="DN20" s="402"/>
      <c r="DO20" s="402"/>
    </row>
    <row r="21" spans="1:119" s="403" customFormat="1" ht="12.95" customHeight="1">
      <c r="A21" s="711"/>
      <c r="B21" s="712"/>
      <c r="C21" s="712"/>
      <c r="D21" s="712"/>
      <c r="E21" s="712"/>
      <c r="F21" s="712"/>
      <c r="G21" s="712"/>
      <c r="H21" s="712"/>
      <c r="I21" s="735"/>
      <c r="J21" s="712"/>
      <c r="K21" s="712"/>
      <c r="L21" s="712"/>
      <c r="M21" s="712"/>
      <c r="N21" s="712"/>
      <c r="O21" s="712"/>
      <c r="P21" s="712"/>
      <c r="Q21" s="712"/>
      <c r="R21" s="713"/>
      <c r="S21" s="735"/>
      <c r="T21" s="712"/>
      <c r="U21" s="712"/>
      <c r="V21" s="712"/>
      <c r="W21" s="540"/>
      <c r="X21" s="414" t="s">
        <v>792</v>
      </c>
      <c r="Y21" s="404" t="e">
        <f t="shared" si="2"/>
        <v>#N/A</v>
      </c>
      <c r="Z21" s="764" t="str">
        <f t="shared" si="3"/>
        <v>常勤</v>
      </c>
      <c r="AA21" s="765"/>
      <c r="AB21" s="738"/>
      <c r="AC21" s="713"/>
      <c r="AD21" s="736"/>
      <c r="AE21" s="737"/>
      <c r="AF21" s="737"/>
      <c r="AG21" s="737"/>
      <c r="AH21" s="566"/>
      <c r="AI21" s="566"/>
      <c r="AJ21" s="566"/>
      <c r="AK21" s="566"/>
      <c r="AL21" s="566"/>
      <c r="AM21" s="566"/>
      <c r="AN21" s="566"/>
      <c r="AO21" s="566"/>
      <c r="AP21" s="566"/>
      <c r="AQ21" s="566"/>
      <c r="AR21" s="566"/>
      <c r="AS21" s="566"/>
      <c r="AT21" s="566"/>
      <c r="AU21" s="566"/>
      <c r="AV21" s="566"/>
      <c r="AW21" s="566"/>
      <c r="AX21" s="566"/>
      <c r="AY21" s="566"/>
      <c r="AZ21" s="566"/>
      <c r="BA21" s="566"/>
      <c r="BB21" s="566"/>
      <c r="BC21" s="566"/>
      <c r="BD21" s="566"/>
      <c r="BE21" s="566"/>
      <c r="BF21" s="566"/>
      <c r="BG21" s="566"/>
      <c r="BH21" s="566"/>
      <c r="BI21" s="566"/>
      <c r="BJ21" s="566"/>
      <c r="BK21" s="566"/>
      <c r="BL21" s="566"/>
      <c r="BM21" s="666">
        <f t="shared" si="4"/>
        <v>0</v>
      </c>
      <c r="BN21" s="667"/>
      <c r="BO21" s="664">
        <f t="shared" si="4"/>
        <v>0</v>
      </c>
      <c r="BP21" s="665"/>
      <c r="BQ21" s="405"/>
      <c r="BR21" s="543"/>
      <c r="BS21" s="346" t="s">
        <v>792</v>
      </c>
      <c r="BT21" s="543"/>
      <c r="BU21" s="346" t="s">
        <v>540</v>
      </c>
      <c r="BV21" s="745"/>
      <c r="BW21" s="746"/>
      <c r="BX21" s="746"/>
      <c r="BY21" s="747"/>
      <c r="BZ21" s="330" t="str">
        <f t="shared" si="1"/>
        <v>常勤</v>
      </c>
      <c r="CA21" s="330"/>
      <c r="CB21" s="330"/>
      <c r="CC21" s="332" t="s">
        <v>832</v>
      </c>
      <c r="CD21" s="439"/>
      <c r="CE21" s="330"/>
      <c r="CF21" s="330"/>
      <c r="CG21" s="330"/>
      <c r="CH21" s="330"/>
      <c r="CI21" s="330"/>
      <c r="CJ21" s="330"/>
      <c r="CK21" s="330"/>
      <c r="CL21" s="330"/>
      <c r="CM21" s="330"/>
      <c r="CN21" s="330"/>
      <c r="CO21" s="330"/>
      <c r="CP21" s="402"/>
      <c r="CQ21" s="402"/>
      <c r="CR21" s="402"/>
      <c r="CS21" s="402"/>
      <c r="CT21" s="402"/>
      <c r="CU21" s="402"/>
      <c r="CV21" s="402"/>
      <c r="CW21" s="402"/>
      <c r="CX21" s="402"/>
      <c r="CY21" s="402"/>
      <c r="CZ21" s="402"/>
      <c r="DA21" s="402"/>
      <c r="DB21" s="402"/>
      <c r="DC21" s="402"/>
      <c r="DD21" s="402"/>
      <c r="DE21" s="402"/>
      <c r="DF21" s="402"/>
      <c r="DG21" s="402"/>
      <c r="DH21" s="402"/>
      <c r="DI21" s="402"/>
      <c r="DJ21" s="402"/>
      <c r="DK21" s="402"/>
      <c r="DL21" s="402"/>
      <c r="DM21" s="402"/>
      <c r="DN21" s="402"/>
      <c r="DO21" s="402"/>
    </row>
    <row r="22" spans="1:119" s="403" customFormat="1" ht="12.95" customHeight="1">
      <c r="A22" s="711"/>
      <c r="B22" s="712"/>
      <c r="C22" s="712"/>
      <c r="D22" s="712"/>
      <c r="E22" s="712"/>
      <c r="F22" s="712"/>
      <c r="G22" s="712"/>
      <c r="H22" s="712"/>
      <c r="I22" s="735"/>
      <c r="J22" s="712"/>
      <c r="K22" s="712"/>
      <c r="L22" s="712"/>
      <c r="M22" s="712"/>
      <c r="N22" s="712"/>
      <c r="O22" s="712"/>
      <c r="P22" s="712"/>
      <c r="Q22" s="712"/>
      <c r="R22" s="713"/>
      <c r="S22" s="735"/>
      <c r="T22" s="712"/>
      <c r="U22" s="712"/>
      <c r="V22" s="712"/>
      <c r="W22" s="540"/>
      <c r="X22" s="414" t="s">
        <v>792</v>
      </c>
      <c r="Y22" s="404" t="e">
        <f t="shared" si="2"/>
        <v>#N/A</v>
      </c>
      <c r="Z22" s="764" t="str">
        <f t="shared" si="3"/>
        <v>常勤</v>
      </c>
      <c r="AA22" s="765"/>
      <c r="AB22" s="738"/>
      <c r="AC22" s="713"/>
      <c r="AD22" s="736"/>
      <c r="AE22" s="737"/>
      <c r="AF22" s="737"/>
      <c r="AG22" s="737"/>
      <c r="AH22" s="566"/>
      <c r="AI22" s="566"/>
      <c r="AJ22" s="566"/>
      <c r="AK22" s="566"/>
      <c r="AL22" s="566"/>
      <c r="AM22" s="566"/>
      <c r="AN22" s="566"/>
      <c r="AO22" s="566"/>
      <c r="AP22" s="566"/>
      <c r="AQ22" s="566"/>
      <c r="AR22" s="566"/>
      <c r="AS22" s="566"/>
      <c r="AT22" s="566"/>
      <c r="AU22" s="566"/>
      <c r="AV22" s="566"/>
      <c r="AW22" s="566"/>
      <c r="AX22" s="566"/>
      <c r="AY22" s="566"/>
      <c r="AZ22" s="566"/>
      <c r="BA22" s="566"/>
      <c r="BB22" s="566"/>
      <c r="BC22" s="566"/>
      <c r="BD22" s="566"/>
      <c r="BE22" s="566"/>
      <c r="BF22" s="566"/>
      <c r="BG22" s="566"/>
      <c r="BH22" s="566"/>
      <c r="BI22" s="566"/>
      <c r="BJ22" s="566"/>
      <c r="BK22" s="566"/>
      <c r="BL22" s="566"/>
      <c r="BM22" s="666">
        <f t="shared" si="4"/>
        <v>0</v>
      </c>
      <c r="BN22" s="667"/>
      <c r="BO22" s="664">
        <f t="shared" si="4"/>
        <v>0</v>
      </c>
      <c r="BP22" s="665"/>
      <c r="BQ22" s="405"/>
      <c r="BR22" s="543"/>
      <c r="BS22" s="346" t="s">
        <v>792</v>
      </c>
      <c r="BT22" s="543"/>
      <c r="BU22" s="346" t="s">
        <v>540</v>
      </c>
      <c r="BV22" s="745"/>
      <c r="BW22" s="746"/>
      <c r="BX22" s="746"/>
      <c r="BY22" s="747"/>
      <c r="BZ22" s="330" t="str">
        <f t="shared" si="1"/>
        <v>常勤</v>
      </c>
      <c r="CA22" s="330"/>
      <c r="CB22" s="330"/>
      <c r="CC22" s="332" t="s">
        <v>833</v>
      </c>
      <c r="CD22" s="439"/>
      <c r="CE22" s="330"/>
      <c r="CF22" s="330"/>
      <c r="CG22" s="330"/>
      <c r="CH22" s="330"/>
      <c r="CI22" s="330"/>
      <c r="CJ22" s="330"/>
      <c r="CK22" s="330"/>
      <c r="CL22" s="330"/>
      <c r="CM22" s="330"/>
      <c r="CN22" s="330"/>
      <c r="CO22" s="330"/>
      <c r="CP22" s="402"/>
      <c r="CQ22" s="402"/>
      <c r="CR22" s="402"/>
      <c r="CS22" s="402"/>
      <c r="CT22" s="402"/>
      <c r="CU22" s="402"/>
      <c r="CV22" s="402"/>
      <c r="CW22" s="402"/>
      <c r="CX22" s="402"/>
      <c r="CY22" s="402"/>
      <c r="CZ22" s="402"/>
      <c r="DA22" s="402"/>
      <c r="DB22" s="402"/>
      <c r="DC22" s="402"/>
      <c r="DD22" s="402"/>
      <c r="DE22" s="402"/>
      <c r="DF22" s="402"/>
      <c r="DG22" s="402"/>
      <c r="DH22" s="402"/>
      <c r="DI22" s="402"/>
      <c r="DJ22" s="402"/>
      <c r="DK22" s="402"/>
      <c r="DL22" s="402"/>
      <c r="DM22" s="402"/>
      <c r="DN22" s="402"/>
      <c r="DO22" s="402"/>
    </row>
    <row r="23" spans="1:119" s="403" customFormat="1" ht="12.95" customHeight="1">
      <c r="A23" s="711"/>
      <c r="B23" s="712"/>
      <c r="C23" s="712"/>
      <c r="D23" s="712"/>
      <c r="E23" s="712"/>
      <c r="F23" s="712"/>
      <c r="G23" s="712"/>
      <c r="H23" s="712"/>
      <c r="I23" s="735"/>
      <c r="J23" s="712"/>
      <c r="K23" s="712"/>
      <c r="L23" s="712"/>
      <c r="M23" s="712"/>
      <c r="N23" s="712"/>
      <c r="O23" s="712"/>
      <c r="P23" s="712"/>
      <c r="Q23" s="712"/>
      <c r="R23" s="713"/>
      <c r="S23" s="735"/>
      <c r="T23" s="712"/>
      <c r="U23" s="712"/>
      <c r="V23" s="712"/>
      <c r="W23" s="540"/>
      <c r="X23" s="414" t="s">
        <v>792</v>
      </c>
      <c r="Y23" s="404" t="e">
        <f t="shared" si="2"/>
        <v>#N/A</v>
      </c>
      <c r="Z23" s="764" t="str">
        <f t="shared" si="3"/>
        <v>常勤</v>
      </c>
      <c r="AA23" s="765"/>
      <c r="AB23" s="738"/>
      <c r="AC23" s="713"/>
      <c r="AD23" s="736"/>
      <c r="AE23" s="737"/>
      <c r="AF23" s="737"/>
      <c r="AG23" s="737"/>
      <c r="AH23" s="566"/>
      <c r="AI23" s="566"/>
      <c r="AJ23" s="566"/>
      <c r="AK23" s="566"/>
      <c r="AL23" s="566"/>
      <c r="AM23" s="566"/>
      <c r="AN23" s="566"/>
      <c r="AO23" s="566"/>
      <c r="AP23" s="566"/>
      <c r="AQ23" s="566"/>
      <c r="AR23" s="566"/>
      <c r="AS23" s="566"/>
      <c r="AT23" s="566"/>
      <c r="AU23" s="566"/>
      <c r="AV23" s="566"/>
      <c r="AW23" s="566"/>
      <c r="AX23" s="566"/>
      <c r="AY23" s="566"/>
      <c r="AZ23" s="566"/>
      <c r="BA23" s="566"/>
      <c r="BB23" s="566"/>
      <c r="BC23" s="566"/>
      <c r="BD23" s="566"/>
      <c r="BE23" s="566"/>
      <c r="BF23" s="566"/>
      <c r="BG23" s="566"/>
      <c r="BH23" s="566"/>
      <c r="BI23" s="566"/>
      <c r="BJ23" s="566"/>
      <c r="BK23" s="566"/>
      <c r="BL23" s="566"/>
      <c r="BM23" s="666">
        <f t="shared" si="4"/>
        <v>0</v>
      </c>
      <c r="BN23" s="667"/>
      <c r="BO23" s="664">
        <f t="shared" si="4"/>
        <v>0</v>
      </c>
      <c r="BP23" s="665"/>
      <c r="BQ23" s="405"/>
      <c r="BR23" s="543"/>
      <c r="BS23" s="346" t="s">
        <v>792</v>
      </c>
      <c r="BT23" s="543"/>
      <c r="BU23" s="346" t="s">
        <v>540</v>
      </c>
      <c r="BV23" s="745"/>
      <c r="BW23" s="746"/>
      <c r="BX23" s="746"/>
      <c r="BY23" s="747"/>
      <c r="BZ23" s="330" t="str">
        <f t="shared" si="1"/>
        <v>常勤</v>
      </c>
      <c r="CA23" s="330"/>
      <c r="CB23" s="330"/>
      <c r="CC23" s="332" t="s">
        <v>834</v>
      </c>
      <c r="CD23" s="439"/>
      <c r="CE23" s="330"/>
      <c r="CF23" s="330"/>
      <c r="CG23" s="330"/>
      <c r="CH23" s="330"/>
      <c r="CI23" s="330"/>
      <c r="CJ23" s="330"/>
      <c r="CK23" s="330"/>
      <c r="CL23" s="330"/>
      <c r="CM23" s="330"/>
      <c r="CN23" s="330"/>
      <c r="CO23" s="330"/>
      <c r="CP23" s="402"/>
      <c r="CQ23" s="402"/>
      <c r="CR23" s="402"/>
      <c r="CS23" s="402"/>
      <c r="CT23" s="402"/>
      <c r="CU23" s="402"/>
      <c r="CV23" s="402"/>
      <c r="CW23" s="402"/>
      <c r="CX23" s="402"/>
      <c r="CY23" s="402"/>
      <c r="CZ23" s="402"/>
      <c r="DA23" s="402"/>
      <c r="DB23" s="402"/>
      <c r="DC23" s="402"/>
      <c r="DD23" s="402"/>
      <c r="DE23" s="402"/>
      <c r="DF23" s="402"/>
      <c r="DG23" s="402"/>
      <c r="DH23" s="402"/>
      <c r="DI23" s="402"/>
      <c r="DJ23" s="402"/>
      <c r="DK23" s="402"/>
      <c r="DL23" s="402"/>
      <c r="DM23" s="402"/>
      <c r="DN23" s="402"/>
      <c r="DO23" s="402"/>
    </row>
    <row r="24" spans="1:119" s="403" customFormat="1" ht="12.95" customHeight="1">
      <c r="A24" s="711"/>
      <c r="B24" s="712"/>
      <c r="C24" s="712"/>
      <c r="D24" s="712"/>
      <c r="E24" s="712"/>
      <c r="F24" s="712"/>
      <c r="G24" s="712"/>
      <c r="H24" s="712"/>
      <c r="I24" s="735"/>
      <c r="J24" s="712"/>
      <c r="K24" s="712"/>
      <c r="L24" s="712"/>
      <c r="M24" s="712"/>
      <c r="N24" s="712"/>
      <c r="O24" s="712"/>
      <c r="P24" s="712"/>
      <c r="Q24" s="712"/>
      <c r="R24" s="713"/>
      <c r="S24" s="735"/>
      <c r="T24" s="712"/>
      <c r="U24" s="712"/>
      <c r="V24" s="712"/>
      <c r="W24" s="540"/>
      <c r="X24" s="414" t="s">
        <v>792</v>
      </c>
      <c r="Y24" s="404" t="e">
        <f t="shared" si="2"/>
        <v>#N/A</v>
      </c>
      <c r="Z24" s="764" t="str">
        <f t="shared" si="3"/>
        <v>常勤</v>
      </c>
      <c r="AA24" s="765"/>
      <c r="AB24" s="738"/>
      <c r="AC24" s="713"/>
      <c r="AD24" s="736"/>
      <c r="AE24" s="737"/>
      <c r="AF24" s="737"/>
      <c r="AG24" s="737"/>
      <c r="AH24" s="566"/>
      <c r="AI24" s="566"/>
      <c r="AJ24" s="566"/>
      <c r="AK24" s="566"/>
      <c r="AL24" s="566"/>
      <c r="AM24" s="566"/>
      <c r="AN24" s="566"/>
      <c r="AO24" s="566"/>
      <c r="AP24" s="566"/>
      <c r="AQ24" s="566"/>
      <c r="AR24" s="566"/>
      <c r="AS24" s="566"/>
      <c r="AT24" s="566"/>
      <c r="AU24" s="566"/>
      <c r="AV24" s="566"/>
      <c r="AW24" s="566"/>
      <c r="AX24" s="566"/>
      <c r="AY24" s="566"/>
      <c r="AZ24" s="566"/>
      <c r="BA24" s="566"/>
      <c r="BB24" s="566"/>
      <c r="BC24" s="566"/>
      <c r="BD24" s="566"/>
      <c r="BE24" s="566"/>
      <c r="BF24" s="566"/>
      <c r="BG24" s="566"/>
      <c r="BH24" s="566"/>
      <c r="BI24" s="566"/>
      <c r="BJ24" s="566"/>
      <c r="BK24" s="566"/>
      <c r="BL24" s="566"/>
      <c r="BM24" s="666">
        <f t="shared" si="4"/>
        <v>0</v>
      </c>
      <c r="BN24" s="667"/>
      <c r="BO24" s="664">
        <f t="shared" si="4"/>
        <v>0</v>
      </c>
      <c r="BP24" s="665"/>
      <c r="BQ24" s="405"/>
      <c r="BR24" s="543"/>
      <c r="BS24" s="346" t="s">
        <v>792</v>
      </c>
      <c r="BT24" s="543"/>
      <c r="BU24" s="346" t="s">
        <v>540</v>
      </c>
      <c r="BV24" s="745"/>
      <c r="BW24" s="746"/>
      <c r="BX24" s="746"/>
      <c r="BY24" s="747"/>
      <c r="BZ24" s="330" t="str">
        <f t="shared" si="1"/>
        <v>常勤</v>
      </c>
      <c r="CA24" s="330"/>
      <c r="CB24" s="330"/>
      <c r="CC24" s="332" t="s">
        <v>835</v>
      </c>
      <c r="CD24" s="439"/>
      <c r="CE24" s="330"/>
      <c r="CF24" s="330"/>
      <c r="CG24" s="330"/>
      <c r="CH24" s="330"/>
      <c r="CI24" s="330"/>
      <c r="CJ24" s="330"/>
      <c r="CK24" s="330"/>
      <c r="CL24" s="330"/>
      <c r="CM24" s="330"/>
      <c r="CN24" s="330"/>
      <c r="CO24" s="330"/>
      <c r="CP24" s="402"/>
      <c r="CQ24" s="402"/>
      <c r="CR24" s="402"/>
      <c r="CS24" s="402"/>
      <c r="CT24" s="402"/>
      <c r="CU24" s="402"/>
      <c r="CV24" s="402"/>
      <c r="CW24" s="402"/>
      <c r="CX24" s="402"/>
      <c r="CY24" s="402"/>
      <c r="CZ24" s="402"/>
      <c r="DA24" s="402"/>
      <c r="DB24" s="402"/>
      <c r="DC24" s="402"/>
      <c r="DD24" s="402"/>
      <c r="DE24" s="402"/>
      <c r="DF24" s="402"/>
      <c r="DG24" s="402"/>
      <c r="DH24" s="402"/>
      <c r="DI24" s="402"/>
      <c r="DJ24" s="402"/>
      <c r="DK24" s="402"/>
      <c r="DL24" s="402"/>
      <c r="DM24" s="402"/>
      <c r="DN24" s="402"/>
      <c r="DO24" s="402"/>
    </row>
    <row r="25" spans="1:119" s="403" customFormat="1" ht="12.95" customHeight="1">
      <c r="A25" s="711"/>
      <c r="B25" s="712"/>
      <c r="C25" s="712"/>
      <c r="D25" s="712"/>
      <c r="E25" s="712"/>
      <c r="F25" s="712"/>
      <c r="G25" s="712"/>
      <c r="H25" s="712"/>
      <c r="I25" s="735"/>
      <c r="J25" s="712"/>
      <c r="K25" s="712"/>
      <c r="L25" s="712"/>
      <c r="M25" s="712"/>
      <c r="N25" s="712"/>
      <c r="O25" s="712"/>
      <c r="P25" s="712"/>
      <c r="Q25" s="712"/>
      <c r="R25" s="713"/>
      <c r="S25" s="735"/>
      <c r="T25" s="712"/>
      <c r="U25" s="712"/>
      <c r="V25" s="712"/>
      <c r="W25" s="540"/>
      <c r="X25" s="414" t="s">
        <v>792</v>
      </c>
      <c r="Y25" s="404" t="e">
        <f t="shared" si="2"/>
        <v>#N/A</v>
      </c>
      <c r="Z25" s="764" t="str">
        <f t="shared" si="3"/>
        <v>常勤</v>
      </c>
      <c r="AA25" s="765"/>
      <c r="AB25" s="738"/>
      <c r="AC25" s="713"/>
      <c r="AD25" s="736"/>
      <c r="AE25" s="737"/>
      <c r="AF25" s="737"/>
      <c r="AG25" s="737"/>
      <c r="AH25" s="566"/>
      <c r="AI25" s="566"/>
      <c r="AJ25" s="566"/>
      <c r="AK25" s="566"/>
      <c r="AL25" s="566"/>
      <c r="AM25" s="566"/>
      <c r="AN25" s="566"/>
      <c r="AO25" s="566"/>
      <c r="AP25" s="566"/>
      <c r="AQ25" s="566"/>
      <c r="AR25" s="566"/>
      <c r="AS25" s="566"/>
      <c r="AT25" s="566"/>
      <c r="AU25" s="566"/>
      <c r="AV25" s="566"/>
      <c r="AW25" s="566"/>
      <c r="AX25" s="566"/>
      <c r="AY25" s="566"/>
      <c r="AZ25" s="566"/>
      <c r="BA25" s="566"/>
      <c r="BB25" s="566"/>
      <c r="BC25" s="566"/>
      <c r="BD25" s="566"/>
      <c r="BE25" s="566"/>
      <c r="BF25" s="566"/>
      <c r="BG25" s="566"/>
      <c r="BH25" s="566"/>
      <c r="BI25" s="566"/>
      <c r="BJ25" s="566"/>
      <c r="BK25" s="566"/>
      <c r="BL25" s="566"/>
      <c r="BM25" s="666">
        <f t="shared" si="4"/>
        <v>0</v>
      </c>
      <c r="BN25" s="667"/>
      <c r="BO25" s="664">
        <f t="shared" si="4"/>
        <v>0</v>
      </c>
      <c r="BP25" s="665"/>
      <c r="BQ25" s="405"/>
      <c r="BR25" s="543"/>
      <c r="BS25" s="346" t="s">
        <v>792</v>
      </c>
      <c r="BT25" s="543"/>
      <c r="BU25" s="346" t="s">
        <v>540</v>
      </c>
      <c r="BV25" s="745"/>
      <c r="BW25" s="746"/>
      <c r="BX25" s="746"/>
      <c r="BY25" s="747"/>
      <c r="BZ25" s="330" t="str">
        <f t="shared" si="1"/>
        <v>常勤</v>
      </c>
      <c r="CA25" s="330"/>
      <c r="CB25" s="330"/>
      <c r="CC25" s="332" t="s">
        <v>1052</v>
      </c>
      <c r="CD25" s="439"/>
      <c r="CE25" s="330"/>
      <c r="CF25" s="330"/>
      <c r="CG25" s="330"/>
      <c r="CH25" s="330"/>
      <c r="CI25" s="330"/>
      <c r="CJ25" s="330"/>
      <c r="CK25" s="330"/>
      <c r="CL25" s="330"/>
      <c r="CM25" s="330"/>
      <c r="CN25" s="330"/>
      <c r="CO25" s="330"/>
      <c r="CP25" s="402"/>
      <c r="CQ25" s="402"/>
      <c r="CR25" s="402"/>
      <c r="CS25" s="402"/>
      <c r="CT25" s="402"/>
      <c r="CU25" s="402"/>
      <c r="CV25" s="402"/>
      <c r="CW25" s="402"/>
      <c r="CX25" s="402"/>
      <c r="CY25" s="402"/>
      <c r="CZ25" s="402"/>
      <c r="DA25" s="402"/>
      <c r="DB25" s="402"/>
      <c r="DC25" s="402"/>
      <c r="DD25" s="402"/>
      <c r="DE25" s="402"/>
      <c r="DF25" s="402"/>
      <c r="DG25" s="402"/>
      <c r="DH25" s="402"/>
      <c r="DI25" s="402"/>
      <c r="DJ25" s="402"/>
      <c r="DK25" s="402"/>
      <c r="DL25" s="402"/>
      <c r="DM25" s="402"/>
      <c r="DN25" s="402"/>
      <c r="DO25" s="402"/>
    </row>
    <row r="26" spans="1:119" s="403" customFormat="1" ht="12.95" customHeight="1">
      <c r="A26" s="711"/>
      <c r="B26" s="712"/>
      <c r="C26" s="712"/>
      <c r="D26" s="712"/>
      <c r="E26" s="712"/>
      <c r="F26" s="712"/>
      <c r="G26" s="712"/>
      <c r="H26" s="712"/>
      <c r="I26" s="735"/>
      <c r="J26" s="712"/>
      <c r="K26" s="712"/>
      <c r="L26" s="712"/>
      <c r="M26" s="712"/>
      <c r="N26" s="712"/>
      <c r="O26" s="712"/>
      <c r="P26" s="712"/>
      <c r="Q26" s="712"/>
      <c r="R26" s="713"/>
      <c r="S26" s="735"/>
      <c r="T26" s="712"/>
      <c r="U26" s="712"/>
      <c r="V26" s="712"/>
      <c r="W26" s="540"/>
      <c r="X26" s="414" t="s">
        <v>792</v>
      </c>
      <c r="Y26" s="404" t="e">
        <f t="shared" si="2"/>
        <v>#N/A</v>
      </c>
      <c r="Z26" s="764" t="str">
        <f t="shared" si="3"/>
        <v>常勤</v>
      </c>
      <c r="AA26" s="765"/>
      <c r="AB26" s="738"/>
      <c r="AC26" s="713"/>
      <c r="AD26" s="736"/>
      <c r="AE26" s="737"/>
      <c r="AF26" s="737"/>
      <c r="AG26" s="737"/>
      <c r="AH26" s="566"/>
      <c r="AI26" s="566"/>
      <c r="AJ26" s="566"/>
      <c r="AK26" s="566"/>
      <c r="AL26" s="566"/>
      <c r="AM26" s="566"/>
      <c r="AN26" s="566"/>
      <c r="AO26" s="566"/>
      <c r="AP26" s="566"/>
      <c r="AQ26" s="566"/>
      <c r="AR26" s="566"/>
      <c r="AS26" s="566"/>
      <c r="AT26" s="566"/>
      <c r="AU26" s="566"/>
      <c r="AV26" s="566"/>
      <c r="AW26" s="566"/>
      <c r="AX26" s="566"/>
      <c r="AY26" s="566"/>
      <c r="AZ26" s="566"/>
      <c r="BA26" s="566"/>
      <c r="BB26" s="566"/>
      <c r="BC26" s="566"/>
      <c r="BD26" s="566"/>
      <c r="BE26" s="566"/>
      <c r="BF26" s="566"/>
      <c r="BG26" s="566"/>
      <c r="BH26" s="566"/>
      <c r="BI26" s="566"/>
      <c r="BJ26" s="566"/>
      <c r="BK26" s="566"/>
      <c r="BL26" s="566"/>
      <c r="BM26" s="666">
        <f t="shared" si="4"/>
        <v>0</v>
      </c>
      <c r="BN26" s="667"/>
      <c r="BO26" s="664">
        <f t="shared" si="4"/>
        <v>0</v>
      </c>
      <c r="BP26" s="665"/>
      <c r="BQ26" s="405"/>
      <c r="BR26" s="543"/>
      <c r="BS26" s="346" t="s">
        <v>792</v>
      </c>
      <c r="BT26" s="543"/>
      <c r="BU26" s="346" t="s">
        <v>540</v>
      </c>
      <c r="BV26" s="745"/>
      <c r="BW26" s="746"/>
      <c r="BX26" s="746"/>
      <c r="BY26" s="747"/>
      <c r="BZ26" s="330" t="str">
        <f t="shared" si="1"/>
        <v>常勤</v>
      </c>
      <c r="CA26" s="330"/>
      <c r="CB26" s="330"/>
      <c r="CC26" s="332" t="s">
        <v>836</v>
      </c>
      <c r="CD26" s="439"/>
      <c r="CE26" s="330"/>
      <c r="CF26" s="330"/>
      <c r="CG26" s="330"/>
      <c r="CH26" s="330"/>
      <c r="CI26" s="330"/>
      <c r="CJ26" s="330"/>
      <c r="CK26" s="330"/>
      <c r="CL26" s="330"/>
      <c r="CM26" s="330"/>
      <c r="CN26" s="330"/>
      <c r="CO26" s="330"/>
      <c r="CP26" s="402"/>
      <c r="CQ26" s="402"/>
      <c r="CR26" s="402"/>
      <c r="CS26" s="402"/>
      <c r="CT26" s="402"/>
      <c r="CU26" s="402"/>
      <c r="CV26" s="402"/>
      <c r="CW26" s="402"/>
      <c r="CX26" s="402"/>
      <c r="CY26" s="402"/>
      <c r="CZ26" s="402"/>
      <c r="DA26" s="402"/>
      <c r="DB26" s="402"/>
      <c r="DC26" s="402"/>
      <c r="DD26" s="402"/>
      <c r="DE26" s="402"/>
      <c r="DF26" s="402"/>
      <c r="DG26" s="402"/>
      <c r="DH26" s="402"/>
      <c r="DI26" s="402"/>
      <c r="DJ26" s="402"/>
      <c r="DK26" s="402"/>
      <c r="DL26" s="402"/>
      <c r="DM26" s="402"/>
      <c r="DN26" s="402"/>
      <c r="DO26" s="402"/>
    </row>
    <row r="27" spans="1:119" s="403" customFormat="1" ht="12.95" customHeight="1">
      <c r="A27" s="711"/>
      <c r="B27" s="712"/>
      <c r="C27" s="712"/>
      <c r="D27" s="712"/>
      <c r="E27" s="712"/>
      <c r="F27" s="712"/>
      <c r="G27" s="712"/>
      <c r="H27" s="712"/>
      <c r="I27" s="735"/>
      <c r="J27" s="712"/>
      <c r="K27" s="712"/>
      <c r="L27" s="712"/>
      <c r="M27" s="712"/>
      <c r="N27" s="712"/>
      <c r="O27" s="712"/>
      <c r="P27" s="712"/>
      <c r="Q27" s="712"/>
      <c r="R27" s="713"/>
      <c r="S27" s="735"/>
      <c r="T27" s="712"/>
      <c r="U27" s="712"/>
      <c r="V27" s="712"/>
      <c r="W27" s="540"/>
      <c r="X27" s="414" t="s">
        <v>792</v>
      </c>
      <c r="Y27" s="404" t="e">
        <f t="shared" si="2"/>
        <v>#N/A</v>
      </c>
      <c r="Z27" s="764" t="str">
        <f t="shared" si="3"/>
        <v>常勤</v>
      </c>
      <c r="AA27" s="765"/>
      <c r="AB27" s="738"/>
      <c r="AC27" s="713"/>
      <c r="AD27" s="736"/>
      <c r="AE27" s="737"/>
      <c r="AF27" s="737"/>
      <c r="AG27" s="737"/>
      <c r="AH27" s="566"/>
      <c r="AI27" s="566"/>
      <c r="AJ27" s="566"/>
      <c r="AK27" s="566"/>
      <c r="AL27" s="566"/>
      <c r="AM27" s="566"/>
      <c r="AN27" s="566"/>
      <c r="AO27" s="566"/>
      <c r="AP27" s="566"/>
      <c r="AQ27" s="566"/>
      <c r="AR27" s="566"/>
      <c r="AS27" s="566"/>
      <c r="AT27" s="566"/>
      <c r="AU27" s="566"/>
      <c r="AV27" s="566"/>
      <c r="AW27" s="566"/>
      <c r="AX27" s="566"/>
      <c r="AY27" s="566"/>
      <c r="AZ27" s="566"/>
      <c r="BA27" s="566"/>
      <c r="BB27" s="566"/>
      <c r="BC27" s="566"/>
      <c r="BD27" s="566"/>
      <c r="BE27" s="566"/>
      <c r="BF27" s="566"/>
      <c r="BG27" s="566"/>
      <c r="BH27" s="566"/>
      <c r="BI27" s="566"/>
      <c r="BJ27" s="566"/>
      <c r="BK27" s="566"/>
      <c r="BL27" s="566"/>
      <c r="BM27" s="666">
        <f t="shared" si="4"/>
        <v>0</v>
      </c>
      <c r="BN27" s="667"/>
      <c r="BO27" s="664">
        <f t="shared" si="4"/>
        <v>0</v>
      </c>
      <c r="BP27" s="665"/>
      <c r="BQ27" s="405"/>
      <c r="BR27" s="543"/>
      <c r="BS27" s="346" t="s">
        <v>792</v>
      </c>
      <c r="BT27" s="543"/>
      <c r="BU27" s="346" t="s">
        <v>540</v>
      </c>
      <c r="BV27" s="745"/>
      <c r="BW27" s="746"/>
      <c r="BX27" s="746"/>
      <c r="BY27" s="747"/>
      <c r="BZ27" s="330" t="str">
        <f t="shared" si="1"/>
        <v>常勤</v>
      </c>
      <c r="CA27" s="330"/>
      <c r="CB27" s="330"/>
      <c r="CC27" s="332" t="s">
        <v>340</v>
      </c>
      <c r="CD27" s="439"/>
      <c r="CE27" s="330"/>
      <c r="CF27" s="330"/>
      <c r="CG27" s="330"/>
      <c r="CH27" s="330"/>
      <c r="CI27" s="330"/>
      <c r="CJ27" s="330"/>
      <c r="CK27" s="330"/>
      <c r="CL27" s="330"/>
      <c r="CM27" s="330"/>
      <c r="CN27" s="330"/>
      <c r="CO27" s="330"/>
      <c r="CP27" s="402"/>
      <c r="CQ27" s="402"/>
      <c r="CR27" s="402"/>
      <c r="CS27" s="402"/>
      <c r="CT27" s="402"/>
      <c r="CU27" s="402"/>
      <c r="CV27" s="402"/>
      <c r="CW27" s="402"/>
      <c r="CX27" s="402"/>
      <c r="CY27" s="402"/>
      <c r="CZ27" s="402"/>
      <c r="DA27" s="402"/>
      <c r="DB27" s="402"/>
      <c r="DC27" s="402"/>
      <c r="DD27" s="402"/>
      <c r="DE27" s="402"/>
      <c r="DF27" s="402"/>
      <c r="DG27" s="402"/>
      <c r="DH27" s="402"/>
      <c r="DI27" s="402"/>
      <c r="DJ27" s="402"/>
      <c r="DK27" s="402"/>
      <c r="DL27" s="402"/>
      <c r="DM27" s="402"/>
      <c r="DN27" s="402"/>
      <c r="DO27" s="402"/>
    </row>
    <row r="28" spans="1:119" s="403" customFormat="1" ht="12.95" customHeight="1">
      <c r="A28" s="711"/>
      <c r="B28" s="712"/>
      <c r="C28" s="712"/>
      <c r="D28" s="712"/>
      <c r="E28" s="712"/>
      <c r="F28" s="712"/>
      <c r="G28" s="712"/>
      <c r="H28" s="712"/>
      <c r="I28" s="735"/>
      <c r="J28" s="712"/>
      <c r="K28" s="712"/>
      <c r="L28" s="712"/>
      <c r="M28" s="712"/>
      <c r="N28" s="712"/>
      <c r="O28" s="712"/>
      <c r="P28" s="712"/>
      <c r="Q28" s="712"/>
      <c r="R28" s="713"/>
      <c r="S28" s="735"/>
      <c r="T28" s="712"/>
      <c r="U28" s="712"/>
      <c r="V28" s="712"/>
      <c r="W28" s="540"/>
      <c r="X28" s="414" t="s">
        <v>792</v>
      </c>
      <c r="Y28" s="404" t="e">
        <f t="shared" si="2"/>
        <v>#N/A</v>
      </c>
      <c r="Z28" s="764" t="str">
        <f t="shared" si="3"/>
        <v>常勤</v>
      </c>
      <c r="AA28" s="765"/>
      <c r="AB28" s="738"/>
      <c r="AC28" s="713"/>
      <c r="AD28" s="736"/>
      <c r="AE28" s="737"/>
      <c r="AF28" s="737"/>
      <c r="AG28" s="737"/>
      <c r="AH28" s="566"/>
      <c r="AI28" s="566"/>
      <c r="AJ28" s="566"/>
      <c r="AK28" s="566"/>
      <c r="AL28" s="566"/>
      <c r="AM28" s="566"/>
      <c r="AN28" s="566"/>
      <c r="AO28" s="566"/>
      <c r="AP28" s="566"/>
      <c r="AQ28" s="566"/>
      <c r="AR28" s="566"/>
      <c r="AS28" s="566"/>
      <c r="AT28" s="566"/>
      <c r="AU28" s="566"/>
      <c r="AV28" s="566"/>
      <c r="AW28" s="566"/>
      <c r="AX28" s="566"/>
      <c r="AY28" s="566"/>
      <c r="AZ28" s="566"/>
      <c r="BA28" s="566"/>
      <c r="BB28" s="566"/>
      <c r="BC28" s="566"/>
      <c r="BD28" s="566"/>
      <c r="BE28" s="566"/>
      <c r="BF28" s="566"/>
      <c r="BG28" s="566"/>
      <c r="BH28" s="566"/>
      <c r="BI28" s="566"/>
      <c r="BJ28" s="566"/>
      <c r="BK28" s="566"/>
      <c r="BL28" s="566"/>
      <c r="BM28" s="666">
        <f t="shared" si="4"/>
        <v>0</v>
      </c>
      <c r="BN28" s="667"/>
      <c r="BO28" s="664">
        <f t="shared" si="4"/>
        <v>0</v>
      </c>
      <c r="BP28" s="665"/>
      <c r="BQ28" s="405"/>
      <c r="BR28" s="543"/>
      <c r="BS28" s="346" t="s">
        <v>792</v>
      </c>
      <c r="BT28" s="543"/>
      <c r="BU28" s="346" t="s">
        <v>540</v>
      </c>
      <c r="BV28" s="745"/>
      <c r="BW28" s="746"/>
      <c r="BX28" s="746"/>
      <c r="BY28" s="747"/>
      <c r="BZ28" s="330" t="str">
        <f t="shared" si="1"/>
        <v>常勤</v>
      </c>
      <c r="CA28" s="330"/>
      <c r="CB28" s="330"/>
      <c r="CC28" s="332" t="s">
        <v>1050</v>
      </c>
      <c r="CD28" s="439"/>
      <c r="CE28" s="330"/>
      <c r="CF28" s="330"/>
      <c r="CG28" s="330"/>
      <c r="CH28" s="330"/>
      <c r="CI28" s="330"/>
      <c r="CJ28" s="330"/>
      <c r="CK28" s="330"/>
      <c r="CL28" s="330"/>
      <c r="CM28" s="330"/>
      <c r="CN28" s="330"/>
      <c r="CO28" s="330"/>
      <c r="CP28" s="402"/>
      <c r="CQ28" s="402"/>
      <c r="CR28" s="402"/>
      <c r="CS28" s="402"/>
      <c r="CT28" s="402"/>
      <c r="CU28" s="402"/>
      <c r="CV28" s="402"/>
      <c r="CW28" s="402"/>
      <c r="CX28" s="402"/>
      <c r="CY28" s="402"/>
      <c r="CZ28" s="402"/>
      <c r="DA28" s="402"/>
      <c r="DB28" s="402"/>
      <c r="DC28" s="402"/>
      <c r="DD28" s="402"/>
      <c r="DE28" s="402"/>
      <c r="DF28" s="402"/>
      <c r="DG28" s="402"/>
      <c r="DH28" s="402"/>
      <c r="DI28" s="402"/>
      <c r="DJ28" s="402"/>
      <c r="DK28" s="402"/>
      <c r="DL28" s="402"/>
      <c r="DM28" s="402"/>
      <c r="DN28" s="402"/>
      <c r="DO28" s="402"/>
    </row>
    <row r="29" spans="1:119" s="403" customFormat="1" ht="12.95" customHeight="1">
      <c r="A29" s="711"/>
      <c r="B29" s="712"/>
      <c r="C29" s="712"/>
      <c r="D29" s="712"/>
      <c r="E29" s="712"/>
      <c r="F29" s="712"/>
      <c r="G29" s="712"/>
      <c r="H29" s="712"/>
      <c r="I29" s="735"/>
      <c r="J29" s="712"/>
      <c r="K29" s="712"/>
      <c r="L29" s="712"/>
      <c r="M29" s="712"/>
      <c r="N29" s="712"/>
      <c r="O29" s="712"/>
      <c r="P29" s="712"/>
      <c r="Q29" s="712"/>
      <c r="R29" s="713"/>
      <c r="S29" s="735"/>
      <c r="T29" s="712"/>
      <c r="U29" s="712"/>
      <c r="V29" s="712"/>
      <c r="W29" s="540"/>
      <c r="X29" s="414" t="s">
        <v>792</v>
      </c>
      <c r="Y29" s="404" t="e">
        <f t="shared" si="2"/>
        <v>#N/A</v>
      </c>
      <c r="Z29" s="764" t="str">
        <f t="shared" si="3"/>
        <v>常勤</v>
      </c>
      <c r="AA29" s="765"/>
      <c r="AB29" s="738"/>
      <c r="AC29" s="713"/>
      <c r="AD29" s="736"/>
      <c r="AE29" s="737"/>
      <c r="AF29" s="737"/>
      <c r="AG29" s="737"/>
      <c r="AH29" s="566"/>
      <c r="AI29" s="566"/>
      <c r="AJ29" s="566"/>
      <c r="AK29" s="566"/>
      <c r="AL29" s="566"/>
      <c r="AM29" s="566"/>
      <c r="AN29" s="566"/>
      <c r="AO29" s="566"/>
      <c r="AP29" s="566"/>
      <c r="AQ29" s="566"/>
      <c r="AR29" s="566"/>
      <c r="AS29" s="566"/>
      <c r="AT29" s="566"/>
      <c r="AU29" s="566"/>
      <c r="AV29" s="566"/>
      <c r="AW29" s="566"/>
      <c r="AX29" s="566"/>
      <c r="AY29" s="566"/>
      <c r="AZ29" s="566"/>
      <c r="BA29" s="566"/>
      <c r="BB29" s="566"/>
      <c r="BC29" s="566"/>
      <c r="BD29" s="566"/>
      <c r="BE29" s="566"/>
      <c r="BF29" s="566"/>
      <c r="BG29" s="566"/>
      <c r="BH29" s="566"/>
      <c r="BI29" s="566"/>
      <c r="BJ29" s="566"/>
      <c r="BK29" s="566"/>
      <c r="BL29" s="566"/>
      <c r="BM29" s="666">
        <f t="shared" si="4"/>
        <v>0</v>
      </c>
      <c r="BN29" s="667"/>
      <c r="BO29" s="664">
        <f t="shared" si="4"/>
        <v>0</v>
      </c>
      <c r="BP29" s="665"/>
      <c r="BQ29" s="405"/>
      <c r="BR29" s="543"/>
      <c r="BS29" s="346" t="s">
        <v>792</v>
      </c>
      <c r="BT29" s="543"/>
      <c r="BU29" s="346" t="s">
        <v>540</v>
      </c>
      <c r="BV29" s="745"/>
      <c r="BW29" s="746"/>
      <c r="BX29" s="746"/>
      <c r="BY29" s="747"/>
      <c r="BZ29" s="330" t="str">
        <f t="shared" si="1"/>
        <v>常勤</v>
      </c>
      <c r="CA29" s="330"/>
      <c r="CB29" s="330"/>
      <c r="CC29" s="332" t="s">
        <v>1051</v>
      </c>
      <c r="CD29" s="439"/>
      <c r="CE29" s="330"/>
      <c r="CF29" s="330"/>
      <c r="CG29" s="330"/>
      <c r="CH29" s="330"/>
      <c r="CI29" s="330"/>
      <c r="CJ29" s="330"/>
      <c r="CK29" s="330"/>
      <c r="CL29" s="330"/>
      <c r="CM29" s="330"/>
      <c r="CN29" s="330"/>
      <c r="CO29" s="330"/>
      <c r="CP29" s="402"/>
      <c r="CQ29" s="402"/>
      <c r="CR29" s="402"/>
      <c r="CS29" s="402"/>
      <c r="CT29" s="402"/>
      <c r="CU29" s="402"/>
      <c r="CV29" s="402"/>
      <c r="CW29" s="402"/>
      <c r="CX29" s="402"/>
      <c r="CY29" s="402"/>
      <c r="CZ29" s="402"/>
      <c r="DA29" s="402"/>
      <c r="DB29" s="402"/>
      <c r="DC29" s="402"/>
      <c r="DD29" s="402"/>
      <c r="DE29" s="402"/>
      <c r="DF29" s="402"/>
      <c r="DG29" s="402"/>
      <c r="DH29" s="402"/>
      <c r="DI29" s="402"/>
      <c r="DJ29" s="402"/>
      <c r="DK29" s="402"/>
      <c r="DL29" s="402"/>
      <c r="DM29" s="402"/>
      <c r="DN29" s="402"/>
      <c r="DO29" s="402"/>
    </row>
    <row r="30" spans="1:119" s="403" customFormat="1" ht="12.95" customHeight="1">
      <c r="A30" s="711"/>
      <c r="B30" s="712"/>
      <c r="C30" s="712"/>
      <c r="D30" s="712"/>
      <c r="E30" s="712"/>
      <c r="F30" s="712"/>
      <c r="G30" s="712"/>
      <c r="H30" s="712"/>
      <c r="I30" s="735"/>
      <c r="J30" s="712"/>
      <c r="K30" s="712"/>
      <c r="L30" s="712"/>
      <c r="M30" s="712"/>
      <c r="N30" s="712"/>
      <c r="O30" s="712"/>
      <c r="P30" s="712"/>
      <c r="Q30" s="712"/>
      <c r="R30" s="713"/>
      <c r="S30" s="735"/>
      <c r="T30" s="712"/>
      <c r="U30" s="712"/>
      <c r="V30" s="712"/>
      <c r="W30" s="540"/>
      <c r="X30" s="414" t="s">
        <v>792</v>
      </c>
      <c r="Y30" s="404" t="e">
        <f t="shared" si="2"/>
        <v>#N/A</v>
      </c>
      <c r="Z30" s="764" t="str">
        <f t="shared" si="3"/>
        <v>常勤</v>
      </c>
      <c r="AA30" s="765"/>
      <c r="AB30" s="738"/>
      <c r="AC30" s="713"/>
      <c r="AD30" s="736"/>
      <c r="AE30" s="737"/>
      <c r="AF30" s="737"/>
      <c r="AG30" s="737"/>
      <c r="AH30" s="566"/>
      <c r="AI30" s="566"/>
      <c r="AJ30" s="566"/>
      <c r="AK30" s="566"/>
      <c r="AL30" s="566"/>
      <c r="AM30" s="566"/>
      <c r="AN30" s="566"/>
      <c r="AO30" s="566"/>
      <c r="AP30" s="566"/>
      <c r="AQ30" s="566"/>
      <c r="AR30" s="566"/>
      <c r="AS30" s="566"/>
      <c r="AT30" s="566"/>
      <c r="AU30" s="566"/>
      <c r="AV30" s="566"/>
      <c r="AW30" s="566"/>
      <c r="AX30" s="566"/>
      <c r="AY30" s="566"/>
      <c r="AZ30" s="566"/>
      <c r="BA30" s="566"/>
      <c r="BB30" s="566"/>
      <c r="BC30" s="566"/>
      <c r="BD30" s="566"/>
      <c r="BE30" s="566"/>
      <c r="BF30" s="566"/>
      <c r="BG30" s="566"/>
      <c r="BH30" s="566"/>
      <c r="BI30" s="566"/>
      <c r="BJ30" s="566"/>
      <c r="BK30" s="566"/>
      <c r="BL30" s="566"/>
      <c r="BM30" s="666">
        <f t="shared" si="4"/>
        <v>0</v>
      </c>
      <c r="BN30" s="667"/>
      <c r="BO30" s="664">
        <f t="shared" si="4"/>
        <v>0</v>
      </c>
      <c r="BP30" s="665"/>
      <c r="BQ30" s="405"/>
      <c r="BR30" s="543"/>
      <c r="BS30" s="346" t="s">
        <v>792</v>
      </c>
      <c r="BT30" s="543"/>
      <c r="BU30" s="346" t="s">
        <v>540</v>
      </c>
      <c r="BV30" s="745"/>
      <c r="BW30" s="746"/>
      <c r="BX30" s="746"/>
      <c r="BY30" s="747"/>
      <c r="BZ30" s="330" t="str">
        <f t="shared" si="1"/>
        <v>常勤</v>
      </c>
      <c r="CA30" s="330"/>
      <c r="CB30" s="330"/>
      <c r="CC30" s="332" t="s">
        <v>781</v>
      </c>
      <c r="CD30" s="439"/>
      <c r="CE30" s="330"/>
      <c r="CF30" s="330"/>
      <c r="CG30" s="330"/>
      <c r="CH30" s="330"/>
      <c r="CI30" s="330"/>
      <c r="CJ30" s="330"/>
      <c r="CK30" s="330"/>
      <c r="CL30" s="330"/>
      <c r="CM30" s="330"/>
      <c r="CN30" s="330"/>
      <c r="CO30" s="330"/>
      <c r="CP30" s="402"/>
      <c r="CQ30" s="402"/>
      <c r="CR30" s="402"/>
      <c r="CS30" s="402"/>
      <c r="CT30" s="402"/>
      <c r="CU30" s="402"/>
      <c r="CV30" s="402"/>
      <c r="CW30" s="402"/>
      <c r="CX30" s="402"/>
      <c r="CY30" s="402"/>
      <c r="CZ30" s="402"/>
      <c r="DA30" s="402"/>
      <c r="DB30" s="402"/>
      <c r="DC30" s="402"/>
      <c r="DD30" s="402"/>
      <c r="DE30" s="402"/>
      <c r="DF30" s="402"/>
      <c r="DG30" s="402"/>
      <c r="DH30" s="402"/>
      <c r="DI30" s="402"/>
      <c r="DJ30" s="402"/>
      <c r="DK30" s="402"/>
      <c r="DL30" s="402"/>
      <c r="DM30" s="402"/>
      <c r="DN30" s="402"/>
      <c r="DO30" s="402"/>
    </row>
    <row r="31" spans="1:119" s="403" customFormat="1" ht="12.95" customHeight="1">
      <c r="A31" s="711"/>
      <c r="B31" s="712"/>
      <c r="C31" s="712"/>
      <c r="D31" s="712"/>
      <c r="E31" s="712"/>
      <c r="F31" s="712"/>
      <c r="G31" s="712"/>
      <c r="H31" s="712"/>
      <c r="I31" s="735"/>
      <c r="J31" s="712"/>
      <c r="K31" s="712"/>
      <c r="L31" s="712"/>
      <c r="M31" s="712"/>
      <c r="N31" s="712"/>
      <c r="O31" s="712"/>
      <c r="P31" s="712"/>
      <c r="Q31" s="712"/>
      <c r="R31" s="713"/>
      <c r="S31" s="735"/>
      <c r="T31" s="712"/>
      <c r="U31" s="712"/>
      <c r="V31" s="712"/>
      <c r="W31" s="540"/>
      <c r="X31" s="414" t="s">
        <v>792</v>
      </c>
      <c r="Y31" s="404" t="e">
        <f t="shared" si="2"/>
        <v>#N/A</v>
      </c>
      <c r="Z31" s="764" t="str">
        <f t="shared" si="3"/>
        <v>常勤</v>
      </c>
      <c r="AA31" s="765"/>
      <c r="AB31" s="738"/>
      <c r="AC31" s="713"/>
      <c r="AD31" s="743"/>
      <c r="AE31" s="744"/>
      <c r="AF31" s="744"/>
      <c r="AG31" s="744"/>
      <c r="AH31" s="566"/>
      <c r="AI31" s="566"/>
      <c r="AJ31" s="566"/>
      <c r="AK31" s="566"/>
      <c r="AL31" s="566"/>
      <c r="AM31" s="566"/>
      <c r="AN31" s="566"/>
      <c r="AO31" s="566"/>
      <c r="AP31" s="566"/>
      <c r="AQ31" s="566"/>
      <c r="AR31" s="566"/>
      <c r="AS31" s="566"/>
      <c r="AT31" s="566"/>
      <c r="AU31" s="566"/>
      <c r="AV31" s="566"/>
      <c r="AW31" s="566"/>
      <c r="AX31" s="566"/>
      <c r="AY31" s="566"/>
      <c r="AZ31" s="566"/>
      <c r="BA31" s="566"/>
      <c r="BB31" s="566"/>
      <c r="BC31" s="566"/>
      <c r="BD31" s="566"/>
      <c r="BE31" s="566"/>
      <c r="BF31" s="566"/>
      <c r="BG31" s="566"/>
      <c r="BH31" s="566"/>
      <c r="BI31" s="566"/>
      <c r="BJ31" s="566"/>
      <c r="BK31" s="566"/>
      <c r="BL31" s="566"/>
      <c r="BM31" s="694">
        <f t="shared" si="4"/>
        <v>0</v>
      </c>
      <c r="BN31" s="695"/>
      <c r="BO31" s="696">
        <f t="shared" si="4"/>
        <v>0</v>
      </c>
      <c r="BP31" s="697"/>
      <c r="BQ31" s="406"/>
      <c r="BR31" s="544"/>
      <c r="BS31" s="407" t="s">
        <v>792</v>
      </c>
      <c r="BT31" s="544"/>
      <c r="BU31" s="407" t="s">
        <v>540</v>
      </c>
      <c r="BV31" s="745"/>
      <c r="BW31" s="746"/>
      <c r="BX31" s="746"/>
      <c r="BY31" s="747"/>
      <c r="BZ31" s="330" t="str">
        <f t="shared" si="1"/>
        <v>常勤</v>
      </c>
      <c r="CA31" s="330"/>
      <c r="CB31" s="330"/>
      <c r="CC31" s="332" t="s">
        <v>782</v>
      </c>
      <c r="CD31" s="439"/>
      <c r="CE31" s="330"/>
      <c r="CF31" s="330"/>
      <c r="CG31" s="330"/>
      <c r="CH31" s="330"/>
      <c r="CI31" s="330"/>
      <c r="CJ31" s="330"/>
      <c r="CK31" s="330"/>
      <c r="CL31" s="330"/>
      <c r="CM31" s="330"/>
      <c r="CN31" s="330"/>
      <c r="CO31" s="330"/>
      <c r="CP31" s="402"/>
      <c r="CQ31" s="402"/>
      <c r="CR31" s="402"/>
      <c r="CS31" s="402"/>
      <c r="CT31" s="402"/>
      <c r="CU31" s="402"/>
      <c r="CV31" s="402"/>
      <c r="CW31" s="402"/>
      <c r="CX31" s="402"/>
      <c r="CY31" s="402"/>
      <c r="CZ31" s="402"/>
      <c r="DA31" s="402"/>
      <c r="DB31" s="402"/>
      <c r="DC31" s="402"/>
      <c r="DD31" s="402"/>
      <c r="DE31" s="402"/>
      <c r="DF31" s="402"/>
      <c r="DG31" s="402"/>
      <c r="DH31" s="402"/>
      <c r="DI31" s="402"/>
      <c r="DJ31" s="402"/>
      <c r="DK31" s="402"/>
      <c r="DL31" s="402"/>
      <c r="DM31" s="402"/>
      <c r="DN31" s="402"/>
      <c r="DO31" s="402"/>
    </row>
    <row r="32" spans="1:119" s="403" customFormat="1" ht="12.95" customHeight="1">
      <c r="A32" s="408" t="s">
        <v>769</v>
      </c>
      <c r="B32" s="409"/>
      <c r="C32" s="409"/>
      <c r="D32" s="409"/>
      <c r="E32" s="409"/>
      <c r="F32" s="409"/>
      <c r="G32" s="409"/>
      <c r="H32" s="409"/>
      <c r="I32" s="409"/>
      <c r="J32" s="409"/>
      <c r="K32" s="409"/>
      <c r="L32" s="409"/>
      <c r="M32" s="409"/>
      <c r="N32" s="409"/>
      <c r="O32" s="409"/>
      <c r="P32" s="409"/>
      <c r="Q32" s="409"/>
      <c r="R32" s="409"/>
      <c r="S32" s="409"/>
      <c r="T32" s="409"/>
      <c r="U32" s="409"/>
      <c r="V32" s="409"/>
      <c r="W32" s="409"/>
      <c r="X32" s="409"/>
      <c r="Y32" s="409"/>
      <c r="Z32" s="409"/>
      <c r="AA32" s="409"/>
      <c r="AB32" s="409"/>
      <c r="AC32" s="409"/>
      <c r="AD32" s="409"/>
      <c r="AE32" s="409"/>
      <c r="AF32" s="409"/>
      <c r="AG32" s="409"/>
      <c r="AH32" s="410"/>
      <c r="AI32" s="410"/>
      <c r="AJ32" s="411"/>
      <c r="AK32" s="411"/>
      <c r="AL32" s="411"/>
      <c r="AM32" s="411"/>
      <c r="AN32" s="411"/>
      <c r="AO32" s="410"/>
      <c r="AP32" s="411"/>
      <c r="AQ32" s="411"/>
      <c r="AR32" s="411"/>
      <c r="AS32" s="411"/>
      <c r="AT32" s="411"/>
      <c r="AU32" s="412"/>
      <c r="AV32" s="411"/>
      <c r="AW32" s="411"/>
      <c r="AX32" s="411"/>
      <c r="AY32" s="411"/>
      <c r="AZ32" s="411"/>
      <c r="BA32" s="411"/>
      <c r="BB32" s="411"/>
      <c r="BC32" s="410"/>
      <c r="BD32" s="411"/>
      <c r="BE32" s="411"/>
      <c r="BF32" s="411"/>
      <c r="BG32" s="411"/>
      <c r="BH32" s="411"/>
      <c r="BI32" s="412"/>
      <c r="BJ32" s="411"/>
      <c r="BK32" s="411"/>
      <c r="BL32" s="412"/>
      <c r="BM32" s="683">
        <f>SUM(BM33:BN37)</f>
        <v>0</v>
      </c>
      <c r="BN32" s="684"/>
      <c r="BO32" s="685"/>
      <c r="BP32" s="686"/>
      <c r="BQ32" s="687"/>
      <c r="BR32" s="688"/>
      <c r="BS32" s="688"/>
      <c r="BT32" s="688"/>
      <c r="BU32" s="689"/>
      <c r="BV32" s="767"/>
      <c r="BW32" s="768"/>
      <c r="BX32" s="768"/>
      <c r="BY32" s="769"/>
      <c r="BZ32" s="330" t="str">
        <f t="shared" si="1"/>
        <v/>
      </c>
      <c r="CA32" s="330"/>
      <c r="CB32" s="330"/>
      <c r="CC32" s="332" t="s">
        <v>783</v>
      </c>
      <c r="CD32" s="439"/>
      <c r="CE32" s="330"/>
      <c r="CF32" s="330"/>
      <c r="CG32" s="330"/>
      <c r="CH32" s="330"/>
      <c r="CI32" s="330"/>
      <c r="CJ32" s="330"/>
      <c r="CK32" s="330"/>
      <c r="CL32" s="330"/>
      <c r="CM32" s="330"/>
      <c r="CN32" s="330"/>
      <c r="CO32" s="330"/>
      <c r="CP32" s="402"/>
      <c r="CQ32" s="402"/>
      <c r="CR32" s="402"/>
      <c r="CS32" s="402"/>
      <c r="CT32" s="402"/>
      <c r="CU32" s="402"/>
      <c r="CV32" s="402"/>
      <c r="CW32" s="402"/>
      <c r="CX32" s="402"/>
      <c r="CY32" s="402"/>
      <c r="CZ32" s="402"/>
      <c r="DA32" s="402"/>
      <c r="DB32" s="402"/>
      <c r="DC32" s="402"/>
      <c r="DD32" s="402"/>
      <c r="DE32" s="402"/>
      <c r="DF32" s="402"/>
      <c r="DG32" s="402"/>
      <c r="DH32" s="402"/>
      <c r="DI32" s="402"/>
      <c r="DJ32" s="402"/>
      <c r="DK32" s="402"/>
      <c r="DL32" s="402"/>
      <c r="DM32" s="402"/>
      <c r="DN32" s="402"/>
      <c r="DO32" s="402"/>
    </row>
    <row r="33" spans="1:119" s="403" customFormat="1" ht="12.95" customHeight="1">
      <c r="A33" s="711"/>
      <c r="B33" s="712"/>
      <c r="C33" s="712"/>
      <c r="D33" s="712"/>
      <c r="E33" s="712"/>
      <c r="F33" s="712"/>
      <c r="G33" s="712"/>
      <c r="H33" s="712"/>
      <c r="I33" s="735"/>
      <c r="J33" s="712"/>
      <c r="K33" s="712"/>
      <c r="L33" s="712"/>
      <c r="M33" s="712"/>
      <c r="N33" s="712"/>
      <c r="O33" s="712"/>
      <c r="P33" s="712"/>
      <c r="Q33" s="712"/>
      <c r="R33" s="713"/>
      <c r="S33" s="754"/>
      <c r="T33" s="755"/>
      <c r="U33" s="755"/>
      <c r="V33" s="755"/>
      <c r="W33" s="756"/>
      <c r="X33" s="757"/>
      <c r="Y33" s="404" t="e">
        <f>VLOOKUP(BZ33,$CC$56:$CD$60,2,FALSE)</f>
        <v>#N/A</v>
      </c>
      <c r="Z33" s="764" t="str">
        <f t="shared" ref="Z33" si="5">IF(OR(BM33=$BC$8,BV33="○"),"常勤",IF(BM33=0,"","非常勤"))</f>
        <v>常勤</v>
      </c>
      <c r="AA33" s="765"/>
      <c r="AB33" s="738"/>
      <c r="AC33" s="713"/>
      <c r="AD33" s="736"/>
      <c r="AE33" s="737"/>
      <c r="AF33" s="737"/>
      <c r="AG33" s="737"/>
      <c r="AH33" s="567"/>
      <c r="AI33" s="566"/>
      <c r="AJ33" s="566"/>
      <c r="AK33" s="566"/>
      <c r="AL33" s="566"/>
      <c r="AM33" s="566"/>
      <c r="AN33" s="566"/>
      <c r="AO33" s="567"/>
      <c r="AP33" s="566"/>
      <c r="AQ33" s="566"/>
      <c r="AR33" s="566"/>
      <c r="AS33" s="566"/>
      <c r="AT33" s="566"/>
      <c r="AU33" s="566"/>
      <c r="AV33" s="567"/>
      <c r="AW33" s="566"/>
      <c r="AX33" s="566"/>
      <c r="AY33" s="566"/>
      <c r="AZ33" s="566"/>
      <c r="BA33" s="566"/>
      <c r="BB33" s="566"/>
      <c r="BC33" s="567"/>
      <c r="BD33" s="566"/>
      <c r="BE33" s="566"/>
      <c r="BF33" s="566"/>
      <c r="BG33" s="566"/>
      <c r="BH33" s="566"/>
      <c r="BI33" s="566"/>
      <c r="BJ33" s="566"/>
      <c r="BK33" s="566"/>
      <c r="BL33" s="566"/>
      <c r="BM33" s="690">
        <f t="shared" si="4"/>
        <v>0</v>
      </c>
      <c r="BN33" s="691"/>
      <c r="BO33" s="692">
        <f t="shared" ref="BO33" si="6">BO90</f>
        <v>0</v>
      </c>
      <c r="BP33" s="693"/>
      <c r="BQ33" s="405"/>
      <c r="BR33" s="541"/>
      <c r="BS33" s="346" t="s">
        <v>792</v>
      </c>
      <c r="BT33" s="541"/>
      <c r="BU33" s="346" t="s">
        <v>793</v>
      </c>
      <c r="BV33" s="745"/>
      <c r="BW33" s="746"/>
      <c r="BX33" s="746"/>
      <c r="BY33" s="747"/>
      <c r="BZ33" s="330" t="str">
        <f t="shared" si="1"/>
        <v>常勤</v>
      </c>
      <c r="CA33" s="330"/>
      <c r="CB33" s="330"/>
      <c r="CC33" s="332" t="s">
        <v>784</v>
      </c>
      <c r="CD33" s="439"/>
      <c r="CE33" s="330"/>
      <c r="CF33" s="330"/>
      <c r="CG33" s="330"/>
      <c r="CH33" s="330"/>
      <c r="CI33" s="330"/>
      <c r="CJ33" s="330"/>
      <c r="CK33" s="330"/>
      <c r="CL33" s="330"/>
      <c r="CM33" s="330"/>
      <c r="CN33" s="330"/>
      <c r="CO33" s="330"/>
      <c r="CP33" s="402"/>
      <c r="CQ33" s="402"/>
      <c r="CR33" s="402"/>
      <c r="CS33" s="402"/>
      <c r="CT33" s="402"/>
      <c r="CU33" s="402"/>
      <c r="CV33" s="402"/>
      <c r="CW33" s="402"/>
      <c r="CX33" s="402"/>
      <c r="CY33" s="402"/>
      <c r="CZ33" s="402"/>
      <c r="DA33" s="402"/>
      <c r="DB33" s="402"/>
      <c r="DC33" s="402"/>
      <c r="DD33" s="402"/>
      <c r="DE33" s="402"/>
      <c r="DF33" s="402"/>
      <c r="DG33" s="402"/>
      <c r="DH33" s="402"/>
      <c r="DI33" s="402"/>
      <c r="DJ33" s="402"/>
      <c r="DK33" s="402"/>
      <c r="DL33" s="402"/>
      <c r="DM33" s="402"/>
      <c r="DN33" s="402"/>
      <c r="DO33" s="402"/>
    </row>
    <row r="34" spans="1:119" s="403" customFormat="1" ht="12.95" customHeight="1">
      <c r="A34" s="711"/>
      <c r="B34" s="712"/>
      <c r="C34" s="712"/>
      <c r="D34" s="712"/>
      <c r="E34" s="712"/>
      <c r="F34" s="712"/>
      <c r="G34" s="712"/>
      <c r="H34" s="712"/>
      <c r="I34" s="735"/>
      <c r="J34" s="712"/>
      <c r="K34" s="712"/>
      <c r="L34" s="712"/>
      <c r="M34" s="712"/>
      <c r="N34" s="712"/>
      <c r="O34" s="712"/>
      <c r="P34" s="712"/>
      <c r="Q34" s="712"/>
      <c r="R34" s="713"/>
      <c r="S34" s="754"/>
      <c r="T34" s="755"/>
      <c r="U34" s="755"/>
      <c r="V34" s="755"/>
      <c r="W34" s="756"/>
      <c r="X34" s="757"/>
      <c r="Y34" s="404" t="e">
        <f>VLOOKUP(BZ34,$CC$56:$CD$60,2,FALSE)</f>
        <v>#N/A</v>
      </c>
      <c r="Z34" s="764" t="str">
        <f t="shared" ref="Z34:Z37" si="7">IF(OR(BM34=$BC$8,BV34="○"),"常勤",IF(BM34=0,"","非常勤"))</f>
        <v>常勤</v>
      </c>
      <c r="AA34" s="765"/>
      <c r="AB34" s="738"/>
      <c r="AC34" s="713"/>
      <c r="AD34" s="736"/>
      <c r="AE34" s="737"/>
      <c r="AF34" s="737"/>
      <c r="AG34" s="737"/>
      <c r="AH34" s="567"/>
      <c r="AI34" s="566"/>
      <c r="AJ34" s="566"/>
      <c r="AK34" s="566"/>
      <c r="AL34" s="566"/>
      <c r="AM34" s="566"/>
      <c r="AN34" s="566"/>
      <c r="AO34" s="567"/>
      <c r="AP34" s="566"/>
      <c r="AQ34" s="566"/>
      <c r="AR34" s="566"/>
      <c r="AS34" s="566"/>
      <c r="AT34" s="566"/>
      <c r="AU34" s="566"/>
      <c r="AV34" s="567"/>
      <c r="AW34" s="566"/>
      <c r="AX34" s="566"/>
      <c r="AY34" s="566"/>
      <c r="AZ34" s="566"/>
      <c r="BA34" s="566"/>
      <c r="BB34" s="566"/>
      <c r="BC34" s="567"/>
      <c r="BD34" s="566"/>
      <c r="BE34" s="566"/>
      <c r="BF34" s="566"/>
      <c r="BG34" s="566"/>
      <c r="BH34" s="566"/>
      <c r="BI34" s="566"/>
      <c r="BJ34" s="566"/>
      <c r="BK34" s="566"/>
      <c r="BL34" s="566"/>
      <c r="BM34" s="666">
        <f t="shared" si="4"/>
        <v>0</v>
      </c>
      <c r="BN34" s="667"/>
      <c r="BO34" s="664">
        <f t="shared" ref="BO34" si="8">BO91</f>
        <v>0</v>
      </c>
      <c r="BP34" s="665"/>
      <c r="BQ34" s="405"/>
      <c r="BR34" s="541"/>
      <c r="BS34" s="346" t="s">
        <v>792</v>
      </c>
      <c r="BT34" s="541"/>
      <c r="BU34" s="346" t="s">
        <v>793</v>
      </c>
      <c r="BV34" s="745"/>
      <c r="BW34" s="746"/>
      <c r="BX34" s="746"/>
      <c r="BY34" s="747"/>
      <c r="BZ34" s="330" t="str">
        <f t="shared" si="1"/>
        <v>常勤</v>
      </c>
      <c r="CA34" s="330"/>
      <c r="CB34" s="330"/>
      <c r="CC34" s="332"/>
      <c r="CD34" s="439"/>
      <c r="CE34" s="330"/>
      <c r="CF34" s="330"/>
      <c r="CG34" s="330"/>
      <c r="CH34" s="330"/>
      <c r="CI34" s="330"/>
      <c r="CJ34" s="330"/>
      <c r="CK34" s="330"/>
      <c r="CL34" s="330"/>
      <c r="CM34" s="330"/>
      <c r="CN34" s="330"/>
      <c r="CO34" s="330"/>
      <c r="CP34" s="402"/>
      <c r="CQ34" s="402"/>
      <c r="CR34" s="402"/>
      <c r="CS34" s="402"/>
      <c r="CT34" s="402"/>
      <c r="CU34" s="402"/>
      <c r="CV34" s="402"/>
      <c r="CW34" s="402"/>
      <c r="CX34" s="402"/>
      <c r="CY34" s="402"/>
      <c r="CZ34" s="402"/>
      <c r="DA34" s="402"/>
      <c r="DB34" s="402"/>
      <c r="DC34" s="402"/>
      <c r="DD34" s="402"/>
      <c r="DE34" s="402"/>
      <c r="DF34" s="402"/>
      <c r="DG34" s="402"/>
      <c r="DH34" s="402"/>
      <c r="DI34" s="402"/>
      <c r="DJ34" s="402"/>
      <c r="DK34" s="402"/>
      <c r="DL34" s="402"/>
      <c r="DM34" s="402"/>
      <c r="DN34" s="402"/>
      <c r="DO34" s="402"/>
    </row>
    <row r="35" spans="1:119" s="403" customFormat="1" ht="12.95" customHeight="1">
      <c r="A35" s="711"/>
      <c r="B35" s="712"/>
      <c r="C35" s="712"/>
      <c r="D35" s="712"/>
      <c r="E35" s="712"/>
      <c r="F35" s="712"/>
      <c r="G35" s="712"/>
      <c r="H35" s="712"/>
      <c r="I35" s="735"/>
      <c r="J35" s="712"/>
      <c r="K35" s="712"/>
      <c r="L35" s="712"/>
      <c r="M35" s="712"/>
      <c r="N35" s="712"/>
      <c r="O35" s="712"/>
      <c r="P35" s="712"/>
      <c r="Q35" s="712"/>
      <c r="R35" s="713"/>
      <c r="S35" s="754"/>
      <c r="T35" s="755"/>
      <c r="U35" s="755"/>
      <c r="V35" s="755"/>
      <c r="W35" s="756"/>
      <c r="X35" s="757"/>
      <c r="Y35" s="404" t="e">
        <f>VLOOKUP(BZ35,$CC$56:$CD$60,2,FALSE)</f>
        <v>#N/A</v>
      </c>
      <c r="Z35" s="764" t="str">
        <f t="shared" si="7"/>
        <v>常勤</v>
      </c>
      <c r="AA35" s="765"/>
      <c r="AB35" s="738"/>
      <c r="AC35" s="713"/>
      <c r="AD35" s="736"/>
      <c r="AE35" s="737"/>
      <c r="AF35" s="737"/>
      <c r="AG35" s="737"/>
      <c r="AH35" s="567"/>
      <c r="AI35" s="566"/>
      <c r="AJ35" s="566"/>
      <c r="AK35" s="566"/>
      <c r="AL35" s="566"/>
      <c r="AM35" s="566"/>
      <c r="AN35" s="566"/>
      <c r="AO35" s="567"/>
      <c r="AP35" s="566"/>
      <c r="AQ35" s="566"/>
      <c r="AR35" s="566"/>
      <c r="AS35" s="566"/>
      <c r="AT35" s="566"/>
      <c r="AU35" s="566"/>
      <c r="AV35" s="567"/>
      <c r="AW35" s="566"/>
      <c r="AX35" s="566"/>
      <c r="AY35" s="566"/>
      <c r="AZ35" s="566"/>
      <c r="BA35" s="566"/>
      <c r="BB35" s="566"/>
      <c r="BC35" s="567"/>
      <c r="BD35" s="566"/>
      <c r="BE35" s="566"/>
      <c r="BF35" s="566"/>
      <c r="BG35" s="566"/>
      <c r="BH35" s="566"/>
      <c r="BI35" s="566"/>
      <c r="BJ35" s="566"/>
      <c r="BK35" s="566"/>
      <c r="BL35" s="566"/>
      <c r="BM35" s="666">
        <f t="shared" si="4"/>
        <v>0</v>
      </c>
      <c r="BN35" s="667"/>
      <c r="BO35" s="664">
        <f t="shared" ref="BO35" si="9">BO92</f>
        <v>0</v>
      </c>
      <c r="BP35" s="665"/>
      <c r="BQ35" s="405"/>
      <c r="BR35" s="543"/>
      <c r="BS35" s="346" t="s">
        <v>792</v>
      </c>
      <c r="BT35" s="543"/>
      <c r="BU35" s="346" t="s">
        <v>540</v>
      </c>
      <c r="BV35" s="745"/>
      <c r="BW35" s="746"/>
      <c r="BX35" s="746"/>
      <c r="BY35" s="747"/>
      <c r="BZ35" s="330" t="str">
        <f t="shared" si="1"/>
        <v>常勤</v>
      </c>
      <c r="CA35" s="330"/>
      <c r="CB35" s="330"/>
      <c r="CC35" s="332" t="s">
        <v>794</v>
      </c>
      <c r="CD35" s="330"/>
      <c r="CE35" s="330"/>
      <c r="CF35" s="330"/>
      <c r="CG35" s="330"/>
      <c r="CH35" s="330"/>
      <c r="CI35" s="330"/>
      <c r="CJ35" s="330"/>
      <c r="CK35" s="330"/>
      <c r="CL35" s="330"/>
      <c r="CM35" s="330"/>
      <c r="CN35" s="330"/>
      <c r="CO35" s="330"/>
      <c r="CP35" s="402"/>
      <c r="CQ35" s="402"/>
      <c r="CR35" s="402"/>
      <c r="CS35" s="402"/>
      <c r="CT35" s="402"/>
      <c r="CU35" s="402"/>
      <c r="CV35" s="402"/>
      <c r="CW35" s="402"/>
      <c r="CX35" s="402"/>
      <c r="CY35" s="402"/>
      <c r="CZ35" s="402"/>
      <c r="DA35" s="402"/>
      <c r="DB35" s="402"/>
      <c r="DC35" s="402"/>
      <c r="DD35" s="402"/>
      <c r="DE35" s="402"/>
      <c r="DF35" s="402"/>
      <c r="DG35" s="402"/>
      <c r="DH35" s="402"/>
      <c r="DI35" s="402"/>
      <c r="DJ35" s="402"/>
      <c r="DK35" s="402"/>
      <c r="DL35" s="402"/>
      <c r="DM35" s="402"/>
      <c r="DN35" s="402"/>
      <c r="DO35" s="402"/>
    </row>
    <row r="36" spans="1:119" s="403" customFormat="1" ht="12.95" customHeight="1">
      <c r="A36" s="711"/>
      <c r="B36" s="712"/>
      <c r="C36" s="712"/>
      <c r="D36" s="712"/>
      <c r="E36" s="712"/>
      <c r="F36" s="712"/>
      <c r="G36" s="712"/>
      <c r="H36" s="712"/>
      <c r="I36" s="735"/>
      <c r="J36" s="712"/>
      <c r="K36" s="712"/>
      <c r="L36" s="712"/>
      <c r="M36" s="712"/>
      <c r="N36" s="712"/>
      <c r="O36" s="712"/>
      <c r="P36" s="712"/>
      <c r="Q36" s="712"/>
      <c r="R36" s="713"/>
      <c r="S36" s="754"/>
      <c r="T36" s="755"/>
      <c r="U36" s="755"/>
      <c r="V36" s="755"/>
      <c r="W36" s="756"/>
      <c r="X36" s="757"/>
      <c r="Y36" s="404" t="e">
        <f>VLOOKUP(BZ36,$CC$56:$CD$60,2,FALSE)</f>
        <v>#N/A</v>
      </c>
      <c r="Z36" s="764" t="str">
        <f t="shared" si="7"/>
        <v>常勤</v>
      </c>
      <c r="AA36" s="765"/>
      <c r="AB36" s="738"/>
      <c r="AC36" s="713"/>
      <c r="AD36" s="736"/>
      <c r="AE36" s="737"/>
      <c r="AF36" s="737"/>
      <c r="AG36" s="737"/>
      <c r="AH36" s="567"/>
      <c r="AI36" s="566"/>
      <c r="AJ36" s="566"/>
      <c r="AK36" s="566"/>
      <c r="AL36" s="566"/>
      <c r="AM36" s="566"/>
      <c r="AN36" s="566"/>
      <c r="AO36" s="567"/>
      <c r="AP36" s="566"/>
      <c r="AQ36" s="566"/>
      <c r="AR36" s="566"/>
      <c r="AS36" s="566"/>
      <c r="AT36" s="566"/>
      <c r="AU36" s="566"/>
      <c r="AV36" s="567"/>
      <c r="AW36" s="566"/>
      <c r="AX36" s="566"/>
      <c r="AY36" s="566"/>
      <c r="AZ36" s="566"/>
      <c r="BA36" s="566"/>
      <c r="BB36" s="566"/>
      <c r="BC36" s="567"/>
      <c r="BD36" s="566"/>
      <c r="BE36" s="566"/>
      <c r="BF36" s="566"/>
      <c r="BG36" s="566"/>
      <c r="BH36" s="566"/>
      <c r="BI36" s="566"/>
      <c r="BJ36" s="566"/>
      <c r="BK36" s="566"/>
      <c r="BL36" s="566"/>
      <c r="BM36" s="666">
        <f t="shared" si="4"/>
        <v>0</v>
      </c>
      <c r="BN36" s="667"/>
      <c r="BO36" s="664">
        <f t="shared" ref="BO36" si="10">BO93</f>
        <v>0</v>
      </c>
      <c r="BP36" s="665"/>
      <c r="BQ36" s="405"/>
      <c r="BR36" s="543"/>
      <c r="BS36" s="346" t="s">
        <v>792</v>
      </c>
      <c r="BT36" s="543"/>
      <c r="BU36" s="346" t="s">
        <v>540</v>
      </c>
      <c r="BV36" s="745"/>
      <c r="BW36" s="746"/>
      <c r="BX36" s="746"/>
      <c r="BY36" s="747"/>
      <c r="BZ36" s="330" t="str">
        <f t="shared" si="1"/>
        <v>常勤</v>
      </c>
      <c r="CA36" s="330"/>
      <c r="CB36" s="330"/>
      <c r="CC36" s="332" t="s">
        <v>795</v>
      </c>
      <c r="CD36" s="330"/>
      <c r="CE36" s="330"/>
      <c r="CF36" s="330"/>
      <c r="CG36" s="330"/>
      <c r="CH36" s="330"/>
      <c r="CI36" s="330"/>
      <c r="CJ36" s="330"/>
      <c r="CK36" s="330"/>
      <c r="CL36" s="330"/>
      <c r="CM36" s="330"/>
      <c r="CN36" s="330"/>
      <c r="CO36" s="330"/>
      <c r="CP36" s="402"/>
      <c r="CQ36" s="402"/>
      <c r="CR36" s="402"/>
      <c r="CS36" s="402"/>
      <c r="CT36" s="402"/>
      <c r="CU36" s="402"/>
      <c r="CV36" s="402"/>
      <c r="CW36" s="402"/>
      <c r="CX36" s="402"/>
      <c r="CY36" s="402"/>
      <c r="CZ36" s="402"/>
      <c r="DA36" s="402"/>
      <c r="DB36" s="402"/>
      <c r="DC36" s="402"/>
      <c r="DD36" s="402"/>
      <c r="DE36" s="402"/>
      <c r="DF36" s="402"/>
      <c r="DG36" s="402"/>
      <c r="DH36" s="402"/>
      <c r="DI36" s="402"/>
      <c r="DJ36" s="402"/>
      <c r="DK36" s="402"/>
      <c r="DL36" s="402"/>
      <c r="DM36" s="402"/>
      <c r="DN36" s="402"/>
      <c r="DO36" s="402"/>
    </row>
    <row r="37" spans="1:119" s="403" customFormat="1" ht="12.95" customHeight="1" thickBot="1">
      <c r="A37" s="762"/>
      <c r="B37" s="763"/>
      <c r="C37" s="763"/>
      <c r="D37" s="763"/>
      <c r="E37" s="763"/>
      <c r="F37" s="763"/>
      <c r="G37" s="763"/>
      <c r="H37" s="763"/>
      <c r="I37" s="766"/>
      <c r="J37" s="763"/>
      <c r="K37" s="763"/>
      <c r="L37" s="763"/>
      <c r="M37" s="763"/>
      <c r="N37" s="763"/>
      <c r="O37" s="763"/>
      <c r="P37" s="763"/>
      <c r="Q37" s="763"/>
      <c r="R37" s="680"/>
      <c r="S37" s="770"/>
      <c r="T37" s="771"/>
      <c r="U37" s="771"/>
      <c r="V37" s="771"/>
      <c r="W37" s="772"/>
      <c r="X37" s="773"/>
      <c r="Y37" s="415" t="e">
        <f>VLOOKUP(BZ37,$CC$56:$CD$60,2,FALSE)</f>
        <v>#N/A</v>
      </c>
      <c r="Z37" s="774" t="str">
        <f t="shared" si="7"/>
        <v>常勤</v>
      </c>
      <c r="AA37" s="775"/>
      <c r="AB37" s="679"/>
      <c r="AC37" s="680"/>
      <c r="AD37" s="681"/>
      <c r="AE37" s="682"/>
      <c r="AF37" s="682"/>
      <c r="AG37" s="682"/>
      <c r="AH37" s="568"/>
      <c r="AI37" s="568"/>
      <c r="AJ37" s="568"/>
      <c r="AK37" s="568"/>
      <c r="AL37" s="568"/>
      <c r="AM37" s="568"/>
      <c r="AN37" s="568"/>
      <c r="AO37" s="568"/>
      <c r="AP37" s="568"/>
      <c r="AQ37" s="568"/>
      <c r="AR37" s="568"/>
      <c r="AS37" s="568"/>
      <c r="AT37" s="568"/>
      <c r="AU37" s="568"/>
      <c r="AV37" s="568"/>
      <c r="AW37" s="568"/>
      <c r="AX37" s="568"/>
      <c r="AY37" s="568"/>
      <c r="AZ37" s="568"/>
      <c r="BA37" s="568"/>
      <c r="BB37" s="568"/>
      <c r="BC37" s="568"/>
      <c r="BD37" s="568"/>
      <c r="BE37" s="568"/>
      <c r="BF37" s="568"/>
      <c r="BG37" s="568"/>
      <c r="BH37" s="568"/>
      <c r="BI37" s="568"/>
      <c r="BJ37" s="568"/>
      <c r="BK37" s="568"/>
      <c r="BL37" s="568"/>
      <c r="BM37" s="675">
        <f t="shared" si="4"/>
        <v>0</v>
      </c>
      <c r="BN37" s="676"/>
      <c r="BO37" s="677">
        <f t="shared" ref="BO37" si="11">BO94</f>
        <v>0</v>
      </c>
      <c r="BP37" s="678"/>
      <c r="BQ37" s="416"/>
      <c r="BR37" s="545"/>
      <c r="BS37" s="417" t="s">
        <v>792</v>
      </c>
      <c r="BT37" s="545"/>
      <c r="BU37" s="417" t="s">
        <v>540</v>
      </c>
      <c r="BV37" s="661"/>
      <c r="BW37" s="662"/>
      <c r="BX37" s="662"/>
      <c r="BY37" s="663"/>
      <c r="BZ37" s="330" t="str">
        <f t="shared" si="1"/>
        <v>常勤</v>
      </c>
      <c r="CA37" s="330"/>
      <c r="CB37" s="330"/>
      <c r="CC37" s="332" t="s">
        <v>1053</v>
      </c>
      <c r="CD37" s="330"/>
      <c r="CE37" s="330"/>
      <c r="CF37" s="330"/>
      <c r="CG37" s="330"/>
      <c r="CH37" s="330"/>
      <c r="CI37" s="330"/>
      <c r="CJ37" s="330"/>
      <c r="CK37" s="330"/>
      <c r="CL37" s="330"/>
      <c r="CM37" s="330"/>
      <c r="CN37" s="330"/>
      <c r="CO37" s="330"/>
      <c r="CP37" s="402"/>
      <c r="CQ37" s="402"/>
      <c r="CR37" s="402"/>
      <c r="CS37" s="402"/>
      <c r="CT37" s="402"/>
      <c r="CU37" s="402"/>
      <c r="CV37" s="402"/>
      <c r="CW37" s="402"/>
      <c r="CX37" s="402"/>
      <c r="CY37" s="402"/>
      <c r="CZ37" s="402"/>
      <c r="DA37" s="402"/>
      <c r="DB37" s="402"/>
      <c r="DC37" s="402"/>
      <c r="DD37" s="402"/>
      <c r="DE37" s="402"/>
      <c r="DF37" s="402"/>
      <c r="DG37" s="402"/>
      <c r="DH37" s="402"/>
      <c r="DI37" s="402"/>
      <c r="DJ37" s="402"/>
      <c r="DK37" s="402"/>
      <c r="DL37" s="402"/>
      <c r="DM37" s="402"/>
      <c r="DN37" s="402"/>
      <c r="DO37" s="402"/>
    </row>
    <row r="38" spans="1:119" s="402" customFormat="1" ht="12.95" customHeight="1" thickBot="1">
      <c r="A38" s="574"/>
      <c r="B38" s="574"/>
      <c r="C38" s="418"/>
      <c r="D38" s="418"/>
      <c r="E38" s="418"/>
      <c r="F38" s="418"/>
      <c r="G38" s="418"/>
      <c r="H38" s="418"/>
      <c r="I38" s="418"/>
      <c r="J38" s="418"/>
      <c r="K38" s="418"/>
      <c r="L38" s="418"/>
      <c r="M38" s="418"/>
      <c r="N38" s="418"/>
      <c r="O38" s="418"/>
      <c r="P38" s="418"/>
      <c r="Q38" s="418"/>
      <c r="R38" s="419"/>
      <c r="S38" s="419"/>
      <c r="T38" s="419"/>
      <c r="U38" s="419"/>
      <c r="V38" s="419"/>
      <c r="W38" s="419"/>
      <c r="X38" s="419"/>
      <c r="Y38" s="419"/>
      <c r="Z38" s="419"/>
      <c r="AA38" s="419"/>
      <c r="AB38" s="419"/>
      <c r="AC38" s="419"/>
      <c r="AD38" s="419"/>
      <c r="AE38" s="419"/>
      <c r="AF38" s="419"/>
      <c r="AG38" s="419"/>
      <c r="AH38" s="420"/>
      <c r="AI38" s="420"/>
      <c r="AJ38" s="420"/>
      <c r="AK38" s="420"/>
      <c r="AL38" s="420"/>
      <c r="AM38" s="421"/>
      <c r="AN38" s="422"/>
      <c r="AO38" s="422"/>
      <c r="AP38" s="422"/>
      <c r="AQ38" s="422"/>
      <c r="AR38" s="422"/>
      <c r="AS38" s="422"/>
      <c r="AT38" s="422"/>
      <c r="AU38" s="422"/>
      <c r="AV38" s="422"/>
      <c r="AW38" s="422"/>
      <c r="AX38" s="422"/>
      <c r="AY38" s="422"/>
      <c r="AZ38" s="420"/>
      <c r="BA38" s="420"/>
      <c r="BB38" s="420"/>
      <c r="BC38" s="420"/>
      <c r="BD38" s="420"/>
      <c r="BE38" s="420"/>
      <c r="BF38" s="420"/>
      <c r="BG38" s="420"/>
      <c r="BH38" s="420"/>
      <c r="BI38" s="420"/>
      <c r="BJ38" s="420"/>
      <c r="BK38" s="420"/>
      <c r="BL38" s="420"/>
      <c r="BM38" s="423"/>
      <c r="BN38" s="330"/>
      <c r="BO38" s="424"/>
      <c r="BP38" s="330"/>
      <c r="BQ38" s="424"/>
      <c r="BR38" s="330"/>
      <c r="BS38" s="330"/>
      <c r="BT38" s="330"/>
      <c r="BU38" s="330"/>
      <c r="BV38" s="330"/>
      <c r="BW38" s="330"/>
      <c r="BX38" s="330"/>
      <c r="BY38" s="330"/>
      <c r="BZ38" s="330"/>
      <c r="CA38" s="330"/>
      <c r="CB38" s="330"/>
      <c r="CC38" s="332"/>
      <c r="CD38" s="330"/>
      <c r="CE38" s="330"/>
      <c r="CF38" s="330"/>
      <c r="CG38" s="330"/>
      <c r="CH38" s="330"/>
      <c r="CI38" s="330"/>
      <c r="CJ38" s="330"/>
      <c r="CK38" s="330"/>
      <c r="CL38" s="330"/>
      <c r="CM38" s="330"/>
      <c r="CN38" s="330"/>
      <c r="CO38" s="330"/>
    </row>
    <row r="39" spans="1:119" s="403" customFormat="1" ht="12.95" customHeight="1" thickBot="1">
      <c r="A39" s="668" t="s">
        <v>814</v>
      </c>
      <c r="B39" s="669"/>
      <c r="C39" s="669"/>
      <c r="D39" s="669"/>
      <c r="E39" s="669"/>
      <c r="F39" s="669"/>
      <c r="G39" s="669"/>
      <c r="H39" s="669"/>
      <c r="I39" s="669"/>
      <c r="J39" s="669"/>
      <c r="K39" s="669"/>
      <c r="L39" s="669"/>
      <c r="M39" s="669"/>
      <c r="N39" s="669"/>
      <c r="O39" s="669"/>
      <c r="P39" s="669"/>
      <c r="Q39" s="669"/>
      <c r="R39" s="669"/>
      <c r="S39" s="669"/>
      <c r="T39" s="669"/>
      <c r="U39" s="669"/>
      <c r="V39" s="669"/>
      <c r="W39" s="669"/>
      <c r="X39" s="669"/>
      <c r="Y39" s="669"/>
      <c r="Z39" s="669"/>
      <c r="AA39" s="669"/>
      <c r="AB39" s="669"/>
      <c r="AC39" s="669"/>
      <c r="AD39" s="669"/>
      <c r="AE39" s="669"/>
      <c r="AF39" s="669"/>
      <c r="AG39" s="670"/>
      <c r="AH39" s="329"/>
      <c r="AI39" s="329"/>
      <c r="AJ39" s="329"/>
      <c r="AK39" s="329"/>
      <c r="AL39" s="329"/>
      <c r="AM39" s="329"/>
      <c r="AN39" s="329"/>
      <c r="AO39" s="329"/>
      <c r="AP39" s="329"/>
      <c r="AQ39" s="329"/>
      <c r="AR39" s="329"/>
      <c r="AS39" s="329"/>
      <c r="AT39" s="329"/>
      <c r="AU39" s="329"/>
      <c r="AV39" s="329"/>
      <c r="AW39" s="329"/>
      <c r="AX39" s="329"/>
      <c r="AY39" s="329"/>
      <c r="AZ39" s="329"/>
      <c r="BA39" s="329"/>
      <c r="BB39" s="329"/>
      <c r="BC39" s="329"/>
      <c r="BD39" s="329"/>
      <c r="BE39" s="329"/>
      <c r="BF39" s="329"/>
      <c r="BG39" s="329"/>
      <c r="BH39" s="329"/>
      <c r="BI39" s="329"/>
      <c r="BJ39" s="329"/>
      <c r="BK39" s="329"/>
      <c r="BL39" s="329"/>
      <c r="BM39" s="671"/>
      <c r="BN39" s="672"/>
      <c r="BO39" s="673"/>
      <c r="BP39" s="672"/>
      <c r="BQ39" s="673"/>
      <c r="BR39" s="672"/>
      <c r="BS39" s="672"/>
      <c r="BT39" s="672"/>
      <c r="BU39" s="674"/>
      <c r="BV39" s="330"/>
      <c r="BW39" s="330"/>
      <c r="BX39" s="330"/>
      <c r="BY39" s="330"/>
      <c r="BZ39" s="330"/>
      <c r="CA39" s="330"/>
      <c r="CB39" s="330"/>
      <c r="CC39" s="332"/>
      <c r="CD39" s="330"/>
      <c r="CE39" s="330"/>
      <c r="CF39" s="330"/>
      <c r="CG39" s="330"/>
      <c r="CH39" s="330"/>
      <c r="CI39" s="330"/>
      <c r="CJ39" s="330"/>
      <c r="CK39" s="330"/>
      <c r="CL39" s="330"/>
      <c r="CM39" s="330"/>
      <c r="CN39" s="330"/>
      <c r="CO39" s="330"/>
      <c r="CP39" s="402"/>
      <c r="CQ39" s="402"/>
      <c r="CR39" s="402"/>
      <c r="CS39" s="402"/>
      <c r="CT39" s="402"/>
      <c r="CU39" s="402"/>
      <c r="CV39" s="402"/>
      <c r="CW39" s="402"/>
      <c r="CX39" s="402"/>
      <c r="CY39" s="402"/>
      <c r="CZ39" s="402"/>
      <c r="DA39" s="402"/>
      <c r="DB39" s="402"/>
      <c r="DC39" s="402"/>
      <c r="DD39" s="402"/>
      <c r="DE39" s="402"/>
      <c r="DF39" s="402"/>
      <c r="DG39" s="402"/>
      <c r="DH39" s="402"/>
      <c r="DI39" s="402"/>
      <c r="DJ39" s="402"/>
      <c r="DK39" s="402"/>
      <c r="DL39" s="402"/>
      <c r="DM39" s="402"/>
      <c r="DN39" s="402"/>
      <c r="DO39" s="402"/>
    </row>
    <row r="40" spans="1:119" s="403" customFormat="1" ht="12.95" customHeight="1" thickBot="1">
      <c r="A40" s="330"/>
      <c r="B40" s="330"/>
      <c r="C40" s="330"/>
      <c r="D40" s="330"/>
      <c r="E40" s="330"/>
      <c r="F40" s="330"/>
      <c r="G40" s="330"/>
      <c r="H40" s="330"/>
      <c r="I40" s="330"/>
      <c r="J40" s="330"/>
      <c r="K40" s="330"/>
      <c r="L40" s="330"/>
      <c r="M40" s="330"/>
      <c r="N40" s="330"/>
      <c r="O40" s="330"/>
      <c r="P40" s="330"/>
      <c r="Q40" s="330"/>
      <c r="R40" s="330"/>
      <c r="S40" s="330"/>
      <c r="T40" s="330"/>
      <c r="U40" s="330"/>
      <c r="V40" s="330"/>
      <c r="W40" s="330"/>
      <c r="X40" s="330"/>
      <c r="Y40" s="330"/>
      <c r="Z40" s="330"/>
      <c r="AA40" s="330"/>
      <c r="AB40" s="330"/>
      <c r="AC40" s="330"/>
      <c r="AD40" s="330"/>
      <c r="AE40" s="330"/>
      <c r="AF40" s="330"/>
      <c r="AG40" s="330"/>
      <c r="AH40" s="330"/>
      <c r="AI40" s="330"/>
      <c r="AJ40" s="330"/>
      <c r="AK40" s="330"/>
      <c r="AL40" s="330"/>
      <c r="AM40" s="332"/>
      <c r="AN40" s="330"/>
      <c r="AO40" s="330"/>
      <c r="AP40" s="330"/>
      <c r="AQ40" s="330"/>
      <c r="AR40" s="330"/>
      <c r="AS40" s="330"/>
      <c r="AT40" s="330"/>
      <c r="AU40" s="330"/>
      <c r="AV40" s="330"/>
      <c r="AW40" s="330"/>
      <c r="AX40" s="330"/>
      <c r="AY40" s="330"/>
      <c r="AZ40" s="330"/>
      <c r="BA40" s="330"/>
      <c r="BB40" s="330"/>
      <c r="BC40" s="330"/>
      <c r="BD40" s="330"/>
      <c r="BE40" s="330"/>
      <c r="BF40" s="330"/>
      <c r="BG40" s="330"/>
      <c r="BH40" s="330"/>
      <c r="BI40" s="330"/>
      <c r="BJ40" s="330"/>
      <c r="BK40" s="330"/>
      <c r="BL40" s="330"/>
      <c r="BM40" s="330"/>
      <c r="BN40" s="330"/>
      <c r="BO40" s="330"/>
      <c r="BP40" s="330"/>
      <c r="BQ40" s="330"/>
      <c r="BR40" s="330"/>
      <c r="BS40" s="330"/>
      <c r="BT40" s="330"/>
      <c r="BU40" s="330"/>
      <c r="BV40" s="330"/>
      <c r="BW40" s="330"/>
      <c r="BX40" s="330"/>
      <c r="BY40" s="330"/>
      <c r="BZ40" s="330"/>
      <c r="CA40" s="330"/>
      <c r="CB40" s="330"/>
      <c r="CC40" s="330"/>
      <c r="CD40" s="332"/>
      <c r="CE40" s="330"/>
      <c r="CF40" s="330"/>
      <c r="CG40" s="330"/>
      <c r="CH40" s="330"/>
      <c r="CI40" s="330"/>
      <c r="CJ40" s="330"/>
      <c r="CK40" s="330"/>
      <c r="CL40" s="330"/>
      <c r="CM40" s="330"/>
      <c r="CN40" s="330"/>
      <c r="CO40" s="330"/>
      <c r="CP40" s="402"/>
      <c r="CQ40" s="402"/>
      <c r="CR40" s="402"/>
      <c r="CS40" s="402"/>
      <c r="CT40" s="402"/>
      <c r="CU40" s="402"/>
      <c r="CV40" s="402"/>
      <c r="CW40" s="402"/>
      <c r="CX40" s="402"/>
      <c r="CY40" s="402"/>
      <c r="CZ40" s="402"/>
      <c r="DA40" s="402"/>
      <c r="DB40" s="402"/>
      <c r="DC40" s="402"/>
      <c r="DD40" s="402"/>
      <c r="DE40" s="402"/>
      <c r="DF40" s="402"/>
      <c r="DG40" s="402"/>
      <c r="DH40" s="402"/>
      <c r="DI40" s="402"/>
      <c r="DJ40" s="402"/>
      <c r="DK40" s="402"/>
      <c r="DL40" s="402"/>
      <c r="DM40" s="402"/>
      <c r="DN40" s="402"/>
      <c r="DO40" s="402"/>
    </row>
    <row r="41" spans="1:119" s="403" customFormat="1" ht="12.95" customHeight="1">
      <c r="A41" s="330"/>
      <c r="B41" s="425" t="s">
        <v>736</v>
      </c>
      <c r="C41" s="426"/>
      <c r="D41" s="426"/>
      <c r="E41" s="426"/>
      <c r="F41" s="426"/>
      <c r="G41" s="426"/>
      <c r="H41" s="426"/>
      <c r="I41" s="426"/>
      <c r="J41" s="426"/>
      <c r="K41" s="426"/>
      <c r="L41" s="426"/>
      <c r="M41" s="426"/>
      <c r="N41" s="426"/>
      <c r="O41" s="426"/>
      <c r="P41" s="426"/>
      <c r="Q41" s="426"/>
      <c r="R41" s="426"/>
      <c r="S41" s="426"/>
      <c r="T41" s="426"/>
      <c r="U41" s="426"/>
      <c r="V41" s="427"/>
      <c r="W41" s="332"/>
      <c r="X41" s="425" t="s">
        <v>737</v>
      </c>
      <c r="Y41" s="426"/>
      <c r="Z41" s="426"/>
      <c r="AA41" s="426"/>
      <c r="AB41" s="426"/>
      <c r="AC41" s="426"/>
      <c r="AD41" s="426"/>
      <c r="AE41" s="426"/>
      <c r="AF41" s="426"/>
      <c r="AG41" s="426"/>
      <c r="AH41" s="426"/>
      <c r="AI41" s="426"/>
      <c r="AJ41" s="426"/>
      <c r="AK41" s="426"/>
      <c r="AL41" s="426"/>
      <c r="AM41" s="426"/>
      <c r="AN41" s="426"/>
      <c r="AO41" s="426"/>
      <c r="AP41" s="427"/>
      <c r="AQ41" s="330"/>
      <c r="AR41" s="330" t="s">
        <v>738</v>
      </c>
      <c r="AS41" s="330"/>
      <c r="AT41" s="330"/>
      <c r="AU41" s="330"/>
      <c r="AV41" s="330"/>
      <c r="AW41" s="330"/>
      <c r="AX41" s="330"/>
      <c r="AY41" s="330"/>
      <c r="AZ41" s="330"/>
      <c r="BA41" s="330"/>
      <c r="BB41" s="330"/>
      <c r="BC41" s="330"/>
      <c r="BD41" s="330"/>
      <c r="BE41" s="330"/>
      <c r="BF41" s="330"/>
      <c r="BG41" s="330"/>
      <c r="BH41" s="330"/>
      <c r="BI41" s="330"/>
      <c r="BJ41" s="330"/>
      <c r="BK41" s="330"/>
      <c r="BL41" s="330"/>
      <c r="BM41" s="330"/>
      <c r="BN41" s="330"/>
      <c r="BO41" s="330"/>
      <c r="BP41" s="330"/>
      <c r="BQ41" s="330"/>
      <c r="BR41" s="330"/>
      <c r="BS41" s="330"/>
      <c r="BT41" s="330"/>
      <c r="BU41" s="330"/>
      <c r="BV41" s="330"/>
      <c r="BW41" s="330"/>
      <c r="BX41" s="330"/>
      <c r="BY41" s="330"/>
      <c r="BZ41" s="330"/>
      <c r="CA41" s="330"/>
      <c r="CB41" s="330"/>
      <c r="CC41" s="332" t="s">
        <v>707</v>
      </c>
      <c r="CD41" s="330"/>
      <c r="CE41" s="330"/>
      <c r="CF41" s="330"/>
      <c r="CG41" s="330"/>
      <c r="CH41" s="330"/>
      <c r="CI41" s="330"/>
      <c r="CJ41" s="330"/>
      <c r="CK41" s="330"/>
      <c r="CL41" s="330"/>
      <c r="CM41" s="330"/>
      <c r="CN41" s="330"/>
      <c r="CO41" s="330"/>
      <c r="CP41" s="402"/>
      <c r="CQ41" s="402"/>
      <c r="CR41" s="402"/>
      <c r="CS41" s="402"/>
      <c r="CT41" s="402"/>
      <c r="CU41" s="402"/>
      <c r="CV41" s="402"/>
      <c r="CW41" s="402"/>
      <c r="CX41" s="402"/>
      <c r="CY41" s="402"/>
      <c r="CZ41" s="402"/>
      <c r="DA41" s="402"/>
      <c r="DB41" s="402"/>
      <c r="DC41" s="402"/>
      <c r="DD41" s="402"/>
      <c r="DE41" s="402"/>
      <c r="DF41" s="402"/>
      <c r="DG41" s="402"/>
      <c r="DH41" s="402"/>
      <c r="DI41" s="402"/>
      <c r="DJ41" s="402"/>
      <c r="DK41" s="402"/>
      <c r="DL41" s="402"/>
      <c r="DM41" s="402"/>
      <c r="DN41" s="402"/>
      <c r="DO41" s="402"/>
    </row>
    <row r="42" spans="1:119" s="403" customFormat="1" ht="12.95" customHeight="1">
      <c r="A42" s="428"/>
      <c r="B42" s="429" t="s">
        <v>151</v>
      </c>
      <c r="C42" s="430" t="s">
        <v>739</v>
      </c>
      <c r="D42" s="337"/>
      <c r="E42" s="337"/>
      <c r="F42" s="649"/>
      <c r="G42" s="649"/>
      <c r="H42" s="337" t="s">
        <v>740</v>
      </c>
      <c r="I42" s="649"/>
      <c r="J42" s="649"/>
      <c r="K42" s="337" t="s">
        <v>741</v>
      </c>
      <c r="L42" s="430" t="s">
        <v>816</v>
      </c>
      <c r="M42" s="430"/>
      <c r="N42" s="337"/>
      <c r="O42" s="649"/>
      <c r="P42" s="649"/>
      <c r="Q42" s="337" t="s">
        <v>740</v>
      </c>
      <c r="R42" s="649"/>
      <c r="S42" s="649"/>
      <c r="T42" s="337"/>
      <c r="U42" s="650">
        <f t="shared" ref="U42:U61" si="12">I42-F42-(R42-O42)</f>
        <v>0</v>
      </c>
      <c r="V42" s="651"/>
      <c r="W42" s="431">
        <f>HOUR(U42) + MINUTE(U42) / 60</f>
        <v>0</v>
      </c>
      <c r="X42" s="429" t="s">
        <v>742</v>
      </c>
      <c r="Y42" s="430" t="s">
        <v>815</v>
      </c>
      <c r="Z42" s="337"/>
      <c r="AA42" s="337"/>
      <c r="AB42" s="657"/>
      <c r="AC42" s="658"/>
      <c r="AD42" s="337" t="s">
        <v>740</v>
      </c>
      <c r="AE42" s="657"/>
      <c r="AF42" s="658"/>
      <c r="AG42" s="337" t="s">
        <v>741</v>
      </c>
      <c r="AH42" s="430" t="s">
        <v>817</v>
      </c>
      <c r="AI42" s="430"/>
      <c r="AJ42" s="430"/>
      <c r="AK42" s="649"/>
      <c r="AL42" s="649"/>
      <c r="AM42" s="337" t="s">
        <v>740</v>
      </c>
      <c r="AN42" s="649"/>
      <c r="AO42" s="649"/>
      <c r="AP42" s="432"/>
      <c r="AQ42" s="330"/>
      <c r="AR42" s="433">
        <v>1</v>
      </c>
      <c r="AS42" s="330" t="s">
        <v>809</v>
      </c>
      <c r="AT42" s="330"/>
      <c r="AU42" s="330"/>
      <c r="AV42" s="330"/>
      <c r="AW42" s="330"/>
      <c r="AX42" s="330"/>
      <c r="AY42" s="330"/>
      <c r="AZ42" s="330"/>
      <c r="BA42" s="330"/>
      <c r="BB42" s="330"/>
      <c r="BC42" s="330"/>
      <c r="BD42" s="330"/>
      <c r="BE42" s="330"/>
      <c r="BF42" s="330"/>
      <c r="BG42" s="330"/>
      <c r="BH42" s="330"/>
      <c r="BI42" s="330"/>
      <c r="BJ42" s="330"/>
      <c r="BK42" s="330"/>
      <c r="BL42" s="330"/>
      <c r="BM42" s="330"/>
      <c r="BN42" s="330"/>
      <c r="BO42" s="330"/>
      <c r="BP42" s="330"/>
      <c r="BQ42" s="330"/>
      <c r="BR42" s="330"/>
      <c r="BS42" s="330"/>
      <c r="BT42" s="330"/>
      <c r="BU42" s="330"/>
      <c r="BV42" s="330"/>
      <c r="BW42" s="330"/>
      <c r="BX42" s="330"/>
      <c r="BY42" s="330"/>
      <c r="BZ42" s="330"/>
      <c r="CA42" s="330"/>
      <c r="CB42" s="330"/>
      <c r="CC42" s="332" t="s">
        <v>711</v>
      </c>
      <c r="CD42" s="330"/>
      <c r="CE42" s="330"/>
      <c r="CF42" s="330"/>
      <c r="CG42" s="330"/>
      <c r="CH42" s="330"/>
      <c r="CI42" s="330"/>
      <c r="CJ42" s="330"/>
      <c r="CK42" s="330"/>
      <c r="CL42" s="330"/>
      <c r="CM42" s="330"/>
      <c r="CN42" s="330"/>
      <c r="CO42" s="330"/>
      <c r="CP42" s="402"/>
      <c r="CQ42" s="402"/>
      <c r="CR42" s="402"/>
      <c r="CS42" s="402"/>
      <c r="CT42" s="402"/>
      <c r="CU42" s="402"/>
      <c r="CV42" s="402"/>
      <c r="CW42" s="402"/>
      <c r="CX42" s="402"/>
      <c r="CY42" s="402"/>
      <c r="CZ42" s="402"/>
      <c r="DA42" s="402"/>
      <c r="DB42" s="402"/>
      <c r="DC42" s="402"/>
      <c r="DD42" s="402"/>
      <c r="DE42" s="402"/>
      <c r="DF42" s="402"/>
      <c r="DG42" s="402"/>
      <c r="DH42" s="402"/>
      <c r="DI42" s="402"/>
      <c r="DJ42" s="402"/>
      <c r="DK42" s="402"/>
      <c r="DL42" s="402"/>
      <c r="DM42" s="402"/>
      <c r="DN42" s="402"/>
      <c r="DO42" s="402"/>
    </row>
    <row r="43" spans="1:119" s="403" customFormat="1" ht="12.95" customHeight="1">
      <c r="A43" s="330"/>
      <c r="B43" s="429" t="s">
        <v>152</v>
      </c>
      <c r="C43" s="430" t="s">
        <v>739</v>
      </c>
      <c r="D43" s="337"/>
      <c r="E43" s="337"/>
      <c r="F43" s="649"/>
      <c r="G43" s="649"/>
      <c r="H43" s="337" t="s">
        <v>740</v>
      </c>
      <c r="I43" s="649"/>
      <c r="J43" s="649"/>
      <c r="K43" s="337" t="s">
        <v>741</v>
      </c>
      <c r="L43" s="430" t="s">
        <v>816</v>
      </c>
      <c r="M43" s="430"/>
      <c r="N43" s="337"/>
      <c r="O43" s="649"/>
      <c r="P43" s="649"/>
      <c r="Q43" s="337" t="s">
        <v>740</v>
      </c>
      <c r="R43" s="649"/>
      <c r="S43" s="649"/>
      <c r="T43" s="337"/>
      <c r="U43" s="650">
        <f t="shared" si="12"/>
        <v>0</v>
      </c>
      <c r="V43" s="651"/>
      <c r="W43" s="431">
        <f t="shared" ref="W43:W61" si="13">HOUR(U43) + MINUTE(U43) / 60</f>
        <v>0</v>
      </c>
      <c r="X43" s="429" t="s">
        <v>743</v>
      </c>
      <c r="Y43" s="430" t="s">
        <v>815</v>
      </c>
      <c r="Z43" s="337"/>
      <c r="AA43" s="337"/>
      <c r="AB43" s="657"/>
      <c r="AC43" s="658"/>
      <c r="AD43" s="337" t="s">
        <v>740</v>
      </c>
      <c r="AE43" s="657"/>
      <c r="AF43" s="658"/>
      <c r="AG43" s="337" t="s">
        <v>741</v>
      </c>
      <c r="AH43" s="430" t="s">
        <v>817</v>
      </c>
      <c r="AI43" s="430"/>
      <c r="AJ43" s="430"/>
      <c r="AK43" s="649"/>
      <c r="AL43" s="649"/>
      <c r="AM43" s="337" t="s">
        <v>740</v>
      </c>
      <c r="AN43" s="649"/>
      <c r="AO43" s="649"/>
      <c r="AP43" s="432"/>
      <c r="AQ43" s="330"/>
      <c r="AR43" s="433">
        <v>2</v>
      </c>
      <c r="AS43" s="330" t="s">
        <v>810</v>
      </c>
      <c r="AT43" s="330"/>
      <c r="AU43" s="330"/>
      <c r="AV43" s="330"/>
      <c r="AW43" s="330"/>
      <c r="AX43" s="330"/>
      <c r="AY43" s="330"/>
      <c r="AZ43" s="330"/>
      <c r="BA43" s="330"/>
      <c r="BB43" s="330"/>
      <c r="BC43" s="330"/>
      <c r="BD43" s="330"/>
      <c r="BE43" s="330"/>
      <c r="BF43" s="330"/>
      <c r="BG43" s="330"/>
      <c r="BH43" s="330"/>
      <c r="BI43" s="330"/>
      <c r="BJ43" s="330"/>
      <c r="BK43" s="330"/>
      <c r="BL43" s="330"/>
      <c r="BM43" s="330"/>
      <c r="BN43" s="330"/>
      <c r="BO43" s="330"/>
      <c r="BP43" s="330"/>
      <c r="BQ43" s="330"/>
      <c r="BR43" s="330"/>
      <c r="BS43" s="330"/>
      <c r="BT43" s="330"/>
      <c r="BU43" s="330"/>
      <c r="BV43" s="330"/>
      <c r="BW43" s="330"/>
      <c r="BX43" s="330"/>
      <c r="BY43" s="330"/>
      <c r="BZ43" s="330"/>
      <c r="CA43" s="330"/>
      <c r="CB43" s="330"/>
      <c r="CC43" s="332" t="s">
        <v>92</v>
      </c>
      <c r="CD43" s="330"/>
      <c r="CE43" s="330"/>
      <c r="CF43" s="330"/>
      <c r="CG43" s="330"/>
      <c r="CH43" s="330"/>
      <c r="CI43" s="330"/>
      <c r="CJ43" s="330"/>
      <c r="CK43" s="330"/>
      <c r="CL43" s="330"/>
      <c r="CM43" s="330"/>
      <c r="CN43" s="330"/>
      <c r="CO43" s="330"/>
      <c r="CP43" s="402"/>
      <c r="CQ43" s="402"/>
      <c r="CR43" s="402"/>
      <c r="CS43" s="402"/>
      <c r="CT43" s="402"/>
      <c r="CU43" s="402"/>
      <c r="CV43" s="402"/>
      <c r="CW43" s="402"/>
      <c r="CX43" s="402"/>
      <c r="CY43" s="402"/>
      <c r="CZ43" s="402"/>
      <c r="DA43" s="402"/>
      <c r="DB43" s="402"/>
      <c r="DC43" s="402"/>
      <c r="DD43" s="402"/>
      <c r="DE43" s="402"/>
      <c r="DF43" s="402"/>
      <c r="DG43" s="402"/>
      <c r="DH43" s="402"/>
      <c r="DI43" s="402"/>
      <c r="DJ43" s="402"/>
      <c r="DK43" s="402"/>
      <c r="DL43" s="402"/>
      <c r="DM43" s="402"/>
      <c r="DN43" s="402"/>
      <c r="DO43" s="402"/>
    </row>
    <row r="44" spans="1:119" s="403" customFormat="1" ht="12.95" customHeight="1">
      <c r="A44" s="330"/>
      <c r="B44" s="429" t="s">
        <v>147</v>
      </c>
      <c r="C44" s="430" t="s">
        <v>739</v>
      </c>
      <c r="D44" s="337"/>
      <c r="E44" s="337"/>
      <c r="F44" s="649"/>
      <c r="G44" s="649"/>
      <c r="H44" s="337" t="s">
        <v>740</v>
      </c>
      <c r="I44" s="649"/>
      <c r="J44" s="649"/>
      <c r="K44" s="337" t="s">
        <v>741</v>
      </c>
      <c r="L44" s="430" t="s">
        <v>816</v>
      </c>
      <c r="M44" s="430"/>
      <c r="N44" s="337"/>
      <c r="O44" s="649"/>
      <c r="P44" s="649"/>
      <c r="Q44" s="337" t="s">
        <v>740</v>
      </c>
      <c r="R44" s="649"/>
      <c r="S44" s="649"/>
      <c r="T44" s="337"/>
      <c r="U44" s="650">
        <f t="shared" si="12"/>
        <v>0</v>
      </c>
      <c r="V44" s="651"/>
      <c r="W44" s="431">
        <f t="shared" si="13"/>
        <v>0</v>
      </c>
      <c r="X44" s="429" t="s">
        <v>744</v>
      </c>
      <c r="Y44" s="430" t="s">
        <v>815</v>
      </c>
      <c r="Z44" s="337"/>
      <c r="AA44" s="337"/>
      <c r="AB44" s="657"/>
      <c r="AC44" s="658"/>
      <c r="AD44" s="337" t="s">
        <v>740</v>
      </c>
      <c r="AE44" s="657"/>
      <c r="AF44" s="658"/>
      <c r="AG44" s="337" t="s">
        <v>741</v>
      </c>
      <c r="AH44" s="430" t="s">
        <v>817</v>
      </c>
      <c r="AI44" s="430"/>
      <c r="AJ44" s="430"/>
      <c r="AK44" s="649"/>
      <c r="AL44" s="649"/>
      <c r="AM44" s="337" t="s">
        <v>740</v>
      </c>
      <c r="AN44" s="649"/>
      <c r="AO44" s="649"/>
      <c r="AP44" s="432"/>
      <c r="AQ44" s="330"/>
      <c r="AR44" s="433">
        <v>3</v>
      </c>
      <c r="AS44" s="330" t="s">
        <v>796</v>
      </c>
      <c r="AT44" s="330"/>
      <c r="AU44" s="330"/>
      <c r="AV44" s="330"/>
      <c r="AW44" s="330"/>
      <c r="AX44" s="330"/>
      <c r="AY44" s="330"/>
      <c r="AZ44" s="330"/>
      <c r="BA44" s="330"/>
      <c r="BB44" s="330"/>
      <c r="BC44" s="330"/>
      <c r="BD44" s="330"/>
      <c r="BE44" s="330"/>
      <c r="BF44" s="330"/>
      <c r="BG44" s="330"/>
      <c r="BH44" s="330"/>
      <c r="BI44" s="330"/>
      <c r="BJ44" s="330"/>
      <c r="BK44" s="330"/>
      <c r="BL44" s="330"/>
      <c r="BM44" s="330"/>
      <c r="BN44" s="330"/>
      <c r="BO44" s="330"/>
      <c r="BP44" s="330"/>
      <c r="BQ44" s="330"/>
      <c r="BR44" s="330"/>
      <c r="BS44" s="330"/>
      <c r="BT44" s="330"/>
      <c r="BU44" s="330"/>
      <c r="BV44" s="330"/>
      <c r="BW44" s="330"/>
      <c r="BX44" s="330"/>
      <c r="BY44" s="330"/>
      <c r="BZ44" s="330"/>
      <c r="CA44" s="330"/>
      <c r="CB44" s="330"/>
      <c r="CC44" s="332" t="s">
        <v>712</v>
      </c>
      <c r="CD44" s="330"/>
      <c r="CE44" s="330"/>
      <c r="CF44" s="330"/>
      <c r="CG44" s="330"/>
      <c r="CH44" s="330"/>
      <c r="CI44" s="330"/>
      <c r="CJ44" s="330"/>
      <c r="CK44" s="330"/>
      <c r="CL44" s="330"/>
      <c r="CM44" s="330"/>
      <c r="CN44" s="330"/>
      <c r="CO44" s="330"/>
      <c r="CP44" s="402"/>
      <c r="CQ44" s="402"/>
      <c r="CR44" s="402"/>
      <c r="CS44" s="402"/>
      <c r="CT44" s="402"/>
      <c r="CU44" s="402"/>
      <c r="CV44" s="402"/>
      <c r="CW44" s="402"/>
      <c r="CX44" s="402"/>
      <c r="CY44" s="402"/>
      <c r="CZ44" s="402"/>
      <c r="DA44" s="402"/>
      <c r="DB44" s="402"/>
      <c r="DC44" s="402"/>
      <c r="DD44" s="402"/>
      <c r="DE44" s="402"/>
      <c r="DF44" s="402"/>
      <c r="DG44" s="402"/>
      <c r="DH44" s="402"/>
      <c r="DI44" s="402"/>
      <c r="DJ44" s="402"/>
      <c r="DK44" s="402"/>
      <c r="DL44" s="402"/>
      <c r="DM44" s="402"/>
      <c r="DN44" s="402"/>
      <c r="DO44" s="402"/>
    </row>
    <row r="45" spans="1:119" s="403" customFormat="1" ht="12.95" customHeight="1">
      <c r="A45" s="330"/>
      <c r="B45" s="429" t="s">
        <v>153</v>
      </c>
      <c r="C45" s="430" t="s">
        <v>739</v>
      </c>
      <c r="D45" s="337"/>
      <c r="E45" s="337"/>
      <c r="F45" s="649"/>
      <c r="G45" s="649"/>
      <c r="H45" s="337" t="s">
        <v>740</v>
      </c>
      <c r="I45" s="649"/>
      <c r="J45" s="649"/>
      <c r="K45" s="337" t="s">
        <v>741</v>
      </c>
      <c r="L45" s="430" t="s">
        <v>816</v>
      </c>
      <c r="M45" s="430"/>
      <c r="N45" s="337"/>
      <c r="O45" s="649"/>
      <c r="P45" s="649"/>
      <c r="Q45" s="337" t="s">
        <v>740</v>
      </c>
      <c r="R45" s="649"/>
      <c r="S45" s="649"/>
      <c r="T45" s="337"/>
      <c r="U45" s="650">
        <f t="shared" si="12"/>
        <v>0</v>
      </c>
      <c r="V45" s="651"/>
      <c r="W45" s="431">
        <f t="shared" si="13"/>
        <v>0</v>
      </c>
      <c r="X45" s="429" t="s">
        <v>745</v>
      </c>
      <c r="Y45" s="430" t="s">
        <v>815</v>
      </c>
      <c r="Z45" s="337"/>
      <c r="AA45" s="337"/>
      <c r="AB45" s="657"/>
      <c r="AC45" s="658"/>
      <c r="AD45" s="337" t="s">
        <v>740</v>
      </c>
      <c r="AE45" s="657"/>
      <c r="AF45" s="658"/>
      <c r="AG45" s="337" t="s">
        <v>741</v>
      </c>
      <c r="AH45" s="430" t="s">
        <v>817</v>
      </c>
      <c r="AI45" s="430"/>
      <c r="AJ45" s="430"/>
      <c r="AK45" s="649"/>
      <c r="AL45" s="649"/>
      <c r="AM45" s="337" t="s">
        <v>740</v>
      </c>
      <c r="AN45" s="649"/>
      <c r="AO45" s="649"/>
      <c r="AP45" s="432"/>
      <c r="AQ45" s="330"/>
      <c r="AR45" s="433"/>
      <c r="AS45" s="330" t="s">
        <v>811</v>
      </c>
      <c r="AT45" s="330"/>
      <c r="AU45" s="330"/>
      <c r="AV45" s="330"/>
      <c r="AW45" s="330"/>
      <c r="AX45" s="330"/>
      <c r="AY45" s="330"/>
      <c r="AZ45" s="330"/>
      <c r="BA45" s="330"/>
      <c r="BB45" s="330"/>
      <c r="BC45" s="330"/>
      <c r="BD45" s="330"/>
      <c r="BE45" s="330"/>
      <c r="BF45" s="330"/>
      <c r="BG45" s="330"/>
      <c r="BH45" s="330"/>
      <c r="BI45" s="330"/>
      <c r="BJ45" s="330"/>
      <c r="BK45" s="330"/>
      <c r="BL45" s="330"/>
      <c r="BM45" s="330"/>
      <c r="BN45" s="330"/>
      <c r="BO45" s="330"/>
      <c r="BP45" s="330"/>
      <c r="BQ45" s="330"/>
      <c r="BR45" s="330"/>
      <c r="BS45" s="330"/>
      <c r="BT45" s="330"/>
      <c r="BU45" s="330"/>
      <c r="BV45" s="330"/>
      <c r="BW45" s="330"/>
      <c r="BX45" s="330"/>
      <c r="BY45" s="330"/>
      <c r="BZ45" s="330"/>
      <c r="CA45" s="330"/>
      <c r="CB45" s="330"/>
      <c r="CC45" s="332" t="s">
        <v>713</v>
      </c>
      <c r="CD45" s="330"/>
      <c r="CE45" s="330"/>
      <c r="CF45" s="330"/>
      <c r="CG45" s="330"/>
      <c r="CH45" s="330"/>
      <c r="CI45" s="330"/>
      <c r="CJ45" s="330"/>
      <c r="CK45" s="330"/>
      <c r="CL45" s="330"/>
      <c r="CM45" s="330"/>
      <c r="CN45" s="330"/>
      <c r="CO45" s="330"/>
      <c r="CP45" s="402"/>
      <c r="CQ45" s="402"/>
      <c r="CR45" s="402"/>
      <c r="CS45" s="402"/>
      <c r="CT45" s="402"/>
      <c r="CU45" s="402"/>
      <c r="CV45" s="402"/>
      <c r="CW45" s="402"/>
      <c r="CX45" s="402"/>
      <c r="CY45" s="402"/>
      <c r="CZ45" s="402"/>
      <c r="DA45" s="402"/>
      <c r="DB45" s="402"/>
      <c r="DC45" s="402"/>
      <c r="DD45" s="402"/>
      <c r="DE45" s="402"/>
      <c r="DF45" s="402"/>
      <c r="DG45" s="402"/>
      <c r="DH45" s="402"/>
      <c r="DI45" s="402"/>
      <c r="DJ45" s="402"/>
      <c r="DK45" s="402"/>
      <c r="DL45" s="402"/>
      <c r="DM45" s="402"/>
      <c r="DN45" s="402"/>
      <c r="DO45" s="402"/>
    </row>
    <row r="46" spans="1:119" s="403" customFormat="1" ht="12.95" customHeight="1">
      <c r="A46" s="330"/>
      <c r="B46" s="429" t="s">
        <v>154</v>
      </c>
      <c r="C46" s="430" t="s">
        <v>739</v>
      </c>
      <c r="D46" s="337"/>
      <c r="E46" s="337"/>
      <c r="F46" s="649"/>
      <c r="G46" s="649"/>
      <c r="H46" s="337" t="s">
        <v>740</v>
      </c>
      <c r="I46" s="649"/>
      <c r="J46" s="649"/>
      <c r="K46" s="337" t="s">
        <v>741</v>
      </c>
      <c r="L46" s="430" t="s">
        <v>816</v>
      </c>
      <c r="M46" s="430"/>
      <c r="N46" s="337"/>
      <c r="O46" s="649"/>
      <c r="P46" s="649"/>
      <c r="Q46" s="337" t="s">
        <v>740</v>
      </c>
      <c r="R46" s="649"/>
      <c r="S46" s="649"/>
      <c r="T46" s="337"/>
      <c r="U46" s="650">
        <f t="shared" si="12"/>
        <v>0</v>
      </c>
      <c r="V46" s="651"/>
      <c r="W46" s="431">
        <f t="shared" si="13"/>
        <v>0</v>
      </c>
      <c r="X46" s="429" t="s">
        <v>746</v>
      </c>
      <c r="Y46" s="430" t="s">
        <v>815</v>
      </c>
      <c r="Z46" s="337"/>
      <c r="AA46" s="337"/>
      <c r="AB46" s="657"/>
      <c r="AC46" s="658"/>
      <c r="AD46" s="337" t="s">
        <v>740</v>
      </c>
      <c r="AE46" s="657"/>
      <c r="AF46" s="658"/>
      <c r="AG46" s="337" t="s">
        <v>741</v>
      </c>
      <c r="AH46" s="430" t="s">
        <v>817</v>
      </c>
      <c r="AI46" s="430"/>
      <c r="AJ46" s="430"/>
      <c r="AK46" s="649"/>
      <c r="AL46" s="649"/>
      <c r="AM46" s="337" t="s">
        <v>740</v>
      </c>
      <c r="AN46" s="649"/>
      <c r="AO46" s="649"/>
      <c r="AP46" s="432"/>
      <c r="AQ46" s="330"/>
      <c r="AR46" s="433">
        <v>4</v>
      </c>
      <c r="AS46" s="330" t="s">
        <v>790</v>
      </c>
      <c r="AT46" s="330"/>
      <c r="AU46" s="330"/>
      <c r="AV46" s="330"/>
      <c r="AW46" s="330"/>
      <c r="AX46" s="330"/>
      <c r="AY46" s="330"/>
      <c r="AZ46" s="330"/>
      <c r="BA46" s="330"/>
      <c r="BB46" s="330"/>
      <c r="BC46" s="330"/>
      <c r="BD46" s="330"/>
      <c r="BE46" s="330"/>
      <c r="BF46" s="330"/>
      <c r="BG46" s="330"/>
      <c r="BH46" s="330"/>
      <c r="BI46" s="330"/>
      <c r="BJ46" s="330"/>
      <c r="BK46" s="330"/>
      <c r="BL46" s="330"/>
      <c r="BM46" s="330"/>
      <c r="BN46" s="330"/>
      <c r="BO46" s="330"/>
      <c r="BP46" s="330"/>
      <c r="BQ46" s="330"/>
      <c r="BR46" s="330"/>
      <c r="BS46" s="330"/>
      <c r="BT46" s="330"/>
      <c r="BU46" s="330"/>
      <c r="BV46" s="330"/>
      <c r="BW46" s="330"/>
      <c r="BX46" s="330"/>
      <c r="BY46" s="330"/>
      <c r="BZ46" s="330"/>
      <c r="CA46" s="330"/>
      <c r="CB46" s="330"/>
      <c r="CC46" s="332" t="s">
        <v>715</v>
      </c>
      <c r="CD46" s="330"/>
      <c r="CE46" s="330"/>
      <c r="CF46" s="330"/>
      <c r="CG46" s="330"/>
      <c r="CH46" s="330"/>
      <c r="CI46" s="330"/>
      <c r="CJ46" s="330"/>
      <c r="CK46" s="330"/>
      <c r="CL46" s="330"/>
      <c r="CM46" s="330"/>
      <c r="CN46" s="330"/>
      <c r="CO46" s="330"/>
      <c r="CP46" s="402"/>
      <c r="CQ46" s="402"/>
      <c r="CR46" s="402"/>
      <c r="CS46" s="402"/>
      <c r="CT46" s="402"/>
      <c r="CU46" s="402"/>
      <c r="CV46" s="402"/>
      <c r="CW46" s="402"/>
      <c r="CX46" s="402"/>
      <c r="CY46" s="402"/>
      <c r="CZ46" s="402"/>
      <c r="DA46" s="402"/>
      <c r="DB46" s="402"/>
      <c r="DC46" s="402"/>
      <c r="DD46" s="402"/>
      <c r="DE46" s="402"/>
      <c r="DF46" s="402"/>
      <c r="DG46" s="402"/>
      <c r="DH46" s="402"/>
      <c r="DI46" s="402"/>
      <c r="DJ46" s="402"/>
      <c r="DK46" s="402"/>
      <c r="DL46" s="402"/>
      <c r="DM46" s="402"/>
      <c r="DN46" s="402"/>
      <c r="DO46" s="402"/>
    </row>
    <row r="47" spans="1:119" s="403" customFormat="1" ht="12.95" customHeight="1">
      <c r="A47" s="330"/>
      <c r="B47" s="429" t="s">
        <v>155</v>
      </c>
      <c r="C47" s="430" t="s">
        <v>739</v>
      </c>
      <c r="D47" s="337"/>
      <c r="E47" s="337"/>
      <c r="F47" s="649"/>
      <c r="G47" s="649"/>
      <c r="H47" s="337" t="s">
        <v>740</v>
      </c>
      <c r="I47" s="649"/>
      <c r="J47" s="649"/>
      <c r="K47" s="337" t="s">
        <v>741</v>
      </c>
      <c r="L47" s="430" t="s">
        <v>816</v>
      </c>
      <c r="M47" s="430"/>
      <c r="N47" s="337"/>
      <c r="O47" s="649"/>
      <c r="P47" s="649"/>
      <c r="Q47" s="337" t="s">
        <v>740</v>
      </c>
      <c r="R47" s="649"/>
      <c r="S47" s="649"/>
      <c r="T47" s="337"/>
      <c r="U47" s="650">
        <f t="shared" si="12"/>
        <v>0</v>
      </c>
      <c r="V47" s="651"/>
      <c r="W47" s="431">
        <f t="shared" si="13"/>
        <v>0</v>
      </c>
      <c r="X47" s="429" t="s">
        <v>764</v>
      </c>
      <c r="Y47" s="430" t="s">
        <v>815</v>
      </c>
      <c r="Z47" s="337"/>
      <c r="AA47" s="337"/>
      <c r="AB47" s="657"/>
      <c r="AC47" s="658"/>
      <c r="AD47" s="337" t="s">
        <v>740</v>
      </c>
      <c r="AE47" s="657"/>
      <c r="AF47" s="658"/>
      <c r="AG47" s="337" t="s">
        <v>741</v>
      </c>
      <c r="AH47" s="430" t="s">
        <v>817</v>
      </c>
      <c r="AI47" s="430"/>
      <c r="AJ47" s="430"/>
      <c r="AK47" s="649"/>
      <c r="AL47" s="649"/>
      <c r="AM47" s="337" t="s">
        <v>740</v>
      </c>
      <c r="AN47" s="649"/>
      <c r="AO47" s="649"/>
      <c r="AP47" s="432"/>
      <c r="AQ47" s="330"/>
      <c r="AR47" s="433"/>
      <c r="AS47" s="330" t="s">
        <v>797</v>
      </c>
      <c r="AT47" s="330"/>
      <c r="AU47" s="330"/>
      <c r="AV47" s="330"/>
      <c r="AW47" s="330"/>
      <c r="AX47" s="330"/>
      <c r="AY47" s="330"/>
      <c r="AZ47" s="330"/>
      <c r="BA47" s="330"/>
      <c r="BB47" s="330"/>
      <c r="BC47" s="330"/>
      <c r="BD47" s="330"/>
      <c r="BE47" s="330"/>
      <c r="BF47" s="330"/>
      <c r="BG47" s="330"/>
      <c r="BH47" s="330"/>
      <c r="BI47" s="330"/>
      <c r="BJ47" s="330"/>
      <c r="BK47" s="330"/>
      <c r="BL47" s="330"/>
      <c r="BM47" s="330"/>
      <c r="BN47" s="330"/>
      <c r="BO47" s="330"/>
      <c r="BP47" s="330"/>
      <c r="BQ47" s="330"/>
      <c r="BR47" s="330"/>
      <c r="BS47" s="330"/>
      <c r="BT47" s="330"/>
      <c r="BU47" s="330"/>
      <c r="BV47" s="330"/>
      <c r="BW47" s="330"/>
      <c r="BX47" s="330"/>
      <c r="BY47" s="330"/>
      <c r="BZ47" s="330"/>
      <c r="CA47" s="330"/>
      <c r="CB47" s="330"/>
      <c r="CC47" s="332" t="s">
        <v>716</v>
      </c>
      <c r="CD47" s="330"/>
      <c r="CE47" s="330"/>
      <c r="CF47" s="330"/>
      <c r="CG47" s="330"/>
      <c r="CH47" s="330"/>
      <c r="CI47" s="330"/>
      <c r="CJ47" s="330"/>
      <c r="CK47" s="330"/>
      <c r="CL47" s="330"/>
      <c r="CM47" s="330"/>
      <c r="CN47" s="330"/>
      <c r="CO47" s="330"/>
      <c r="CP47" s="402"/>
      <c r="CQ47" s="402"/>
      <c r="CR47" s="402"/>
      <c r="CS47" s="402"/>
      <c r="CT47" s="402"/>
      <c r="CU47" s="402"/>
      <c r="CV47" s="402"/>
      <c r="CW47" s="402"/>
      <c r="CX47" s="402"/>
      <c r="CY47" s="402"/>
      <c r="CZ47" s="402"/>
      <c r="DA47" s="402"/>
      <c r="DB47" s="402"/>
      <c r="DC47" s="402"/>
      <c r="DD47" s="402"/>
      <c r="DE47" s="402"/>
      <c r="DF47" s="402"/>
      <c r="DG47" s="402"/>
      <c r="DH47" s="402"/>
      <c r="DI47" s="402"/>
      <c r="DJ47" s="402"/>
      <c r="DK47" s="402"/>
      <c r="DL47" s="402"/>
      <c r="DM47" s="402"/>
      <c r="DN47" s="402"/>
      <c r="DO47" s="402"/>
    </row>
    <row r="48" spans="1:119" s="403" customFormat="1" ht="12.95" customHeight="1">
      <c r="A48" s="330"/>
      <c r="B48" s="429" t="s">
        <v>156</v>
      </c>
      <c r="C48" s="430" t="s">
        <v>739</v>
      </c>
      <c r="D48" s="337"/>
      <c r="E48" s="337"/>
      <c r="F48" s="649"/>
      <c r="G48" s="649"/>
      <c r="H48" s="337" t="s">
        <v>740</v>
      </c>
      <c r="I48" s="649"/>
      <c r="J48" s="649"/>
      <c r="K48" s="337" t="s">
        <v>741</v>
      </c>
      <c r="L48" s="430" t="s">
        <v>816</v>
      </c>
      <c r="M48" s="430"/>
      <c r="N48" s="337"/>
      <c r="O48" s="649"/>
      <c r="P48" s="649"/>
      <c r="Q48" s="337" t="s">
        <v>740</v>
      </c>
      <c r="R48" s="649"/>
      <c r="S48" s="649"/>
      <c r="T48" s="337"/>
      <c r="U48" s="650">
        <f t="shared" si="12"/>
        <v>0</v>
      </c>
      <c r="V48" s="651"/>
      <c r="W48" s="431">
        <f t="shared" si="13"/>
        <v>0</v>
      </c>
      <c r="X48" s="429" t="s">
        <v>765</v>
      </c>
      <c r="Y48" s="430" t="s">
        <v>815</v>
      </c>
      <c r="Z48" s="337"/>
      <c r="AA48" s="337"/>
      <c r="AB48" s="657"/>
      <c r="AC48" s="658"/>
      <c r="AD48" s="337" t="s">
        <v>740</v>
      </c>
      <c r="AE48" s="657"/>
      <c r="AF48" s="658"/>
      <c r="AG48" s="337" t="s">
        <v>741</v>
      </c>
      <c r="AH48" s="430" t="s">
        <v>817</v>
      </c>
      <c r="AI48" s="430"/>
      <c r="AJ48" s="430"/>
      <c r="AK48" s="649"/>
      <c r="AL48" s="649"/>
      <c r="AM48" s="337" t="s">
        <v>740</v>
      </c>
      <c r="AN48" s="649"/>
      <c r="AO48" s="649"/>
      <c r="AP48" s="432"/>
      <c r="AQ48" s="330"/>
      <c r="AR48" s="433">
        <v>5</v>
      </c>
      <c r="AS48" s="330" t="s">
        <v>791</v>
      </c>
      <c r="AT48" s="330"/>
      <c r="AU48" s="330"/>
      <c r="AV48" s="330"/>
      <c r="AW48" s="330"/>
      <c r="AX48" s="330"/>
      <c r="AY48" s="330"/>
      <c r="AZ48" s="330"/>
      <c r="BA48" s="330"/>
      <c r="BB48" s="330"/>
      <c r="BC48" s="330"/>
      <c r="BD48" s="330"/>
      <c r="BE48" s="330"/>
      <c r="BF48" s="330"/>
      <c r="BG48" s="330"/>
      <c r="BH48" s="330"/>
      <c r="BI48" s="330"/>
      <c r="BJ48" s="330"/>
      <c r="BK48" s="330"/>
      <c r="BL48" s="330"/>
      <c r="BM48" s="330"/>
      <c r="BN48" s="330"/>
      <c r="BO48" s="330"/>
      <c r="BP48" s="330"/>
      <c r="BQ48" s="434"/>
      <c r="BR48" s="434"/>
      <c r="BS48" s="434"/>
      <c r="BT48" s="434"/>
      <c r="BU48" s="434"/>
      <c r="BV48" s="434"/>
      <c r="BW48" s="434"/>
      <c r="BX48" s="434"/>
      <c r="BY48" s="434"/>
      <c r="BZ48" s="434"/>
      <c r="CA48" s="434"/>
      <c r="CB48" s="434"/>
      <c r="CC48" s="332" t="s">
        <v>762</v>
      </c>
      <c r="CD48" s="434"/>
      <c r="CE48" s="330"/>
      <c r="CF48" s="330"/>
      <c r="CG48" s="330"/>
      <c r="CH48" s="330"/>
      <c r="CI48" s="330"/>
      <c r="CJ48" s="330"/>
      <c r="CK48" s="330"/>
      <c r="CL48" s="330"/>
      <c r="CM48" s="330"/>
      <c r="CN48" s="330"/>
      <c r="CO48" s="330"/>
      <c r="CP48" s="402"/>
      <c r="CQ48" s="402"/>
      <c r="CR48" s="402"/>
      <c r="CS48" s="402"/>
      <c r="CT48" s="402"/>
      <c r="CU48" s="402"/>
      <c r="CV48" s="402"/>
      <c r="CW48" s="402"/>
      <c r="CX48" s="402"/>
      <c r="CY48" s="402"/>
      <c r="CZ48" s="402"/>
      <c r="DA48" s="402"/>
      <c r="DB48" s="402"/>
      <c r="DC48" s="402"/>
      <c r="DD48" s="402"/>
      <c r="DE48" s="402"/>
      <c r="DF48" s="402"/>
      <c r="DG48" s="402"/>
      <c r="DH48" s="402"/>
      <c r="DI48" s="402"/>
      <c r="DJ48" s="402"/>
      <c r="DK48" s="402"/>
      <c r="DL48" s="402"/>
      <c r="DM48" s="402"/>
      <c r="DN48" s="402"/>
      <c r="DO48" s="402"/>
    </row>
    <row r="49" spans="1:120" s="403" customFormat="1" ht="12.95" customHeight="1" thickBot="1">
      <c r="A49" s="330"/>
      <c r="B49" s="429" t="s">
        <v>748</v>
      </c>
      <c r="C49" s="430" t="s">
        <v>739</v>
      </c>
      <c r="D49" s="337"/>
      <c r="E49" s="337"/>
      <c r="F49" s="649"/>
      <c r="G49" s="649"/>
      <c r="H49" s="337" t="s">
        <v>740</v>
      </c>
      <c r="I49" s="649"/>
      <c r="J49" s="649"/>
      <c r="K49" s="337" t="s">
        <v>741</v>
      </c>
      <c r="L49" s="430" t="s">
        <v>816</v>
      </c>
      <c r="M49" s="430"/>
      <c r="N49" s="337"/>
      <c r="O49" s="649"/>
      <c r="P49" s="649"/>
      <c r="Q49" s="337" t="s">
        <v>740</v>
      </c>
      <c r="R49" s="649"/>
      <c r="S49" s="649"/>
      <c r="T49" s="337"/>
      <c r="U49" s="650">
        <f t="shared" si="12"/>
        <v>0</v>
      </c>
      <c r="V49" s="651"/>
      <c r="W49" s="431">
        <f t="shared" si="13"/>
        <v>0</v>
      </c>
      <c r="X49" s="435" t="s">
        <v>766</v>
      </c>
      <c r="Y49" s="436" t="s">
        <v>747</v>
      </c>
      <c r="Z49" s="437"/>
      <c r="AA49" s="437"/>
      <c r="AB49" s="659"/>
      <c r="AC49" s="660"/>
      <c r="AD49" s="437"/>
      <c r="AE49" s="659"/>
      <c r="AF49" s="660"/>
      <c r="AG49" s="436"/>
      <c r="AH49" s="436"/>
      <c r="AI49" s="436"/>
      <c r="AJ49" s="436"/>
      <c r="AK49" s="437"/>
      <c r="AL49" s="437"/>
      <c r="AM49" s="437"/>
      <c r="AN49" s="437"/>
      <c r="AO49" s="437"/>
      <c r="AP49" s="438"/>
      <c r="AQ49" s="330"/>
      <c r="AR49" s="433"/>
      <c r="AS49" s="330" t="s">
        <v>801</v>
      </c>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30"/>
      <c r="BU49" s="330"/>
      <c r="BV49" s="330"/>
      <c r="BW49" s="330"/>
      <c r="BX49" s="330"/>
      <c r="BY49" s="330"/>
      <c r="BZ49" s="330"/>
      <c r="CA49" s="330"/>
      <c r="CB49" s="330"/>
      <c r="CC49" s="332" t="s">
        <v>728</v>
      </c>
      <c r="CD49" s="434"/>
      <c r="CE49" s="434"/>
      <c r="CF49" s="330"/>
      <c r="CG49" s="330"/>
      <c r="CH49" s="330"/>
      <c r="CI49" s="330"/>
      <c r="CJ49" s="330"/>
      <c r="CK49" s="330"/>
      <c r="CL49" s="330"/>
      <c r="CM49" s="330"/>
      <c r="CN49" s="330"/>
      <c r="CO49" s="330"/>
      <c r="CP49" s="402"/>
      <c r="CQ49" s="402"/>
      <c r="CR49" s="402"/>
      <c r="CS49" s="402"/>
      <c r="CT49" s="402"/>
      <c r="CU49" s="402"/>
      <c r="CV49" s="402"/>
      <c r="CW49" s="402"/>
      <c r="CX49" s="402"/>
      <c r="CY49" s="402"/>
      <c r="CZ49" s="402"/>
      <c r="DA49" s="402"/>
      <c r="DB49" s="402"/>
      <c r="DC49" s="402"/>
      <c r="DD49" s="402"/>
      <c r="DE49" s="402"/>
      <c r="DF49" s="402"/>
      <c r="DG49" s="402"/>
      <c r="DH49" s="402"/>
      <c r="DI49" s="402"/>
      <c r="DJ49" s="402"/>
      <c r="DK49" s="402"/>
      <c r="DL49" s="402"/>
      <c r="DM49" s="402"/>
      <c r="DN49" s="402"/>
      <c r="DO49" s="402"/>
    </row>
    <row r="50" spans="1:120" s="403" customFormat="1" ht="12.95" customHeight="1">
      <c r="A50" s="330"/>
      <c r="B50" s="429" t="s">
        <v>749</v>
      </c>
      <c r="C50" s="430" t="s">
        <v>739</v>
      </c>
      <c r="D50" s="337"/>
      <c r="E50" s="337"/>
      <c r="F50" s="649"/>
      <c r="G50" s="649"/>
      <c r="H50" s="337" t="s">
        <v>740</v>
      </c>
      <c r="I50" s="649"/>
      <c r="J50" s="649"/>
      <c r="K50" s="337" t="s">
        <v>741</v>
      </c>
      <c r="L50" s="430" t="s">
        <v>816</v>
      </c>
      <c r="M50" s="430"/>
      <c r="N50" s="337"/>
      <c r="O50" s="649"/>
      <c r="P50" s="649"/>
      <c r="Q50" s="337" t="s">
        <v>740</v>
      </c>
      <c r="R50" s="649"/>
      <c r="S50" s="649"/>
      <c r="T50" s="337"/>
      <c r="U50" s="650">
        <f t="shared" si="12"/>
        <v>0</v>
      </c>
      <c r="V50" s="651"/>
      <c r="W50" s="431">
        <f t="shared" si="13"/>
        <v>0</v>
      </c>
      <c r="X50" s="433"/>
      <c r="Y50" s="330"/>
      <c r="Z50" s="330"/>
      <c r="AA50" s="330"/>
      <c r="AB50" s="655"/>
      <c r="AC50" s="656"/>
      <c r="AD50" s="330"/>
      <c r="AE50" s="655"/>
      <c r="AF50" s="656"/>
      <c r="AG50" s="330"/>
      <c r="AH50" s="330"/>
      <c r="AI50" s="330"/>
      <c r="AJ50" s="330"/>
      <c r="AK50" s="330"/>
      <c r="AL50" s="330"/>
      <c r="AM50" s="330"/>
      <c r="AN50" s="330"/>
      <c r="AO50" s="330"/>
      <c r="AP50" s="330"/>
      <c r="AQ50" s="330"/>
      <c r="AR50" s="433"/>
      <c r="AS50" s="330" t="s">
        <v>802</v>
      </c>
      <c r="AT50" s="330"/>
      <c r="AU50" s="330"/>
      <c r="AV50" s="330"/>
      <c r="AW50" s="330"/>
      <c r="AX50" s="330"/>
      <c r="AY50" s="330"/>
      <c r="AZ50" s="330"/>
      <c r="BA50" s="330"/>
      <c r="BB50" s="330"/>
      <c r="BC50" s="330"/>
      <c r="BD50" s="330"/>
      <c r="BE50" s="330"/>
      <c r="BF50" s="330"/>
      <c r="BG50" s="330"/>
      <c r="BH50" s="330"/>
      <c r="BI50" s="330"/>
      <c r="BJ50" s="330"/>
      <c r="BK50" s="330"/>
      <c r="BL50" s="330"/>
      <c r="BM50" s="330"/>
      <c r="BN50" s="330"/>
      <c r="BO50" s="330"/>
      <c r="BP50" s="330"/>
      <c r="BQ50" s="434"/>
      <c r="BR50" s="434"/>
      <c r="BS50" s="434"/>
      <c r="BT50" s="434"/>
      <c r="BU50" s="434"/>
      <c r="BV50" s="434"/>
      <c r="BW50" s="434"/>
      <c r="BX50" s="434"/>
      <c r="BY50" s="434"/>
      <c r="BZ50" s="434"/>
      <c r="CA50" s="434"/>
      <c r="CB50" s="434"/>
      <c r="CC50" s="332" t="s">
        <v>731</v>
      </c>
      <c r="CD50" s="330"/>
      <c r="CE50" s="434"/>
      <c r="CF50" s="330"/>
      <c r="CG50" s="330"/>
      <c r="CH50" s="330"/>
      <c r="CI50" s="330"/>
      <c r="CJ50" s="330"/>
      <c r="CK50" s="330"/>
      <c r="CL50" s="330"/>
      <c r="CM50" s="330"/>
      <c r="CN50" s="330"/>
      <c r="CO50" s="330"/>
      <c r="CP50" s="402"/>
      <c r="CQ50" s="402"/>
      <c r="CR50" s="402"/>
      <c r="CS50" s="402"/>
      <c r="CT50" s="402"/>
      <c r="CU50" s="402"/>
      <c r="CV50" s="402"/>
      <c r="CW50" s="402"/>
      <c r="CX50" s="402"/>
      <c r="CY50" s="402"/>
      <c r="CZ50" s="402"/>
      <c r="DA50" s="402"/>
      <c r="DB50" s="402"/>
      <c r="DC50" s="402"/>
      <c r="DD50" s="402"/>
      <c r="DE50" s="402"/>
      <c r="DF50" s="402"/>
      <c r="DG50" s="402"/>
      <c r="DH50" s="402"/>
      <c r="DI50" s="402"/>
      <c r="DJ50" s="402"/>
      <c r="DK50" s="402"/>
      <c r="DL50" s="402"/>
      <c r="DM50" s="402"/>
      <c r="DN50" s="402"/>
      <c r="DO50" s="402"/>
    </row>
    <row r="51" spans="1:120" s="403" customFormat="1" ht="12.95" customHeight="1">
      <c r="A51" s="330"/>
      <c r="B51" s="429" t="s">
        <v>750</v>
      </c>
      <c r="C51" s="430" t="s">
        <v>739</v>
      </c>
      <c r="D51" s="337"/>
      <c r="E51" s="337"/>
      <c r="F51" s="649"/>
      <c r="G51" s="649"/>
      <c r="H51" s="337" t="s">
        <v>740</v>
      </c>
      <c r="I51" s="649"/>
      <c r="J51" s="649"/>
      <c r="K51" s="337" t="s">
        <v>741</v>
      </c>
      <c r="L51" s="430" t="s">
        <v>816</v>
      </c>
      <c r="M51" s="430"/>
      <c r="N51" s="337"/>
      <c r="O51" s="649"/>
      <c r="P51" s="649"/>
      <c r="Q51" s="337" t="s">
        <v>740</v>
      </c>
      <c r="R51" s="649"/>
      <c r="S51" s="649"/>
      <c r="T51" s="337"/>
      <c r="U51" s="650">
        <f t="shared" si="12"/>
        <v>0</v>
      </c>
      <c r="V51" s="651"/>
      <c r="W51" s="431">
        <f t="shared" si="13"/>
        <v>0</v>
      </c>
      <c r="X51" s="433"/>
      <c r="Y51" s="330"/>
      <c r="Z51" s="330"/>
      <c r="AA51" s="330"/>
      <c r="AB51" s="655"/>
      <c r="AC51" s="656"/>
      <c r="AD51" s="330"/>
      <c r="AE51" s="655"/>
      <c r="AF51" s="656"/>
      <c r="AG51" s="330"/>
      <c r="AH51" s="330"/>
      <c r="AI51" s="330"/>
      <c r="AJ51" s="330"/>
      <c r="AK51" s="330"/>
      <c r="AL51" s="330"/>
      <c r="AM51" s="330"/>
      <c r="AN51" s="330"/>
      <c r="AO51" s="330"/>
      <c r="AP51" s="330"/>
      <c r="AQ51" s="330"/>
      <c r="AR51" s="433"/>
      <c r="AS51" s="330" t="s">
        <v>803</v>
      </c>
      <c r="AT51" s="330"/>
      <c r="AU51" s="330"/>
      <c r="AV51" s="330"/>
      <c r="AW51" s="330"/>
      <c r="AX51" s="330"/>
      <c r="AY51" s="330"/>
      <c r="AZ51" s="330"/>
      <c r="BA51" s="330"/>
      <c r="BB51" s="330"/>
      <c r="BC51" s="330"/>
      <c r="BD51" s="330"/>
      <c r="BE51" s="330"/>
      <c r="BF51" s="330"/>
      <c r="BG51" s="330"/>
      <c r="BH51" s="330"/>
      <c r="BI51" s="330"/>
      <c r="BJ51" s="330"/>
      <c r="BK51" s="330"/>
      <c r="BL51" s="330"/>
      <c r="BM51" s="330"/>
      <c r="BN51" s="330"/>
      <c r="BO51" s="434"/>
      <c r="BP51" s="434"/>
      <c r="BQ51" s="434"/>
      <c r="BR51" s="434"/>
      <c r="BS51" s="434"/>
      <c r="BT51" s="434"/>
      <c r="BU51" s="434"/>
      <c r="BV51" s="434"/>
      <c r="BW51" s="434"/>
      <c r="BX51" s="434"/>
      <c r="BY51" s="434"/>
      <c r="BZ51" s="434"/>
      <c r="CA51" s="434"/>
      <c r="CB51" s="434"/>
      <c r="CC51" s="332" t="s">
        <v>732</v>
      </c>
      <c r="CD51" s="330"/>
      <c r="CE51" s="330"/>
      <c r="CF51" s="330"/>
      <c r="CG51" s="330"/>
      <c r="CH51" s="330"/>
      <c r="CI51" s="330"/>
      <c r="CJ51" s="330"/>
      <c r="CK51" s="330"/>
      <c r="CL51" s="330"/>
      <c r="CM51" s="330"/>
      <c r="CN51" s="330"/>
      <c r="CO51" s="330"/>
      <c r="CP51" s="402"/>
      <c r="CQ51" s="402"/>
      <c r="CR51" s="402"/>
      <c r="CS51" s="402"/>
      <c r="CT51" s="402"/>
      <c r="CU51" s="402"/>
      <c r="CV51" s="402"/>
      <c r="CW51" s="402"/>
      <c r="CX51" s="402"/>
      <c r="CY51" s="402"/>
      <c r="CZ51" s="402"/>
      <c r="DA51" s="402"/>
      <c r="DB51" s="402"/>
      <c r="DC51" s="402"/>
      <c r="DD51" s="402"/>
      <c r="DE51" s="402"/>
      <c r="DF51" s="402"/>
      <c r="DG51" s="402"/>
      <c r="DH51" s="402"/>
      <c r="DI51" s="402"/>
      <c r="DJ51" s="402"/>
      <c r="DK51" s="402"/>
      <c r="DL51" s="402"/>
      <c r="DM51" s="402"/>
      <c r="DN51" s="402"/>
      <c r="DO51" s="402"/>
    </row>
    <row r="52" spans="1:120" s="403" customFormat="1" ht="12.95" customHeight="1">
      <c r="A52" s="330"/>
      <c r="B52" s="429" t="s">
        <v>751</v>
      </c>
      <c r="C52" s="430" t="s">
        <v>739</v>
      </c>
      <c r="D52" s="337"/>
      <c r="E52" s="337"/>
      <c r="F52" s="649"/>
      <c r="G52" s="649"/>
      <c r="H52" s="337" t="s">
        <v>740</v>
      </c>
      <c r="I52" s="649"/>
      <c r="J52" s="649"/>
      <c r="K52" s="337" t="s">
        <v>741</v>
      </c>
      <c r="L52" s="430" t="s">
        <v>816</v>
      </c>
      <c r="M52" s="430"/>
      <c r="N52" s="337"/>
      <c r="O52" s="649"/>
      <c r="P52" s="649"/>
      <c r="Q52" s="337" t="s">
        <v>740</v>
      </c>
      <c r="R52" s="649"/>
      <c r="S52" s="649"/>
      <c r="T52" s="337"/>
      <c r="U52" s="650">
        <f t="shared" si="12"/>
        <v>0</v>
      </c>
      <c r="V52" s="651"/>
      <c r="W52" s="431">
        <f t="shared" si="13"/>
        <v>0</v>
      </c>
      <c r="X52" s="330"/>
      <c r="Y52" s="330"/>
      <c r="Z52" s="330"/>
      <c r="AA52" s="330"/>
      <c r="AB52" s="330"/>
      <c r="AC52" s="330"/>
      <c r="AD52" s="330"/>
      <c r="AE52" s="330"/>
      <c r="AF52" s="330"/>
      <c r="AG52" s="330"/>
      <c r="AH52" s="330"/>
      <c r="AI52" s="330"/>
      <c r="AJ52" s="330"/>
      <c r="AK52" s="330"/>
      <c r="AL52" s="330"/>
      <c r="AM52" s="330"/>
      <c r="AN52" s="330"/>
      <c r="AO52" s="330"/>
      <c r="AP52" s="330"/>
      <c r="AQ52" s="330"/>
      <c r="AR52" s="433">
        <v>6</v>
      </c>
      <c r="AS52" s="330" t="s">
        <v>804</v>
      </c>
      <c r="AT52" s="330"/>
      <c r="AU52" s="330"/>
      <c r="AV52" s="330"/>
      <c r="AW52" s="330"/>
      <c r="AX52" s="330"/>
      <c r="AY52" s="330"/>
      <c r="AZ52" s="330"/>
      <c r="BA52" s="330"/>
      <c r="BB52" s="330"/>
      <c r="BC52" s="330"/>
      <c r="BD52" s="330"/>
      <c r="BE52" s="330"/>
      <c r="BF52" s="330"/>
      <c r="BG52" s="330"/>
      <c r="BH52" s="330"/>
      <c r="BI52" s="330"/>
      <c r="BJ52" s="330"/>
      <c r="BK52" s="330"/>
      <c r="BL52" s="330"/>
      <c r="BM52" s="434"/>
      <c r="BN52" s="434"/>
      <c r="BO52" s="434"/>
      <c r="BP52" s="434"/>
      <c r="BQ52" s="330"/>
      <c r="BR52" s="330"/>
      <c r="BS52" s="330"/>
      <c r="BT52" s="330"/>
      <c r="BU52" s="330"/>
      <c r="BV52" s="330"/>
      <c r="BW52" s="330"/>
      <c r="BX52" s="330"/>
      <c r="BY52" s="330"/>
      <c r="BZ52" s="330"/>
      <c r="CA52" s="330"/>
      <c r="CB52" s="330"/>
      <c r="CC52" s="330" t="s">
        <v>733</v>
      </c>
      <c r="CD52" s="330"/>
      <c r="CE52" s="330"/>
      <c r="CF52" s="330"/>
      <c r="CG52" s="330"/>
      <c r="CH52" s="330"/>
      <c r="CI52" s="330"/>
      <c r="CJ52" s="330"/>
      <c r="CK52" s="330"/>
      <c r="CL52" s="330"/>
      <c r="CM52" s="330"/>
      <c r="CN52" s="330"/>
      <c r="CO52" s="330"/>
      <c r="CP52" s="402"/>
      <c r="CQ52" s="402"/>
      <c r="CR52" s="402"/>
      <c r="CS52" s="402"/>
      <c r="CT52" s="402"/>
      <c r="CU52" s="402"/>
      <c r="CV52" s="402"/>
      <c r="CW52" s="402"/>
      <c r="CX52" s="402"/>
      <c r="CY52" s="402"/>
      <c r="CZ52" s="402"/>
      <c r="DA52" s="402"/>
      <c r="DB52" s="402"/>
      <c r="DC52" s="402"/>
      <c r="DD52" s="402"/>
      <c r="DE52" s="402"/>
      <c r="DF52" s="402"/>
      <c r="DG52" s="402"/>
      <c r="DH52" s="402"/>
      <c r="DI52" s="402"/>
      <c r="DJ52" s="402"/>
      <c r="DK52" s="402"/>
      <c r="DL52" s="402"/>
      <c r="DM52" s="402"/>
      <c r="DN52" s="402"/>
      <c r="DO52" s="402"/>
    </row>
    <row r="53" spans="1:120" s="403" customFormat="1" ht="12.95" customHeight="1">
      <c r="A53" s="330"/>
      <c r="B53" s="429" t="s">
        <v>752</v>
      </c>
      <c r="C53" s="430" t="s">
        <v>739</v>
      </c>
      <c r="D53" s="337"/>
      <c r="E53" s="337"/>
      <c r="F53" s="649"/>
      <c r="G53" s="649"/>
      <c r="H53" s="337" t="s">
        <v>740</v>
      </c>
      <c r="I53" s="649"/>
      <c r="J53" s="649"/>
      <c r="K53" s="337" t="s">
        <v>741</v>
      </c>
      <c r="L53" s="430" t="s">
        <v>816</v>
      </c>
      <c r="M53" s="430"/>
      <c r="N53" s="337"/>
      <c r="O53" s="649"/>
      <c r="P53" s="649"/>
      <c r="Q53" s="337" t="s">
        <v>740</v>
      </c>
      <c r="R53" s="649"/>
      <c r="S53" s="649"/>
      <c r="T53" s="337"/>
      <c r="U53" s="650">
        <f t="shared" si="12"/>
        <v>0</v>
      </c>
      <c r="V53" s="651"/>
      <c r="W53" s="431">
        <f t="shared" si="13"/>
        <v>0</v>
      </c>
      <c r="X53" s="330"/>
      <c r="Y53" s="330"/>
      <c r="Z53" s="330"/>
      <c r="AA53" s="330"/>
      <c r="AB53" s="330"/>
      <c r="AC53" s="330"/>
      <c r="AD53" s="330"/>
      <c r="AE53" s="330"/>
      <c r="AF53" s="330"/>
      <c r="AG53" s="330"/>
      <c r="AH53" s="330"/>
      <c r="AI53" s="330"/>
      <c r="AJ53" s="330"/>
      <c r="AK53" s="330"/>
      <c r="AL53" s="330"/>
      <c r="AM53" s="330"/>
      <c r="AN53" s="330"/>
      <c r="AO53" s="330"/>
      <c r="AP53" s="330"/>
      <c r="AQ53" s="330"/>
      <c r="AR53" s="433"/>
      <c r="AS53" s="330" t="s">
        <v>805</v>
      </c>
      <c r="AT53" s="330"/>
      <c r="AU53" s="330"/>
      <c r="AV53" s="330"/>
      <c r="AW53" s="330"/>
      <c r="AX53" s="330"/>
      <c r="AY53" s="330"/>
      <c r="AZ53" s="330"/>
      <c r="BA53" s="330"/>
      <c r="BB53" s="330"/>
      <c r="BC53" s="330"/>
      <c r="BD53" s="330"/>
      <c r="BE53" s="330"/>
      <c r="BF53" s="330"/>
      <c r="BG53" s="330"/>
      <c r="BH53" s="330"/>
      <c r="BI53" s="330"/>
      <c r="BJ53" s="330"/>
      <c r="BK53" s="330"/>
      <c r="BL53" s="330"/>
      <c r="BM53" s="330"/>
      <c r="BN53" s="330"/>
      <c r="BO53" s="330"/>
      <c r="BP53" s="330"/>
      <c r="BQ53" s="330"/>
      <c r="BR53" s="330"/>
      <c r="BS53" s="330"/>
      <c r="BT53" s="330"/>
      <c r="BU53" s="330"/>
      <c r="BV53" s="330"/>
      <c r="BW53" s="330"/>
      <c r="BX53" s="330"/>
      <c r="BY53" s="330"/>
      <c r="BZ53" s="330"/>
      <c r="CA53" s="330"/>
      <c r="CB53" s="330"/>
      <c r="CC53" s="330" t="s">
        <v>734</v>
      </c>
      <c r="CD53" s="330"/>
      <c r="CE53" s="330"/>
      <c r="CF53" s="330"/>
      <c r="CG53" s="330"/>
      <c r="CH53" s="330"/>
      <c r="CI53" s="330"/>
      <c r="CJ53" s="330"/>
      <c r="CK53" s="330"/>
      <c r="CL53" s="330"/>
      <c r="CM53" s="330"/>
      <c r="CN53" s="330"/>
      <c r="CO53" s="330"/>
      <c r="CP53" s="402"/>
      <c r="CQ53" s="402"/>
      <c r="CR53" s="402"/>
      <c r="CS53" s="402"/>
      <c r="CT53" s="402"/>
      <c r="CU53" s="402"/>
      <c r="CV53" s="402"/>
      <c r="CW53" s="402"/>
      <c r="CX53" s="402"/>
      <c r="CY53" s="402"/>
      <c r="CZ53" s="402"/>
      <c r="DA53" s="402"/>
      <c r="DB53" s="402"/>
      <c r="DC53" s="402"/>
      <c r="DD53" s="402"/>
      <c r="DE53" s="402"/>
      <c r="DF53" s="402"/>
      <c r="DG53" s="402"/>
      <c r="DH53" s="402"/>
      <c r="DI53" s="402"/>
      <c r="DJ53" s="402"/>
      <c r="DK53" s="402"/>
      <c r="DL53" s="402"/>
      <c r="DM53" s="402"/>
      <c r="DN53" s="402"/>
      <c r="DO53" s="402"/>
    </row>
    <row r="54" spans="1:120" s="403" customFormat="1" ht="12.95" customHeight="1">
      <c r="A54" s="330"/>
      <c r="B54" s="429" t="s">
        <v>753</v>
      </c>
      <c r="C54" s="430" t="s">
        <v>739</v>
      </c>
      <c r="D54" s="337"/>
      <c r="E54" s="337"/>
      <c r="F54" s="649"/>
      <c r="G54" s="649"/>
      <c r="H54" s="337" t="s">
        <v>740</v>
      </c>
      <c r="I54" s="649"/>
      <c r="J54" s="649"/>
      <c r="K54" s="337" t="s">
        <v>741</v>
      </c>
      <c r="L54" s="430" t="s">
        <v>816</v>
      </c>
      <c r="M54" s="430"/>
      <c r="N54" s="337"/>
      <c r="O54" s="649"/>
      <c r="P54" s="649"/>
      <c r="Q54" s="337" t="s">
        <v>740</v>
      </c>
      <c r="R54" s="649"/>
      <c r="S54" s="649"/>
      <c r="T54" s="337"/>
      <c r="U54" s="650">
        <f t="shared" si="12"/>
        <v>0</v>
      </c>
      <c r="V54" s="651"/>
      <c r="W54" s="431">
        <f t="shared" si="13"/>
        <v>0</v>
      </c>
      <c r="X54" s="330"/>
      <c r="Y54" s="330"/>
      <c r="Z54" s="330"/>
      <c r="AA54" s="330"/>
      <c r="AB54" s="330"/>
      <c r="AC54" s="330"/>
      <c r="AD54" s="330"/>
      <c r="AE54" s="330"/>
      <c r="AF54" s="330"/>
      <c r="AG54" s="330"/>
      <c r="AH54" s="330"/>
      <c r="AI54" s="330"/>
      <c r="AJ54" s="330"/>
      <c r="AK54" s="330"/>
      <c r="AL54" s="330"/>
      <c r="AM54" s="330"/>
      <c r="AN54" s="330"/>
      <c r="AO54" s="330"/>
      <c r="AP54" s="330"/>
      <c r="AQ54" s="330"/>
      <c r="AR54" s="433"/>
      <c r="AS54" s="330" t="s">
        <v>806</v>
      </c>
      <c r="AT54" s="330"/>
      <c r="AU54" s="330"/>
      <c r="AV54" s="330"/>
      <c r="AW54" s="330"/>
      <c r="AX54" s="330"/>
      <c r="AY54" s="330"/>
      <c r="AZ54" s="330"/>
      <c r="BA54" s="330"/>
      <c r="BB54" s="330"/>
      <c r="BC54" s="330"/>
      <c r="BD54" s="330"/>
      <c r="BE54" s="330"/>
      <c r="BF54" s="330"/>
      <c r="BG54" s="330"/>
      <c r="BH54" s="330"/>
      <c r="BI54" s="330"/>
      <c r="BJ54" s="330"/>
      <c r="BK54" s="330"/>
      <c r="BL54" s="330"/>
      <c r="BM54" s="330"/>
      <c r="BN54" s="330"/>
      <c r="BO54" s="330"/>
      <c r="BP54" s="330"/>
      <c r="BQ54" s="330"/>
      <c r="BR54" s="330"/>
      <c r="BS54" s="330"/>
      <c r="BT54" s="330"/>
      <c r="BU54" s="330"/>
      <c r="BV54" s="330"/>
      <c r="BW54" s="330"/>
      <c r="BX54" s="330"/>
      <c r="BY54" s="330"/>
      <c r="BZ54" s="330"/>
      <c r="CA54" s="330"/>
      <c r="CB54" s="330"/>
      <c r="CC54" s="330" t="s">
        <v>735</v>
      </c>
      <c r="CD54" s="330"/>
      <c r="CE54" s="330"/>
      <c r="CF54" s="330"/>
      <c r="CG54" s="330"/>
      <c r="CH54" s="330"/>
      <c r="CI54" s="330"/>
      <c r="CJ54" s="330"/>
      <c r="CK54" s="330"/>
      <c r="CL54" s="330"/>
      <c r="CM54" s="330"/>
      <c r="CN54" s="330"/>
      <c r="CO54" s="330"/>
      <c r="CP54" s="402"/>
      <c r="CQ54" s="402"/>
      <c r="CR54" s="402"/>
      <c r="CS54" s="402"/>
      <c r="CT54" s="402"/>
      <c r="CU54" s="402"/>
      <c r="CV54" s="402"/>
      <c r="CW54" s="402"/>
      <c r="CX54" s="402"/>
      <c r="CY54" s="402"/>
      <c r="CZ54" s="402"/>
      <c r="DA54" s="402"/>
      <c r="DB54" s="402"/>
      <c r="DC54" s="402"/>
      <c r="DD54" s="402"/>
      <c r="DE54" s="402"/>
      <c r="DF54" s="402"/>
      <c r="DG54" s="402"/>
      <c r="DH54" s="402"/>
      <c r="DI54" s="402"/>
      <c r="DJ54" s="402"/>
      <c r="DK54" s="402"/>
      <c r="DL54" s="402"/>
      <c r="DM54" s="402"/>
      <c r="DN54" s="402"/>
      <c r="DO54" s="402"/>
    </row>
    <row r="55" spans="1:120" s="403" customFormat="1" ht="12.95" customHeight="1">
      <c r="A55" s="330"/>
      <c r="B55" s="429" t="s">
        <v>754</v>
      </c>
      <c r="C55" s="430" t="s">
        <v>739</v>
      </c>
      <c r="D55" s="337"/>
      <c r="E55" s="337"/>
      <c r="F55" s="649"/>
      <c r="G55" s="649"/>
      <c r="H55" s="337" t="s">
        <v>740</v>
      </c>
      <c r="I55" s="649"/>
      <c r="J55" s="649"/>
      <c r="K55" s="337" t="s">
        <v>741</v>
      </c>
      <c r="L55" s="430" t="s">
        <v>816</v>
      </c>
      <c r="M55" s="430"/>
      <c r="N55" s="337"/>
      <c r="O55" s="649"/>
      <c r="P55" s="649"/>
      <c r="Q55" s="337" t="s">
        <v>740</v>
      </c>
      <c r="R55" s="649"/>
      <c r="S55" s="649"/>
      <c r="T55" s="337"/>
      <c r="U55" s="650">
        <f t="shared" si="12"/>
        <v>0</v>
      </c>
      <c r="V55" s="651"/>
      <c r="W55" s="431">
        <f t="shared" si="13"/>
        <v>0</v>
      </c>
      <c r="X55" s="330"/>
      <c r="Y55" s="330"/>
      <c r="Z55" s="330"/>
      <c r="AA55" s="330"/>
      <c r="AB55" s="330"/>
      <c r="AC55" s="330"/>
      <c r="AD55" s="330"/>
      <c r="AE55" s="330"/>
      <c r="AF55" s="330"/>
      <c r="AG55" s="330"/>
      <c r="AH55" s="330"/>
      <c r="AI55" s="330"/>
      <c r="AJ55" s="330"/>
      <c r="AK55" s="330"/>
      <c r="AL55" s="330"/>
      <c r="AM55" s="330"/>
      <c r="AN55" s="330"/>
      <c r="AO55" s="330"/>
      <c r="AP55" s="330"/>
      <c r="AQ55" s="330"/>
      <c r="AR55" s="433"/>
      <c r="AS55" s="330" t="s">
        <v>807</v>
      </c>
      <c r="AT55" s="330"/>
      <c r="AU55" s="330"/>
      <c r="AV55" s="330"/>
      <c r="AW55" s="330"/>
      <c r="AX55" s="330"/>
      <c r="AY55" s="330"/>
      <c r="AZ55" s="330"/>
      <c r="BA55" s="330"/>
      <c r="BB55" s="330"/>
      <c r="BC55" s="330"/>
      <c r="BD55" s="330"/>
      <c r="BE55" s="330"/>
      <c r="BF55" s="330"/>
      <c r="BG55" s="330"/>
      <c r="BH55" s="330"/>
      <c r="BI55" s="330"/>
      <c r="BJ55" s="330"/>
      <c r="BK55" s="330"/>
      <c r="BL55" s="330"/>
      <c r="BM55" s="330"/>
      <c r="BN55" s="330"/>
      <c r="BO55" s="330"/>
      <c r="BP55" s="330"/>
      <c r="BQ55" s="330"/>
      <c r="BR55" s="330"/>
      <c r="BS55" s="330"/>
      <c r="BT55" s="330"/>
      <c r="BU55" s="330"/>
      <c r="BV55" s="330"/>
      <c r="BW55" s="330"/>
      <c r="BX55" s="330"/>
      <c r="BY55" s="330"/>
      <c r="BZ55" s="330"/>
      <c r="CA55" s="330"/>
      <c r="CB55" s="330"/>
      <c r="CC55" s="330"/>
      <c r="CD55" s="330"/>
      <c r="CE55" s="330"/>
      <c r="CF55" s="330"/>
      <c r="CG55" s="330"/>
      <c r="CH55" s="330"/>
      <c r="CI55" s="330"/>
      <c r="CJ55" s="330"/>
      <c r="CK55" s="330"/>
      <c r="CL55" s="330"/>
      <c r="CM55" s="330"/>
      <c r="CN55" s="330"/>
      <c r="CO55" s="330"/>
      <c r="CP55" s="330"/>
      <c r="CQ55" s="402"/>
      <c r="CR55" s="402"/>
      <c r="CS55" s="402"/>
      <c r="CT55" s="402"/>
      <c r="CU55" s="402"/>
      <c r="CV55" s="402"/>
      <c r="CW55" s="402"/>
      <c r="CX55" s="402"/>
      <c r="CY55" s="402"/>
      <c r="CZ55" s="402"/>
      <c r="DA55" s="402"/>
      <c r="DB55" s="402"/>
      <c r="DC55" s="402"/>
      <c r="DD55" s="402"/>
      <c r="DE55" s="402"/>
      <c r="DF55" s="402"/>
      <c r="DG55" s="402"/>
      <c r="DH55" s="402"/>
      <c r="DI55" s="402"/>
      <c r="DJ55" s="402"/>
      <c r="DK55" s="402"/>
      <c r="DL55" s="402"/>
      <c r="DM55" s="402"/>
      <c r="DN55" s="402"/>
      <c r="DO55" s="402"/>
      <c r="DP55" s="402"/>
    </row>
    <row r="56" spans="1:120" s="403" customFormat="1" ht="12.95" customHeight="1">
      <c r="A56" s="330"/>
      <c r="B56" s="429" t="s">
        <v>755</v>
      </c>
      <c r="C56" s="430" t="s">
        <v>739</v>
      </c>
      <c r="D56" s="337"/>
      <c r="E56" s="337"/>
      <c r="F56" s="649"/>
      <c r="G56" s="649"/>
      <c r="H56" s="337" t="s">
        <v>740</v>
      </c>
      <c r="I56" s="649"/>
      <c r="J56" s="649"/>
      <c r="K56" s="337" t="s">
        <v>741</v>
      </c>
      <c r="L56" s="430" t="s">
        <v>816</v>
      </c>
      <c r="M56" s="430"/>
      <c r="N56" s="337"/>
      <c r="O56" s="649"/>
      <c r="P56" s="649"/>
      <c r="Q56" s="337" t="s">
        <v>740</v>
      </c>
      <c r="R56" s="649"/>
      <c r="S56" s="649"/>
      <c r="T56" s="337"/>
      <c r="U56" s="650">
        <f t="shared" si="12"/>
        <v>0</v>
      </c>
      <c r="V56" s="651"/>
      <c r="W56" s="431">
        <f t="shared" si="13"/>
        <v>0</v>
      </c>
      <c r="X56" s="330"/>
      <c r="Y56" s="330"/>
      <c r="Z56" s="330"/>
      <c r="AA56" s="330"/>
      <c r="AB56" s="330"/>
      <c r="AC56" s="330"/>
      <c r="AD56" s="330"/>
      <c r="AE56" s="330"/>
      <c r="AF56" s="330"/>
      <c r="AG56" s="330"/>
      <c r="AH56" s="330"/>
      <c r="AI56" s="330"/>
      <c r="AJ56" s="330"/>
      <c r="AK56" s="330"/>
      <c r="AL56" s="330"/>
      <c r="AM56" s="330"/>
      <c r="AN56" s="330"/>
      <c r="AO56" s="330"/>
      <c r="AP56" s="330"/>
      <c r="AQ56" s="330"/>
      <c r="AR56" s="433"/>
      <c r="AS56" s="330"/>
      <c r="AT56" s="330" t="s">
        <v>808</v>
      </c>
      <c r="AU56" s="330"/>
      <c r="AV56" s="330"/>
      <c r="AW56" s="330"/>
      <c r="AX56" s="330"/>
      <c r="AY56" s="330"/>
      <c r="AZ56" s="330"/>
      <c r="BA56" s="330"/>
      <c r="BB56" s="330"/>
      <c r="BC56" s="330"/>
      <c r="BD56" s="330"/>
      <c r="BE56" s="330"/>
      <c r="BF56" s="330"/>
      <c r="BG56" s="330"/>
      <c r="BH56" s="330"/>
      <c r="BI56" s="330"/>
      <c r="BJ56" s="330"/>
      <c r="BK56" s="330"/>
      <c r="BL56" s="330"/>
      <c r="BM56" s="330"/>
      <c r="BN56" s="330"/>
      <c r="BO56" s="330"/>
      <c r="BP56" s="330"/>
      <c r="BQ56" s="330"/>
      <c r="BR56" s="330"/>
      <c r="BS56" s="330"/>
      <c r="BT56" s="330"/>
      <c r="BU56" s="330"/>
      <c r="BV56" s="330"/>
      <c r="BW56" s="330"/>
      <c r="BX56" s="330"/>
      <c r="BY56" s="330"/>
      <c r="BZ56" s="330"/>
      <c r="CA56" s="330"/>
      <c r="CB56" s="330"/>
      <c r="CC56" s="330" t="s">
        <v>825</v>
      </c>
      <c r="CD56" s="330" t="s">
        <v>821</v>
      </c>
      <c r="CE56" s="330"/>
      <c r="CF56" s="330"/>
      <c r="CG56" s="330"/>
      <c r="CH56" s="330"/>
      <c r="CI56" s="330"/>
      <c r="CJ56" s="330"/>
      <c r="CK56" s="330"/>
      <c r="CL56" s="330"/>
      <c r="CM56" s="330"/>
      <c r="CN56" s="330"/>
      <c r="CO56" s="330"/>
      <c r="CP56" s="330"/>
      <c r="CQ56" s="402"/>
      <c r="CR56" s="402"/>
      <c r="CS56" s="402"/>
      <c r="CT56" s="402"/>
      <c r="CU56" s="402"/>
      <c r="CV56" s="402"/>
      <c r="CW56" s="402"/>
      <c r="CX56" s="402"/>
      <c r="CY56" s="402"/>
      <c r="CZ56" s="402"/>
      <c r="DA56" s="402"/>
      <c r="DB56" s="402"/>
      <c r="DC56" s="402"/>
      <c r="DD56" s="402"/>
      <c r="DE56" s="402"/>
      <c r="DF56" s="402"/>
      <c r="DG56" s="402"/>
      <c r="DH56" s="402"/>
      <c r="DI56" s="402"/>
      <c r="DJ56" s="402"/>
      <c r="DK56" s="402"/>
      <c r="DL56" s="402"/>
      <c r="DM56" s="402"/>
      <c r="DN56" s="402"/>
      <c r="DO56" s="402"/>
      <c r="DP56" s="402"/>
    </row>
    <row r="57" spans="1:120" s="403" customFormat="1" ht="12.95" customHeight="1">
      <c r="A57" s="330"/>
      <c r="B57" s="429" t="s">
        <v>756</v>
      </c>
      <c r="C57" s="430" t="s">
        <v>739</v>
      </c>
      <c r="D57" s="337"/>
      <c r="E57" s="337"/>
      <c r="F57" s="649"/>
      <c r="G57" s="649"/>
      <c r="H57" s="337" t="s">
        <v>740</v>
      </c>
      <c r="I57" s="649"/>
      <c r="J57" s="649"/>
      <c r="K57" s="337" t="s">
        <v>741</v>
      </c>
      <c r="L57" s="430" t="s">
        <v>816</v>
      </c>
      <c r="M57" s="430"/>
      <c r="N57" s="337"/>
      <c r="O57" s="649"/>
      <c r="P57" s="649"/>
      <c r="Q57" s="337" t="s">
        <v>740</v>
      </c>
      <c r="R57" s="649"/>
      <c r="S57" s="649"/>
      <c r="T57" s="337"/>
      <c r="U57" s="650">
        <f t="shared" si="12"/>
        <v>0</v>
      </c>
      <c r="V57" s="651"/>
      <c r="W57" s="431">
        <f t="shared" si="13"/>
        <v>0</v>
      </c>
      <c r="X57" s="330"/>
      <c r="Y57" s="330"/>
      <c r="Z57" s="330"/>
      <c r="AA57" s="330"/>
      <c r="AB57" s="330"/>
      <c r="AC57" s="330"/>
      <c r="AD57" s="330"/>
      <c r="AE57" s="330"/>
      <c r="AF57" s="330"/>
      <c r="AG57" s="330"/>
      <c r="AH57" s="330"/>
      <c r="AI57" s="330"/>
      <c r="AJ57" s="330"/>
      <c r="AK57" s="330"/>
      <c r="AL57" s="330"/>
      <c r="AM57" s="330"/>
      <c r="AN57" s="330"/>
      <c r="AO57" s="330"/>
      <c r="AP57" s="330"/>
      <c r="AQ57" s="330"/>
      <c r="AR57" s="433">
        <v>7</v>
      </c>
      <c r="AS57" s="330" t="s">
        <v>799</v>
      </c>
      <c r="AT57" s="330"/>
      <c r="AU57" s="330"/>
      <c r="AV57" s="330"/>
      <c r="AW57" s="330"/>
      <c r="AX57" s="330"/>
      <c r="AY57" s="330"/>
      <c r="AZ57" s="330"/>
      <c r="BA57" s="330"/>
      <c r="BB57" s="330"/>
      <c r="BC57" s="330"/>
      <c r="BD57" s="330"/>
      <c r="BE57" s="330"/>
      <c r="BF57" s="330"/>
      <c r="BG57" s="330"/>
      <c r="BH57" s="330"/>
      <c r="BI57" s="330"/>
      <c r="BJ57" s="330"/>
      <c r="BK57" s="330"/>
      <c r="BL57" s="330"/>
      <c r="BM57" s="330"/>
      <c r="BN57" s="330"/>
      <c r="BO57" s="330"/>
      <c r="BP57" s="330"/>
      <c r="BQ57" s="330"/>
      <c r="BR57" s="330"/>
      <c r="BS57" s="330"/>
      <c r="BT57" s="330"/>
      <c r="BU57" s="330"/>
      <c r="BV57" s="330"/>
      <c r="BW57" s="330"/>
      <c r="BX57" s="330"/>
      <c r="BY57" s="330"/>
      <c r="BZ57" s="330"/>
      <c r="CA57" s="330"/>
      <c r="CB57" s="330"/>
      <c r="CC57" s="330" t="s">
        <v>826</v>
      </c>
      <c r="CD57" s="330" t="s">
        <v>822</v>
      </c>
      <c r="CE57" s="330"/>
      <c r="CF57" s="330"/>
      <c r="CG57" s="330"/>
      <c r="CH57" s="330"/>
      <c r="CI57" s="330"/>
      <c r="CJ57" s="330"/>
      <c r="CK57" s="330"/>
      <c r="CL57" s="330"/>
      <c r="CM57" s="330"/>
      <c r="CN57" s="330"/>
      <c r="CO57" s="330"/>
      <c r="CP57" s="330"/>
      <c r="CQ57" s="402"/>
      <c r="CR57" s="402"/>
      <c r="CS57" s="402"/>
      <c r="CT57" s="402"/>
      <c r="CU57" s="402"/>
      <c r="CV57" s="402"/>
      <c r="CW57" s="402"/>
      <c r="CX57" s="402"/>
      <c r="CY57" s="402"/>
      <c r="CZ57" s="402"/>
      <c r="DA57" s="402"/>
      <c r="DB57" s="402"/>
      <c r="DC57" s="402"/>
      <c r="DD57" s="402"/>
      <c r="DE57" s="402"/>
      <c r="DF57" s="402"/>
      <c r="DG57" s="402"/>
      <c r="DH57" s="402"/>
      <c r="DI57" s="402"/>
      <c r="DJ57" s="402"/>
      <c r="DK57" s="402"/>
      <c r="DL57" s="402"/>
      <c r="DM57" s="402"/>
      <c r="DN57" s="402"/>
      <c r="DO57" s="402"/>
      <c r="DP57" s="402"/>
    </row>
    <row r="58" spans="1:120" s="403" customFormat="1" ht="12.95" customHeight="1">
      <c r="A58" s="330"/>
      <c r="B58" s="429" t="s">
        <v>757</v>
      </c>
      <c r="C58" s="430" t="s">
        <v>739</v>
      </c>
      <c r="D58" s="337"/>
      <c r="E58" s="337"/>
      <c r="F58" s="649"/>
      <c r="G58" s="649"/>
      <c r="H58" s="337" t="s">
        <v>740</v>
      </c>
      <c r="I58" s="649"/>
      <c r="J58" s="649"/>
      <c r="K58" s="337" t="s">
        <v>741</v>
      </c>
      <c r="L58" s="430" t="s">
        <v>816</v>
      </c>
      <c r="M58" s="430"/>
      <c r="N58" s="337"/>
      <c r="O58" s="649"/>
      <c r="P58" s="649"/>
      <c r="Q58" s="337" t="s">
        <v>740</v>
      </c>
      <c r="R58" s="649"/>
      <c r="S58" s="649"/>
      <c r="T58" s="337"/>
      <c r="U58" s="650">
        <f t="shared" si="12"/>
        <v>0</v>
      </c>
      <c r="V58" s="651"/>
      <c r="W58" s="431">
        <f t="shared" si="13"/>
        <v>0</v>
      </c>
      <c r="X58" s="330"/>
      <c r="Y58" s="330"/>
      <c r="Z58" s="330"/>
      <c r="AA58" s="330"/>
      <c r="AB58" s="330"/>
      <c r="AC58" s="330"/>
      <c r="AD58" s="330"/>
      <c r="AE58" s="330"/>
      <c r="AF58" s="330"/>
      <c r="AG58" s="330"/>
      <c r="AH58" s="330"/>
      <c r="AI58" s="330"/>
      <c r="AJ58" s="330"/>
      <c r="AK58" s="330"/>
      <c r="AL58" s="330"/>
      <c r="AM58" s="330"/>
      <c r="AN58" s="330"/>
      <c r="AO58" s="330"/>
      <c r="AP58" s="330"/>
      <c r="AQ58" s="330"/>
      <c r="AR58" s="433"/>
      <c r="AS58" s="330" t="s">
        <v>798</v>
      </c>
      <c r="AT58" s="330"/>
      <c r="AU58" s="330"/>
      <c r="AV58" s="330"/>
      <c r="AW58" s="330"/>
      <c r="AX58" s="330"/>
      <c r="AY58" s="330"/>
      <c r="AZ58" s="330"/>
      <c r="BA58" s="330"/>
      <c r="BB58" s="330"/>
      <c r="BC58" s="330"/>
      <c r="BD58" s="330"/>
      <c r="BE58" s="330"/>
      <c r="BF58" s="330"/>
      <c r="BG58" s="330"/>
      <c r="BH58" s="330"/>
      <c r="BI58" s="330"/>
      <c r="BJ58" s="330"/>
      <c r="BK58" s="330"/>
      <c r="BL58" s="330"/>
      <c r="BM58" s="330"/>
      <c r="BN58" s="330"/>
      <c r="BO58" s="330"/>
      <c r="BP58" s="330"/>
      <c r="BQ58" s="330"/>
      <c r="BR58" s="330"/>
      <c r="BS58" s="330"/>
      <c r="BT58" s="330"/>
      <c r="BU58" s="330"/>
      <c r="BV58" s="330"/>
      <c r="BW58" s="330"/>
      <c r="BX58" s="330"/>
      <c r="BY58" s="330"/>
      <c r="BZ58" s="330"/>
      <c r="CA58" s="330"/>
      <c r="CB58" s="330"/>
      <c r="CC58" s="330" t="s">
        <v>827</v>
      </c>
      <c r="CD58" s="330" t="s">
        <v>823</v>
      </c>
      <c r="CE58" s="330"/>
      <c r="CF58" s="330"/>
      <c r="CG58" s="330"/>
      <c r="CH58" s="330"/>
      <c r="CI58" s="330"/>
      <c r="CJ58" s="330"/>
      <c r="CK58" s="330"/>
      <c r="CL58" s="330"/>
      <c r="CM58" s="330"/>
      <c r="CN58" s="330"/>
      <c r="CO58" s="330"/>
      <c r="CP58" s="330"/>
      <c r="CQ58" s="402"/>
      <c r="CR58" s="402"/>
      <c r="CS58" s="402"/>
      <c r="CT58" s="402"/>
      <c r="CU58" s="402"/>
      <c r="CV58" s="402"/>
      <c r="CW58" s="402"/>
      <c r="CX58" s="402"/>
      <c r="CY58" s="402"/>
      <c r="CZ58" s="402"/>
      <c r="DA58" s="402"/>
      <c r="DB58" s="402"/>
      <c r="DC58" s="402"/>
      <c r="DD58" s="402"/>
      <c r="DE58" s="402"/>
      <c r="DF58" s="402"/>
      <c r="DG58" s="402"/>
      <c r="DH58" s="402"/>
      <c r="DI58" s="402"/>
      <c r="DJ58" s="402"/>
      <c r="DK58" s="402"/>
      <c r="DL58" s="402"/>
      <c r="DM58" s="402"/>
      <c r="DN58" s="402"/>
      <c r="DO58" s="402"/>
      <c r="DP58" s="402"/>
    </row>
    <row r="59" spans="1:120" s="441" customFormat="1" ht="12.95" customHeight="1">
      <c r="A59" s="330"/>
      <c r="B59" s="429" t="s">
        <v>758</v>
      </c>
      <c r="C59" s="430" t="s">
        <v>739</v>
      </c>
      <c r="D59" s="337"/>
      <c r="E59" s="337"/>
      <c r="F59" s="649"/>
      <c r="G59" s="649"/>
      <c r="H59" s="337" t="s">
        <v>740</v>
      </c>
      <c r="I59" s="649"/>
      <c r="J59" s="649"/>
      <c r="K59" s="337" t="s">
        <v>741</v>
      </c>
      <c r="L59" s="430" t="s">
        <v>816</v>
      </c>
      <c r="M59" s="430"/>
      <c r="N59" s="337"/>
      <c r="O59" s="649"/>
      <c r="P59" s="649"/>
      <c r="Q59" s="337" t="s">
        <v>740</v>
      </c>
      <c r="R59" s="649"/>
      <c r="S59" s="649"/>
      <c r="T59" s="337"/>
      <c r="U59" s="650">
        <f t="shared" si="12"/>
        <v>0</v>
      </c>
      <c r="V59" s="651"/>
      <c r="W59" s="431">
        <f t="shared" si="13"/>
        <v>0</v>
      </c>
      <c r="X59" s="330"/>
      <c r="Y59" s="330"/>
      <c r="Z59" s="330"/>
      <c r="AA59" s="330"/>
      <c r="AB59" s="330"/>
      <c r="AC59" s="330"/>
      <c r="AD59" s="330"/>
      <c r="AE59" s="330"/>
      <c r="AF59" s="330"/>
      <c r="AG59" s="330"/>
      <c r="AH59" s="330"/>
      <c r="AI59" s="330"/>
      <c r="AJ59" s="330"/>
      <c r="AK59" s="330"/>
      <c r="AL59" s="330"/>
      <c r="AM59" s="330"/>
      <c r="AN59" s="330"/>
      <c r="AO59" s="330"/>
      <c r="AP59" s="330"/>
      <c r="AQ59" s="330"/>
      <c r="AR59" s="433">
        <v>8</v>
      </c>
      <c r="AS59" s="330" t="s">
        <v>812</v>
      </c>
      <c r="AT59" s="330"/>
      <c r="AU59" s="330"/>
      <c r="AV59" s="330"/>
      <c r="AW59" s="330"/>
      <c r="AX59" s="330"/>
      <c r="AY59" s="330"/>
      <c r="AZ59" s="330"/>
      <c r="BA59" s="330"/>
      <c r="BB59" s="330"/>
      <c r="BC59" s="330"/>
      <c r="BD59" s="330"/>
      <c r="BE59" s="330"/>
      <c r="BF59" s="330"/>
      <c r="BG59" s="330"/>
      <c r="BH59" s="330"/>
      <c r="BI59" s="330"/>
      <c r="BJ59" s="330"/>
      <c r="BK59" s="330"/>
      <c r="BL59" s="330"/>
      <c r="BM59" s="330"/>
      <c r="BN59" s="330"/>
      <c r="BO59" s="330"/>
      <c r="BP59" s="330"/>
      <c r="BQ59" s="330"/>
      <c r="BR59" s="330"/>
      <c r="BS59" s="330"/>
      <c r="BT59" s="330"/>
      <c r="BU59" s="330"/>
      <c r="BV59" s="330"/>
      <c r="BW59" s="330"/>
      <c r="BX59" s="330"/>
      <c r="BY59" s="330"/>
      <c r="BZ59" s="330"/>
      <c r="CA59" s="330"/>
      <c r="CB59" s="330"/>
      <c r="CC59" s="330" t="s">
        <v>828</v>
      </c>
      <c r="CD59" s="330" t="s">
        <v>824</v>
      </c>
      <c r="CE59" s="330"/>
      <c r="CF59" s="330"/>
      <c r="CG59" s="330"/>
      <c r="CH59" s="330"/>
      <c r="CI59" s="330"/>
      <c r="CJ59" s="330"/>
      <c r="CK59" s="330"/>
      <c r="CL59" s="330"/>
      <c r="CM59" s="330"/>
      <c r="CN59" s="330"/>
      <c r="CO59" s="330"/>
      <c r="CP59" s="330"/>
      <c r="CQ59" s="440"/>
      <c r="CR59" s="440"/>
      <c r="CS59" s="440"/>
      <c r="CT59" s="440"/>
      <c r="CU59" s="440"/>
      <c r="CV59" s="440"/>
      <c r="CW59" s="440"/>
      <c r="CX59" s="440"/>
      <c r="CY59" s="440"/>
      <c r="CZ59" s="440"/>
      <c r="DA59" s="440"/>
      <c r="DB59" s="440"/>
      <c r="DC59" s="440"/>
      <c r="DD59" s="440"/>
      <c r="DE59" s="440"/>
      <c r="DF59" s="440"/>
      <c r="DG59" s="440"/>
      <c r="DH59" s="440"/>
      <c r="DI59" s="440"/>
      <c r="DJ59" s="440"/>
      <c r="DK59" s="440"/>
      <c r="DL59" s="440"/>
      <c r="DM59" s="440"/>
      <c r="DN59" s="440"/>
      <c r="DO59" s="440"/>
      <c r="DP59" s="440"/>
    </row>
    <row r="60" spans="1:120" s="441" customFormat="1" ht="12.95" customHeight="1">
      <c r="A60" s="330"/>
      <c r="B60" s="429" t="s">
        <v>759</v>
      </c>
      <c r="C60" s="430" t="s">
        <v>739</v>
      </c>
      <c r="D60" s="337"/>
      <c r="E60" s="337"/>
      <c r="F60" s="649"/>
      <c r="G60" s="649"/>
      <c r="H60" s="337" t="s">
        <v>740</v>
      </c>
      <c r="I60" s="649"/>
      <c r="J60" s="649"/>
      <c r="K60" s="337" t="s">
        <v>741</v>
      </c>
      <c r="L60" s="430" t="s">
        <v>816</v>
      </c>
      <c r="M60" s="430"/>
      <c r="N60" s="337"/>
      <c r="O60" s="649"/>
      <c r="P60" s="649"/>
      <c r="Q60" s="337" t="s">
        <v>740</v>
      </c>
      <c r="R60" s="649"/>
      <c r="S60" s="649"/>
      <c r="T60" s="337"/>
      <c r="U60" s="650">
        <f t="shared" si="12"/>
        <v>0</v>
      </c>
      <c r="V60" s="651"/>
      <c r="W60" s="431">
        <f t="shared" si="13"/>
        <v>0</v>
      </c>
      <c r="X60" s="330"/>
      <c r="Y60" s="330"/>
      <c r="Z60" s="330"/>
      <c r="AA60" s="330"/>
      <c r="AB60" s="330"/>
      <c r="AC60" s="330"/>
      <c r="AD60" s="330"/>
      <c r="AE60" s="330"/>
      <c r="AF60" s="330"/>
      <c r="AG60" s="330"/>
      <c r="AH60" s="330"/>
      <c r="AI60" s="330"/>
      <c r="AJ60" s="330"/>
      <c r="AK60" s="330"/>
      <c r="AL60" s="330"/>
      <c r="AM60" s="330"/>
      <c r="AN60" s="330"/>
      <c r="AO60" s="330"/>
      <c r="AP60" s="330"/>
      <c r="AQ60" s="330"/>
      <c r="AR60" s="433">
        <v>9</v>
      </c>
      <c r="AS60" s="330" t="s">
        <v>813</v>
      </c>
      <c r="AT60" s="330"/>
      <c r="AU60" s="330"/>
      <c r="AV60" s="330"/>
      <c r="AW60" s="330"/>
      <c r="AX60" s="330"/>
      <c r="AY60" s="330"/>
      <c r="AZ60" s="330"/>
      <c r="BA60" s="330"/>
      <c r="BB60" s="330"/>
      <c r="BC60" s="330"/>
      <c r="BD60" s="330"/>
      <c r="BE60" s="330"/>
      <c r="BF60" s="330"/>
      <c r="BG60" s="330"/>
      <c r="BH60" s="330"/>
      <c r="BI60" s="330"/>
      <c r="BJ60" s="330"/>
      <c r="BK60" s="330"/>
      <c r="BL60" s="330"/>
      <c r="BM60" s="330"/>
      <c r="BN60" s="330"/>
      <c r="BO60" s="330"/>
      <c r="BP60" s="330"/>
      <c r="BQ60" s="330"/>
      <c r="BR60" s="330"/>
      <c r="BS60" s="330"/>
      <c r="BT60" s="330"/>
      <c r="BU60" s="330"/>
      <c r="BV60" s="330"/>
      <c r="BW60" s="330"/>
      <c r="BX60" s="330"/>
      <c r="BY60" s="330"/>
      <c r="BZ60" s="330"/>
      <c r="CA60" s="330"/>
      <c r="CB60" s="330"/>
      <c r="CC60" s="330" t="str">
        <f>""</f>
        <v/>
      </c>
      <c r="CD60" s="330" t="s">
        <v>829</v>
      </c>
      <c r="CE60" s="330"/>
      <c r="CF60" s="330"/>
      <c r="CG60" s="330"/>
      <c r="CH60" s="330"/>
      <c r="CI60" s="330"/>
      <c r="CJ60" s="330"/>
      <c r="CK60" s="330"/>
      <c r="CL60" s="330"/>
      <c r="CM60" s="330"/>
      <c r="CN60" s="330"/>
      <c r="CO60" s="330"/>
      <c r="CP60" s="330"/>
      <c r="CQ60" s="440"/>
      <c r="CR60" s="440"/>
      <c r="CS60" s="440"/>
      <c r="CT60" s="440"/>
      <c r="CU60" s="440"/>
      <c r="CV60" s="440"/>
      <c r="CW60" s="440"/>
      <c r="CX60" s="440"/>
      <c r="CY60" s="440"/>
      <c r="CZ60" s="440"/>
      <c r="DA60" s="440"/>
      <c r="DB60" s="440"/>
      <c r="DC60" s="440"/>
      <c r="DD60" s="440"/>
      <c r="DE60" s="440"/>
      <c r="DF60" s="440"/>
      <c r="DG60" s="440"/>
      <c r="DH60" s="440"/>
      <c r="DI60" s="440"/>
      <c r="DJ60" s="440"/>
      <c r="DK60" s="440"/>
      <c r="DL60" s="440"/>
      <c r="DM60" s="440"/>
      <c r="DN60" s="440"/>
      <c r="DO60" s="440"/>
      <c r="DP60" s="440"/>
    </row>
    <row r="61" spans="1:120" s="441" customFormat="1" ht="12.95" customHeight="1" thickBot="1">
      <c r="A61" s="330"/>
      <c r="B61" s="435" t="s">
        <v>760</v>
      </c>
      <c r="C61" s="436" t="s">
        <v>739</v>
      </c>
      <c r="D61" s="437"/>
      <c r="E61" s="437"/>
      <c r="F61" s="652"/>
      <c r="G61" s="652"/>
      <c r="H61" s="437" t="s">
        <v>740</v>
      </c>
      <c r="I61" s="652"/>
      <c r="J61" s="652"/>
      <c r="K61" s="437" t="s">
        <v>741</v>
      </c>
      <c r="L61" s="436" t="s">
        <v>816</v>
      </c>
      <c r="M61" s="436"/>
      <c r="N61" s="437"/>
      <c r="O61" s="652"/>
      <c r="P61" s="652"/>
      <c r="Q61" s="437" t="s">
        <v>740</v>
      </c>
      <c r="R61" s="652"/>
      <c r="S61" s="652"/>
      <c r="T61" s="437"/>
      <c r="U61" s="653">
        <f t="shared" si="12"/>
        <v>0</v>
      </c>
      <c r="V61" s="654"/>
      <c r="W61" s="431">
        <f t="shared" si="13"/>
        <v>0</v>
      </c>
      <c r="X61" s="330"/>
      <c r="Y61" s="330"/>
      <c r="Z61" s="330"/>
      <c r="AA61" s="330"/>
      <c r="AB61" s="330"/>
      <c r="AC61" s="330"/>
      <c r="AD61" s="330"/>
      <c r="AE61" s="330"/>
      <c r="AF61" s="330"/>
      <c r="AG61" s="330"/>
      <c r="AH61" s="330"/>
      <c r="AI61" s="330"/>
      <c r="AJ61" s="330"/>
      <c r="AK61" s="330"/>
      <c r="AL61" s="330"/>
      <c r="AM61" s="330"/>
      <c r="AN61" s="330"/>
      <c r="AO61" s="330"/>
      <c r="AP61" s="330"/>
      <c r="AQ61" s="330"/>
      <c r="AR61" s="433"/>
      <c r="AS61" s="330"/>
      <c r="AT61" s="330"/>
      <c r="AU61" s="330"/>
      <c r="AV61" s="330"/>
      <c r="AW61" s="330"/>
      <c r="AX61" s="330"/>
      <c r="AY61" s="330"/>
      <c r="AZ61" s="330"/>
      <c r="BA61" s="330"/>
      <c r="BB61" s="330"/>
      <c r="BC61" s="330"/>
      <c r="BD61" s="330"/>
      <c r="BE61" s="330"/>
      <c r="BF61" s="330"/>
      <c r="BG61" s="330"/>
      <c r="BH61" s="330"/>
      <c r="BI61" s="330"/>
      <c r="BJ61" s="330"/>
      <c r="BK61" s="330"/>
      <c r="BL61" s="330"/>
      <c r="BM61" s="330"/>
      <c r="BN61" s="330"/>
      <c r="BO61" s="330"/>
      <c r="BP61" s="330"/>
      <c r="BQ61" s="330"/>
      <c r="BR61" s="330"/>
      <c r="BS61" s="330"/>
      <c r="BT61" s="330"/>
      <c r="BU61" s="330"/>
      <c r="BV61" s="330"/>
      <c r="BW61" s="330"/>
      <c r="BX61" s="330"/>
      <c r="BY61" s="330"/>
      <c r="BZ61" s="330"/>
      <c r="CA61" s="330"/>
      <c r="CB61" s="330"/>
      <c r="CC61" s="330"/>
      <c r="CD61" s="330"/>
      <c r="CE61" s="330"/>
      <c r="CF61" s="330"/>
      <c r="CG61" s="330"/>
      <c r="CH61" s="330"/>
      <c r="CI61" s="330"/>
      <c r="CJ61" s="330"/>
      <c r="CK61" s="330"/>
      <c r="CL61" s="330"/>
      <c r="CM61" s="330"/>
      <c r="CN61" s="330"/>
      <c r="CO61" s="330"/>
      <c r="CP61" s="330"/>
      <c r="CQ61" s="440"/>
      <c r="CR61" s="440"/>
      <c r="CS61" s="440"/>
      <c r="CT61" s="440"/>
      <c r="CU61" s="440"/>
      <c r="CV61" s="440"/>
      <c r="CW61" s="440"/>
      <c r="CX61" s="440"/>
      <c r="CY61" s="440"/>
      <c r="CZ61" s="440"/>
      <c r="DA61" s="440"/>
      <c r="DB61" s="440"/>
      <c r="DC61" s="440"/>
      <c r="DD61" s="440"/>
      <c r="DE61" s="440"/>
      <c r="DF61" s="440"/>
      <c r="DG61" s="440"/>
      <c r="DH61" s="440"/>
      <c r="DI61" s="440"/>
      <c r="DJ61" s="440"/>
      <c r="DK61" s="440"/>
      <c r="DL61" s="440"/>
      <c r="DM61" s="440"/>
      <c r="DN61" s="440"/>
      <c r="DO61" s="440"/>
      <c r="DP61" s="440"/>
    </row>
    <row r="62" spans="1:120" s="441" customFormat="1" ht="12.95" hidden="1" customHeight="1">
      <c r="A62" s="439"/>
      <c r="B62" s="439" t="s">
        <v>1048</v>
      </c>
      <c r="C62" s="439"/>
      <c r="D62" s="439"/>
      <c r="E62" s="439"/>
      <c r="F62" s="439"/>
      <c r="G62" s="439"/>
      <c r="H62" s="439"/>
      <c r="I62" s="439"/>
      <c r="J62" s="439"/>
      <c r="K62" s="439"/>
      <c r="L62" s="439"/>
      <c r="M62" s="439"/>
      <c r="N62" s="439"/>
      <c r="O62" s="439"/>
      <c r="P62" s="439"/>
      <c r="Q62" s="439"/>
      <c r="R62" s="439"/>
      <c r="S62" s="439"/>
      <c r="T62" s="439"/>
      <c r="U62" s="439"/>
      <c r="V62" s="439"/>
      <c r="W62" s="439"/>
      <c r="X62" s="439"/>
      <c r="Y62" s="439"/>
      <c r="Z62" s="439"/>
      <c r="AA62" s="439"/>
      <c r="AB62" s="439"/>
      <c r="AC62" s="439"/>
      <c r="AD62" s="439"/>
      <c r="AE62" s="439"/>
      <c r="AF62" s="439"/>
      <c r="AG62" s="439"/>
      <c r="AH62" s="439"/>
      <c r="AI62" s="439"/>
      <c r="AJ62" s="439"/>
      <c r="AK62" s="439"/>
      <c r="AL62" s="439"/>
      <c r="AM62" s="332"/>
      <c r="AN62" s="439"/>
      <c r="AO62" s="439"/>
      <c r="AP62" s="439"/>
      <c r="AQ62" s="439"/>
      <c r="AR62" s="439"/>
      <c r="AS62" s="439"/>
      <c r="AT62" s="439"/>
      <c r="AU62" s="439"/>
      <c r="AV62" s="439"/>
      <c r="AW62" s="439"/>
      <c r="AX62" s="439"/>
      <c r="AY62" s="439"/>
      <c r="AZ62" s="439"/>
      <c r="BA62" s="439"/>
      <c r="BB62" s="439"/>
      <c r="BC62" s="439"/>
      <c r="BD62" s="439"/>
      <c r="BE62" s="439"/>
      <c r="BF62" s="439"/>
      <c r="BG62" s="439"/>
      <c r="BH62" s="439"/>
      <c r="BI62" s="439"/>
      <c r="BJ62" s="439"/>
      <c r="BK62" s="439"/>
      <c r="BL62" s="439"/>
      <c r="BM62" s="439"/>
      <c r="BN62" s="439"/>
      <c r="BO62" s="439"/>
      <c r="BP62" s="439"/>
      <c r="BQ62" s="439"/>
      <c r="BR62" s="439"/>
      <c r="BS62" s="439"/>
      <c r="BT62" s="439"/>
      <c r="BU62" s="439"/>
      <c r="BV62" s="439"/>
      <c r="BW62" s="439"/>
      <c r="BX62" s="439"/>
      <c r="BY62" s="439"/>
      <c r="BZ62" s="439"/>
      <c r="CA62" s="439"/>
      <c r="CB62" s="439"/>
      <c r="CC62" s="439"/>
      <c r="CD62" s="439"/>
      <c r="CE62" s="439"/>
      <c r="CF62" s="439"/>
      <c r="CG62" s="439"/>
      <c r="CH62" s="439"/>
      <c r="CI62" s="439"/>
      <c r="CJ62" s="439"/>
      <c r="CK62" s="439"/>
      <c r="CL62" s="439"/>
      <c r="CM62" s="439"/>
      <c r="CN62" s="439"/>
      <c r="CO62" s="439"/>
      <c r="CP62" s="440"/>
      <c r="CQ62" s="440"/>
      <c r="CR62" s="440"/>
      <c r="CS62" s="440"/>
      <c r="CT62" s="440"/>
      <c r="CU62" s="440"/>
      <c r="CV62" s="440"/>
      <c r="CW62" s="440"/>
      <c r="CX62" s="440"/>
      <c r="CY62" s="440"/>
      <c r="CZ62" s="440"/>
      <c r="DA62" s="440"/>
      <c r="DB62" s="440"/>
      <c r="DC62" s="440"/>
      <c r="DD62" s="440"/>
      <c r="DE62" s="440"/>
      <c r="DF62" s="440"/>
      <c r="DG62" s="440"/>
      <c r="DH62" s="440"/>
      <c r="DI62" s="440"/>
      <c r="DJ62" s="440"/>
      <c r="DK62" s="440"/>
      <c r="DL62" s="440"/>
      <c r="DM62" s="440"/>
      <c r="DN62" s="440"/>
      <c r="DO62" s="440"/>
    </row>
    <row r="63" spans="1:120" s="441" customFormat="1" ht="12.95" hidden="1" customHeight="1">
      <c r="A63" s="439"/>
      <c r="B63" s="439" t="s">
        <v>1049</v>
      </c>
      <c r="C63" s="439"/>
      <c r="D63" s="439"/>
      <c r="E63" s="439"/>
      <c r="F63" s="439"/>
      <c r="G63" s="439"/>
      <c r="H63" s="439"/>
      <c r="I63" s="439"/>
      <c r="J63" s="439"/>
      <c r="K63" s="439"/>
      <c r="L63" s="439"/>
      <c r="M63" s="439"/>
      <c r="N63" s="439"/>
      <c r="O63" s="439"/>
      <c r="P63" s="439"/>
      <c r="Q63" s="439"/>
      <c r="R63" s="439"/>
      <c r="S63" s="439"/>
      <c r="T63" s="439"/>
      <c r="U63" s="439"/>
      <c r="V63" s="439"/>
      <c r="W63" s="439"/>
      <c r="X63" s="439"/>
      <c r="Y63" s="439"/>
      <c r="Z63" s="439"/>
      <c r="AA63" s="439"/>
      <c r="AB63" s="439"/>
      <c r="AC63" s="439"/>
      <c r="AD63" s="439"/>
      <c r="AE63" s="439"/>
      <c r="AF63" s="439"/>
      <c r="AG63" s="439"/>
      <c r="AH63" s="439"/>
      <c r="AI63" s="439"/>
      <c r="AJ63" s="439"/>
      <c r="AK63" s="439"/>
      <c r="AL63" s="439"/>
      <c r="AM63" s="332"/>
      <c r="AN63" s="439"/>
      <c r="AO63" s="439"/>
      <c r="AP63" s="439"/>
      <c r="AQ63" s="439"/>
      <c r="AR63" s="439"/>
      <c r="AS63" s="439"/>
      <c r="AT63" s="439"/>
      <c r="AU63" s="439"/>
      <c r="AV63" s="439"/>
      <c r="AW63" s="439"/>
      <c r="AX63" s="439"/>
      <c r="AY63" s="439"/>
      <c r="AZ63" s="439"/>
      <c r="BA63" s="439"/>
      <c r="BB63" s="439"/>
      <c r="BC63" s="439"/>
      <c r="BD63" s="439"/>
      <c r="BE63" s="439"/>
      <c r="BF63" s="439"/>
      <c r="BG63" s="439"/>
      <c r="BH63" s="439"/>
      <c r="BI63" s="439"/>
      <c r="BJ63" s="439"/>
      <c r="BK63" s="439"/>
      <c r="BL63" s="439"/>
      <c r="BM63" s="439"/>
      <c r="BN63" s="439"/>
      <c r="BO63" s="439"/>
      <c r="BP63" s="439"/>
      <c r="BQ63" s="439"/>
      <c r="BR63" s="439"/>
      <c r="BS63" s="439"/>
      <c r="BT63" s="439"/>
      <c r="BU63" s="439"/>
      <c r="BV63" s="439"/>
      <c r="BW63" s="439"/>
      <c r="BX63" s="439"/>
      <c r="BY63" s="439"/>
      <c r="BZ63" s="439"/>
      <c r="CA63" s="439"/>
      <c r="CB63" s="439"/>
      <c r="CC63" s="439"/>
      <c r="CD63" s="439"/>
      <c r="CE63" s="439"/>
      <c r="CF63" s="439"/>
      <c r="CG63" s="439"/>
      <c r="CH63" s="439"/>
      <c r="CI63" s="439"/>
      <c r="CJ63" s="439"/>
      <c r="CK63" s="439"/>
      <c r="CL63" s="439"/>
      <c r="CM63" s="439"/>
      <c r="CN63" s="439"/>
      <c r="CO63" s="439"/>
      <c r="CP63" s="440"/>
      <c r="CQ63" s="440"/>
      <c r="CR63" s="440"/>
      <c r="CS63" s="440"/>
      <c r="CT63" s="440"/>
      <c r="CU63" s="440"/>
      <c r="CV63" s="440"/>
      <c r="CW63" s="440"/>
      <c r="CX63" s="440"/>
      <c r="CY63" s="440"/>
      <c r="CZ63" s="440"/>
      <c r="DA63" s="440"/>
      <c r="DB63" s="440"/>
      <c r="DC63" s="440"/>
      <c r="DD63" s="440"/>
      <c r="DE63" s="440"/>
      <c r="DF63" s="440"/>
      <c r="DG63" s="440"/>
      <c r="DH63" s="440"/>
      <c r="DI63" s="440"/>
      <c r="DJ63" s="440"/>
      <c r="DK63" s="440"/>
      <c r="DL63" s="440"/>
      <c r="DM63" s="440"/>
      <c r="DN63" s="440"/>
      <c r="DO63" s="440"/>
    </row>
    <row r="64" spans="1:120" s="441" customFormat="1" ht="12.95" customHeight="1">
      <c r="A64" s="439"/>
      <c r="B64" s="439"/>
      <c r="C64" s="439"/>
      <c r="D64" s="439"/>
      <c r="E64" s="439"/>
      <c r="F64" s="439"/>
      <c r="G64" s="439"/>
      <c r="H64" s="439"/>
      <c r="I64" s="439"/>
      <c r="J64" s="439"/>
      <c r="K64" s="439"/>
      <c r="L64" s="439"/>
      <c r="M64" s="439"/>
      <c r="N64" s="439"/>
      <c r="O64" s="439"/>
      <c r="P64" s="439"/>
      <c r="Q64" s="439"/>
      <c r="R64" s="439"/>
      <c r="S64" s="439"/>
      <c r="T64" s="439"/>
      <c r="U64" s="439"/>
      <c r="V64" s="439"/>
      <c r="W64" s="439"/>
      <c r="X64" s="439"/>
      <c r="Y64" s="439"/>
      <c r="Z64" s="439"/>
      <c r="AA64" s="439"/>
      <c r="AB64" s="439"/>
      <c r="AC64" s="439"/>
      <c r="AD64" s="439"/>
      <c r="AE64" s="439"/>
      <c r="AF64" s="439"/>
      <c r="AG64" s="439"/>
      <c r="AH64" s="439"/>
      <c r="AI64" s="439"/>
      <c r="AJ64" s="439"/>
      <c r="AK64" s="439"/>
      <c r="AL64" s="439"/>
      <c r="AM64" s="332"/>
      <c r="AN64" s="439"/>
      <c r="AO64" s="439"/>
      <c r="AP64" s="439"/>
      <c r="AQ64" s="439"/>
      <c r="AR64" s="439"/>
      <c r="AS64" s="439"/>
      <c r="AT64" s="439"/>
      <c r="AU64" s="439"/>
      <c r="AV64" s="439"/>
      <c r="AW64" s="439"/>
      <c r="AX64" s="439"/>
      <c r="AY64" s="439"/>
      <c r="AZ64" s="439"/>
      <c r="BA64" s="439"/>
      <c r="BB64" s="439"/>
      <c r="BC64" s="439"/>
      <c r="BD64" s="439"/>
      <c r="BE64" s="439"/>
      <c r="BF64" s="439"/>
      <c r="BG64" s="439"/>
      <c r="BH64" s="439"/>
      <c r="BI64" s="439"/>
      <c r="BJ64" s="439"/>
      <c r="BK64" s="439"/>
      <c r="BL64" s="439"/>
      <c r="BM64" s="439"/>
      <c r="BN64" s="439"/>
      <c r="BO64" s="439"/>
      <c r="BP64" s="439"/>
      <c r="BQ64" s="439"/>
      <c r="BR64" s="439"/>
      <c r="BS64" s="439"/>
      <c r="BT64" s="439"/>
      <c r="BU64" s="439"/>
      <c r="BV64" s="439"/>
      <c r="BW64" s="439"/>
      <c r="BX64" s="439"/>
      <c r="BY64" s="439"/>
      <c r="BZ64" s="439"/>
      <c r="CA64" s="439"/>
      <c r="CB64" s="439"/>
      <c r="CC64" s="439"/>
      <c r="CD64" s="439"/>
      <c r="CE64" s="439"/>
      <c r="CF64" s="439"/>
      <c r="CG64" s="439"/>
      <c r="CH64" s="439"/>
      <c r="CI64" s="439"/>
      <c r="CJ64" s="439"/>
      <c r="CK64" s="439"/>
      <c r="CL64" s="439"/>
      <c r="CM64" s="439"/>
      <c r="CN64" s="439"/>
      <c r="CO64" s="439"/>
      <c r="CP64" s="440"/>
      <c r="CQ64" s="440"/>
      <c r="CR64" s="440"/>
      <c r="CS64" s="440"/>
      <c r="CT64" s="440"/>
      <c r="CU64" s="440"/>
      <c r="CV64" s="440"/>
      <c r="CW64" s="440"/>
      <c r="CX64" s="440"/>
      <c r="CY64" s="440"/>
      <c r="CZ64" s="440"/>
      <c r="DA64" s="440"/>
      <c r="DB64" s="440"/>
      <c r="DC64" s="440"/>
      <c r="DD64" s="440"/>
      <c r="DE64" s="440"/>
      <c r="DF64" s="440"/>
      <c r="DG64" s="440"/>
      <c r="DH64" s="440"/>
      <c r="DI64" s="440"/>
      <c r="DJ64" s="440"/>
      <c r="DK64" s="440"/>
      <c r="DL64" s="440"/>
      <c r="DM64" s="440"/>
      <c r="DN64" s="440"/>
      <c r="DO64" s="440"/>
    </row>
    <row r="65" spans="1:119" s="441" customFormat="1" ht="12.95" customHeight="1">
      <c r="A65" s="330"/>
      <c r="B65" s="330"/>
      <c r="C65" s="330"/>
      <c r="D65" s="330"/>
      <c r="E65" s="330"/>
      <c r="F65" s="330"/>
      <c r="G65" s="330"/>
      <c r="H65" s="330"/>
      <c r="I65" s="330"/>
      <c r="J65" s="330"/>
      <c r="K65" s="330"/>
      <c r="L65" s="330"/>
      <c r="M65" s="330"/>
      <c r="N65" s="330"/>
      <c r="O65" s="330"/>
      <c r="P65" s="330"/>
      <c r="Q65" s="330"/>
      <c r="R65" s="330"/>
      <c r="S65" s="330"/>
      <c r="T65" s="330"/>
      <c r="U65" s="330"/>
      <c r="V65" s="330"/>
      <c r="W65" s="330"/>
      <c r="X65" s="330"/>
      <c r="Y65" s="330"/>
      <c r="Z65" s="330"/>
      <c r="AA65" s="330"/>
      <c r="AB65" s="330"/>
      <c r="AC65" s="330"/>
      <c r="AD65" s="330"/>
      <c r="AE65" s="330"/>
      <c r="AF65" s="330"/>
      <c r="AG65" s="330"/>
      <c r="AH65" s="330"/>
      <c r="AI65" s="330"/>
      <c r="AJ65" s="330"/>
      <c r="AK65" s="330"/>
      <c r="AL65" s="330"/>
      <c r="AM65" s="332"/>
      <c r="AN65" s="330"/>
      <c r="AO65" s="330"/>
      <c r="AP65" s="330"/>
      <c r="AQ65" s="330"/>
      <c r="AR65" s="330"/>
      <c r="AS65" s="330"/>
      <c r="AT65" s="330"/>
      <c r="AU65" s="330"/>
      <c r="AV65" s="330"/>
      <c r="AW65" s="330"/>
      <c r="AX65" s="330"/>
      <c r="AY65" s="330"/>
      <c r="AZ65" s="330"/>
      <c r="BA65" s="330"/>
      <c r="BB65" s="330"/>
      <c r="BC65" s="330"/>
      <c r="BD65" s="330"/>
      <c r="BE65" s="330"/>
      <c r="BF65" s="330"/>
      <c r="BG65" s="330"/>
      <c r="BH65" s="330"/>
      <c r="BI65" s="330"/>
      <c r="BJ65" s="330"/>
      <c r="BK65" s="330"/>
      <c r="BL65" s="330"/>
      <c r="BM65" s="330"/>
      <c r="BN65" s="330"/>
      <c r="BO65" s="330"/>
      <c r="BP65" s="330"/>
      <c r="BQ65" s="330"/>
      <c r="BR65" s="330"/>
      <c r="BS65" s="330"/>
      <c r="BT65" s="330"/>
      <c r="BU65" s="330"/>
      <c r="BV65" s="330"/>
      <c r="BW65" s="330"/>
      <c r="BX65" s="330"/>
      <c r="BY65" s="330"/>
      <c r="BZ65" s="330"/>
      <c r="CA65" s="330"/>
      <c r="CB65" s="330"/>
      <c r="CC65" s="330"/>
      <c r="CD65" s="330"/>
      <c r="CE65" s="330"/>
      <c r="CF65" s="330"/>
      <c r="CG65" s="330"/>
      <c r="CH65" s="330"/>
      <c r="CI65" s="330"/>
      <c r="CJ65" s="330"/>
      <c r="CK65" s="330"/>
      <c r="CL65" s="330"/>
      <c r="CM65" s="330"/>
      <c r="CN65" s="330"/>
      <c r="CO65" s="330"/>
      <c r="CP65" s="440"/>
      <c r="CQ65" s="440"/>
      <c r="CR65" s="440"/>
      <c r="CS65" s="440"/>
      <c r="CT65" s="440"/>
      <c r="CU65" s="440"/>
      <c r="CV65" s="440"/>
      <c r="CW65" s="440"/>
      <c r="CX65" s="440"/>
      <c r="CY65" s="440"/>
      <c r="CZ65" s="440"/>
      <c r="DA65" s="440"/>
      <c r="DB65" s="440"/>
      <c r="DC65" s="440"/>
      <c r="DD65" s="440"/>
      <c r="DE65" s="440"/>
      <c r="DF65" s="440"/>
      <c r="DG65" s="440"/>
      <c r="DH65" s="440"/>
      <c r="DI65" s="440"/>
      <c r="DJ65" s="440"/>
      <c r="DK65" s="440"/>
      <c r="DL65" s="440"/>
      <c r="DM65" s="440"/>
      <c r="DN65" s="440"/>
      <c r="DO65" s="440"/>
    </row>
    <row r="66" spans="1:119" s="441" customFormat="1" ht="12.95" hidden="1" customHeight="1" thickBot="1">
      <c r="A66" s="330"/>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442" t="s">
        <v>767</v>
      </c>
      <c r="AE66" s="442"/>
      <c r="AF66" s="442"/>
      <c r="AG66" s="442"/>
      <c r="AH66" s="442"/>
      <c r="AI66" s="442"/>
      <c r="AJ66" s="442"/>
      <c r="AK66" s="442"/>
      <c r="AL66" s="442"/>
      <c r="AM66" s="443"/>
      <c r="AN66" s="442"/>
      <c r="AO66" s="442"/>
      <c r="AP66" s="442"/>
      <c r="AQ66" s="442"/>
      <c r="AR66" s="442"/>
      <c r="AS66" s="442"/>
      <c r="AT66" s="442"/>
      <c r="AU66" s="442"/>
      <c r="AV66" s="442"/>
      <c r="AW66" s="442"/>
      <c r="AX66" s="442"/>
      <c r="AY66" s="442"/>
      <c r="AZ66" s="442"/>
      <c r="BA66" s="442"/>
      <c r="BB66" s="442"/>
      <c r="BC66" s="442"/>
      <c r="BD66" s="442"/>
      <c r="BE66" s="442"/>
      <c r="BF66" s="442"/>
      <c r="BG66" s="442"/>
      <c r="BH66" s="442"/>
      <c r="BI66" s="442"/>
      <c r="BJ66" s="442"/>
      <c r="BK66" s="442"/>
      <c r="BL66" s="442"/>
      <c r="BM66" s="442"/>
      <c r="BN66" s="442"/>
      <c r="BO66" s="442"/>
      <c r="BP66" s="442"/>
      <c r="BQ66" s="442"/>
      <c r="BR66" s="442"/>
      <c r="BS66" s="442"/>
      <c r="BT66" s="442"/>
      <c r="BU66" s="442"/>
      <c r="BV66" s="330"/>
      <c r="BW66" s="330"/>
      <c r="BX66" s="330"/>
      <c r="BY66" s="330"/>
      <c r="BZ66" s="330"/>
      <c r="CA66" s="330"/>
      <c r="CB66" s="330"/>
      <c r="CC66" s="330"/>
      <c r="CD66" s="330"/>
      <c r="CE66" s="330"/>
      <c r="CF66" s="330"/>
      <c r="CG66" s="330"/>
      <c r="CH66" s="330"/>
      <c r="CI66" s="330"/>
      <c r="CJ66" s="330"/>
      <c r="CK66" s="330"/>
      <c r="CL66" s="330"/>
      <c r="CM66" s="330"/>
      <c r="CN66" s="330"/>
      <c r="CO66" s="330"/>
      <c r="CP66" s="440"/>
      <c r="CQ66" s="440"/>
      <c r="CR66" s="440"/>
      <c r="CS66" s="440"/>
      <c r="CT66" s="440"/>
      <c r="CU66" s="440"/>
      <c r="CV66" s="440"/>
      <c r="CW66" s="440"/>
      <c r="CX66" s="440"/>
      <c r="CY66" s="440"/>
      <c r="CZ66" s="440"/>
      <c r="DA66" s="440"/>
      <c r="DB66" s="440"/>
      <c r="DC66" s="440"/>
      <c r="DD66" s="440"/>
      <c r="DE66" s="440"/>
      <c r="DF66" s="440"/>
      <c r="DG66" s="440"/>
      <c r="DH66" s="440"/>
      <c r="DI66" s="440"/>
      <c r="DJ66" s="440"/>
      <c r="DK66" s="440"/>
      <c r="DL66" s="440"/>
      <c r="DM66" s="440"/>
      <c r="DN66" s="440"/>
      <c r="DO66" s="440"/>
    </row>
    <row r="67" spans="1:119" s="441" customFormat="1" ht="12.95" hidden="1" customHeight="1">
      <c r="A67" s="337"/>
      <c r="B67" s="337"/>
      <c r="C67" s="337"/>
      <c r="D67" s="337"/>
      <c r="E67" s="337"/>
      <c r="F67" s="337"/>
      <c r="G67" s="337"/>
      <c r="H67" s="337"/>
      <c r="I67" s="337"/>
      <c r="J67" s="337"/>
      <c r="K67" s="337"/>
      <c r="L67" s="337"/>
      <c r="M67" s="337"/>
      <c r="N67" s="337"/>
      <c r="O67" s="337"/>
      <c r="P67" s="337"/>
      <c r="Q67" s="337"/>
      <c r="R67" s="337"/>
      <c r="S67" s="337"/>
      <c r="T67" s="337"/>
      <c r="U67" s="337"/>
      <c r="V67" s="337"/>
      <c r="W67" s="337"/>
      <c r="X67" s="337"/>
      <c r="Y67" s="337"/>
      <c r="Z67" s="337"/>
      <c r="AA67" s="337"/>
      <c r="AB67" s="337"/>
      <c r="AC67" s="337"/>
      <c r="AD67" s="444"/>
      <c r="AE67" s="445"/>
      <c r="AF67" s="445"/>
      <c r="AG67" s="446"/>
      <c r="AH67" s="447" t="s">
        <v>768</v>
      </c>
      <c r="AI67" s="448"/>
      <c r="AJ67" s="448"/>
      <c r="AK67" s="448"/>
      <c r="AL67" s="448"/>
      <c r="AM67" s="448"/>
      <c r="AN67" s="449"/>
      <c r="AO67" s="450" t="s">
        <v>717</v>
      </c>
      <c r="AP67" s="448"/>
      <c r="AQ67" s="448"/>
      <c r="AR67" s="448"/>
      <c r="AS67" s="448"/>
      <c r="AT67" s="448"/>
      <c r="AU67" s="449"/>
      <c r="AV67" s="450" t="s">
        <v>718</v>
      </c>
      <c r="AW67" s="448"/>
      <c r="AX67" s="448"/>
      <c r="AY67" s="448"/>
      <c r="AZ67" s="448"/>
      <c r="BA67" s="448"/>
      <c r="BB67" s="449"/>
      <c r="BC67" s="450" t="s">
        <v>719</v>
      </c>
      <c r="BD67" s="448"/>
      <c r="BE67" s="448"/>
      <c r="BF67" s="448"/>
      <c r="BG67" s="448"/>
      <c r="BH67" s="448"/>
      <c r="BI67" s="449"/>
      <c r="BJ67" s="451" t="s">
        <v>720</v>
      </c>
      <c r="BK67" s="452"/>
      <c r="BL67" s="453"/>
      <c r="BM67" s="454" t="s">
        <v>190</v>
      </c>
      <c r="BN67" s="455"/>
      <c r="BO67" s="456" t="s">
        <v>721</v>
      </c>
      <c r="BP67" s="455"/>
      <c r="BQ67" s="456" t="s">
        <v>722</v>
      </c>
      <c r="BR67" s="457"/>
      <c r="BS67" s="457"/>
      <c r="BT67" s="457"/>
      <c r="BU67" s="458"/>
      <c r="BV67" s="330">
        <f>VLOOKUP(勤務!AU2,日付シート!A1:B12,2,FALSE)</f>
        <v>31</v>
      </c>
      <c r="BW67" s="330"/>
      <c r="BX67" s="330"/>
      <c r="BY67" s="330"/>
      <c r="BZ67" s="330"/>
      <c r="CA67" s="330"/>
      <c r="CB67" s="330"/>
      <c r="CC67" s="330"/>
      <c r="CD67" s="330"/>
      <c r="CE67" s="330"/>
      <c r="CF67" s="330"/>
      <c r="CG67" s="330"/>
      <c r="CH67" s="330"/>
      <c r="CI67" s="330"/>
      <c r="CJ67" s="330"/>
      <c r="CK67" s="330"/>
      <c r="CL67" s="330"/>
      <c r="CM67" s="330"/>
      <c r="CN67" s="330"/>
      <c r="CO67" s="330"/>
      <c r="CP67" s="440"/>
      <c r="CQ67" s="440"/>
      <c r="CR67" s="440"/>
      <c r="CS67" s="440"/>
      <c r="CT67" s="440"/>
      <c r="CU67" s="440"/>
      <c r="CV67" s="440"/>
      <c r="CW67" s="440"/>
      <c r="CX67" s="440"/>
      <c r="CY67" s="440"/>
      <c r="CZ67" s="440"/>
      <c r="DA67" s="440"/>
      <c r="DB67" s="440"/>
      <c r="DC67" s="440"/>
      <c r="DD67" s="440"/>
      <c r="DE67" s="440"/>
      <c r="DF67" s="440"/>
      <c r="DG67" s="440"/>
      <c r="DH67" s="440"/>
      <c r="DI67" s="440"/>
      <c r="DJ67" s="440"/>
      <c r="DK67" s="440"/>
      <c r="DL67" s="440"/>
      <c r="DM67" s="440"/>
      <c r="DN67" s="440"/>
      <c r="DO67" s="440"/>
    </row>
    <row r="68" spans="1:119" s="441" customFormat="1" ht="12.95" hidden="1" customHeight="1">
      <c r="A68" s="337"/>
      <c r="B68" s="337"/>
      <c r="C68" s="337"/>
      <c r="D68" s="337"/>
      <c r="E68" s="337"/>
      <c r="F68" s="337"/>
      <c r="G68" s="337"/>
      <c r="H68" s="337"/>
      <c r="I68" s="337"/>
      <c r="J68" s="337"/>
      <c r="K68" s="337"/>
      <c r="L68" s="337"/>
      <c r="M68" s="337"/>
      <c r="N68" s="337"/>
      <c r="O68" s="337"/>
      <c r="P68" s="337"/>
      <c r="Q68" s="337"/>
      <c r="R68" s="337"/>
      <c r="S68" s="337"/>
      <c r="T68" s="337"/>
      <c r="U68" s="337"/>
      <c r="V68" s="337"/>
      <c r="W68" s="337"/>
      <c r="X68" s="337"/>
      <c r="Y68" s="337"/>
      <c r="Z68" s="337"/>
      <c r="AA68" s="337"/>
      <c r="AB68" s="337"/>
      <c r="AC68" s="459"/>
      <c r="AD68" s="460"/>
      <c r="AE68" s="385"/>
      <c r="AF68" s="385"/>
      <c r="AG68" s="461"/>
      <c r="AH68" s="462">
        <v>1</v>
      </c>
      <c r="AI68" s="463">
        <v>2</v>
      </c>
      <c r="AJ68" s="463">
        <v>3</v>
      </c>
      <c r="AK68" s="463">
        <v>4</v>
      </c>
      <c r="AL68" s="463">
        <v>5</v>
      </c>
      <c r="AM68" s="463">
        <v>6</v>
      </c>
      <c r="AN68" s="464">
        <v>7</v>
      </c>
      <c r="AO68" s="465">
        <v>8</v>
      </c>
      <c r="AP68" s="463">
        <v>9</v>
      </c>
      <c r="AQ68" s="463">
        <v>10</v>
      </c>
      <c r="AR68" s="463">
        <v>11</v>
      </c>
      <c r="AS68" s="463">
        <v>12</v>
      </c>
      <c r="AT68" s="463">
        <v>13</v>
      </c>
      <c r="AU68" s="464">
        <v>14</v>
      </c>
      <c r="AV68" s="465">
        <v>15</v>
      </c>
      <c r="AW68" s="463">
        <v>16</v>
      </c>
      <c r="AX68" s="463">
        <v>17</v>
      </c>
      <c r="AY68" s="463">
        <v>18</v>
      </c>
      <c r="AZ68" s="463">
        <v>19</v>
      </c>
      <c r="BA68" s="463">
        <v>20</v>
      </c>
      <c r="BB68" s="464">
        <v>21</v>
      </c>
      <c r="BC68" s="465">
        <v>22</v>
      </c>
      <c r="BD68" s="463">
        <v>23</v>
      </c>
      <c r="BE68" s="463">
        <v>24</v>
      </c>
      <c r="BF68" s="463">
        <v>25</v>
      </c>
      <c r="BG68" s="463">
        <v>26</v>
      </c>
      <c r="BH68" s="463">
        <v>27</v>
      </c>
      <c r="BI68" s="464">
        <v>28</v>
      </c>
      <c r="BJ68" s="465">
        <v>29</v>
      </c>
      <c r="BK68" s="463">
        <v>30</v>
      </c>
      <c r="BL68" s="464">
        <v>31</v>
      </c>
      <c r="BM68" s="466"/>
      <c r="BN68" s="467"/>
      <c r="BO68" s="468" t="s">
        <v>726</v>
      </c>
      <c r="BP68" s="469"/>
      <c r="BQ68" s="470" t="s">
        <v>727</v>
      </c>
      <c r="BR68" s="471"/>
      <c r="BS68" s="471"/>
      <c r="BT68" s="471"/>
      <c r="BU68" s="472"/>
      <c r="BV68" s="330"/>
      <c r="BW68" s="330"/>
      <c r="BX68" s="330"/>
      <c r="BY68" s="330"/>
      <c r="BZ68" s="330"/>
      <c r="CA68" s="330"/>
      <c r="CB68" s="330"/>
      <c r="CC68" s="330"/>
      <c r="CD68" s="330"/>
      <c r="CE68" s="330"/>
      <c r="CF68" s="330"/>
      <c r="CG68" s="330"/>
      <c r="CH68" s="330"/>
      <c r="CI68" s="330"/>
      <c r="CJ68" s="330"/>
      <c r="CK68" s="330"/>
      <c r="CL68" s="330"/>
      <c r="CM68" s="330"/>
      <c r="CN68" s="330"/>
      <c r="CO68" s="330"/>
      <c r="CP68" s="440"/>
      <c r="CQ68" s="440"/>
      <c r="CR68" s="440"/>
      <c r="CS68" s="440"/>
      <c r="CT68" s="440"/>
      <c r="CU68" s="440"/>
      <c r="CV68" s="440"/>
      <c r="CW68" s="440"/>
      <c r="CX68" s="440"/>
      <c r="CY68" s="440"/>
      <c r="CZ68" s="440"/>
      <c r="DA68" s="440"/>
      <c r="DB68" s="440"/>
      <c r="DC68" s="440"/>
      <c r="DD68" s="440"/>
      <c r="DE68" s="440"/>
      <c r="DF68" s="440"/>
      <c r="DG68" s="440"/>
      <c r="DH68" s="440"/>
      <c r="DI68" s="440"/>
      <c r="DJ68" s="440"/>
      <c r="DK68" s="440"/>
      <c r="DL68" s="440"/>
      <c r="DM68" s="440"/>
      <c r="DN68" s="440"/>
      <c r="DO68" s="440"/>
    </row>
    <row r="69" spans="1:119" s="441" customFormat="1" ht="12.95" hidden="1" customHeight="1">
      <c r="A69" s="337"/>
      <c r="B69" s="337"/>
      <c r="C69" s="337"/>
      <c r="D69" s="337"/>
      <c r="E69" s="337"/>
      <c r="F69" s="337"/>
      <c r="G69" s="337"/>
      <c r="H69" s="337"/>
      <c r="I69" s="337"/>
      <c r="J69" s="337"/>
      <c r="K69" s="337"/>
      <c r="L69" s="337"/>
      <c r="M69" s="337"/>
      <c r="N69" s="337"/>
      <c r="O69" s="337"/>
      <c r="P69" s="337"/>
      <c r="Q69" s="337"/>
      <c r="R69" s="337"/>
      <c r="S69" s="337"/>
      <c r="T69" s="337"/>
      <c r="U69" s="337"/>
      <c r="V69" s="337"/>
      <c r="W69" s="337"/>
      <c r="X69" s="337"/>
      <c r="Y69" s="337"/>
      <c r="Z69" s="337"/>
      <c r="AA69" s="337"/>
      <c r="AB69" s="337"/>
      <c r="AC69" s="337"/>
      <c r="AD69" s="473"/>
      <c r="AE69" s="474"/>
      <c r="AF69" s="474"/>
      <c r="AG69" s="475"/>
      <c r="AH69" s="476">
        <f t="shared" ref="AH69:BL69" si="14">DATE($AR$2,$AU$2,AH68)</f>
        <v>46357</v>
      </c>
      <c r="AI69" s="477">
        <f t="shared" si="14"/>
        <v>46358</v>
      </c>
      <c r="AJ69" s="477">
        <f t="shared" si="14"/>
        <v>46359</v>
      </c>
      <c r="AK69" s="477">
        <f t="shared" si="14"/>
        <v>46360</v>
      </c>
      <c r="AL69" s="477">
        <f t="shared" si="14"/>
        <v>46361</v>
      </c>
      <c r="AM69" s="477">
        <f t="shared" si="14"/>
        <v>46362</v>
      </c>
      <c r="AN69" s="478">
        <f t="shared" si="14"/>
        <v>46363</v>
      </c>
      <c r="AO69" s="479">
        <f t="shared" si="14"/>
        <v>46364</v>
      </c>
      <c r="AP69" s="477">
        <f t="shared" si="14"/>
        <v>46365</v>
      </c>
      <c r="AQ69" s="477">
        <f t="shared" si="14"/>
        <v>46366</v>
      </c>
      <c r="AR69" s="477">
        <f t="shared" si="14"/>
        <v>46367</v>
      </c>
      <c r="AS69" s="477">
        <f t="shared" si="14"/>
        <v>46368</v>
      </c>
      <c r="AT69" s="477">
        <f t="shared" si="14"/>
        <v>46369</v>
      </c>
      <c r="AU69" s="478">
        <f t="shared" si="14"/>
        <v>46370</v>
      </c>
      <c r="AV69" s="479">
        <f t="shared" si="14"/>
        <v>46371</v>
      </c>
      <c r="AW69" s="477">
        <f t="shared" si="14"/>
        <v>46372</v>
      </c>
      <c r="AX69" s="477">
        <f t="shared" si="14"/>
        <v>46373</v>
      </c>
      <c r="AY69" s="477">
        <f t="shared" si="14"/>
        <v>46374</v>
      </c>
      <c r="AZ69" s="477">
        <f t="shared" si="14"/>
        <v>46375</v>
      </c>
      <c r="BA69" s="477">
        <f t="shared" si="14"/>
        <v>46376</v>
      </c>
      <c r="BB69" s="478">
        <f t="shared" si="14"/>
        <v>46377</v>
      </c>
      <c r="BC69" s="479">
        <f t="shared" si="14"/>
        <v>46378</v>
      </c>
      <c r="BD69" s="477">
        <f t="shared" si="14"/>
        <v>46379</v>
      </c>
      <c r="BE69" s="477">
        <f t="shared" si="14"/>
        <v>46380</v>
      </c>
      <c r="BF69" s="477">
        <f t="shared" si="14"/>
        <v>46381</v>
      </c>
      <c r="BG69" s="477">
        <f t="shared" si="14"/>
        <v>46382</v>
      </c>
      <c r="BH69" s="477">
        <f t="shared" si="14"/>
        <v>46383</v>
      </c>
      <c r="BI69" s="478">
        <f t="shared" si="14"/>
        <v>46384</v>
      </c>
      <c r="BJ69" s="479">
        <f t="shared" si="14"/>
        <v>46385</v>
      </c>
      <c r="BK69" s="477">
        <f t="shared" si="14"/>
        <v>46386</v>
      </c>
      <c r="BL69" s="478">
        <f t="shared" si="14"/>
        <v>46387</v>
      </c>
      <c r="BM69" s="480"/>
      <c r="BN69" s="481"/>
      <c r="BO69" s="482" t="s">
        <v>729</v>
      </c>
      <c r="BP69" s="483"/>
      <c r="BQ69" s="482" t="s">
        <v>730</v>
      </c>
      <c r="BR69" s="484"/>
      <c r="BS69" s="484"/>
      <c r="BT69" s="484"/>
      <c r="BU69" s="485"/>
      <c r="BV69" s="330"/>
      <c r="BW69" s="330"/>
      <c r="BX69" s="330"/>
      <c r="BY69" s="330"/>
      <c r="BZ69" s="330"/>
      <c r="CA69" s="330"/>
      <c r="CB69" s="330"/>
      <c r="CC69" s="330"/>
      <c r="CD69" s="330"/>
      <c r="CE69" s="330"/>
      <c r="CF69" s="330"/>
      <c r="CG69" s="330"/>
      <c r="CH69" s="330"/>
      <c r="CI69" s="330"/>
      <c r="CJ69" s="330"/>
      <c r="CK69" s="330"/>
      <c r="CL69" s="330"/>
      <c r="CM69" s="330"/>
      <c r="CN69" s="330"/>
      <c r="CO69" s="330"/>
      <c r="CP69" s="440"/>
      <c r="CQ69" s="440"/>
      <c r="CR69" s="440"/>
      <c r="CS69" s="440"/>
      <c r="CT69" s="440"/>
      <c r="CU69" s="440"/>
      <c r="CV69" s="440"/>
      <c r="CW69" s="440"/>
      <c r="CX69" s="440"/>
      <c r="CY69" s="440"/>
      <c r="CZ69" s="440"/>
      <c r="DA69" s="440"/>
      <c r="DB69" s="440"/>
      <c r="DC69" s="440"/>
      <c r="DD69" s="440"/>
      <c r="DE69" s="440"/>
      <c r="DF69" s="440"/>
      <c r="DG69" s="440"/>
      <c r="DH69" s="440"/>
      <c r="DI69" s="440"/>
      <c r="DJ69" s="440"/>
      <c r="DK69" s="440"/>
      <c r="DL69" s="440"/>
      <c r="DM69" s="440"/>
      <c r="DN69" s="440"/>
      <c r="DO69" s="440"/>
    </row>
    <row r="70" spans="1:119" s="441" customFormat="1" ht="12.95" hidden="1" customHeight="1">
      <c r="A70" s="430"/>
      <c r="B70" s="430"/>
      <c r="C70" s="430"/>
      <c r="D70" s="430"/>
      <c r="E70" s="430"/>
      <c r="F70" s="430"/>
      <c r="G70" s="430"/>
      <c r="H70" s="430"/>
      <c r="I70" s="430"/>
      <c r="J70" s="430"/>
      <c r="K70" s="430"/>
      <c r="L70" s="430"/>
      <c r="M70" s="430"/>
      <c r="N70" s="430"/>
      <c r="O70" s="430"/>
      <c r="P70" s="430"/>
      <c r="Q70" s="430"/>
      <c r="R70" s="430"/>
      <c r="S70" s="430"/>
      <c r="T70" s="430"/>
      <c r="U70" s="430"/>
      <c r="V70" s="430"/>
      <c r="W70" s="430"/>
      <c r="X70" s="430"/>
      <c r="Y70" s="430"/>
      <c r="Z70" s="430"/>
      <c r="AA70" s="430"/>
      <c r="AB70" s="430"/>
      <c r="AC70" s="486"/>
      <c r="AD70" s="487">
        <f t="shared" ref="AD70:AD94" si="15">AD13</f>
        <v>0</v>
      </c>
      <c r="AE70" s="488"/>
      <c r="AF70" s="488"/>
      <c r="AG70" s="489"/>
      <c r="AH70" s="490">
        <f t="shared" ref="AH70:BL70" si="16">SUMIF($B$42:$B$61,AH13,$W$42:$W$61)</f>
        <v>0</v>
      </c>
      <c r="AI70" s="491">
        <f t="shared" si="16"/>
        <v>0</v>
      </c>
      <c r="AJ70" s="491">
        <f t="shared" si="16"/>
        <v>0</v>
      </c>
      <c r="AK70" s="491">
        <f t="shared" si="16"/>
        <v>0</v>
      </c>
      <c r="AL70" s="491">
        <f t="shared" si="16"/>
        <v>0</v>
      </c>
      <c r="AM70" s="491">
        <f t="shared" si="16"/>
        <v>0</v>
      </c>
      <c r="AN70" s="492">
        <f t="shared" si="16"/>
        <v>0</v>
      </c>
      <c r="AO70" s="493">
        <f t="shared" si="16"/>
        <v>0</v>
      </c>
      <c r="AP70" s="491">
        <f t="shared" si="16"/>
        <v>0</v>
      </c>
      <c r="AQ70" s="491">
        <f t="shared" si="16"/>
        <v>0</v>
      </c>
      <c r="AR70" s="491">
        <f t="shared" si="16"/>
        <v>0</v>
      </c>
      <c r="AS70" s="491">
        <f t="shared" si="16"/>
        <v>0</v>
      </c>
      <c r="AT70" s="491">
        <f t="shared" si="16"/>
        <v>0</v>
      </c>
      <c r="AU70" s="492">
        <f t="shared" si="16"/>
        <v>0</v>
      </c>
      <c r="AV70" s="493">
        <f t="shared" si="16"/>
        <v>0</v>
      </c>
      <c r="AW70" s="491">
        <f t="shared" si="16"/>
        <v>0</v>
      </c>
      <c r="AX70" s="491">
        <f t="shared" si="16"/>
        <v>0</v>
      </c>
      <c r="AY70" s="491">
        <f t="shared" si="16"/>
        <v>0</v>
      </c>
      <c r="AZ70" s="491">
        <f t="shared" si="16"/>
        <v>0</v>
      </c>
      <c r="BA70" s="491">
        <f t="shared" si="16"/>
        <v>0</v>
      </c>
      <c r="BB70" s="492">
        <f t="shared" si="16"/>
        <v>0</v>
      </c>
      <c r="BC70" s="493">
        <f t="shared" si="16"/>
        <v>0</v>
      </c>
      <c r="BD70" s="491">
        <f t="shared" si="16"/>
        <v>0</v>
      </c>
      <c r="BE70" s="491">
        <f t="shared" si="16"/>
        <v>0</v>
      </c>
      <c r="BF70" s="491">
        <f t="shared" si="16"/>
        <v>0</v>
      </c>
      <c r="BG70" s="491">
        <f t="shared" si="16"/>
        <v>0</v>
      </c>
      <c r="BH70" s="491">
        <f t="shared" si="16"/>
        <v>0</v>
      </c>
      <c r="BI70" s="492">
        <f t="shared" si="16"/>
        <v>0</v>
      </c>
      <c r="BJ70" s="493">
        <f t="shared" si="16"/>
        <v>0</v>
      </c>
      <c r="BK70" s="491">
        <f t="shared" si="16"/>
        <v>0</v>
      </c>
      <c r="BL70" s="492">
        <f t="shared" si="16"/>
        <v>0</v>
      </c>
      <c r="BM70" s="641">
        <f>IF($BC$7="４週（２８日）",SUM(AH70:BI70),SUM(AH70:BL70))</f>
        <v>0</v>
      </c>
      <c r="BN70" s="642"/>
      <c r="BO70" s="643">
        <f t="shared" ref="BO70:BO94" si="17">IF($BC$7="４週（２８日）",BM70/28*7,BM70/$BV$67*7)</f>
        <v>0</v>
      </c>
      <c r="BP70" s="642"/>
      <c r="BQ70" s="646"/>
      <c r="BR70" s="647"/>
      <c r="BS70" s="647"/>
      <c r="BT70" s="647"/>
      <c r="BU70" s="648"/>
      <c r="BV70" s="330"/>
      <c r="BW70" s="330"/>
      <c r="BX70" s="330"/>
      <c r="BY70" s="330"/>
      <c r="BZ70" s="330"/>
      <c r="CA70" s="330"/>
      <c r="CB70" s="330"/>
      <c r="CC70" s="330"/>
      <c r="CD70" s="330"/>
      <c r="CE70" s="330"/>
      <c r="CF70" s="330"/>
      <c r="CG70" s="330"/>
      <c r="CH70" s="330"/>
      <c r="CI70" s="330"/>
      <c r="CJ70" s="330"/>
      <c r="CK70" s="330"/>
      <c r="CL70" s="330"/>
      <c r="CM70" s="330"/>
      <c r="CN70" s="330"/>
      <c r="CO70" s="330"/>
      <c r="CP70" s="440"/>
      <c r="CQ70" s="440"/>
      <c r="CR70" s="440"/>
      <c r="CS70" s="440"/>
      <c r="CT70" s="440"/>
      <c r="CU70" s="440"/>
      <c r="CV70" s="440"/>
      <c r="CW70" s="440"/>
      <c r="CX70" s="440"/>
      <c r="CY70" s="440"/>
      <c r="CZ70" s="440"/>
      <c r="DA70" s="440"/>
      <c r="DB70" s="440"/>
      <c r="DC70" s="440"/>
      <c r="DD70" s="440"/>
      <c r="DE70" s="440"/>
      <c r="DF70" s="440"/>
      <c r="DG70" s="440"/>
      <c r="DH70" s="440"/>
      <c r="DI70" s="440"/>
      <c r="DJ70" s="440"/>
      <c r="DK70" s="440"/>
      <c r="DL70" s="440"/>
      <c r="DM70" s="440"/>
      <c r="DN70" s="440"/>
      <c r="DO70" s="440"/>
    </row>
    <row r="71" spans="1:119" s="441" customFormat="1" ht="12.95" hidden="1" customHeight="1">
      <c r="A71" s="486"/>
      <c r="B71" s="486"/>
      <c r="C71" s="486"/>
      <c r="D71" s="486"/>
      <c r="E71" s="486"/>
      <c r="F71" s="486"/>
      <c r="G71" s="486"/>
      <c r="H71" s="486"/>
      <c r="I71" s="486"/>
      <c r="J71" s="486"/>
      <c r="K71" s="486"/>
      <c r="L71" s="486"/>
      <c r="M71" s="486"/>
      <c r="N71" s="486"/>
      <c r="O71" s="486"/>
      <c r="P71" s="486"/>
      <c r="Q71" s="486"/>
      <c r="R71" s="486"/>
      <c r="S71" s="486"/>
      <c r="T71" s="486"/>
      <c r="U71" s="486"/>
      <c r="V71" s="486"/>
      <c r="W71" s="486"/>
      <c r="X71" s="486"/>
      <c r="Y71" s="486"/>
      <c r="Z71" s="486"/>
      <c r="AA71" s="486"/>
      <c r="AB71" s="486"/>
      <c r="AC71" s="486"/>
      <c r="AD71" s="487">
        <f t="shared" si="15"/>
        <v>0</v>
      </c>
      <c r="AE71" s="488"/>
      <c r="AF71" s="488"/>
      <c r="AG71" s="489"/>
      <c r="AH71" s="490">
        <f t="shared" ref="AH71:BL71" si="18">SUMIF($B$42:$B$61,AH14,$W$42:$W$61)</f>
        <v>0</v>
      </c>
      <c r="AI71" s="491">
        <f t="shared" si="18"/>
        <v>0</v>
      </c>
      <c r="AJ71" s="491">
        <f t="shared" si="18"/>
        <v>0</v>
      </c>
      <c r="AK71" s="491">
        <f t="shared" si="18"/>
        <v>0</v>
      </c>
      <c r="AL71" s="491">
        <f t="shared" si="18"/>
        <v>0</v>
      </c>
      <c r="AM71" s="491">
        <f t="shared" si="18"/>
        <v>0</v>
      </c>
      <c r="AN71" s="492">
        <f t="shared" si="18"/>
        <v>0</v>
      </c>
      <c r="AO71" s="493">
        <f t="shared" si="18"/>
        <v>0</v>
      </c>
      <c r="AP71" s="491">
        <f t="shared" si="18"/>
        <v>0</v>
      </c>
      <c r="AQ71" s="491">
        <f t="shared" si="18"/>
        <v>0</v>
      </c>
      <c r="AR71" s="491">
        <f t="shared" si="18"/>
        <v>0</v>
      </c>
      <c r="AS71" s="491">
        <f t="shared" si="18"/>
        <v>0</v>
      </c>
      <c r="AT71" s="491">
        <f t="shared" si="18"/>
        <v>0</v>
      </c>
      <c r="AU71" s="492">
        <f t="shared" si="18"/>
        <v>0</v>
      </c>
      <c r="AV71" s="493">
        <f t="shared" si="18"/>
        <v>0</v>
      </c>
      <c r="AW71" s="491">
        <f t="shared" si="18"/>
        <v>0</v>
      </c>
      <c r="AX71" s="491">
        <f t="shared" si="18"/>
        <v>0</v>
      </c>
      <c r="AY71" s="491">
        <f t="shared" si="18"/>
        <v>0</v>
      </c>
      <c r="AZ71" s="491">
        <f t="shared" si="18"/>
        <v>0</v>
      </c>
      <c r="BA71" s="491">
        <f t="shared" si="18"/>
        <v>0</v>
      </c>
      <c r="BB71" s="492">
        <f t="shared" si="18"/>
        <v>0</v>
      </c>
      <c r="BC71" s="493">
        <f t="shared" si="18"/>
        <v>0</v>
      </c>
      <c r="BD71" s="491">
        <f t="shared" si="18"/>
        <v>0</v>
      </c>
      <c r="BE71" s="491">
        <f t="shared" si="18"/>
        <v>0</v>
      </c>
      <c r="BF71" s="491">
        <f t="shared" si="18"/>
        <v>0</v>
      </c>
      <c r="BG71" s="491">
        <f t="shared" si="18"/>
        <v>0</v>
      </c>
      <c r="BH71" s="491">
        <f t="shared" si="18"/>
        <v>0</v>
      </c>
      <c r="BI71" s="492">
        <f t="shared" si="18"/>
        <v>0</v>
      </c>
      <c r="BJ71" s="493">
        <f t="shared" si="18"/>
        <v>0</v>
      </c>
      <c r="BK71" s="491">
        <f t="shared" si="18"/>
        <v>0</v>
      </c>
      <c r="BL71" s="492">
        <f t="shared" si="18"/>
        <v>0</v>
      </c>
      <c r="BM71" s="641">
        <f t="shared" ref="BM71:BM94" si="19">IF($BC$7="４週（２８日）",SUM(AH71:BI71),SUM(AH71:BL71))</f>
        <v>0</v>
      </c>
      <c r="BN71" s="642"/>
      <c r="BO71" s="643">
        <f t="shared" si="17"/>
        <v>0</v>
      </c>
      <c r="BP71" s="642"/>
      <c r="BQ71" s="632"/>
      <c r="BR71" s="633"/>
      <c r="BS71" s="633"/>
      <c r="BT71" s="633"/>
      <c r="BU71" s="634"/>
      <c r="BV71" s="330"/>
      <c r="BW71" s="330"/>
      <c r="BX71" s="330"/>
      <c r="BY71" s="330"/>
      <c r="BZ71" s="330"/>
      <c r="CA71" s="330"/>
      <c r="CB71" s="330"/>
      <c r="CC71" s="330"/>
      <c r="CD71" s="330"/>
      <c r="CE71" s="330"/>
      <c r="CF71" s="330"/>
      <c r="CG71" s="330"/>
      <c r="CH71" s="330"/>
      <c r="CI71" s="330"/>
      <c r="CJ71" s="330"/>
      <c r="CK71" s="330"/>
      <c r="CL71" s="330"/>
      <c r="CM71" s="330"/>
      <c r="CN71" s="330"/>
      <c r="CO71" s="330"/>
      <c r="CP71" s="440"/>
      <c r="CQ71" s="440"/>
      <c r="CR71" s="440"/>
      <c r="CS71" s="440"/>
      <c r="CT71" s="440"/>
      <c r="CU71" s="440"/>
      <c r="CV71" s="440"/>
      <c r="CW71" s="440"/>
      <c r="CX71" s="440"/>
      <c r="CY71" s="440"/>
      <c r="CZ71" s="440"/>
      <c r="DA71" s="440"/>
      <c r="DB71" s="440"/>
      <c r="DC71" s="440"/>
      <c r="DD71" s="440"/>
      <c r="DE71" s="440"/>
      <c r="DF71" s="440"/>
      <c r="DG71" s="440"/>
      <c r="DH71" s="440"/>
      <c r="DI71" s="440"/>
      <c r="DJ71" s="440"/>
      <c r="DK71" s="440"/>
      <c r="DL71" s="440"/>
      <c r="DM71" s="440"/>
      <c r="DN71" s="440"/>
      <c r="DO71" s="440"/>
    </row>
    <row r="72" spans="1:119" s="441" customFormat="1" ht="12.95" hidden="1" customHeight="1">
      <c r="A72" s="486"/>
      <c r="B72" s="486"/>
      <c r="C72" s="486"/>
      <c r="D72" s="486"/>
      <c r="E72" s="486"/>
      <c r="F72" s="486"/>
      <c r="G72" s="486"/>
      <c r="H72" s="486"/>
      <c r="I72" s="486"/>
      <c r="J72" s="486"/>
      <c r="K72" s="486"/>
      <c r="L72" s="486"/>
      <c r="M72" s="486"/>
      <c r="N72" s="486"/>
      <c r="O72" s="486"/>
      <c r="P72" s="486"/>
      <c r="Q72" s="486"/>
      <c r="R72" s="486"/>
      <c r="S72" s="486"/>
      <c r="T72" s="486"/>
      <c r="U72" s="486"/>
      <c r="V72" s="486"/>
      <c r="W72" s="486"/>
      <c r="X72" s="486"/>
      <c r="Y72" s="486"/>
      <c r="Z72" s="486"/>
      <c r="AA72" s="486"/>
      <c r="AB72" s="486"/>
      <c r="AC72" s="486"/>
      <c r="AD72" s="487">
        <f t="shared" si="15"/>
        <v>0</v>
      </c>
      <c r="AE72" s="488"/>
      <c r="AF72" s="488"/>
      <c r="AG72" s="489"/>
      <c r="AH72" s="490">
        <f t="shared" ref="AH72:BL72" si="20">SUMIF($B$42:$B$61,AH15,$W$42:$W$61)</f>
        <v>0</v>
      </c>
      <c r="AI72" s="491">
        <f t="shared" si="20"/>
        <v>0</v>
      </c>
      <c r="AJ72" s="491">
        <f t="shared" si="20"/>
        <v>0</v>
      </c>
      <c r="AK72" s="491">
        <f t="shared" si="20"/>
        <v>0</v>
      </c>
      <c r="AL72" s="491">
        <f t="shared" si="20"/>
        <v>0</v>
      </c>
      <c r="AM72" s="491">
        <f t="shared" si="20"/>
        <v>0</v>
      </c>
      <c r="AN72" s="492">
        <f t="shared" si="20"/>
        <v>0</v>
      </c>
      <c r="AO72" s="493">
        <f t="shared" si="20"/>
        <v>0</v>
      </c>
      <c r="AP72" s="491">
        <f t="shared" si="20"/>
        <v>0</v>
      </c>
      <c r="AQ72" s="491">
        <f t="shared" si="20"/>
        <v>0</v>
      </c>
      <c r="AR72" s="491">
        <f t="shared" si="20"/>
        <v>0</v>
      </c>
      <c r="AS72" s="491">
        <f t="shared" si="20"/>
        <v>0</v>
      </c>
      <c r="AT72" s="491">
        <f t="shared" si="20"/>
        <v>0</v>
      </c>
      <c r="AU72" s="492">
        <f t="shared" si="20"/>
        <v>0</v>
      </c>
      <c r="AV72" s="493">
        <f t="shared" si="20"/>
        <v>0</v>
      </c>
      <c r="AW72" s="491">
        <f t="shared" si="20"/>
        <v>0</v>
      </c>
      <c r="AX72" s="491">
        <f t="shared" si="20"/>
        <v>0</v>
      </c>
      <c r="AY72" s="491">
        <f t="shared" si="20"/>
        <v>0</v>
      </c>
      <c r="AZ72" s="491">
        <f t="shared" si="20"/>
        <v>0</v>
      </c>
      <c r="BA72" s="491">
        <f t="shared" si="20"/>
        <v>0</v>
      </c>
      <c r="BB72" s="492">
        <f t="shared" si="20"/>
        <v>0</v>
      </c>
      <c r="BC72" s="493">
        <f t="shared" si="20"/>
        <v>0</v>
      </c>
      <c r="BD72" s="491">
        <f t="shared" si="20"/>
        <v>0</v>
      </c>
      <c r="BE72" s="491">
        <f t="shared" si="20"/>
        <v>0</v>
      </c>
      <c r="BF72" s="491">
        <f t="shared" si="20"/>
        <v>0</v>
      </c>
      <c r="BG72" s="491">
        <f t="shared" si="20"/>
        <v>0</v>
      </c>
      <c r="BH72" s="491">
        <f t="shared" si="20"/>
        <v>0</v>
      </c>
      <c r="BI72" s="492">
        <f t="shared" si="20"/>
        <v>0</v>
      </c>
      <c r="BJ72" s="493">
        <f t="shared" si="20"/>
        <v>0</v>
      </c>
      <c r="BK72" s="491">
        <f t="shared" si="20"/>
        <v>0</v>
      </c>
      <c r="BL72" s="492">
        <f t="shared" si="20"/>
        <v>0</v>
      </c>
      <c r="BM72" s="641">
        <f t="shared" si="19"/>
        <v>0</v>
      </c>
      <c r="BN72" s="642"/>
      <c r="BO72" s="643">
        <f t="shared" si="17"/>
        <v>0</v>
      </c>
      <c r="BP72" s="642"/>
      <c r="BQ72" s="632"/>
      <c r="BR72" s="633"/>
      <c r="BS72" s="633"/>
      <c r="BT72" s="633"/>
      <c r="BU72" s="634"/>
      <c r="BV72" s="330"/>
      <c r="BW72" s="330"/>
      <c r="BX72" s="330"/>
      <c r="BY72" s="330"/>
      <c r="BZ72" s="330"/>
      <c r="CA72" s="330"/>
      <c r="CB72" s="330"/>
      <c r="CC72" s="330"/>
      <c r="CD72" s="330"/>
      <c r="CE72" s="330"/>
      <c r="CF72" s="330"/>
      <c r="CG72" s="330"/>
      <c r="CH72" s="330"/>
      <c r="CI72" s="330"/>
      <c r="CJ72" s="330"/>
      <c r="CK72" s="330"/>
      <c r="CL72" s="330"/>
      <c r="CM72" s="330"/>
      <c r="CN72" s="330"/>
      <c r="CO72" s="330"/>
      <c r="CP72" s="440"/>
      <c r="CQ72" s="440"/>
      <c r="CR72" s="440"/>
      <c r="CS72" s="440"/>
      <c r="CT72" s="440"/>
      <c r="CU72" s="440"/>
      <c r="CV72" s="440"/>
      <c r="CW72" s="440"/>
      <c r="CX72" s="440"/>
      <c r="CY72" s="440"/>
      <c r="CZ72" s="440"/>
      <c r="DA72" s="440"/>
      <c r="DB72" s="440"/>
      <c r="DC72" s="440"/>
      <c r="DD72" s="440"/>
      <c r="DE72" s="440"/>
      <c r="DF72" s="440"/>
      <c r="DG72" s="440"/>
      <c r="DH72" s="440"/>
      <c r="DI72" s="440"/>
      <c r="DJ72" s="440"/>
      <c r="DK72" s="440"/>
      <c r="DL72" s="440"/>
      <c r="DM72" s="440"/>
      <c r="DN72" s="440"/>
      <c r="DO72" s="440"/>
    </row>
    <row r="73" spans="1:119" s="441" customFormat="1" ht="12.95" hidden="1" customHeight="1">
      <c r="A73" s="430"/>
      <c r="B73" s="430"/>
      <c r="C73" s="430"/>
      <c r="D73" s="430"/>
      <c r="E73" s="430"/>
      <c r="F73" s="430"/>
      <c r="G73" s="430"/>
      <c r="H73" s="430"/>
      <c r="I73" s="430"/>
      <c r="J73" s="430"/>
      <c r="K73" s="430"/>
      <c r="L73" s="430"/>
      <c r="M73" s="430"/>
      <c r="N73" s="430"/>
      <c r="O73" s="430"/>
      <c r="P73" s="430"/>
      <c r="Q73" s="430"/>
      <c r="R73" s="430"/>
      <c r="S73" s="430"/>
      <c r="T73" s="430"/>
      <c r="U73" s="430"/>
      <c r="V73" s="430"/>
      <c r="W73" s="430"/>
      <c r="X73" s="430"/>
      <c r="Y73" s="430"/>
      <c r="Z73" s="430"/>
      <c r="AA73" s="430"/>
      <c r="AB73" s="430"/>
      <c r="AC73" s="486"/>
      <c r="AD73" s="487">
        <f t="shared" si="15"/>
        <v>0</v>
      </c>
      <c r="AE73" s="488"/>
      <c r="AF73" s="488"/>
      <c r="AG73" s="489"/>
      <c r="AH73" s="490">
        <f t="shared" ref="AH73:BL73" si="21">SUMIF($B$42:$B$61,AH16,$W$42:$W$61)</f>
        <v>0</v>
      </c>
      <c r="AI73" s="491">
        <f t="shared" si="21"/>
        <v>0</v>
      </c>
      <c r="AJ73" s="491">
        <f t="shared" si="21"/>
        <v>0</v>
      </c>
      <c r="AK73" s="491">
        <f t="shared" si="21"/>
        <v>0</v>
      </c>
      <c r="AL73" s="491">
        <f t="shared" si="21"/>
        <v>0</v>
      </c>
      <c r="AM73" s="491">
        <f t="shared" si="21"/>
        <v>0</v>
      </c>
      <c r="AN73" s="492">
        <f t="shared" si="21"/>
        <v>0</v>
      </c>
      <c r="AO73" s="493">
        <f t="shared" si="21"/>
        <v>0</v>
      </c>
      <c r="AP73" s="491">
        <f t="shared" si="21"/>
        <v>0</v>
      </c>
      <c r="AQ73" s="491">
        <f t="shared" si="21"/>
        <v>0</v>
      </c>
      <c r="AR73" s="491">
        <f t="shared" si="21"/>
        <v>0</v>
      </c>
      <c r="AS73" s="491">
        <f t="shared" si="21"/>
        <v>0</v>
      </c>
      <c r="AT73" s="491">
        <f t="shared" si="21"/>
        <v>0</v>
      </c>
      <c r="AU73" s="492">
        <f t="shared" si="21"/>
        <v>0</v>
      </c>
      <c r="AV73" s="493">
        <f t="shared" si="21"/>
        <v>0</v>
      </c>
      <c r="AW73" s="491">
        <f t="shared" si="21"/>
        <v>0</v>
      </c>
      <c r="AX73" s="491">
        <f t="shared" si="21"/>
        <v>0</v>
      </c>
      <c r="AY73" s="491">
        <f t="shared" si="21"/>
        <v>0</v>
      </c>
      <c r="AZ73" s="491">
        <f t="shared" si="21"/>
        <v>0</v>
      </c>
      <c r="BA73" s="491">
        <f t="shared" si="21"/>
        <v>0</v>
      </c>
      <c r="BB73" s="492">
        <f t="shared" si="21"/>
        <v>0</v>
      </c>
      <c r="BC73" s="493">
        <f t="shared" si="21"/>
        <v>0</v>
      </c>
      <c r="BD73" s="491">
        <f t="shared" si="21"/>
        <v>0</v>
      </c>
      <c r="BE73" s="491">
        <f t="shared" si="21"/>
        <v>0</v>
      </c>
      <c r="BF73" s="491">
        <f t="shared" si="21"/>
        <v>0</v>
      </c>
      <c r="BG73" s="491">
        <f t="shared" si="21"/>
        <v>0</v>
      </c>
      <c r="BH73" s="491">
        <f t="shared" si="21"/>
        <v>0</v>
      </c>
      <c r="BI73" s="492">
        <f t="shared" si="21"/>
        <v>0</v>
      </c>
      <c r="BJ73" s="493">
        <f t="shared" si="21"/>
        <v>0</v>
      </c>
      <c r="BK73" s="491">
        <f t="shared" si="21"/>
        <v>0</v>
      </c>
      <c r="BL73" s="492">
        <f t="shared" si="21"/>
        <v>0</v>
      </c>
      <c r="BM73" s="641">
        <f t="shared" si="19"/>
        <v>0</v>
      </c>
      <c r="BN73" s="642"/>
      <c r="BO73" s="643">
        <f t="shared" si="17"/>
        <v>0</v>
      </c>
      <c r="BP73" s="642"/>
      <c r="BQ73" s="646"/>
      <c r="BR73" s="647"/>
      <c r="BS73" s="647"/>
      <c r="BT73" s="647"/>
      <c r="BU73" s="648"/>
      <c r="BV73" s="330"/>
      <c r="BW73" s="330"/>
      <c r="BX73" s="330"/>
      <c r="BY73" s="330"/>
      <c r="BZ73" s="330"/>
      <c r="CA73" s="330"/>
      <c r="CB73" s="330"/>
      <c r="CC73" s="330"/>
      <c r="CD73" s="330"/>
      <c r="CE73" s="330"/>
      <c r="CF73" s="330"/>
      <c r="CG73" s="330"/>
      <c r="CH73" s="330"/>
      <c r="CI73" s="330"/>
      <c r="CJ73" s="330"/>
      <c r="CK73" s="330"/>
      <c r="CL73" s="330"/>
      <c r="CM73" s="330"/>
      <c r="CN73" s="330"/>
      <c r="CO73" s="330"/>
      <c r="CP73" s="440"/>
      <c r="CQ73" s="440"/>
      <c r="CR73" s="440"/>
      <c r="CS73" s="440"/>
      <c r="CT73" s="440"/>
      <c r="CU73" s="440"/>
      <c r="CV73" s="440"/>
      <c r="CW73" s="440"/>
      <c r="CX73" s="440"/>
      <c r="CY73" s="440"/>
      <c r="CZ73" s="440"/>
      <c r="DA73" s="440"/>
      <c r="DB73" s="440"/>
      <c r="DC73" s="440"/>
      <c r="DD73" s="440"/>
      <c r="DE73" s="440"/>
      <c r="DF73" s="440"/>
      <c r="DG73" s="440"/>
      <c r="DH73" s="440"/>
      <c r="DI73" s="440"/>
      <c r="DJ73" s="440"/>
      <c r="DK73" s="440"/>
      <c r="DL73" s="440"/>
      <c r="DM73" s="440"/>
      <c r="DN73" s="440"/>
      <c r="DO73" s="440"/>
    </row>
    <row r="74" spans="1:119" s="441" customFormat="1" ht="12.95" hidden="1" customHeight="1">
      <c r="A74" s="486"/>
      <c r="B74" s="486"/>
      <c r="C74" s="486"/>
      <c r="D74" s="486"/>
      <c r="E74" s="486"/>
      <c r="F74" s="486"/>
      <c r="G74" s="486"/>
      <c r="H74" s="486"/>
      <c r="I74" s="486"/>
      <c r="J74" s="486"/>
      <c r="K74" s="486"/>
      <c r="L74" s="486"/>
      <c r="M74" s="486"/>
      <c r="N74" s="486"/>
      <c r="O74" s="486"/>
      <c r="P74" s="486"/>
      <c r="Q74" s="486"/>
      <c r="R74" s="486"/>
      <c r="S74" s="486"/>
      <c r="T74" s="486"/>
      <c r="U74" s="486"/>
      <c r="V74" s="486"/>
      <c r="W74" s="486"/>
      <c r="X74" s="486"/>
      <c r="Y74" s="486"/>
      <c r="Z74" s="486"/>
      <c r="AA74" s="486"/>
      <c r="AB74" s="486"/>
      <c r="AC74" s="486"/>
      <c r="AD74" s="487">
        <f t="shared" si="15"/>
        <v>0</v>
      </c>
      <c r="AE74" s="488"/>
      <c r="AF74" s="488"/>
      <c r="AG74" s="489"/>
      <c r="AH74" s="490">
        <f t="shared" ref="AH74:BL74" si="22">SUMIF($B$42:$B$61,AH17,$W$42:$W$61)</f>
        <v>0</v>
      </c>
      <c r="AI74" s="491">
        <f t="shared" si="22"/>
        <v>0</v>
      </c>
      <c r="AJ74" s="491">
        <f t="shared" si="22"/>
        <v>0</v>
      </c>
      <c r="AK74" s="491">
        <f t="shared" si="22"/>
        <v>0</v>
      </c>
      <c r="AL74" s="491">
        <f t="shared" si="22"/>
        <v>0</v>
      </c>
      <c r="AM74" s="491">
        <f t="shared" si="22"/>
        <v>0</v>
      </c>
      <c r="AN74" s="492">
        <f t="shared" si="22"/>
        <v>0</v>
      </c>
      <c r="AO74" s="493">
        <f t="shared" si="22"/>
        <v>0</v>
      </c>
      <c r="AP74" s="491">
        <f t="shared" si="22"/>
        <v>0</v>
      </c>
      <c r="AQ74" s="491">
        <f t="shared" si="22"/>
        <v>0</v>
      </c>
      <c r="AR74" s="491">
        <f t="shared" si="22"/>
        <v>0</v>
      </c>
      <c r="AS74" s="491">
        <f t="shared" si="22"/>
        <v>0</v>
      </c>
      <c r="AT74" s="491">
        <f t="shared" si="22"/>
        <v>0</v>
      </c>
      <c r="AU74" s="492">
        <f t="shared" si="22"/>
        <v>0</v>
      </c>
      <c r="AV74" s="493">
        <f t="shared" si="22"/>
        <v>0</v>
      </c>
      <c r="AW74" s="491">
        <f t="shared" si="22"/>
        <v>0</v>
      </c>
      <c r="AX74" s="491">
        <f t="shared" si="22"/>
        <v>0</v>
      </c>
      <c r="AY74" s="491">
        <f t="shared" si="22"/>
        <v>0</v>
      </c>
      <c r="AZ74" s="491">
        <f t="shared" si="22"/>
        <v>0</v>
      </c>
      <c r="BA74" s="491">
        <f t="shared" si="22"/>
        <v>0</v>
      </c>
      <c r="BB74" s="492">
        <f t="shared" si="22"/>
        <v>0</v>
      </c>
      <c r="BC74" s="493">
        <f t="shared" si="22"/>
        <v>0</v>
      </c>
      <c r="BD74" s="491">
        <f t="shared" si="22"/>
        <v>0</v>
      </c>
      <c r="BE74" s="491">
        <f t="shared" si="22"/>
        <v>0</v>
      </c>
      <c r="BF74" s="491">
        <f t="shared" si="22"/>
        <v>0</v>
      </c>
      <c r="BG74" s="491">
        <f t="shared" si="22"/>
        <v>0</v>
      </c>
      <c r="BH74" s="491">
        <f t="shared" si="22"/>
        <v>0</v>
      </c>
      <c r="BI74" s="492">
        <f t="shared" si="22"/>
        <v>0</v>
      </c>
      <c r="BJ74" s="493">
        <f t="shared" si="22"/>
        <v>0</v>
      </c>
      <c r="BK74" s="491">
        <f t="shared" si="22"/>
        <v>0</v>
      </c>
      <c r="BL74" s="492">
        <f t="shared" si="22"/>
        <v>0</v>
      </c>
      <c r="BM74" s="641">
        <f t="shared" si="19"/>
        <v>0</v>
      </c>
      <c r="BN74" s="642"/>
      <c r="BO74" s="643">
        <f t="shared" si="17"/>
        <v>0</v>
      </c>
      <c r="BP74" s="642"/>
      <c r="BQ74" s="632"/>
      <c r="BR74" s="633"/>
      <c r="BS74" s="633"/>
      <c r="BT74" s="633"/>
      <c r="BU74" s="634"/>
      <c r="BV74" s="330"/>
      <c r="BW74" s="330"/>
      <c r="BX74" s="330"/>
      <c r="BY74" s="330"/>
      <c r="BZ74" s="330"/>
      <c r="CA74" s="330"/>
      <c r="CB74" s="330"/>
      <c r="CC74" s="330"/>
      <c r="CD74" s="330"/>
      <c r="CE74" s="330"/>
      <c r="CF74" s="330"/>
      <c r="CG74" s="330"/>
      <c r="CH74" s="330"/>
      <c r="CI74" s="330"/>
      <c r="CJ74" s="330"/>
      <c r="CK74" s="330"/>
      <c r="CL74" s="330"/>
      <c r="CM74" s="330"/>
      <c r="CN74" s="330"/>
      <c r="CO74" s="330"/>
      <c r="CP74" s="440"/>
      <c r="CQ74" s="440"/>
      <c r="CR74" s="440"/>
      <c r="CS74" s="440"/>
      <c r="CT74" s="440"/>
      <c r="CU74" s="440"/>
      <c r="CV74" s="440"/>
      <c r="CW74" s="440"/>
      <c r="CX74" s="440"/>
      <c r="CY74" s="440"/>
      <c r="CZ74" s="440"/>
      <c r="DA74" s="440"/>
      <c r="DB74" s="440"/>
      <c r="DC74" s="440"/>
      <c r="DD74" s="440"/>
      <c r="DE74" s="440"/>
      <c r="DF74" s="440"/>
      <c r="DG74" s="440"/>
      <c r="DH74" s="440"/>
      <c r="DI74" s="440"/>
      <c r="DJ74" s="440"/>
      <c r="DK74" s="440"/>
      <c r="DL74" s="440"/>
      <c r="DM74" s="440"/>
      <c r="DN74" s="440"/>
      <c r="DO74" s="440"/>
    </row>
    <row r="75" spans="1:119" s="441" customFormat="1" ht="12.95" hidden="1" customHeight="1">
      <c r="A75" s="486"/>
      <c r="B75" s="486"/>
      <c r="C75" s="486"/>
      <c r="D75" s="486"/>
      <c r="E75" s="486"/>
      <c r="F75" s="486"/>
      <c r="G75" s="486"/>
      <c r="H75" s="486"/>
      <c r="I75" s="486"/>
      <c r="J75" s="486"/>
      <c r="K75" s="486"/>
      <c r="L75" s="486"/>
      <c r="M75" s="486"/>
      <c r="N75" s="486"/>
      <c r="O75" s="486"/>
      <c r="P75" s="486"/>
      <c r="Q75" s="486"/>
      <c r="R75" s="486"/>
      <c r="S75" s="486"/>
      <c r="T75" s="486"/>
      <c r="U75" s="486"/>
      <c r="V75" s="486"/>
      <c r="W75" s="486"/>
      <c r="X75" s="486"/>
      <c r="Y75" s="486"/>
      <c r="Z75" s="486"/>
      <c r="AA75" s="486"/>
      <c r="AB75" s="486"/>
      <c r="AC75" s="486"/>
      <c r="AD75" s="487">
        <f t="shared" si="15"/>
        <v>0</v>
      </c>
      <c r="AE75" s="488"/>
      <c r="AF75" s="488"/>
      <c r="AG75" s="489"/>
      <c r="AH75" s="490">
        <f t="shared" ref="AH75:BL75" si="23">SUMIF($B$42:$B$61,AH18,$W$42:$W$61)</f>
        <v>0</v>
      </c>
      <c r="AI75" s="491">
        <f t="shared" si="23"/>
        <v>0</v>
      </c>
      <c r="AJ75" s="491">
        <f t="shared" si="23"/>
        <v>0</v>
      </c>
      <c r="AK75" s="491">
        <f t="shared" si="23"/>
        <v>0</v>
      </c>
      <c r="AL75" s="491">
        <f t="shared" si="23"/>
        <v>0</v>
      </c>
      <c r="AM75" s="491">
        <f t="shared" si="23"/>
        <v>0</v>
      </c>
      <c r="AN75" s="492">
        <f t="shared" si="23"/>
        <v>0</v>
      </c>
      <c r="AO75" s="493">
        <f t="shared" si="23"/>
        <v>0</v>
      </c>
      <c r="AP75" s="491">
        <f t="shared" si="23"/>
        <v>0</v>
      </c>
      <c r="AQ75" s="491">
        <f t="shared" si="23"/>
        <v>0</v>
      </c>
      <c r="AR75" s="491">
        <f t="shared" si="23"/>
        <v>0</v>
      </c>
      <c r="AS75" s="491">
        <f t="shared" si="23"/>
        <v>0</v>
      </c>
      <c r="AT75" s="491">
        <f t="shared" si="23"/>
        <v>0</v>
      </c>
      <c r="AU75" s="492">
        <f t="shared" si="23"/>
        <v>0</v>
      </c>
      <c r="AV75" s="493">
        <f t="shared" si="23"/>
        <v>0</v>
      </c>
      <c r="AW75" s="491">
        <f t="shared" si="23"/>
        <v>0</v>
      </c>
      <c r="AX75" s="491">
        <f t="shared" si="23"/>
        <v>0</v>
      </c>
      <c r="AY75" s="491">
        <f t="shared" si="23"/>
        <v>0</v>
      </c>
      <c r="AZ75" s="491">
        <f t="shared" si="23"/>
        <v>0</v>
      </c>
      <c r="BA75" s="491">
        <f t="shared" si="23"/>
        <v>0</v>
      </c>
      <c r="BB75" s="492">
        <f t="shared" si="23"/>
        <v>0</v>
      </c>
      <c r="BC75" s="493">
        <f t="shared" si="23"/>
        <v>0</v>
      </c>
      <c r="BD75" s="491">
        <f t="shared" si="23"/>
        <v>0</v>
      </c>
      <c r="BE75" s="491">
        <f t="shared" si="23"/>
        <v>0</v>
      </c>
      <c r="BF75" s="491">
        <f t="shared" si="23"/>
        <v>0</v>
      </c>
      <c r="BG75" s="491">
        <f t="shared" si="23"/>
        <v>0</v>
      </c>
      <c r="BH75" s="491">
        <f t="shared" si="23"/>
        <v>0</v>
      </c>
      <c r="BI75" s="492">
        <f t="shared" si="23"/>
        <v>0</v>
      </c>
      <c r="BJ75" s="493">
        <f t="shared" si="23"/>
        <v>0</v>
      </c>
      <c r="BK75" s="491">
        <f t="shared" si="23"/>
        <v>0</v>
      </c>
      <c r="BL75" s="492">
        <f t="shared" si="23"/>
        <v>0</v>
      </c>
      <c r="BM75" s="641">
        <f t="shared" si="19"/>
        <v>0</v>
      </c>
      <c r="BN75" s="642"/>
      <c r="BO75" s="643">
        <f t="shared" si="17"/>
        <v>0</v>
      </c>
      <c r="BP75" s="642"/>
      <c r="BQ75" s="632"/>
      <c r="BR75" s="633"/>
      <c r="BS75" s="633"/>
      <c r="BT75" s="633"/>
      <c r="BU75" s="634"/>
      <c r="BV75" s="330"/>
      <c r="BW75" s="330"/>
      <c r="BX75" s="330"/>
      <c r="BY75" s="330"/>
      <c r="BZ75" s="330"/>
      <c r="CA75" s="330"/>
      <c r="CB75" s="330"/>
      <c r="CC75" s="330"/>
      <c r="CD75" s="330"/>
      <c r="CE75" s="330"/>
      <c r="CF75" s="330"/>
      <c r="CG75" s="330"/>
      <c r="CH75" s="330"/>
      <c r="CI75" s="330"/>
      <c r="CJ75" s="330"/>
      <c r="CK75" s="330"/>
      <c r="CL75" s="330"/>
      <c r="CM75" s="330"/>
      <c r="CN75" s="330"/>
      <c r="CO75" s="330"/>
      <c r="CP75" s="440"/>
      <c r="CQ75" s="440"/>
      <c r="CR75" s="440"/>
      <c r="CS75" s="440"/>
      <c r="CT75" s="440"/>
      <c r="CU75" s="440"/>
      <c r="CV75" s="440"/>
      <c r="CW75" s="440"/>
      <c r="CX75" s="440"/>
      <c r="CY75" s="440"/>
      <c r="CZ75" s="440"/>
      <c r="DA75" s="440"/>
      <c r="DB75" s="440"/>
      <c r="DC75" s="440"/>
      <c r="DD75" s="440"/>
      <c r="DE75" s="440"/>
      <c r="DF75" s="440"/>
      <c r="DG75" s="440"/>
      <c r="DH75" s="440"/>
      <c r="DI75" s="440"/>
      <c r="DJ75" s="440"/>
      <c r="DK75" s="440"/>
      <c r="DL75" s="440"/>
      <c r="DM75" s="440"/>
      <c r="DN75" s="440"/>
      <c r="DO75" s="440"/>
    </row>
    <row r="76" spans="1:119" s="441" customFormat="1" ht="12.95" hidden="1" customHeight="1">
      <c r="A76" s="486"/>
      <c r="B76" s="486"/>
      <c r="C76" s="486"/>
      <c r="D76" s="486"/>
      <c r="E76" s="486"/>
      <c r="F76" s="486"/>
      <c r="G76" s="486"/>
      <c r="H76" s="486"/>
      <c r="I76" s="486"/>
      <c r="J76" s="486"/>
      <c r="K76" s="486"/>
      <c r="L76" s="486"/>
      <c r="M76" s="486"/>
      <c r="N76" s="486"/>
      <c r="O76" s="486"/>
      <c r="P76" s="486"/>
      <c r="Q76" s="486"/>
      <c r="R76" s="486"/>
      <c r="S76" s="486"/>
      <c r="T76" s="486"/>
      <c r="U76" s="486"/>
      <c r="V76" s="486"/>
      <c r="W76" s="486"/>
      <c r="X76" s="486"/>
      <c r="Y76" s="486"/>
      <c r="Z76" s="486"/>
      <c r="AA76" s="486"/>
      <c r="AB76" s="486"/>
      <c r="AC76" s="486"/>
      <c r="AD76" s="487">
        <f t="shared" si="15"/>
        <v>0</v>
      </c>
      <c r="AE76" s="488"/>
      <c r="AF76" s="488"/>
      <c r="AG76" s="489"/>
      <c r="AH76" s="490">
        <f t="shared" ref="AH76:BL76" si="24">SUMIF($B$42:$B$61,AH19,$W$42:$W$61)</f>
        <v>0</v>
      </c>
      <c r="AI76" s="491">
        <f t="shared" si="24"/>
        <v>0</v>
      </c>
      <c r="AJ76" s="491">
        <f t="shared" si="24"/>
        <v>0</v>
      </c>
      <c r="AK76" s="491">
        <f t="shared" si="24"/>
        <v>0</v>
      </c>
      <c r="AL76" s="491">
        <f t="shared" si="24"/>
        <v>0</v>
      </c>
      <c r="AM76" s="491">
        <f t="shared" si="24"/>
        <v>0</v>
      </c>
      <c r="AN76" s="492">
        <f t="shared" si="24"/>
        <v>0</v>
      </c>
      <c r="AO76" s="493">
        <f t="shared" si="24"/>
        <v>0</v>
      </c>
      <c r="AP76" s="491">
        <f t="shared" si="24"/>
        <v>0</v>
      </c>
      <c r="AQ76" s="491">
        <f t="shared" si="24"/>
        <v>0</v>
      </c>
      <c r="AR76" s="491">
        <f t="shared" si="24"/>
        <v>0</v>
      </c>
      <c r="AS76" s="491">
        <f t="shared" si="24"/>
        <v>0</v>
      </c>
      <c r="AT76" s="491">
        <f t="shared" si="24"/>
        <v>0</v>
      </c>
      <c r="AU76" s="492">
        <f t="shared" si="24"/>
        <v>0</v>
      </c>
      <c r="AV76" s="493">
        <f t="shared" si="24"/>
        <v>0</v>
      </c>
      <c r="AW76" s="491">
        <f t="shared" si="24"/>
        <v>0</v>
      </c>
      <c r="AX76" s="491">
        <f t="shared" si="24"/>
        <v>0</v>
      </c>
      <c r="AY76" s="491">
        <f t="shared" si="24"/>
        <v>0</v>
      </c>
      <c r="AZ76" s="491">
        <f t="shared" si="24"/>
        <v>0</v>
      </c>
      <c r="BA76" s="491">
        <f t="shared" si="24"/>
        <v>0</v>
      </c>
      <c r="BB76" s="492">
        <f t="shared" si="24"/>
        <v>0</v>
      </c>
      <c r="BC76" s="493">
        <f t="shared" si="24"/>
        <v>0</v>
      </c>
      <c r="BD76" s="491">
        <f t="shared" si="24"/>
        <v>0</v>
      </c>
      <c r="BE76" s="491">
        <f t="shared" si="24"/>
        <v>0</v>
      </c>
      <c r="BF76" s="491">
        <f t="shared" si="24"/>
        <v>0</v>
      </c>
      <c r="BG76" s="491">
        <f t="shared" si="24"/>
        <v>0</v>
      </c>
      <c r="BH76" s="491">
        <f t="shared" si="24"/>
        <v>0</v>
      </c>
      <c r="BI76" s="492">
        <f t="shared" si="24"/>
        <v>0</v>
      </c>
      <c r="BJ76" s="493">
        <f t="shared" si="24"/>
        <v>0</v>
      </c>
      <c r="BK76" s="491">
        <f t="shared" si="24"/>
        <v>0</v>
      </c>
      <c r="BL76" s="492">
        <f t="shared" si="24"/>
        <v>0</v>
      </c>
      <c r="BM76" s="641">
        <f t="shared" si="19"/>
        <v>0</v>
      </c>
      <c r="BN76" s="642"/>
      <c r="BO76" s="643">
        <f t="shared" si="17"/>
        <v>0</v>
      </c>
      <c r="BP76" s="642"/>
      <c r="BQ76" s="632"/>
      <c r="BR76" s="633"/>
      <c r="BS76" s="633"/>
      <c r="BT76" s="633"/>
      <c r="BU76" s="634"/>
      <c r="BV76" s="330"/>
      <c r="BW76" s="330"/>
      <c r="BX76" s="330"/>
      <c r="BY76" s="330"/>
      <c r="BZ76" s="330"/>
      <c r="CA76" s="330"/>
      <c r="CB76" s="330"/>
      <c r="CC76" s="330"/>
      <c r="CD76" s="330"/>
      <c r="CE76" s="330"/>
      <c r="CF76" s="330"/>
      <c r="CG76" s="330"/>
      <c r="CH76" s="330"/>
      <c r="CI76" s="330"/>
      <c r="CJ76" s="330"/>
      <c r="CK76" s="330"/>
      <c r="CL76" s="330"/>
      <c r="CM76" s="330"/>
      <c r="CN76" s="330"/>
      <c r="CO76" s="330"/>
      <c r="CP76" s="440"/>
      <c r="CQ76" s="440"/>
      <c r="CR76" s="440"/>
      <c r="CS76" s="440"/>
      <c r="CT76" s="440"/>
      <c r="CU76" s="440"/>
      <c r="CV76" s="440"/>
      <c r="CW76" s="440"/>
      <c r="CX76" s="440"/>
      <c r="CY76" s="440"/>
      <c r="CZ76" s="440"/>
      <c r="DA76" s="440"/>
      <c r="DB76" s="440"/>
      <c r="DC76" s="440"/>
      <c r="DD76" s="440"/>
      <c r="DE76" s="440"/>
      <c r="DF76" s="440"/>
      <c r="DG76" s="440"/>
      <c r="DH76" s="440"/>
      <c r="DI76" s="440"/>
      <c r="DJ76" s="440"/>
      <c r="DK76" s="440"/>
      <c r="DL76" s="440"/>
      <c r="DM76" s="440"/>
      <c r="DN76" s="440"/>
      <c r="DO76" s="440"/>
    </row>
    <row r="77" spans="1:119" s="441" customFormat="1" ht="12.95" hidden="1" customHeight="1">
      <c r="A77" s="486"/>
      <c r="B77" s="486"/>
      <c r="C77" s="486"/>
      <c r="D77" s="486"/>
      <c r="E77" s="486"/>
      <c r="F77" s="486"/>
      <c r="G77" s="486"/>
      <c r="H77" s="486"/>
      <c r="I77" s="486"/>
      <c r="J77" s="486"/>
      <c r="K77" s="486"/>
      <c r="L77" s="486"/>
      <c r="M77" s="486"/>
      <c r="N77" s="486"/>
      <c r="O77" s="486"/>
      <c r="P77" s="486"/>
      <c r="Q77" s="486"/>
      <c r="R77" s="486"/>
      <c r="S77" s="486"/>
      <c r="T77" s="486"/>
      <c r="U77" s="486"/>
      <c r="V77" s="486"/>
      <c r="W77" s="486"/>
      <c r="X77" s="486"/>
      <c r="Y77" s="486"/>
      <c r="Z77" s="486"/>
      <c r="AA77" s="486"/>
      <c r="AB77" s="486"/>
      <c r="AC77" s="486"/>
      <c r="AD77" s="487">
        <f t="shared" si="15"/>
        <v>0</v>
      </c>
      <c r="AE77" s="488"/>
      <c r="AF77" s="488"/>
      <c r="AG77" s="489"/>
      <c r="AH77" s="490">
        <f t="shared" ref="AH77:BL77" si="25">SUMIF($B$42:$B$61,AH20,$W$42:$W$61)</f>
        <v>0</v>
      </c>
      <c r="AI77" s="491">
        <f t="shared" si="25"/>
        <v>0</v>
      </c>
      <c r="AJ77" s="491">
        <f t="shared" si="25"/>
        <v>0</v>
      </c>
      <c r="AK77" s="491">
        <f t="shared" si="25"/>
        <v>0</v>
      </c>
      <c r="AL77" s="491">
        <f t="shared" si="25"/>
        <v>0</v>
      </c>
      <c r="AM77" s="491">
        <f t="shared" si="25"/>
        <v>0</v>
      </c>
      <c r="AN77" s="492">
        <f t="shared" si="25"/>
        <v>0</v>
      </c>
      <c r="AO77" s="493">
        <f t="shared" si="25"/>
        <v>0</v>
      </c>
      <c r="AP77" s="491">
        <f t="shared" si="25"/>
        <v>0</v>
      </c>
      <c r="AQ77" s="491">
        <f t="shared" si="25"/>
        <v>0</v>
      </c>
      <c r="AR77" s="491">
        <f t="shared" si="25"/>
        <v>0</v>
      </c>
      <c r="AS77" s="491">
        <f t="shared" si="25"/>
        <v>0</v>
      </c>
      <c r="AT77" s="491">
        <f t="shared" si="25"/>
        <v>0</v>
      </c>
      <c r="AU77" s="492">
        <f t="shared" si="25"/>
        <v>0</v>
      </c>
      <c r="AV77" s="493">
        <f t="shared" si="25"/>
        <v>0</v>
      </c>
      <c r="AW77" s="491">
        <f t="shared" si="25"/>
        <v>0</v>
      </c>
      <c r="AX77" s="491">
        <f t="shared" si="25"/>
        <v>0</v>
      </c>
      <c r="AY77" s="491">
        <f t="shared" si="25"/>
        <v>0</v>
      </c>
      <c r="AZ77" s="491">
        <f t="shared" si="25"/>
        <v>0</v>
      </c>
      <c r="BA77" s="491">
        <f t="shared" si="25"/>
        <v>0</v>
      </c>
      <c r="BB77" s="492">
        <f t="shared" si="25"/>
        <v>0</v>
      </c>
      <c r="BC77" s="493">
        <f t="shared" si="25"/>
        <v>0</v>
      </c>
      <c r="BD77" s="491">
        <f t="shared" si="25"/>
        <v>0</v>
      </c>
      <c r="BE77" s="491">
        <f t="shared" si="25"/>
        <v>0</v>
      </c>
      <c r="BF77" s="491">
        <f t="shared" si="25"/>
        <v>0</v>
      </c>
      <c r="BG77" s="491">
        <f t="shared" si="25"/>
        <v>0</v>
      </c>
      <c r="BH77" s="491">
        <f t="shared" si="25"/>
        <v>0</v>
      </c>
      <c r="BI77" s="492">
        <f t="shared" si="25"/>
        <v>0</v>
      </c>
      <c r="BJ77" s="493">
        <f t="shared" si="25"/>
        <v>0</v>
      </c>
      <c r="BK77" s="491">
        <f t="shared" si="25"/>
        <v>0</v>
      </c>
      <c r="BL77" s="492">
        <f t="shared" si="25"/>
        <v>0</v>
      </c>
      <c r="BM77" s="641">
        <f t="shared" si="19"/>
        <v>0</v>
      </c>
      <c r="BN77" s="642"/>
      <c r="BO77" s="643">
        <f t="shared" si="17"/>
        <v>0</v>
      </c>
      <c r="BP77" s="642"/>
      <c r="BQ77" s="632"/>
      <c r="BR77" s="633"/>
      <c r="BS77" s="633"/>
      <c r="BT77" s="633"/>
      <c r="BU77" s="634"/>
      <c r="BV77" s="330"/>
      <c r="BW77" s="330"/>
      <c r="BX77" s="330"/>
      <c r="BY77" s="330"/>
      <c r="BZ77" s="330"/>
      <c r="CA77" s="330"/>
      <c r="CB77" s="330"/>
      <c r="CC77" s="330"/>
      <c r="CD77" s="330"/>
      <c r="CE77" s="330"/>
      <c r="CF77" s="330"/>
      <c r="CG77" s="330"/>
      <c r="CH77" s="330"/>
      <c r="CI77" s="330"/>
      <c r="CJ77" s="330"/>
      <c r="CK77" s="330"/>
      <c r="CL77" s="330"/>
      <c r="CM77" s="330"/>
      <c r="CN77" s="330"/>
      <c r="CO77" s="330"/>
      <c r="CP77" s="440"/>
      <c r="CQ77" s="440"/>
      <c r="CR77" s="440"/>
      <c r="CS77" s="440"/>
      <c r="CT77" s="440"/>
      <c r="CU77" s="440"/>
      <c r="CV77" s="440"/>
      <c r="CW77" s="440"/>
      <c r="CX77" s="440"/>
      <c r="CY77" s="440"/>
      <c r="CZ77" s="440"/>
      <c r="DA77" s="440"/>
      <c r="DB77" s="440"/>
      <c r="DC77" s="440"/>
      <c r="DD77" s="440"/>
      <c r="DE77" s="440"/>
      <c r="DF77" s="440"/>
      <c r="DG77" s="440"/>
      <c r="DH77" s="440"/>
      <c r="DI77" s="440"/>
      <c r="DJ77" s="440"/>
      <c r="DK77" s="440"/>
      <c r="DL77" s="440"/>
      <c r="DM77" s="440"/>
      <c r="DN77" s="440"/>
      <c r="DO77" s="440"/>
    </row>
    <row r="78" spans="1:119" s="441" customFormat="1" ht="12.95" hidden="1" customHeight="1">
      <c r="A78" s="486"/>
      <c r="B78" s="486"/>
      <c r="C78" s="486"/>
      <c r="D78" s="486"/>
      <c r="E78" s="486"/>
      <c r="F78" s="486"/>
      <c r="G78" s="486"/>
      <c r="H78" s="486"/>
      <c r="I78" s="486"/>
      <c r="J78" s="486"/>
      <c r="K78" s="486"/>
      <c r="L78" s="486"/>
      <c r="M78" s="486"/>
      <c r="N78" s="486"/>
      <c r="O78" s="486"/>
      <c r="P78" s="486"/>
      <c r="Q78" s="486"/>
      <c r="R78" s="486"/>
      <c r="S78" s="486"/>
      <c r="T78" s="486"/>
      <c r="U78" s="486"/>
      <c r="V78" s="486"/>
      <c r="W78" s="486"/>
      <c r="X78" s="486"/>
      <c r="Y78" s="486"/>
      <c r="Z78" s="486"/>
      <c r="AA78" s="486"/>
      <c r="AB78" s="486"/>
      <c r="AC78" s="486"/>
      <c r="AD78" s="487">
        <f t="shared" si="15"/>
        <v>0</v>
      </c>
      <c r="AE78" s="488"/>
      <c r="AF78" s="488"/>
      <c r="AG78" s="489"/>
      <c r="AH78" s="490">
        <f t="shared" ref="AH78:BL78" si="26">SUMIF($B$42:$B$61,AH21,$W$42:$W$61)</f>
        <v>0</v>
      </c>
      <c r="AI78" s="491">
        <f t="shared" si="26"/>
        <v>0</v>
      </c>
      <c r="AJ78" s="491">
        <f t="shared" si="26"/>
        <v>0</v>
      </c>
      <c r="AK78" s="491">
        <f t="shared" si="26"/>
        <v>0</v>
      </c>
      <c r="AL78" s="491">
        <f t="shared" si="26"/>
        <v>0</v>
      </c>
      <c r="AM78" s="491">
        <f t="shared" si="26"/>
        <v>0</v>
      </c>
      <c r="AN78" s="492">
        <f t="shared" si="26"/>
        <v>0</v>
      </c>
      <c r="AO78" s="493">
        <f t="shared" si="26"/>
        <v>0</v>
      </c>
      <c r="AP78" s="491">
        <f t="shared" si="26"/>
        <v>0</v>
      </c>
      <c r="AQ78" s="491">
        <f t="shared" si="26"/>
        <v>0</v>
      </c>
      <c r="AR78" s="491">
        <f t="shared" si="26"/>
        <v>0</v>
      </c>
      <c r="AS78" s="491">
        <f t="shared" si="26"/>
        <v>0</v>
      </c>
      <c r="AT78" s="491">
        <f t="shared" si="26"/>
        <v>0</v>
      </c>
      <c r="AU78" s="492">
        <f t="shared" si="26"/>
        <v>0</v>
      </c>
      <c r="AV78" s="493">
        <f t="shared" si="26"/>
        <v>0</v>
      </c>
      <c r="AW78" s="491">
        <f t="shared" si="26"/>
        <v>0</v>
      </c>
      <c r="AX78" s="491">
        <f t="shared" si="26"/>
        <v>0</v>
      </c>
      <c r="AY78" s="491">
        <f t="shared" si="26"/>
        <v>0</v>
      </c>
      <c r="AZ78" s="491">
        <f t="shared" si="26"/>
        <v>0</v>
      </c>
      <c r="BA78" s="491">
        <f t="shared" si="26"/>
        <v>0</v>
      </c>
      <c r="BB78" s="492">
        <f t="shared" si="26"/>
        <v>0</v>
      </c>
      <c r="BC78" s="493">
        <f t="shared" si="26"/>
        <v>0</v>
      </c>
      <c r="BD78" s="491">
        <f t="shared" si="26"/>
        <v>0</v>
      </c>
      <c r="BE78" s="491">
        <f t="shared" si="26"/>
        <v>0</v>
      </c>
      <c r="BF78" s="491">
        <f t="shared" si="26"/>
        <v>0</v>
      </c>
      <c r="BG78" s="491">
        <f t="shared" si="26"/>
        <v>0</v>
      </c>
      <c r="BH78" s="491">
        <f t="shared" si="26"/>
        <v>0</v>
      </c>
      <c r="BI78" s="492">
        <f t="shared" si="26"/>
        <v>0</v>
      </c>
      <c r="BJ78" s="493">
        <f t="shared" si="26"/>
        <v>0</v>
      </c>
      <c r="BK78" s="491">
        <f t="shared" si="26"/>
        <v>0</v>
      </c>
      <c r="BL78" s="492">
        <f t="shared" si="26"/>
        <v>0</v>
      </c>
      <c r="BM78" s="641">
        <f t="shared" si="19"/>
        <v>0</v>
      </c>
      <c r="BN78" s="642"/>
      <c r="BO78" s="643">
        <f t="shared" si="17"/>
        <v>0</v>
      </c>
      <c r="BP78" s="642"/>
      <c r="BQ78" s="632"/>
      <c r="BR78" s="633"/>
      <c r="BS78" s="633"/>
      <c r="BT78" s="633"/>
      <c r="BU78" s="634"/>
      <c r="BV78" s="330"/>
      <c r="BW78" s="330"/>
      <c r="BX78" s="330"/>
      <c r="BY78" s="330"/>
      <c r="BZ78" s="330"/>
      <c r="CA78" s="330"/>
      <c r="CB78" s="330"/>
      <c r="CC78" s="330"/>
      <c r="CD78" s="330"/>
      <c r="CE78" s="330"/>
      <c r="CF78" s="330"/>
      <c r="CG78" s="330"/>
      <c r="CH78" s="330"/>
      <c r="CI78" s="330"/>
      <c r="CJ78" s="330"/>
      <c r="CK78" s="330"/>
      <c r="CL78" s="330"/>
      <c r="CM78" s="330"/>
      <c r="CN78" s="330"/>
      <c r="CO78" s="330"/>
      <c r="CP78" s="440"/>
      <c r="CQ78" s="440"/>
      <c r="CR78" s="440"/>
      <c r="CS78" s="440"/>
      <c r="CT78" s="440"/>
      <c r="CU78" s="440"/>
      <c r="CV78" s="440"/>
      <c r="CW78" s="440"/>
      <c r="CX78" s="440"/>
      <c r="CY78" s="440"/>
      <c r="CZ78" s="440"/>
      <c r="DA78" s="440"/>
      <c r="DB78" s="440"/>
      <c r="DC78" s="440"/>
      <c r="DD78" s="440"/>
      <c r="DE78" s="440"/>
      <c r="DF78" s="440"/>
      <c r="DG78" s="440"/>
      <c r="DH78" s="440"/>
      <c r="DI78" s="440"/>
      <c r="DJ78" s="440"/>
      <c r="DK78" s="440"/>
      <c r="DL78" s="440"/>
      <c r="DM78" s="440"/>
      <c r="DN78" s="440"/>
      <c r="DO78" s="440"/>
    </row>
    <row r="79" spans="1:119" s="441" customFormat="1" ht="12.95" hidden="1" customHeight="1">
      <c r="A79" s="486"/>
      <c r="B79" s="486"/>
      <c r="C79" s="486"/>
      <c r="D79" s="486"/>
      <c r="E79" s="486"/>
      <c r="F79" s="486"/>
      <c r="G79" s="486"/>
      <c r="H79" s="486"/>
      <c r="I79" s="486"/>
      <c r="J79" s="486"/>
      <c r="K79" s="486"/>
      <c r="L79" s="486"/>
      <c r="M79" s="486"/>
      <c r="N79" s="486"/>
      <c r="O79" s="486"/>
      <c r="P79" s="486"/>
      <c r="Q79" s="486"/>
      <c r="R79" s="486"/>
      <c r="S79" s="486"/>
      <c r="T79" s="486"/>
      <c r="U79" s="486"/>
      <c r="V79" s="486"/>
      <c r="W79" s="486"/>
      <c r="X79" s="486"/>
      <c r="Y79" s="486"/>
      <c r="Z79" s="486"/>
      <c r="AA79" s="486"/>
      <c r="AB79" s="486"/>
      <c r="AC79" s="486"/>
      <c r="AD79" s="487">
        <f t="shared" si="15"/>
        <v>0</v>
      </c>
      <c r="AE79" s="488"/>
      <c r="AF79" s="488"/>
      <c r="AG79" s="489"/>
      <c r="AH79" s="490">
        <f t="shared" ref="AH79:BL79" si="27">SUMIF($B$42:$B$61,AH22,$W$42:$W$61)</f>
        <v>0</v>
      </c>
      <c r="AI79" s="491">
        <f t="shared" si="27"/>
        <v>0</v>
      </c>
      <c r="AJ79" s="491">
        <f t="shared" si="27"/>
        <v>0</v>
      </c>
      <c r="AK79" s="491">
        <f t="shared" si="27"/>
        <v>0</v>
      </c>
      <c r="AL79" s="491">
        <f t="shared" si="27"/>
        <v>0</v>
      </c>
      <c r="AM79" s="491">
        <f t="shared" si="27"/>
        <v>0</v>
      </c>
      <c r="AN79" s="492">
        <f t="shared" si="27"/>
        <v>0</v>
      </c>
      <c r="AO79" s="493">
        <f t="shared" si="27"/>
        <v>0</v>
      </c>
      <c r="AP79" s="491">
        <f t="shared" si="27"/>
        <v>0</v>
      </c>
      <c r="AQ79" s="491">
        <f t="shared" si="27"/>
        <v>0</v>
      </c>
      <c r="AR79" s="491">
        <f t="shared" si="27"/>
        <v>0</v>
      </c>
      <c r="AS79" s="491">
        <f t="shared" si="27"/>
        <v>0</v>
      </c>
      <c r="AT79" s="491">
        <f t="shared" si="27"/>
        <v>0</v>
      </c>
      <c r="AU79" s="492">
        <f t="shared" si="27"/>
        <v>0</v>
      </c>
      <c r="AV79" s="493">
        <f t="shared" si="27"/>
        <v>0</v>
      </c>
      <c r="AW79" s="491">
        <f t="shared" si="27"/>
        <v>0</v>
      </c>
      <c r="AX79" s="491">
        <f t="shared" si="27"/>
        <v>0</v>
      </c>
      <c r="AY79" s="491">
        <f t="shared" si="27"/>
        <v>0</v>
      </c>
      <c r="AZ79" s="491">
        <f t="shared" si="27"/>
        <v>0</v>
      </c>
      <c r="BA79" s="491">
        <f t="shared" si="27"/>
        <v>0</v>
      </c>
      <c r="BB79" s="492">
        <f t="shared" si="27"/>
        <v>0</v>
      </c>
      <c r="BC79" s="493">
        <f t="shared" si="27"/>
        <v>0</v>
      </c>
      <c r="BD79" s="491">
        <f t="shared" si="27"/>
        <v>0</v>
      </c>
      <c r="BE79" s="491">
        <f t="shared" si="27"/>
        <v>0</v>
      </c>
      <c r="BF79" s="491">
        <f t="shared" si="27"/>
        <v>0</v>
      </c>
      <c r="BG79" s="491">
        <f t="shared" si="27"/>
        <v>0</v>
      </c>
      <c r="BH79" s="491">
        <f t="shared" si="27"/>
        <v>0</v>
      </c>
      <c r="BI79" s="492">
        <f t="shared" si="27"/>
        <v>0</v>
      </c>
      <c r="BJ79" s="493">
        <f t="shared" si="27"/>
        <v>0</v>
      </c>
      <c r="BK79" s="491">
        <f t="shared" si="27"/>
        <v>0</v>
      </c>
      <c r="BL79" s="492">
        <f t="shared" si="27"/>
        <v>0</v>
      </c>
      <c r="BM79" s="641">
        <f t="shared" si="19"/>
        <v>0</v>
      </c>
      <c r="BN79" s="642"/>
      <c r="BO79" s="643">
        <f t="shared" si="17"/>
        <v>0</v>
      </c>
      <c r="BP79" s="642"/>
      <c r="BQ79" s="632"/>
      <c r="BR79" s="633"/>
      <c r="BS79" s="633"/>
      <c r="BT79" s="633"/>
      <c r="BU79" s="634"/>
      <c r="BV79" s="330"/>
      <c r="BW79" s="330"/>
      <c r="BX79" s="330"/>
      <c r="BY79" s="330"/>
      <c r="BZ79" s="330"/>
      <c r="CA79" s="330"/>
      <c r="CB79" s="330"/>
      <c r="CC79" s="330"/>
      <c r="CD79" s="330"/>
      <c r="CE79" s="330"/>
      <c r="CF79" s="330"/>
      <c r="CG79" s="330"/>
      <c r="CH79" s="330"/>
      <c r="CI79" s="330"/>
      <c r="CJ79" s="330"/>
      <c r="CK79" s="330"/>
      <c r="CL79" s="330"/>
      <c r="CM79" s="330"/>
      <c r="CN79" s="330"/>
      <c r="CO79" s="330"/>
      <c r="CP79" s="440"/>
      <c r="CQ79" s="440"/>
      <c r="CR79" s="440"/>
      <c r="CS79" s="440"/>
      <c r="CT79" s="440"/>
      <c r="CU79" s="440"/>
      <c r="CV79" s="440"/>
      <c r="CW79" s="440"/>
      <c r="CX79" s="440"/>
      <c r="CY79" s="440"/>
      <c r="CZ79" s="440"/>
      <c r="DA79" s="440"/>
      <c r="DB79" s="440"/>
      <c r="DC79" s="440"/>
      <c r="DD79" s="440"/>
      <c r="DE79" s="440"/>
      <c r="DF79" s="440"/>
      <c r="DG79" s="440"/>
      <c r="DH79" s="440"/>
      <c r="DI79" s="440"/>
      <c r="DJ79" s="440"/>
      <c r="DK79" s="440"/>
      <c r="DL79" s="440"/>
      <c r="DM79" s="440"/>
      <c r="DN79" s="440"/>
      <c r="DO79" s="440"/>
    </row>
    <row r="80" spans="1:119" s="441" customFormat="1" ht="12.95" hidden="1" customHeight="1">
      <c r="A80" s="486"/>
      <c r="B80" s="486"/>
      <c r="C80" s="486"/>
      <c r="D80" s="486"/>
      <c r="E80" s="486"/>
      <c r="F80" s="486"/>
      <c r="G80" s="486"/>
      <c r="H80" s="486"/>
      <c r="I80" s="486"/>
      <c r="J80" s="486"/>
      <c r="K80" s="486"/>
      <c r="L80" s="486"/>
      <c r="M80" s="486"/>
      <c r="N80" s="486"/>
      <c r="O80" s="486"/>
      <c r="P80" s="486"/>
      <c r="Q80" s="486"/>
      <c r="R80" s="486"/>
      <c r="S80" s="486"/>
      <c r="T80" s="486"/>
      <c r="U80" s="486"/>
      <c r="V80" s="486"/>
      <c r="W80" s="486"/>
      <c r="X80" s="486"/>
      <c r="Y80" s="486"/>
      <c r="Z80" s="486"/>
      <c r="AA80" s="486"/>
      <c r="AB80" s="486"/>
      <c r="AC80" s="486"/>
      <c r="AD80" s="487">
        <f t="shared" si="15"/>
        <v>0</v>
      </c>
      <c r="AE80" s="488"/>
      <c r="AF80" s="488"/>
      <c r="AG80" s="489"/>
      <c r="AH80" s="490">
        <f t="shared" ref="AH80:BL80" si="28">SUMIF($B$42:$B$61,AH23,$W$42:$W$61)</f>
        <v>0</v>
      </c>
      <c r="AI80" s="491">
        <f t="shared" si="28"/>
        <v>0</v>
      </c>
      <c r="AJ80" s="491">
        <f t="shared" si="28"/>
        <v>0</v>
      </c>
      <c r="AK80" s="491">
        <f t="shared" si="28"/>
        <v>0</v>
      </c>
      <c r="AL80" s="491">
        <f t="shared" si="28"/>
        <v>0</v>
      </c>
      <c r="AM80" s="491">
        <f t="shared" si="28"/>
        <v>0</v>
      </c>
      <c r="AN80" s="492">
        <f t="shared" si="28"/>
        <v>0</v>
      </c>
      <c r="AO80" s="493">
        <f t="shared" si="28"/>
        <v>0</v>
      </c>
      <c r="AP80" s="491">
        <f t="shared" si="28"/>
        <v>0</v>
      </c>
      <c r="AQ80" s="491">
        <f t="shared" si="28"/>
        <v>0</v>
      </c>
      <c r="AR80" s="491">
        <f t="shared" si="28"/>
        <v>0</v>
      </c>
      <c r="AS80" s="491">
        <f t="shared" si="28"/>
        <v>0</v>
      </c>
      <c r="AT80" s="491">
        <f t="shared" si="28"/>
        <v>0</v>
      </c>
      <c r="AU80" s="492">
        <f t="shared" si="28"/>
        <v>0</v>
      </c>
      <c r="AV80" s="493">
        <f t="shared" si="28"/>
        <v>0</v>
      </c>
      <c r="AW80" s="491">
        <f t="shared" si="28"/>
        <v>0</v>
      </c>
      <c r="AX80" s="491">
        <f t="shared" si="28"/>
        <v>0</v>
      </c>
      <c r="AY80" s="491">
        <f t="shared" si="28"/>
        <v>0</v>
      </c>
      <c r="AZ80" s="491">
        <f t="shared" si="28"/>
        <v>0</v>
      </c>
      <c r="BA80" s="491">
        <f t="shared" si="28"/>
        <v>0</v>
      </c>
      <c r="BB80" s="492">
        <f t="shared" si="28"/>
        <v>0</v>
      </c>
      <c r="BC80" s="493">
        <f t="shared" si="28"/>
        <v>0</v>
      </c>
      <c r="BD80" s="491">
        <f t="shared" si="28"/>
        <v>0</v>
      </c>
      <c r="BE80" s="491">
        <f t="shared" si="28"/>
        <v>0</v>
      </c>
      <c r="BF80" s="491">
        <f t="shared" si="28"/>
        <v>0</v>
      </c>
      <c r="BG80" s="491">
        <f t="shared" si="28"/>
        <v>0</v>
      </c>
      <c r="BH80" s="491">
        <f t="shared" si="28"/>
        <v>0</v>
      </c>
      <c r="BI80" s="492">
        <f t="shared" si="28"/>
        <v>0</v>
      </c>
      <c r="BJ80" s="493">
        <f t="shared" si="28"/>
        <v>0</v>
      </c>
      <c r="BK80" s="491">
        <f t="shared" si="28"/>
        <v>0</v>
      </c>
      <c r="BL80" s="492">
        <f t="shared" si="28"/>
        <v>0</v>
      </c>
      <c r="BM80" s="641">
        <f t="shared" si="19"/>
        <v>0</v>
      </c>
      <c r="BN80" s="642"/>
      <c r="BO80" s="643">
        <f t="shared" si="17"/>
        <v>0</v>
      </c>
      <c r="BP80" s="642"/>
      <c r="BQ80" s="632"/>
      <c r="BR80" s="633"/>
      <c r="BS80" s="633"/>
      <c r="BT80" s="633"/>
      <c r="BU80" s="634"/>
      <c r="BV80" s="330"/>
      <c r="BW80" s="330"/>
      <c r="BX80" s="330"/>
      <c r="BY80" s="330"/>
      <c r="BZ80" s="330"/>
      <c r="CA80" s="330"/>
      <c r="CB80" s="330"/>
      <c r="CC80" s="330"/>
      <c r="CD80" s="330"/>
      <c r="CE80" s="330"/>
      <c r="CF80" s="330"/>
      <c r="CG80" s="330"/>
      <c r="CH80" s="330"/>
      <c r="CI80" s="330"/>
      <c r="CJ80" s="330"/>
      <c r="CK80" s="330"/>
      <c r="CL80" s="330"/>
      <c r="CM80" s="330"/>
      <c r="CN80" s="330"/>
      <c r="CO80" s="330"/>
      <c r="CP80" s="440"/>
      <c r="CQ80" s="440"/>
      <c r="CR80" s="440"/>
      <c r="CS80" s="440"/>
      <c r="CT80" s="440"/>
      <c r="CU80" s="440"/>
      <c r="CV80" s="440"/>
      <c r="CW80" s="440"/>
      <c r="CX80" s="440"/>
      <c r="CY80" s="440"/>
      <c r="CZ80" s="440"/>
      <c r="DA80" s="440"/>
      <c r="DB80" s="440"/>
      <c r="DC80" s="440"/>
      <c r="DD80" s="440"/>
      <c r="DE80" s="440"/>
      <c r="DF80" s="440"/>
      <c r="DG80" s="440"/>
      <c r="DH80" s="440"/>
      <c r="DI80" s="440"/>
      <c r="DJ80" s="440"/>
      <c r="DK80" s="440"/>
      <c r="DL80" s="440"/>
      <c r="DM80" s="440"/>
      <c r="DN80" s="440"/>
      <c r="DO80" s="440"/>
    </row>
    <row r="81" spans="1:119" s="441" customFormat="1" ht="12.95" hidden="1" customHeight="1">
      <c r="A81" s="486"/>
      <c r="B81" s="486"/>
      <c r="C81" s="486"/>
      <c r="D81" s="486"/>
      <c r="E81" s="486"/>
      <c r="F81" s="486"/>
      <c r="G81" s="486"/>
      <c r="H81" s="486"/>
      <c r="I81" s="486"/>
      <c r="J81" s="486"/>
      <c r="K81" s="486"/>
      <c r="L81" s="486"/>
      <c r="M81" s="486"/>
      <c r="N81" s="486"/>
      <c r="O81" s="486"/>
      <c r="P81" s="486"/>
      <c r="Q81" s="486"/>
      <c r="R81" s="486"/>
      <c r="S81" s="486"/>
      <c r="T81" s="486"/>
      <c r="U81" s="486"/>
      <c r="V81" s="486"/>
      <c r="W81" s="486"/>
      <c r="X81" s="486"/>
      <c r="Y81" s="486"/>
      <c r="Z81" s="486"/>
      <c r="AA81" s="486"/>
      <c r="AB81" s="486"/>
      <c r="AC81" s="486"/>
      <c r="AD81" s="487">
        <f t="shared" si="15"/>
        <v>0</v>
      </c>
      <c r="AE81" s="488"/>
      <c r="AF81" s="488"/>
      <c r="AG81" s="489"/>
      <c r="AH81" s="490">
        <f t="shared" ref="AH81:BL81" si="29">SUMIF($B$42:$B$61,AH24,$W$42:$W$61)</f>
        <v>0</v>
      </c>
      <c r="AI81" s="491">
        <f t="shared" si="29"/>
        <v>0</v>
      </c>
      <c r="AJ81" s="491">
        <f t="shared" si="29"/>
        <v>0</v>
      </c>
      <c r="AK81" s="491">
        <f t="shared" si="29"/>
        <v>0</v>
      </c>
      <c r="AL81" s="491">
        <f t="shared" si="29"/>
        <v>0</v>
      </c>
      <c r="AM81" s="491">
        <f t="shared" si="29"/>
        <v>0</v>
      </c>
      <c r="AN81" s="492">
        <f t="shared" si="29"/>
        <v>0</v>
      </c>
      <c r="AO81" s="493">
        <f t="shared" si="29"/>
        <v>0</v>
      </c>
      <c r="AP81" s="491">
        <f t="shared" si="29"/>
        <v>0</v>
      </c>
      <c r="AQ81" s="491">
        <f t="shared" si="29"/>
        <v>0</v>
      </c>
      <c r="AR81" s="491">
        <f t="shared" si="29"/>
        <v>0</v>
      </c>
      <c r="AS81" s="491">
        <f t="shared" si="29"/>
        <v>0</v>
      </c>
      <c r="AT81" s="491">
        <f t="shared" si="29"/>
        <v>0</v>
      </c>
      <c r="AU81" s="492">
        <f t="shared" si="29"/>
        <v>0</v>
      </c>
      <c r="AV81" s="493">
        <f t="shared" si="29"/>
        <v>0</v>
      </c>
      <c r="AW81" s="491">
        <f t="shared" si="29"/>
        <v>0</v>
      </c>
      <c r="AX81" s="491">
        <f t="shared" si="29"/>
        <v>0</v>
      </c>
      <c r="AY81" s="491">
        <f t="shared" si="29"/>
        <v>0</v>
      </c>
      <c r="AZ81" s="491">
        <f t="shared" si="29"/>
        <v>0</v>
      </c>
      <c r="BA81" s="491">
        <f t="shared" si="29"/>
        <v>0</v>
      </c>
      <c r="BB81" s="492">
        <f t="shared" si="29"/>
        <v>0</v>
      </c>
      <c r="BC81" s="493">
        <f t="shared" si="29"/>
        <v>0</v>
      </c>
      <c r="BD81" s="491">
        <f t="shared" si="29"/>
        <v>0</v>
      </c>
      <c r="BE81" s="491">
        <f t="shared" si="29"/>
        <v>0</v>
      </c>
      <c r="BF81" s="491">
        <f t="shared" si="29"/>
        <v>0</v>
      </c>
      <c r="BG81" s="491">
        <f t="shared" si="29"/>
        <v>0</v>
      </c>
      <c r="BH81" s="491">
        <f t="shared" si="29"/>
        <v>0</v>
      </c>
      <c r="BI81" s="492">
        <f t="shared" si="29"/>
        <v>0</v>
      </c>
      <c r="BJ81" s="493">
        <f t="shared" si="29"/>
        <v>0</v>
      </c>
      <c r="BK81" s="491">
        <f t="shared" si="29"/>
        <v>0</v>
      </c>
      <c r="BL81" s="492">
        <f t="shared" si="29"/>
        <v>0</v>
      </c>
      <c r="BM81" s="641">
        <f t="shared" si="19"/>
        <v>0</v>
      </c>
      <c r="BN81" s="642"/>
      <c r="BO81" s="643">
        <f t="shared" si="17"/>
        <v>0</v>
      </c>
      <c r="BP81" s="642"/>
      <c r="BQ81" s="632"/>
      <c r="BR81" s="633"/>
      <c r="BS81" s="633"/>
      <c r="BT81" s="633"/>
      <c r="BU81" s="634"/>
      <c r="BV81" s="330"/>
      <c r="BW81" s="330"/>
      <c r="BX81" s="330"/>
      <c r="BY81" s="330"/>
      <c r="BZ81" s="330"/>
      <c r="CA81" s="330"/>
      <c r="CB81" s="330"/>
      <c r="CC81" s="330"/>
      <c r="CD81" s="330"/>
      <c r="CE81" s="330"/>
      <c r="CF81" s="330"/>
      <c r="CG81" s="330"/>
      <c r="CH81" s="330"/>
      <c r="CI81" s="330"/>
      <c r="CJ81" s="330"/>
      <c r="CK81" s="330"/>
      <c r="CL81" s="330"/>
      <c r="CM81" s="330"/>
      <c r="CN81" s="330"/>
      <c r="CO81" s="330"/>
      <c r="CP81" s="440"/>
      <c r="CQ81" s="440"/>
      <c r="CR81" s="440"/>
      <c r="CS81" s="440"/>
      <c r="CT81" s="440"/>
      <c r="CU81" s="440"/>
      <c r="CV81" s="440"/>
      <c r="CW81" s="440"/>
      <c r="CX81" s="440"/>
      <c r="CY81" s="440"/>
      <c r="CZ81" s="440"/>
      <c r="DA81" s="440"/>
      <c r="DB81" s="440"/>
      <c r="DC81" s="440"/>
      <c r="DD81" s="440"/>
      <c r="DE81" s="440"/>
      <c r="DF81" s="440"/>
      <c r="DG81" s="440"/>
      <c r="DH81" s="440"/>
      <c r="DI81" s="440"/>
      <c r="DJ81" s="440"/>
      <c r="DK81" s="440"/>
      <c r="DL81" s="440"/>
      <c r="DM81" s="440"/>
      <c r="DN81" s="440"/>
      <c r="DO81" s="440"/>
    </row>
    <row r="82" spans="1:119" s="441" customFormat="1" ht="12.95" hidden="1" customHeight="1">
      <c r="A82" s="486"/>
      <c r="B82" s="486"/>
      <c r="C82" s="486"/>
      <c r="D82" s="486"/>
      <c r="E82" s="486"/>
      <c r="F82" s="486"/>
      <c r="G82" s="486"/>
      <c r="H82" s="486"/>
      <c r="I82" s="486"/>
      <c r="J82" s="486"/>
      <c r="K82" s="486"/>
      <c r="L82" s="486"/>
      <c r="M82" s="486"/>
      <c r="N82" s="486"/>
      <c r="O82" s="486"/>
      <c r="P82" s="486"/>
      <c r="Q82" s="486"/>
      <c r="R82" s="486"/>
      <c r="S82" s="486"/>
      <c r="T82" s="486"/>
      <c r="U82" s="486"/>
      <c r="V82" s="486"/>
      <c r="W82" s="486"/>
      <c r="X82" s="486"/>
      <c r="Y82" s="486"/>
      <c r="Z82" s="486"/>
      <c r="AA82" s="486"/>
      <c r="AB82" s="486"/>
      <c r="AC82" s="486"/>
      <c r="AD82" s="487">
        <f t="shared" si="15"/>
        <v>0</v>
      </c>
      <c r="AE82" s="488"/>
      <c r="AF82" s="488"/>
      <c r="AG82" s="489"/>
      <c r="AH82" s="490">
        <f t="shared" ref="AH82:BL82" si="30">SUMIF($B$42:$B$61,AH25,$W$42:$W$61)</f>
        <v>0</v>
      </c>
      <c r="AI82" s="491">
        <f t="shared" si="30"/>
        <v>0</v>
      </c>
      <c r="AJ82" s="491">
        <f t="shared" si="30"/>
        <v>0</v>
      </c>
      <c r="AK82" s="491">
        <f t="shared" si="30"/>
        <v>0</v>
      </c>
      <c r="AL82" s="491">
        <f t="shared" si="30"/>
        <v>0</v>
      </c>
      <c r="AM82" s="491">
        <f t="shared" si="30"/>
        <v>0</v>
      </c>
      <c r="AN82" s="492">
        <f t="shared" si="30"/>
        <v>0</v>
      </c>
      <c r="AO82" s="493">
        <f t="shared" si="30"/>
        <v>0</v>
      </c>
      <c r="AP82" s="491">
        <f t="shared" si="30"/>
        <v>0</v>
      </c>
      <c r="AQ82" s="491">
        <f t="shared" si="30"/>
        <v>0</v>
      </c>
      <c r="AR82" s="491">
        <f t="shared" si="30"/>
        <v>0</v>
      </c>
      <c r="AS82" s="491">
        <f t="shared" si="30"/>
        <v>0</v>
      </c>
      <c r="AT82" s="491">
        <f t="shared" si="30"/>
        <v>0</v>
      </c>
      <c r="AU82" s="492">
        <f t="shared" si="30"/>
        <v>0</v>
      </c>
      <c r="AV82" s="493">
        <f t="shared" si="30"/>
        <v>0</v>
      </c>
      <c r="AW82" s="491">
        <f t="shared" si="30"/>
        <v>0</v>
      </c>
      <c r="AX82" s="491">
        <f t="shared" si="30"/>
        <v>0</v>
      </c>
      <c r="AY82" s="491">
        <f t="shared" si="30"/>
        <v>0</v>
      </c>
      <c r="AZ82" s="491">
        <f t="shared" si="30"/>
        <v>0</v>
      </c>
      <c r="BA82" s="491">
        <f t="shared" si="30"/>
        <v>0</v>
      </c>
      <c r="BB82" s="492">
        <f t="shared" si="30"/>
        <v>0</v>
      </c>
      <c r="BC82" s="493">
        <f t="shared" si="30"/>
        <v>0</v>
      </c>
      <c r="BD82" s="491">
        <f t="shared" si="30"/>
        <v>0</v>
      </c>
      <c r="BE82" s="491">
        <f t="shared" si="30"/>
        <v>0</v>
      </c>
      <c r="BF82" s="491">
        <f t="shared" si="30"/>
        <v>0</v>
      </c>
      <c r="BG82" s="491">
        <f t="shared" si="30"/>
        <v>0</v>
      </c>
      <c r="BH82" s="491">
        <f t="shared" si="30"/>
        <v>0</v>
      </c>
      <c r="BI82" s="492">
        <f t="shared" si="30"/>
        <v>0</v>
      </c>
      <c r="BJ82" s="493">
        <f t="shared" si="30"/>
        <v>0</v>
      </c>
      <c r="BK82" s="491">
        <f t="shared" si="30"/>
        <v>0</v>
      </c>
      <c r="BL82" s="492">
        <f t="shared" si="30"/>
        <v>0</v>
      </c>
      <c r="BM82" s="641">
        <f t="shared" si="19"/>
        <v>0</v>
      </c>
      <c r="BN82" s="642"/>
      <c r="BO82" s="643">
        <f t="shared" si="17"/>
        <v>0</v>
      </c>
      <c r="BP82" s="642"/>
      <c r="BQ82" s="632"/>
      <c r="BR82" s="633"/>
      <c r="BS82" s="633"/>
      <c r="BT82" s="633"/>
      <c r="BU82" s="634"/>
      <c r="BV82" s="330"/>
      <c r="BW82" s="330"/>
      <c r="BX82" s="330"/>
      <c r="BY82" s="330"/>
      <c r="BZ82" s="330"/>
      <c r="CA82" s="330"/>
      <c r="CB82" s="330"/>
      <c r="CC82" s="330"/>
      <c r="CD82" s="330"/>
      <c r="CE82" s="330"/>
      <c r="CF82" s="330"/>
      <c r="CG82" s="330"/>
      <c r="CH82" s="330"/>
      <c r="CI82" s="330"/>
      <c r="CJ82" s="330"/>
      <c r="CK82" s="330"/>
      <c r="CL82" s="330"/>
      <c r="CM82" s="330"/>
      <c r="CN82" s="330"/>
      <c r="CO82" s="330"/>
      <c r="CP82" s="440"/>
      <c r="CQ82" s="440"/>
      <c r="CR82" s="440"/>
      <c r="CS82" s="440"/>
      <c r="CT82" s="440"/>
      <c r="CU82" s="440"/>
      <c r="CV82" s="440"/>
      <c r="CW82" s="440"/>
      <c r="CX82" s="440"/>
      <c r="CY82" s="440"/>
      <c r="CZ82" s="440"/>
      <c r="DA82" s="440"/>
      <c r="DB82" s="440"/>
      <c r="DC82" s="440"/>
      <c r="DD82" s="440"/>
      <c r="DE82" s="440"/>
      <c r="DF82" s="440"/>
      <c r="DG82" s="440"/>
      <c r="DH82" s="440"/>
      <c r="DI82" s="440"/>
      <c r="DJ82" s="440"/>
      <c r="DK82" s="440"/>
      <c r="DL82" s="440"/>
      <c r="DM82" s="440"/>
      <c r="DN82" s="440"/>
      <c r="DO82" s="440"/>
    </row>
    <row r="83" spans="1:119" s="441" customFormat="1" ht="12.95" hidden="1" customHeight="1">
      <c r="A83" s="486"/>
      <c r="B83" s="486"/>
      <c r="C83" s="486"/>
      <c r="D83" s="486"/>
      <c r="E83" s="486"/>
      <c r="F83" s="486"/>
      <c r="G83" s="486"/>
      <c r="H83" s="486"/>
      <c r="I83" s="486"/>
      <c r="J83" s="486"/>
      <c r="K83" s="486"/>
      <c r="L83" s="486"/>
      <c r="M83" s="486"/>
      <c r="N83" s="486"/>
      <c r="O83" s="486"/>
      <c r="P83" s="486"/>
      <c r="Q83" s="486"/>
      <c r="R83" s="486"/>
      <c r="S83" s="486"/>
      <c r="T83" s="486"/>
      <c r="U83" s="486"/>
      <c r="V83" s="486"/>
      <c r="W83" s="486"/>
      <c r="X83" s="486"/>
      <c r="Y83" s="486"/>
      <c r="Z83" s="486"/>
      <c r="AA83" s="486"/>
      <c r="AB83" s="486"/>
      <c r="AC83" s="486"/>
      <c r="AD83" s="487">
        <f t="shared" si="15"/>
        <v>0</v>
      </c>
      <c r="AE83" s="488"/>
      <c r="AF83" s="488"/>
      <c r="AG83" s="489"/>
      <c r="AH83" s="490">
        <f t="shared" ref="AH83:BL83" si="31">SUMIF($B$42:$B$61,AH26,$W$42:$W$61)</f>
        <v>0</v>
      </c>
      <c r="AI83" s="491">
        <f t="shared" si="31"/>
        <v>0</v>
      </c>
      <c r="AJ83" s="491">
        <f t="shared" si="31"/>
        <v>0</v>
      </c>
      <c r="AK83" s="491">
        <f t="shared" si="31"/>
        <v>0</v>
      </c>
      <c r="AL83" s="491">
        <f t="shared" si="31"/>
        <v>0</v>
      </c>
      <c r="AM83" s="491">
        <f t="shared" si="31"/>
        <v>0</v>
      </c>
      <c r="AN83" s="492">
        <f t="shared" si="31"/>
        <v>0</v>
      </c>
      <c r="AO83" s="493">
        <f t="shared" si="31"/>
        <v>0</v>
      </c>
      <c r="AP83" s="491">
        <f t="shared" si="31"/>
        <v>0</v>
      </c>
      <c r="AQ83" s="491">
        <f t="shared" si="31"/>
        <v>0</v>
      </c>
      <c r="AR83" s="491">
        <f t="shared" si="31"/>
        <v>0</v>
      </c>
      <c r="AS83" s="491">
        <f t="shared" si="31"/>
        <v>0</v>
      </c>
      <c r="AT83" s="491">
        <f t="shared" si="31"/>
        <v>0</v>
      </c>
      <c r="AU83" s="492">
        <f t="shared" si="31"/>
        <v>0</v>
      </c>
      <c r="AV83" s="493">
        <f t="shared" si="31"/>
        <v>0</v>
      </c>
      <c r="AW83" s="491">
        <f t="shared" si="31"/>
        <v>0</v>
      </c>
      <c r="AX83" s="491">
        <f t="shared" si="31"/>
        <v>0</v>
      </c>
      <c r="AY83" s="491">
        <f t="shared" si="31"/>
        <v>0</v>
      </c>
      <c r="AZ83" s="491">
        <f t="shared" si="31"/>
        <v>0</v>
      </c>
      <c r="BA83" s="491">
        <f t="shared" si="31"/>
        <v>0</v>
      </c>
      <c r="BB83" s="492">
        <f t="shared" si="31"/>
        <v>0</v>
      </c>
      <c r="BC83" s="493">
        <f t="shared" si="31"/>
        <v>0</v>
      </c>
      <c r="BD83" s="491">
        <f t="shared" si="31"/>
        <v>0</v>
      </c>
      <c r="BE83" s="491">
        <f t="shared" si="31"/>
        <v>0</v>
      </c>
      <c r="BF83" s="491">
        <f t="shared" si="31"/>
        <v>0</v>
      </c>
      <c r="BG83" s="491">
        <f t="shared" si="31"/>
        <v>0</v>
      </c>
      <c r="BH83" s="491">
        <f t="shared" si="31"/>
        <v>0</v>
      </c>
      <c r="BI83" s="492">
        <f t="shared" si="31"/>
        <v>0</v>
      </c>
      <c r="BJ83" s="493">
        <f t="shared" si="31"/>
        <v>0</v>
      </c>
      <c r="BK83" s="491">
        <f t="shared" si="31"/>
        <v>0</v>
      </c>
      <c r="BL83" s="492">
        <f t="shared" si="31"/>
        <v>0</v>
      </c>
      <c r="BM83" s="641">
        <f t="shared" si="19"/>
        <v>0</v>
      </c>
      <c r="BN83" s="642"/>
      <c r="BO83" s="643">
        <f t="shared" si="17"/>
        <v>0</v>
      </c>
      <c r="BP83" s="642"/>
      <c r="BQ83" s="632"/>
      <c r="BR83" s="633"/>
      <c r="BS83" s="633"/>
      <c r="BT83" s="633"/>
      <c r="BU83" s="634"/>
      <c r="BV83" s="330"/>
      <c r="BW83" s="330"/>
      <c r="BX83" s="330"/>
      <c r="BY83" s="330"/>
      <c r="BZ83" s="330"/>
      <c r="CA83" s="330"/>
      <c r="CB83" s="330"/>
      <c r="CC83" s="330"/>
      <c r="CD83" s="330"/>
      <c r="CE83" s="330"/>
      <c r="CF83" s="330"/>
      <c r="CG83" s="330"/>
      <c r="CH83" s="330"/>
      <c r="CI83" s="330"/>
      <c r="CJ83" s="330"/>
      <c r="CK83" s="330"/>
      <c r="CL83" s="330"/>
      <c r="CM83" s="330"/>
      <c r="CN83" s="330"/>
      <c r="CO83" s="330"/>
      <c r="CP83" s="440"/>
      <c r="CQ83" s="440"/>
      <c r="CR83" s="440"/>
      <c r="CS83" s="440"/>
      <c r="CT83" s="440"/>
      <c r="CU83" s="440"/>
      <c r="CV83" s="440"/>
      <c r="CW83" s="440"/>
      <c r="CX83" s="440"/>
      <c r="CY83" s="440"/>
      <c r="CZ83" s="440"/>
      <c r="DA83" s="440"/>
      <c r="DB83" s="440"/>
      <c r="DC83" s="440"/>
      <c r="DD83" s="440"/>
      <c r="DE83" s="440"/>
      <c r="DF83" s="440"/>
      <c r="DG83" s="440"/>
      <c r="DH83" s="440"/>
      <c r="DI83" s="440"/>
      <c r="DJ83" s="440"/>
      <c r="DK83" s="440"/>
      <c r="DL83" s="440"/>
      <c r="DM83" s="440"/>
      <c r="DN83" s="440"/>
      <c r="DO83" s="440"/>
    </row>
    <row r="84" spans="1:119" s="441" customFormat="1" ht="12.95" hidden="1" customHeight="1">
      <c r="A84" s="486"/>
      <c r="B84" s="486"/>
      <c r="C84" s="486"/>
      <c r="D84" s="486"/>
      <c r="E84" s="486"/>
      <c r="F84" s="486"/>
      <c r="G84" s="486"/>
      <c r="H84" s="486"/>
      <c r="I84" s="486"/>
      <c r="J84" s="486"/>
      <c r="K84" s="486"/>
      <c r="L84" s="486"/>
      <c r="M84" s="486"/>
      <c r="N84" s="486"/>
      <c r="O84" s="486"/>
      <c r="P84" s="486"/>
      <c r="Q84" s="486"/>
      <c r="R84" s="486"/>
      <c r="S84" s="486"/>
      <c r="T84" s="486"/>
      <c r="U84" s="486"/>
      <c r="V84" s="486"/>
      <c r="W84" s="486"/>
      <c r="X84" s="486"/>
      <c r="Y84" s="486"/>
      <c r="Z84" s="486"/>
      <c r="AA84" s="486"/>
      <c r="AB84" s="486"/>
      <c r="AC84" s="486"/>
      <c r="AD84" s="487">
        <f t="shared" si="15"/>
        <v>0</v>
      </c>
      <c r="AE84" s="488"/>
      <c r="AF84" s="488"/>
      <c r="AG84" s="489"/>
      <c r="AH84" s="490">
        <f t="shared" ref="AH84:BL84" si="32">SUMIF($B$42:$B$61,AH27,$W$42:$W$61)</f>
        <v>0</v>
      </c>
      <c r="AI84" s="491">
        <f t="shared" si="32"/>
        <v>0</v>
      </c>
      <c r="AJ84" s="491">
        <f t="shared" si="32"/>
        <v>0</v>
      </c>
      <c r="AK84" s="491">
        <f t="shared" si="32"/>
        <v>0</v>
      </c>
      <c r="AL84" s="491">
        <f t="shared" si="32"/>
        <v>0</v>
      </c>
      <c r="AM84" s="491">
        <f t="shared" si="32"/>
        <v>0</v>
      </c>
      <c r="AN84" s="492">
        <f t="shared" si="32"/>
        <v>0</v>
      </c>
      <c r="AO84" s="493">
        <f t="shared" si="32"/>
        <v>0</v>
      </c>
      <c r="AP84" s="491">
        <f t="shared" si="32"/>
        <v>0</v>
      </c>
      <c r="AQ84" s="491">
        <f t="shared" si="32"/>
        <v>0</v>
      </c>
      <c r="AR84" s="491">
        <f t="shared" si="32"/>
        <v>0</v>
      </c>
      <c r="AS84" s="491">
        <f t="shared" si="32"/>
        <v>0</v>
      </c>
      <c r="AT84" s="491">
        <f t="shared" si="32"/>
        <v>0</v>
      </c>
      <c r="AU84" s="492">
        <f t="shared" si="32"/>
        <v>0</v>
      </c>
      <c r="AV84" s="493">
        <f t="shared" si="32"/>
        <v>0</v>
      </c>
      <c r="AW84" s="491">
        <f t="shared" si="32"/>
        <v>0</v>
      </c>
      <c r="AX84" s="491">
        <f t="shared" si="32"/>
        <v>0</v>
      </c>
      <c r="AY84" s="491">
        <f t="shared" si="32"/>
        <v>0</v>
      </c>
      <c r="AZ84" s="491">
        <f t="shared" si="32"/>
        <v>0</v>
      </c>
      <c r="BA84" s="491">
        <f t="shared" si="32"/>
        <v>0</v>
      </c>
      <c r="BB84" s="492">
        <f t="shared" si="32"/>
        <v>0</v>
      </c>
      <c r="BC84" s="493">
        <f t="shared" si="32"/>
        <v>0</v>
      </c>
      <c r="BD84" s="491">
        <f t="shared" si="32"/>
        <v>0</v>
      </c>
      <c r="BE84" s="491">
        <f t="shared" si="32"/>
        <v>0</v>
      </c>
      <c r="BF84" s="491">
        <f t="shared" si="32"/>
        <v>0</v>
      </c>
      <c r="BG84" s="491">
        <f t="shared" si="32"/>
        <v>0</v>
      </c>
      <c r="BH84" s="491">
        <f t="shared" si="32"/>
        <v>0</v>
      </c>
      <c r="BI84" s="492">
        <f t="shared" si="32"/>
        <v>0</v>
      </c>
      <c r="BJ84" s="493">
        <f t="shared" si="32"/>
        <v>0</v>
      </c>
      <c r="BK84" s="491">
        <f t="shared" si="32"/>
        <v>0</v>
      </c>
      <c r="BL84" s="492">
        <f t="shared" si="32"/>
        <v>0</v>
      </c>
      <c r="BM84" s="641">
        <f t="shared" si="19"/>
        <v>0</v>
      </c>
      <c r="BN84" s="642"/>
      <c r="BO84" s="643">
        <f t="shared" si="17"/>
        <v>0</v>
      </c>
      <c r="BP84" s="642"/>
      <c r="BQ84" s="632"/>
      <c r="BR84" s="633"/>
      <c r="BS84" s="633"/>
      <c r="BT84" s="633"/>
      <c r="BU84" s="634"/>
      <c r="BV84" s="330"/>
      <c r="BW84" s="330"/>
      <c r="BX84" s="330"/>
      <c r="BY84" s="330"/>
      <c r="BZ84" s="330"/>
      <c r="CA84" s="330"/>
      <c r="CB84" s="330"/>
      <c r="CC84" s="330"/>
      <c r="CD84" s="330"/>
      <c r="CE84" s="330"/>
      <c r="CF84" s="330"/>
      <c r="CG84" s="330"/>
      <c r="CH84" s="330"/>
      <c r="CI84" s="330"/>
      <c r="CJ84" s="330"/>
      <c r="CK84" s="330"/>
      <c r="CL84" s="330"/>
      <c r="CM84" s="330"/>
      <c r="CN84" s="330"/>
      <c r="CO84" s="330"/>
      <c r="CP84" s="440"/>
      <c r="CQ84" s="440"/>
      <c r="CR84" s="440"/>
      <c r="CS84" s="440"/>
      <c r="CT84" s="440"/>
      <c r="CU84" s="440"/>
      <c r="CV84" s="440"/>
      <c r="CW84" s="440"/>
      <c r="CX84" s="440"/>
      <c r="CY84" s="440"/>
      <c r="CZ84" s="440"/>
      <c r="DA84" s="440"/>
      <c r="DB84" s="440"/>
      <c r="DC84" s="440"/>
      <c r="DD84" s="440"/>
      <c r="DE84" s="440"/>
      <c r="DF84" s="440"/>
      <c r="DG84" s="440"/>
      <c r="DH84" s="440"/>
      <c r="DI84" s="440"/>
      <c r="DJ84" s="440"/>
      <c r="DK84" s="440"/>
      <c r="DL84" s="440"/>
      <c r="DM84" s="440"/>
      <c r="DN84" s="440"/>
      <c r="DO84" s="440"/>
    </row>
    <row r="85" spans="1:119" s="441" customFormat="1" ht="12.95" hidden="1" customHeight="1">
      <c r="A85" s="486"/>
      <c r="B85" s="486"/>
      <c r="C85" s="486"/>
      <c r="D85" s="486"/>
      <c r="E85" s="486"/>
      <c r="F85" s="486"/>
      <c r="G85" s="486"/>
      <c r="H85" s="486"/>
      <c r="I85" s="486"/>
      <c r="J85" s="486"/>
      <c r="K85" s="486"/>
      <c r="L85" s="486"/>
      <c r="M85" s="486"/>
      <c r="N85" s="486"/>
      <c r="O85" s="486"/>
      <c r="P85" s="486"/>
      <c r="Q85" s="486"/>
      <c r="R85" s="486"/>
      <c r="S85" s="486"/>
      <c r="T85" s="486"/>
      <c r="U85" s="486"/>
      <c r="V85" s="486"/>
      <c r="W85" s="486"/>
      <c r="X85" s="486"/>
      <c r="Y85" s="486"/>
      <c r="Z85" s="486"/>
      <c r="AA85" s="486"/>
      <c r="AB85" s="486"/>
      <c r="AC85" s="486"/>
      <c r="AD85" s="487">
        <f t="shared" si="15"/>
        <v>0</v>
      </c>
      <c r="AE85" s="488"/>
      <c r="AF85" s="488"/>
      <c r="AG85" s="489"/>
      <c r="AH85" s="490">
        <f t="shared" ref="AH85:BL85" si="33">SUMIF($B$42:$B$61,AH28,$W$42:$W$61)</f>
        <v>0</v>
      </c>
      <c r="AI85" s="491">
        <f t="shared" si="33"/>
        <v>0</v>
      </c>
      <c r="AJ85" s="491">
        <f t="shared" si="33"/>
        <v>0</v>
      </c>
      <c r="AK85" s="491">
        <f t="shared" si="33"/>
        <v>0</v>
      </c>
      <c r="AL85" s="491">
        <f t="shared" si="33"/>
        <v>0</v>
      </c>
      <c r="AM85" s="491">
        <f t="shared" si="33"/>
        <v>0</v>
      </c>
      <c r="AN85" s="492">
        <f t="shared" si="33"/>
        <v>0</v>
      </c>
      <c r="AO85" s="493">
        <f t="shared" si="33"/>
        <v>0</v>
      </c>
      <c r="AP85" s="491">
        <f t="shared" si="33"/>
        <v>0</v>
      </c>
      <c r="AQ85" s="491">
        <f t="shared" si="33"/>
        <v>0</v>
      </c>
      <c r="AR85" s="491">
        <f t="shared" si="33"/>
        <v>0</v>
      </c>
      <c r="AS85" s="491">
        <f t="shared" si="33"/>
        <v>0</v>
      </c>
      <c r="AT85" s="491">
        <f t="shared" si="33"/>
        <v>0</v>
      </c>
      <c r="AU85" s="492">
        <f t="shared" si="33"/>
        <v>0</v>
      </c>
      <c r="AV85" s="493">
        <f t="shared" si="33"/>
        <v>0</v>
      </c>
      <c r="AW85" s="491">
        <f t="shared" si="33"/>
        <v>0</v>
      </c>
      <c r="AX85" s="491">
        <f t="shared" si="33"/>
        <v>0</v>
      </c>
      <c r="AY85" s="491">
        <f t="shared" si="33"/>
        <v>0</v>
      </c>
      <c r="AZ85" s="491">
        <f t="shared" si="33"/>
        <v>0</v>
      </c>
      <c r="BA85" s="491">
        <f t="shared" si="33"/>
        <v>0</v>
      </c>
      <c r="BB85" s="492">
        <f t="shared" si="33"/>
        <v>0</v>
      </c>
      <c r="BC85" s="493">
        <f t="shared" si="33"/>
        <v>0</v>
      </c>
      <c r="BD85" s="491">
        <f t="shared" si="33"/>
        <v>0</v>
      </c>
      <c r="BE85" s="491">
        <f t="shared" si="33"/>
        <v>0</v>
      </c>
      <c r="BF85" s="491">
        <f t="shared" si="33"/>
        <v>0</v>
      </c>
      <c r="BG85" s="491">
        <f t="shared" si="33"/>
        <v>0</v>
      </c>
      <c r="BH85" s="491">
        <f t="shared" si="33"/>
        <v>0</v>
      </c>
      <c r="BI85" s="492">
        <f t="shared" si="33"/>
        <v>0</v>
      </c>
      <c r="BJ85" s="493">
        <f t="shared" si="33"/>
        <v>0</v>
      </c>
      <c r="BK85" s="491">
        <f t="shared" si="33"/>
        <v>0</v>
      </c>
      <c r="BL85" s="492">
        <f t="shared" si="33"/>
        <v>0</v>
      </c>
      <c r="BM85" s="641">
        <f t="shared" si="19"/>
        <v>0</v>
      </c>
      <c r="BN85" s="642"/>
      <c r="BO85" s="643">
        <f t="shared" si="17"/>
        <v>0</v>
      </c>
      <c r="BP85" s="642"/>
      <c r="BQ85" s="632"/>
      <c r="BR85" s="633"/>
      <c r="BS85" s="633"/>
      <c r="BT85" s="633"/>
      <c r="BU85" s="634"/>
      <c r="BV85" s="330"/>
      <c r="BW85" s="330"/>
      <c r="BX85" s="330"/>
      <c r="BY85" s="330"/>
      <c r="BZ85" s="330"/>
      <c r="CA85" s="330"/>
      <c r="CB85" s="330"/>
      <c r="CC85" s="330"/>
      <c r="CD85" s="330"/>
      <c r="CE85" s="330"/>
      <c r="CF85" s="330"/>
      <c r="CG85" s="330"/>
      <c r="CH85" s="330"/>
      <c r="CI85" s="330"/>
      <c r="CJ85" s="330"/>
      <c r="CK85" s="330"/>
      <c r="CL85" s="330"/>
      <c r="CM85" s="330"/>
      <c r="CN85" s="330"/>
      <c r="CO85" s="330"/>
      <c r="CP85" s="440"/>
      <c r="CQ85" s="440"/>
      <c r="CR85" s="440"/>
      <c r="CS85" s="440"/>
      <c r="CT85" s="440"/>
      <c r="CU85" s="440"/>
      <c r="CV85" s="440"/>
      <c r="CW85" s="440"/>
      <c r="CX85" s="440"/>
      <c r="CY85" s="440"/>
      <c r="CZ85" s="440"/>
      <c r="DA85" s="440"/>
      <c r="DB85" s="440"/>
      <c r="DC85" s="440"/>
      <c r="DD85" s="440"/>
      <c r="DE85" s="440"/>
      <c r="DF85" s="440"/>
      <c r="DG85" s="440"/>
      <c r="DH85" s="440"/>
      <c r="DI85" s="440"/>
      <c r="DJ85" s="440"/>
      <c r="DK85" s="440"/>
      <c r="DL85" s="440"/>
      <c r="DM85" s="440"/>
      <c r="DN85" s="440"/>
      <c r="DO85" s="440"/>
    </row>
    <row r="86" spans="1:119" s="441" customFormat="1" ht="12.95" hidden="1" customHeight="1">
      <c r="A86" s="486"/>
      <c r="B86" s="486"/>
      <c r="C86" s="486"/>
      <c r="D86" s="486"/>
      <c r="E86" s="486"/>
      <c r="F86" s="486"/>
      <c r="G86" s="486"/>
      <c r="H86" s="486"/>
      <c r="I86" s="486"/>
      <c r="J86" s="486"/>
      <c r="K86" s="486"/>
      <c r="L86" s="486"/>
      <c r="M86" s="486"/>
      <c r="N86" s="486"/>
      <c r="O86" s="486"/>
      <c r="P86" s="486"/>
      <c r="Q86" s="486"/>
      <c r="R86" s="486"/>
      <c r="S86" s="486"/>
      <c r="T86" s="486"/>
      <c r="U86" s="486"/>
      <c r="V86" s="486"/>
      <c r="W86" s="486"/>
      <c r="X86" s="486"/>
      <c r="Y86" s="486"/>
      <c r="Z86" s="486"/>
      <c r="AA86" s="486"/>
      <c r="AB86" s="486"/>
      <c r="AC86" s="486"/>
      <c r="AD86" s="487">
        <f t="shared" si="15"/>
        <v>0</v>
      </c>
      <c r="AE86" s="488"/>
      <c r="AF86" s="488"/>
      <c r="AG86" s="489"/>
      <c r="AH86" s="490">
        <f t="shared" ref="AH86:BL86" si="34">SUMIF($B$42:$B$61,AH29,$W$42:$W$61)</f>
        <v>0</v>
      </c>
      <c r="AI86" s="491">
        <f t="shared" si="34"/>
        <v>0</v>
      </c>
      <c r="AJ86" s="491">
        <f t="shared" si="34"/>
        <v>0</v>
      </c>
      <c r="AK86" s="491">
        <f t="shared" si="34"/>
        <v>0</v>
      </c>
      <c r="AL86" s="491">
        <f t="shared" si="34"/>
        <v>0</v>
      </c>
      <c r="AM86" s="491">
        <f t="shared" si="34"/>
        <v>0</v>
      </c>
      <c r="AN86" s="492">
        <f t="shared" si="34"/>
        <v>0</v>
      </c>
      <c r="AO86" s="493">
        <f t="shared" si="34"/>
        <v>0</v>
      </c>
      <c r="AP86" s="491">
        <f t="shared" si="34"/>
        <v>0</v>
      </c>
      <c r="AQ86" s="491">
        <f t="shared" si="34"/>
        <v>0</v>
      </c>
      <c r="AR86" s="491">
        <f t="shared" si="34"/>
        <v>0</v>
      </c>
      <c r="AS86" s="491">
        <f t="shared" si="34"/>
        <v>0</v>
      </c>
      <c r="AT86" s="491">
        <f t="shared" si="34"/>
        <v>0</v>
      </c>
      <c r="AU86" s="492">
        <f t="shared" si="34"/>
        <v>0</v>
      </c>
      <c r="AV86" s="493">
        <f t="shared" si="34"/>
        <v>0</v>
      </c>
      <c r="AW86" s="491">
        <f t="shared" si="34"/>
        <v>0</v>
      </c>
      <c r="AX86" s="491">
        <f t="shared" si="34"/>
        <v>0</v>
      </c>
      <c r="AY86" s="491">
        <f t="shared" si="34"/>
        <v>0</v>
      </c>
      <c r="AZ86" s="491">
        <f t="shared" si="34"/>
        <v>0</v>
      </c>
      <c r="BA86" s="491">
        <f t="shared" si="34"/>
        <v>0</v>
      </c>
      <c r="BB86" s="492">
        <f t="shared" si="34"/>
        <v>0</v>
      </c>
      <c r="BC86" s="493">
        <f t="shared" si="34"/>
        <v>0</v>
      </c>
      <c r="BD86" s="491">
        <f t="shared" si="34"/>
        <v>0</v>
      </c>
      <c r="BE86" s="491">
        <f t="shared" si="34"/>
        <v>0</v>
      </c>
      <c r="BF86" s="491">
        <f t="shared" si="34"/>
        <v>0</v>
      </c>
      <c r="BG86" s="491">
        <f t="shared" si="34"/>
        <v>0</v>
      </c>
      <c r="BH86" s="491">
        <f t="shared" si="34"/>
        <v>0</v>
      </c>
      <c r="BI86" s="492">
        <f t="shared" si="34"/>
        <v>0</v>
      </c>
      <c r="BJ86" s="493">
        <f t="shared" si="34"/>
        <v>0</v>
      </c>
      <c r="BK86" s="491">
        <f t="shared" si="34"/>
        <v>0</v>
      </c>
      <c r="BL86" s="492">
        <f t="shared" si="34"/>
        <v>0</v>
      </c>
      <c r="BM86" s="641">
        <f t="shared" si="19"/>
        <v>0</v>
      </c>
      <c r="BN86" s="642"/>
      <c r="BO86" s="643">
        <f t="shared" si="17"/>
        <v>0</v>
      </c>
      <c r="BP86" s="642"/>
      <c r="BQ86" s="632"/>
      <c r="BR86" s="633"/>
      <c r="BS86" s="633"/>
      <c r="BT86" s="633"/>
      <c r="BU86" s="634"/>
      <c r="BV86" s="330"/>
      <c r="BW86" s="330"/>
      <c r="BX86" s="330"/>
      <c r="BY86" s="330"/>
      <c r="BZ86" s="330"/>
      <c r="CA86" s="330"/>
      <c r="CB86" s="330"/>
      <c r="CC86" s="330"/>
      <c r="CD86" s="330"/>
      <c r="CE86" s="330"/>
      <c r="CF86" s="330"/>
      <c r="CG86" s="330"/>
      <c r="CH86" s="330"/>
      <c r="CI86" s="330"/>
      <c r="CJ86" s="330"/>
      <c r="CK86" s="330"/>
      <c r="CL86" s="330"/>
      <c r="CM86" s="330"/>
      <c r="CN86" s="330"/>
      <c r="CO86" s="330"/>
      <c r="CP86" s="440"/>
      <c r="CQ86" s="440"/>
      <c r="CR86" s="440"/>
      <c r="CS86" s="440"/>
      <c r="CT86" s="440"/>
      <c r="CU86" s="440"/>
      <c r="CV86" s="440"/>
      <c r="CW86" s="440"/>
      <c r="CX86" s="440"/>
      <c r="CY86" s="440"/>
      <c r="CZ86" s="440"/>
      <c r="DA86" s="440"/>
      <c r="DB86" s="440"/>
      <c r="DC86" s="440"/>
      <c r="DD86" s="440"/>
      <c r="DE86" s="440"/>
      <c r="DF86" s="440"/>
      <c r="DG86" s="440"/>
      <c r="DH86" s="440"/>
      <c r="DI86" s="440"/>
      <c r="DJ86" s="440"/>
      <c r="DK86" s="440"/>
      <c r="DL86" s="440"/>
      <c r="DM86" s="440"/>
      <c r="DN86" s="440"/>
      <c r="DO86" s="440"/>
    </row>
    <row r="87" spans="1:119" s="441" customFormat="1" ht="12.95" hidden="1" customHeight="1">
      <c r="A87" s="486"/>
      <c r="B87" s="486"/>
      <c r="C87" s="486"/>
      <c r="D87" s="486"/>
      <c r="E87" s="486"/>
      <c r="F87" s="486"/>
      <c r="G87" s="486"/>
      <c r="H87" s="486"/>
      <c r="I87" s="486"/>
      <c r="J87" s="486"/>
      <c r="K87" s="486"/>
      <c r="L87" s="486"/>
      <c r="M87" s="486"/>
      <c r="N87" s="486"/>
      <c r="O87" s="486"/>
      <c r="P87" s="486"/>
      <c r="Q87" s="486"/>
      <c r="R87" s="486"/>
      <c r="S87" s="486"/>
      <c r="T87" s="486"/>
      <c r="U87" s="486"/>
      <c r="V87" s="486"/>
      <c r="W87" s="486"/>
      <c r="X87" s="486"/>
      <c r="Y87" s="486"/>
      <c r="Z87" s="486"/>
      <c r="AA87" s="486"/>
      <c r="AB87" s="486"/>
      <c r="AC87" s="486"/>
      <c r="AD87" s="487">
        <f t="shared" si="15"/>
        <v>0</v>
      </c>
      <c r="AE87" s="488"/>
      <c r="AF87" s="488"/>
      <c r="AG87" s="489"/>
      <c r="AH87" s="490">
        <f t="shared" ref="AH87:BL87" si="35">SUMIF($B$42:$B$61,AH30,$W$42:$W$61)</f>
        <v>0</v>
      </c>
      <c r="AI87" s="491">
        <f t="shared" si="35"/>
        <v>0</v>
      </c>
      <c r="AJ87" s="491">
        <f t="shared" si="35"/>
        <v>0</v>
      </c>
      <c r="AK87" s="491">
        <f t="shared" si="35"/>
        <v>0</v>
      </c>
      <c r="AL87" s="491">
        <f t="shared" si="35"/>
        <v>0</v>
      </c>
      <c r="AM87" s="491">
        <f t="shared" si="35"/>
        <v>0</v>
      </c>
      <c r="AN87" s="492">
        <f t="shared" si="35"/>
        <v>0</v>
      </c>
      <c r="AO87" s="493">
        <f t="shared" si="35"/>
        <v>0</v>
      </c>
      <c r="AP87" s="491">
        <f t="shared" si="35"/>
        <v>0</v>
      </c>
      <c r="AQ87" s="491">
        <f t="shared" si="35"/>
        <v>0</v>
      </c>
      <c r="AR87" s="491">
        <f t="shared" si="35"/>
        <v>0</v>
      </c>
      <c r="AS87" s="491">
        <f t="shared" si="35"/>
        <v>0</v>
      </c>
      <c r="AT87" s="491">
        <f t="shared" si="35"/>
        <v>0</v>
      </c>
      <c r="AU87" s="492">
        <f t="shared" si="35"/>
        <v>0</v>
      </c>
      <c r="AV87" s="493">
        <f t="shared" si="35"/>
        <v>0</v>
      </c>
      <c r="AW87" s="491">
        <f t="shared" si="35"/>
        <v>0</v>
      </c>
      <c r="AX87" s="491">
        <f t="shared" si="35"/>
        <v>0</v>
      </c>
      <c r="AY87" s="491">
        <f t="shared" si="35"/>
        <v>0</v>
      </c>
      <c r="AZ87" s="491">
        <f t="shared" si="35"/>
        <v>0</v>
      </c>
      <c r="BA87" s="491">
        <f t="shared" si="35"/>
        <v>0</v>
      </c>
      <c r="BB87" s="492">
        <f t="shared" si="35"/>
        <v>0</v>
      </c>
      <c r="BC87" s="493">
        <f t="shared" si="35"/>
        <v>0</v>
      </c>
      <c r="BD87" s="491">
        <f t="shared" si="35"/>
        <v>0</v>
      </c>
      <c r="BE87" s="491">
        <f t="shared" si="35"/>
        <v>0</v>
      </c>
      <c r="BF87" s="491">
        <f t="shared" si="35"/>
        <v>0</v>
      </c>
      <c r="BG87" s="491">
        <f t="shared" si="35"/>
        <v>0</v>
      </c>
      <c r="BH87" s="491">
        <f t="shared" si="35"/>
        <v>0</v>
      </c>
      <c r="BI87" s="492">
        <f t="shared" si="35"/>
        <v>0</v>
      </c>
      <c r="BJ87" s="493">
        <f t="shared" si="35"/>
        <v>0</v>
      </c>
      <c r="BK87" s="491">
        <f t="shared" si="35"/>
        <v>0</v>
      </c>
      <c r="BL87" s="492">
        <f t="shared" si="35"/>
        <v>0</v>
      </c>
      <c r="BM87" s="641">
        <f t="shared" si="19"/>
        <v>0</v>
      </c>
      <c r="BN87" s="642"/>
      <c r="BO87" s="643">
        <f t="shared" si="17"/>
        <v>0</v>
      </c>
      <c r="BP87" s="642"/>
      <c r="BQ87" s="632"/>
      <c r="BR87" s="633"/>
      <c r="BS87" s="633"/>
      <c r="BT87" s="633"/>
      <c r="BU87" s="634"/>
      <c r="BV87" s="330"/>
      <c r="BW87" s="330"/>
      <c r="BX87" s="330"/>
      <c r="BY87" s="330"/>
      <c r="BZ87" s="330"/>
      <c r="CA87" s="330"/>
      <c r="CB87" s="330"/>
      <c r="CC87" s="330"/>
      <c r="CD87" s="330"/>
      <c r="CE87" s="330"/>
      <c r="CF87" s="330"/>
      <c r="CG87" s="330"/>
      <c r="CH87" s="330"/>
      <c r="CI87" s="330"/>
      <c r="CJ87" s="330"/>
      <c r="CK87" s="330"/>
      <c r="CL87" s="330"/>
      <c r="CM87" s="330"/>
      <c r="CN87" s="330"/>
      <c r="CO87" s="330"/>
      <c r="CP87" s="440"/>
      <c r="CQ87" s="440"/>
      <c r="CR87" s="440"/>
      <c r="CS87" s="440"/>
      <c r="CT87" s="440"/>
      <c r="CU87" s="440"/>
      <c r="CV87" s="440"/>
      <c r="CW87" s="440"/>
      <c r="CX87" s="440"/>
      <c r="CY87" s="440"/>
      <c r="CZ87" s="440"/>
      <c r="DA87" s="440"/>
      <c r="DB87" s="440"/>
      <c r="DC87" s="440"/>
      <c r="DD87" s="440"/>
      <c r="DE87" s="440"/>
      <c r="DF87" s="440"/>
      <c r="DG87" s="440"/>
      <c r="DH87" s="440"/>
      <c r="DI87" s="440"/>
      <c r="DJ87" s="440"/>
      <c r="DK87" s="440"/>
      <c r="DL87" s="440"/>
      <c r="DM87" s="440"/>
      <c r="DN87" s="440"/>
      <c r="DO87" s="440"/>
    </row>
    <row r="88" spans="1:119" s="441" customFormat="1" ht="12.95" hidden="1" customHeight="1">
      <c r="A88" s="486"/>
      <c r="B88" s="486"/>
      <c r="C88" s="486"/>
      <c r="D88" s="486"/>
      <c r="E88" s="486"/>
      <c r="F88" s="486"/>
      <c r="G88" s="486"/>
      <c r="H88" s="486"/>
      <c r="I88" s="486"/>
      <c r="J88" s="486"/>
      <c r="K88" s="486"/>
      <c r="L88" s="486"/>
      <c r="M88" s="486"/>
      <c r="N88" s="486"/>
      <c r="O88" s="486"/>
      <c r="P88" s="486"/>
      <c r="Q88" s="486"/>
      <c r="R88" s="486"/>
      <c r="S88" s="486"/>
      <c r="T88" s="486"/>
      <c r="U88" s="486"/>
      <c r="V88" s="486"/>
      <c r="W88" s="486"/>
      <c r="X88" s="486"/>
      <c r="Y88" s="486"/>
      <c r="Z88" s="486"/>
      <c r="AA88" s="486"/>
      <c r="AB88" s="486"/>
      <c r="AC88" s="486"/>
      <c r="AD88" s="487">
        <f t="shared" si="15"/>
        <v>0</v>
      </c>
      <c r="AE88" s="488"/>
      <c r="AF88" s="488"/>
      <c r="AG88" s="489"/>
      <c r="AH88" s="490">
        <f t="shared" ref="AH88:BL88" si="36">SUMIF($B$42:$B$61,AH31,$W$42:$W$61)</f>
        <v>0</v>
      </c>
      <c r="AI88" s="491">
        <f t="shared" si="36"/>
        <v>0</v>
      </c>
      <c r="AJ88" s="491">
        <f t="shared" si="36"/>
        <v>0</v>
      </c>
      <c r="AK88" s="491">
        <f t="shared" si="36"/>
        <v>0</v>
      </c>
      <c r="AL88" s="491">
        <f t="shared" si="36"/>
        <v>0</v>
      </c>
      <c r="AM88" s="491">
        <f t="shared" si="36"/>
        <v>0</v>
      </c>
      <c r="AN88" s="492">
        <f t="shared" si="36"/>
        <v>0</v>
      </c>
      <c r="AO88" s="493">
        <f t="shared" si="36"/>
        <v>0</v>
      </c>
      <c r="AP88" s="491">
        <f t="shared" si="36"/>
        <v>0</v>
      </c>
      <c r="AQ88" s="491">
        <f t="shared" si="36"/>
        <v>0</v>
      </c>
      <c r="AR88" s="491">
        <f t="shared" si="36"/>
        <v>0</v>
      </c>
      <c r="AS88" s="491">
        <f t="shared" si="36"/>
        <v>0</v>
      </c>
      <c r="AT88" s="491">
        <f t="shared" si="36"/>
        <v>0</v>
      </c>
      <c r="AU88" s="492">
        <f t="shared" si="36"/>
        <v>0</v>
      </c>
      <c r="AV88" s="493">
        <f t="shared" si="36"/>
        <v>0</v>
      </c>
      <c r="AW88" s="491">
        <f t="shared" si="36"/>
        <v>0</v>
      </c>
      <c r="AX88" s="491">
        <f t="shared" si="36"/>
        <v>0</v>
      </c>
      <c r="AY88" s="491">
        <f t="shared" si="36"/>
        <v>0</v>
      </c>
      <c r="AZ88" s="491">
        <f t="shared" si="36"/>
        <v>0</v>
      </c>
      <c r="BA88" s="491">
        <f t="shared" si="36"/>
        <v>0</v>
      </c>
      <c r="BB88" s="492">
        <f t="shared" si="36"/>
        <v>0</v>
      </c>
      <c r="BC88" s="493">
        <f t="shared" si="36"/>
        <v>0</v>
      </c>
      <c r="BD88" s="491">
        <f t="shared" si="36"/>
        <v>0</v>
      </c>
      <c r="BE88" s="491">
        <f t="shared" si="36"/>
        <v>0</v>
      </c>
      <c r="BF88" s="491">
        <f t="shared" si="36"/>
        <v>0</v>
      </c>
      <c r="BG88" s="491">
        <f t="shared" si="36"/>
        <v>0</v>
      </c>
      <c r="BH88" s="491">
        <f t="shared" si="36"/>
        <v>0</v>
      </c>
      <c r="BI88" s="492">
        <f t="shared" si="36"/>
        <v>0</v>
      </c>
      <c r="BJ88" s="493">
        <f t="shared" si="36"/>
        <v>0</v>
      </c>
      <c r="BK88" s="491">
        <f t="shared" si="36"/>
        <v>0</v>
      </c>
      <c r="BL88" s="492">
        <f t="shared" si="36"/>
        <v>0</v>
      </c>
      <c r="BM88" s="641">
        <f t="shared" si="19"/>
        <v>0</v>
      </c>
      <c r="BN88" s="642"/>
      <c r="BO88" s="643">
        <f t="shared" si="17"/>
        <v>0</v>
      </c>
      <c r="BP88" s="642"/>
      <c r="BQ88" s="632"/>
      <c r="BR88" s="633"/>
      <c r="BS88" s="633"/>
      <c r="BT88" s="633"/>
      <c r="BU88" s="634"/>
      <c r="BV88" s="330"/>
      <c r="BW88" s="330"/>
      <c r="BX88" s="330"/>
      <c r="BY88" s="330"/>
      <c r="BZ88" s="330"/>
      <c r="CA88" s="330"/>
      <c r="CB88" s="330"/>
      <c r="CC88" s="330"/>
      <c r="CD88" s="330"/>
      <c r="CE88" s="330"/>
      <c r="CF88" s="330"/>
      <c r="CG88" s="330"/>
      <c r="CH88" s="330"/>
      <c r="CI88" s="330"/>
      <c r="CJ88" s="330"/>
      <c r="CK88" s="330"/>
      <c r="CL88" s="330"/>
      <c r="CM88" s="330"/>
      <c r="CN88" s="330"/>
      <c r="CO88" s="330"/>
      <c r="CP88" s="440"/>
      <c r="CQ88" s="440"/>
      <c r="CR88" s="440"/>
      <c r="CS88" s="440"/>
      <c r="CT88" s="440"/>
      <c r="CU88" s="440"/>
      <c r="CV88" s="440"/>
      <c r="CW88" s="440"/>
      <c r="CX88" s="440"/>
      <c r="CY88" s="440"/>
      <c r="CZ88" s="440"/>
      <c r="DA88" s="440"/>
      <c r="DB88" s="440"/>
      <c r="DC88" s="440"/>
      <c r="DD88" s="440"/>
      <c r="DE88" s="440"/>
      <c r="DF88" s="440"/>
      <c r="DG88" s="440"/>
      <c r="DH88" s="440"/>
      <c r="DI88" s="440"/>
      <c r="DJ88" s="440"/>
      <c r="DK88" s="440"/>
      <c r="DL88" s="440"/>
      <c r="DM88" s="440"/>
      <c r="DN88" s="440"/>
      <c r="DO88" s="440"/>
    </row>
    <row r="89" spans="1:119" s="441" customFormat="1" ht="12.95" hidden="1" customHeight="1">
      <c r="A89" s="430"/>
      <c r="B89" s="430"/>
      <c r="C89" s="430"/>
      <c r="D89" s="430"/>
      <c r="E89" s="430"/>
      <c r="F89" s="430"/>
      <c r="G89" s="430"/>
      <c r="H89" s="430"/>
      <c r="I89" s="430"/>
      <c r="J89" s="430"/>
      <c r="K89" s="430"/>
      <c r="L89" s="430"/>
      <c r="M89" s="430"/>
      <c r="N89" s="430"/>
      <c r="O89" s="430"/>
      <c r="P89" s="430"/>
      <c r="Q89" s="430"/>
      <c r="R89" s="430"/>
      <c r="S89" s="430"/>
      <c r="T89" s="430"/>
      <c r="U89" s="430"/>
      <c r="V89" s="430"/>
      <c r="W89" s="430"/>
      <c r="X89" s="430"/>
      <c r="Y89" s="430"/>
      <c r="Z89" s="430"/>
      <c r="AA89" s="430"/>
      <c r="AB89" s="430"/>
      <c r="AC89" s="486"/>
      <c r="AD89" s="487">
        <f t="shared" si="15"/>
        <v>0</v>
      </c>
      <c r="AE89" s="488"/>
      <c r="AF89" s="488"/>
      <c r="AG89" s="489"/>
      <c r="AH89" s="490">
        <f t="shared" ref="AH89:BL89" si="37">SUMIF($B$42:$B$61,AH32,$W$42:$W$61)</f>
        <v>0</v>
      </c>
      <c r="AI89" s="491">
        <f t="shared" si="37"/>
        <v>0</v>
      </c>
      <c r="AJ89" s="491">
        <f t="shared" si="37"/>
        <v>0</v>
      </c>
      <c r="AK89" s="491">
        <f t="shared" si="37"/>
        <v>0</v>
      </c>
      <c r="AL89" s="491">
        <f t="shared" si="37"/>
        <v>0</v>
      </c>
      <c r="AM89" s="491">
        <f t="shared" si="37"/>
        <v>0</v>
      </c>
      <c r="AN89" s="492">
        <f t="shared" si="37"/>
        <v>0</v>
      </c>
      <c r="AO89" s="493">
        <f t="shared" si="37"/>
        <v>0</v>
      </c>
      <c r="AP89" s="491">
        <f t="shared" si="37"/>
        <v>0</v>
      </c>
      <c r="AQ89" s="491">
        <f t="shared" si="37"/>
        <v>0</v>
      </c>
      <c r="AR89" s="491">
        <f t="shared" si="37"/>
        <v>0</v>
      </c>
      <c r="AS89" s="491">
        <f t="shared" si="37"/>
        <v>0</v>
      </c>
      <c r="AT89" s="491">
        <f t="shared" si="37"/>
        <v>0</v>
      </c>
      <c r="AU89" s="492">
        <f t="shared" si="37"/>
        <v>0</v>
      </c>
      <c r="AV89" s="493">
        <f t="shared" si="37"/>
        <v>0</v>
      </c>
      <c r="AW89" s="491">
        <f t="shared" si="37"/>
        <v>0</v>
      </c>
      <c r="AX89" s="491">
        <f t="shared" si="37"/>
        <v>0</v>
      </c>
      <c r="AY89" s="491">
        <f t="shared" si="37"/>
        <v>0</v>
      </c>
      <c r="AZ89" s="491">
        <f t="shared" si="37"/>
        <v>0</v>
      </c>
      <c r="BA89" s="491">
        <f t="shared" si="37"/>
        <v>0</v>
      </c>
      <c r="BB89" s="492">
        <f t="shared" si="37"/>
        <v>0</v>
      </c>
      <c r="BC89" s="493">
        <f t="shared" si="37"/>
        <v>0</v>
      </c>
      <c r="BD89" s="491">
        <f t="shared" si="37"/>
        <v>0</v>
      </c>
      <c r="BE89" s="491">
        <f t="shared" si="37"/>
        <v>0</v>
      </c>
      <c r="BF89" s="491">
        <f t="shared" si="37"/>
        <v>0</v>
      </c>
      <c r="BG89" s="491">
        <f t="shared" si="37"/>
        <v>0</v>
      </c>
      <c r="BH89" s="491">
        <f t="shared" si="37"/>
        <v>0</v>
      </c>
      <c r="BI89" s="492">
        <f t="shared" si="37"/>
        <v>0</v>
      </c>
      <c r="BJ89" s="493">
        <f t="shared" si="37"/>
        <v>0</v>
      </c>
      <c r="BK89" s="491">
        <f t="shared" si="37"/>
        <v>0</v>
      </c>
      <c r="BL89" s="492">
        <f t="shared" si="37"/>
        <v>0</v>
      </c>
      <c r="BM89" s="641">
        <f t="shared" si="19"/>
        <v>0</v>
      </c>
      <c r="BN89" s="642"/>
      <c r="BO89" s="643">
        <f t="shared" si="17"/>
        <v>0</v>
      </c>
      <c r="BP89" s="642"/>
      <c r="BQ89" s="646"/>
      <c r="BR89" s="647"/>
      <c r="BS89" s="647"/>
      <c r="BT89" s="647"/>
      <c r="BU89" s="648"/>
      <c r="BV89" s="330"/>
      <c r="BW89" s="330"/>
      <c r="BX89" s="330"/>
      <c r="BY89" s="330"/>
      <c r="BZ89" s="330"/>
      <c r="CA89" s="330"/>
      <c r="CB89" s="330"/>
      <c r="CC89" s="434"/>
      <c r="CD89" s="330"/>
      <c r="CE89" s="330"/>
      <c r="CF89" s="330"/>
      <c r="CG89" s="330"/>
      <c r="CH89" s="330"/>
      <c r="CI89" s="330"/>
      <c r="CJ89" s="330"/>
      <c r="CK89" s="330"/>
      <c r="CL89" s="330"/>
      <c r="CM89" s="330"/>
      <c r="CN89" s="330"/>
      <c r="CO89" s="330"/>
      <c r="CP89" s="440"/>
      <c r="CQ89" s="440"/>
      <c r="CR89" s="440"/>
      <c r="CS89" s="440"/>
      <c r="CT89" s="440"/>
      <c r="CU89" s="440"/>
      <c r="CV89" s="440"/>
      <c r="CW89" s="440"/>
      <c r="CX89" s="440"/>
      <c r="CY89" s="440"/>
      <c r="CZ89" s="440"/>
      <c r="DA89" s="440"/>
      <c r="DB89" s="440"/>
      <c r="DC89" s="440"/>
      <c r="DD89" s="440"/>
      <c r="DE89" s="440"/>
      <c r="DF89" s="440"/>
      <c r="DG89" s="440"/>
      <c r="DH89" s="440"/>
      <c r="DI89" s="440"/>
      <c r="DJ89" s="440"/>
      <c r="DK89" s="440"/>
      <c r="DL89" s="440"/>
      <c r="DM89" s="440"/>
      <c r="DN89" s="440"/>
      <c r="DO89" s="440"/>
    </row>
    <row r="90" spans="1:119" s="441" customFormat="1" ht="12.95" hidden="1" customHeight="1">
      <c r="A90" s="486"/>
      <c r="B90" s="486"/>
      <c r="C90" s="486"/>
      <c r="D90" s="486"/>
      <c r="E90" s="486"/>
      <c r="F90" s="486"/>
      <c r="G90" s="486"/>
      <c r="H90" s="486"/>
      <c r="I90" s="486"/>
      <c r="J90" s="486"/>
      <c r="K90" s="486"/>
      <c r="L90" s="486"/>
      <c r="M90" s="486"/>
      <c r="N90" s="486"/>
      <c r="O90" s="486"/>
      <c r="P90" s="486"/>
      <c r="Q90" s="486"/>
      <c r="R90" s="486"/>
      <c r="S90" s="486"/>
      <c r="T90" s="486"/>
      <c r="U90" s="486"/>
      <c r="V90" s="486"/>
      <c r="W90" s="486"/>
      <c r="X90" s="486"/>
      <c r="Y90" s="486"/>
      <c r="Z90" s="486"/>
      <c r="AA90" s="486"/>
      <c r="AB90" s="486"/>
      <c r="AC90" s="486"/>
      <c r="AD90" s="487">
        <f t="shared" si="15"/>
        <v>0</v>
      </c>
      <c r="AE90" s="488"/>
      <c r="AF90" s="488"/>
      <c r="AG90" s="489"/>
      <c r="AH90" s="490">
        <f t="shared" ref="AH90:BL90" si="38">SUMIF($B$42:$B$61,AH33,$W$42:$W$61)</f>
        <v>0</v>
      </c>
      <c r="AI90" s="491">
        <f t="shared" si="38"/>
        <v>0</v>
      </c>
      <c r="AJ90" s="491">
        <f t="shared" si="38"/>
        <v>0</v>
      </c>
      <c r="AK90" s="491">
        <f t="shared" si="38"/>
        <v>0</v>
      </c>
      <c r="AL90" s="491">
        <f t="shared" si="38"/>
        <v>0</v>
      </c>
      <c r="AM90" s="491">
        <f t="shared" si="38"/>
        <v>0</v>
      </c>
      <c r="AN90" s="492">
        <f t="shared" si="38"/>
        <v>0</v>
      </c>
      <c r="AO90" s="493">
        <f t="shared" si="38"/>
        <v>0</v>
      </c>
      <c r="AP90" s="491">
        <f t="shared" si="38"/>
        <v>0</v>
      </c>
      <c r="AQ90" s="491">
        <f t="shared" si="38"/>
        <v>0</v>
      </c>
      <c r="AR90" s="491">
        <f t="shared" si="38"/>
        <v>0</v>
      </c>
      <c r="AS90" s="491">
        <f t="shared" si="38"/>
        <v>0</v>
      </c>
      <c r="AT90" s="491">
        <f t="shared" si="38"/>
        <v>0</v>
      </c>
      <c r="AU90" s="492">
        <f t="shared" si="38"/>
        <v>0</v>
      </c>
      <c r="AV90" s="493">
        <f t="shared" si="38"/>
        <v>0</v>
      </c>
      <c r="AW90" s="491">
        <f t="shared" si="38"/>
        <v>0</v>
      </c>
      <c r="AX90" s="491">
        <f t="shared" si="38"/>
        <v>0</v>
      </c>
      <c r="AY90" s="491">
        <f t="shared" si="38"/>
        <v>0</v>
      </c>
      <c r="AZ90" s="491">
        <f t="shared" si="38"/>
        <v>0</v>
      </c>
      <c r="BA90" s="491">
        <f t="shared" si="38"/>
        <v>0</v>
      </c>
      <c r="BB90" s="492">
        <f t="shared" si="38"/>
        <v>0</v>
      </c>
      <c r="BC90" s="493">
        <f t="shared" si="38"/>
        <v>0</v>
      </c>
      <c r="BD90" s="491">
        <f t="shared" si="38"/>
        <v>0</v>
      </c>
      <c r="BE90" s="491">
        <f t="shared" si="38"/>
        <v>0</v>
      </c>
      <c r="BF90" s="491">
        <f t="shared" si="38"/>
        <v>0</v>
      </c>
      <c r="BG90" s="491">
        <f t="shared" si="38"/>
        <v>0</v>
      </c>
      <c r="BH90" s="491">
        <f t="shared" si="38"/>
        <v>0</v>
      </c>
      <c r="BI90" s="492">
        <f t="shared" si="38"/>
        <v>0</v>
      </c>
      <c r="BJ90" s="493">
        <f t="shared" si="38"/>
        <v>0</v>
      </c>
      <c r="BK90" s="491">
        <f t="shared" si="38"/>
        <v>0</v>
      </c>
      <c r="BL90" s="492">
        <f t="shared" si="38"/>
        <v>0</v>
      </c>
      <c r="BM90" s="641">
        <f t="shared" si="19"/>
        <v>0</v>
      </c>
      <c r="BN90" s="642"/>
      <c r="BO90" s="643">
        <f t="shared" si="17"/>
        <v>0</v>
      </c>
      <c r="BP90" s="642"/>
      <c r="BQ90" s="632"/>
      <c r="BR90" s="633"/>
      <c r="BS90" s="633"/>
      <c r="BT90" s="633"/>
      <c r="BU90" s="634"/>
      <c r="BV90" s="330"/>
      <c r="BW90" s="330"/>
      <c r="BX90" s="330"/>
      <c r="BY90" s="330"/>
      <c r="BZ90" s="330"/>
      <c r="CA90" s="330"/>
      <c r="CB90" s="330"/>
      <c r="CC90" s="434"/>
      <c r="CD90" s="330"/>
      <c r="CE90" s="330"/>
      <c r="CF90" s="330"/>
      <c r="CG90" s="330"/>
      <c r="CH90" s="330"/>
      <c r="CI90" s="330"/>
      <c r="CJ90" s="330"/>
      <c r="CK90" s="330"/>
      <c r="CL90" s="330"/>
      <c r="CM90" s="330"/>
      <c r="CN90" s="330"/>
      <c r="CO90" s="330"/>
      <c r="CP90" s="440"/>
      <c r="CQ90" s="440"/>
      <c r="CR90" s="440"/>
      <c r="CS90" s="440"/>
      <c r="CT90" s="440"/>
      <c r="CU90" s="440"/>
      <c r="CV90" s="440"/>
      <c r="CW90" s="440"/>
      <c r="CX90" s="440"/>
      <c r="CY90" s="440"/>
      <c r="CZ90" s="440"/>
      <c r="DA90" s="440"/>
      <c r="DB90" s="440"/>
      <c r="DC90" s="440"/>
      <c r="DD90" s="440"/>
      <c r="DE90" s="440"/>
      <c r="DF90" s="440"/>
      <c r="DG90" s="440"/>
      <c r="DH90" s="440"/>
      <c r="DI90" s="440"/>
      <c r="DJ90" s="440"/>
      <c r="DK90" s="440"/>
      <c r="DL90" s="440"/>
      <c r="DM90" s="440"/>
      <c r="DN90" s="440"/>
      <c r="DO90" s="440"/>
    </row>
    <row r="91" spans="1:119" s="441" customFormat="1" ht="12.95" hidden="1" customHeight="1">
      <c r="A91" s="486"/>
      <c r="B91" s="486"/>
      <c r="C91" s="486"/>
      <c r="D91" s="486"/>
      <c r="E91" s="486"/>
      <c r="F91" s="486"/>
      <c r="G91" s="486"/>
      <c r="H91" s="486"/>
      <c r="I91" s="486"/>
      <c r="J91" s="486"/>
      <c r="K91" s="486"/>
      <c r="L91" s="486"/>
      <c r="M91" s="486"/>
      <c r="N91" s="486"/>
      <c r="O91" s="486"/>
      <c r="P91" s="486"/>
      <c r="Q91" s="486"/>
      <c r="R91" s="486"/>
      <c r="S91" s="486"/>
      <c r="T91" s="486"/>
      <c r="U91" s="486"/>
      <c r="V91" s="486"/>
      <c r="W91" s="486"/>
      <c r="X91" s="486"/>
      <c r="Y91" s="486"/>
      <c r="Z91" s="486"/>
      <c r="AA91" s="486"/>
      <c r="AB91" s="486"/>
      <c r="AC91" s="486"/>
      <c r="AD91" s="487">
        <f t="shared" si="15"/>
        <v>0</v>
      </c>
      <c r="AE91" s="488"/>
      <c r="AF91" s="488"/>
      <c r="AG91" s="489"/>
      <c r="AH91" s="490">
        <f t="shared" ref="AH91:BL91" si="39">SUMIF($B$42:$B$61,AH34,$W$42:$W$61)</f>
        <v>0</v>
      </c>
      <c r="AI91" s="491">
        <f t="shared" si="39"/>
        <v>0</v>
      </c>
      <c r="AJ91" s="491">
        <f t="shared" si="39"/>
        <v>0</v>
      </c>
      <c r="AK91" s="491">
        <f t="shared" si="39"/>
        <v>0</v>
      </c>
      <c r="AL91" s="491">
        <f t="shared" si="39"/>
        <v>0</v>
      </c>
      <c r="AM91" s="491">
        <f t="shared" si="39"/>
        <v>0</v>
      </c>
      <c r="AN91" s="492">
        <f t="shared" si="39"/>
        <v>0</v>
      </c>
      <c r="AO91" s="493">
        <f t="shared" si="39"/>
        <v>0</v>
      </c>
      <c r="AP91" s="491">
        <f t="shared" si="39"/>
        <v>0</v>
      </c>
      <c r="AQ91" s="491">
        <f t="shared" si="39"/>
        <v>0</v>
      </c>
      <c r="AR91" s="491">
        <f t="shared" si="39"/>
        <v>0</v>
      </c>
      <c r="AS91" s="491">
        <f t="shared" si="39"/>
        <v>0</v>
      </c>
      <c r="AT91" s="491">
        <f t="shared" si="39"/>
        <v>0</v>
      </c>
      <c r="AU91" s="492">
        <f t="shared" si="39"/>
        <v>0</v>
      </c>
      <c r="AV91" s="493">
        <f t="shared" si="39"/>
        <v>0</v>
      </c>
      <c r="AW91" s="491">
        <f t="shared" si="39"/>
        <v>0</v>
      </c>
      <c r="AX91" s="491">
        <f t="shared" si="39"/>
        <v>0</v>
      </c>
      <c r="AY91" s="491">
        <f t="shared" si="39"/>
        <v>0</v>
      </c>
      <c r="AZ91" s="491">
        <f t="shared" si="39"/>
        <v>0</v>
      </c>
      <c r="BA91" s="491">
        <f t="shared" si="39"/>
        <v>0</v>
      </c>
      <c r="BB91" s="492">
        <f t="shared" si="39"/>
        <v>0</v>
      </c>
      <c r="BC91" s="493">
        <f t="shared" si="39"/>
        <v>0</v>
      </c>
      <c r="BD91" s="491">
        <f t="shared" si="39"/>
        <v>0</v>
      </c>
      <c r="BE91" s="491">
        <f t="shared" si="39"/>
        <v>0</v>
      </c>
      <c r="BF91" s="491">
        <f t="shared" si="39"/>
        <v>0</v>
      </c>
      <c r="BG91" s="491">
        <f t="shared" si="39"/>
        <v>0</v>
      </c>
      <c r="BH91" s="491">
        <f t="shared" si="39"/>
        <v>0</v>
      </c>
      <c r="BI91" s="492">
        <f t="shared" si="39"/>
        <v>0</v>
      </c>
      <c r="BJ91" s="493">
        <f t="shared" si="39"/>
        <v>0</v>
      </c>
      <c r="BK91" s="491">
        <f t="shared" si="39"/>
        <v>0</v>
      </c>
      <c r="BL91" s="492">
        <f t="shared" si="39"/>
        <v>0</v>
      </c>
      <c r="BM91" s="641">
        <f t="shared" si="19"/>
        <v>0</v>
      </c>
      <c r="BN91" s="642"/>
      <c r="BO91" s="643">
        <f t="shared" si="17"/>
        <v>0</v>
      </c>
      <c r="BP91" s="642"/>
      <c r="BQ91" s="632"/>
      <c r="BR91" s="633"/>
      <c r="BS91" s="633"/>
      <c r="BT91" s="633"/>
      <c r="BU91" s="634"/>
      <c r="BV91" s="330"/>
      <c r="BW91" s="330"/>
      <c r="BX91" s="330"/>
      <c r="BY91" s="330"/>
      <c r="BZ91" s="330"/>
      <c r="CA91" s="330"/>
      <c r="CB91" s="330"/>
      <c r="CC91" s="330"/>
      <c r="CD91" s="330"/>
      <c r="CE91" s="330"/>
      <c r="CF91" s="330"/>
      <c r="CG91" s="330"/>
      <c r="CH91" s="330"/>
      <c r="CI91" s="330"/>
      <c r="CJ91" s="330"/>
      <c r="CK91" s="330"/>
      <c r="CL91" s="330"/>
      <c r="CM91" s="330"/>
      <c r="CN91" s="330"/>
      <c r="CO91" s="330"/>
      <c r="CP91" s="440"/>
      <c r="CQ91" s="440"/>
      <c r="CR91" s="440"/>
      <c r="CS91" s="440"/>
      <c r="CT91" s="440"/>
      <c r="CU91" s="440"/>
      <c r="CV91" s="440"/>
      <c r="CW91" s="440"/>
      <c r="CX91" s="440"/>
      <c r="CY91" s="440"/>
      <c r="CZ91" s="440"/>
      <c r="DA91" s="440"/>
      <c r="DB91" s="440"/>
      <c r="DC91" s="440"/>
      <c r="DD91" s="440"/>
      <c r="DE91" s="440"/>
      <c r="DF91" s="440"/>
      <c r="DG91" s="440"/>
      <c r="DH91" s="440"/>
      <c r="DI91" s="440"/>
      <c r="DJ91" s="440"/>
      <c r="DK91" s="440"/>
      <c r="DL91" s="440"/>
      <c r="DM91" s="440"/>
      <c r="DN91" s="440"/>
      <c r="DO91" s="440"/>
    </row>
    <row r="92" spans="1:119" s="441" customFormat="1" ht="12.95" hidden="1" customHeight="1">
      <c r="A92" s="486"/>
      <c r="B92" s="486"/>
      <c r="C92" s="486"/>
      <c r="D92" s="486"/>
      <c r="E92" s="486"/>
      <c r="F92" s="486"/>
      <c r="G92" s="486"/>
      <c r="H92" s="486"/>
      <c r="I92" s="486"/>
      <c r="J92" s="486"/>
      <c r="K92" s="486"/>
      <c r="L92" s="486"/>
      <c r="M92" s="486"/>
      <c r="N92" s="486"/>
      <c r="O92" s="486"/>
      <c r="P92" s="486"/>
      <c r="Q92" s="486"/>
      <c r="R92" s="486"/>
      <c r="S92" s="486"/>
      <c r="T92" s="486"/>
      <c r="U92" s="486"/>
      <c r="V92" s="486"/>
      <c r="W92" s="486"/>
      <c r="X92" s="486"/>
      <c r="Y92" s="486"/>
      <c r="Z92" s="486"/>
      <c r="AA92" s="486"/>
      <c r="AB92" s="486"/>
      <c r="AC92" s="486"/>
      <c r="AD92" s="487">
        <f t="shared" si="15"/>
        <v>0</v>
      </c>
      <c r="AE92" s="488"/>
      <c r="AF92" s="488"/>
      <c r="AG92" s="489"/>
      <c r="AH92" s="490">
        <f t="shared" ref="AH92:BL92" si="40">SUMIF($B$42:$B$61,AH35,$W$42:$W$61)</f>
        <v>0</v>
      </c>
      <c r="AI92" s="491">
        <f t="shared" si="40"/>
        <v>0</v>
      </c>
      <c r="AJ92" s="491">
        <f t="shared" si="40"/>
        <v>0</v>
      </c>
      <c r="AK92" s="491">
        <f t="shared" si="40"/>
        <v>0</v>
      </c>
      <c r="AL92" s="491">
        <f t="shared" si="40"/>
        <v>0</v>
      </c>
      <c r="AM92" s="491">
        <f t="shared" si="40"/>
        <v>0</v>
      </c>
      <c r="AN92" s="492">
        <f t="shared" si="40"/>
        <v>0</v>
      </c>
      <c r="AO92" s="493">
        <f t="shared" si="40"/>
        <v>0</v>
      </c>
      <c r="AP92" s="491">
        <f t="shared" si="40"/>
        <v>0</v>
      </c>
      <c r="AQ92" s="491">
        <f t="shared" si="40"/>
        <v>0</v>
      </c>
      <c r="AR92" s="491">
        <f t="shared" si="40"/>
        <v>0</v>
      </c>
      <c r="AS92" s="491">
        <f t="shared" si="40"/>
        <v>0</v>
      </c>
      <c r="AT92" s="491">
        <f t="shared" si="40"/>
        <v>0</v>
      </c>
      <c r="AU92" s="492">
        <f t="shared" si="40"/>
        <v>0</v>
      </c>
      <c r="AV92" s="493">
        <f t="shared" si="40"/>
        <v>0</v>
      </c>
      <c r="AW92" s="491">
        <f t="shared" si="40"/>
        <v>0</v>
      </c>
      <c r="AX92" s="491">
        <f t="shared" si="40"/>
        <v>0</v>
      </c>
      <c r="AY92" s="491">
        <f t="shared" si="40"/>
        <v>0</v>
      </c>
      <c r="AZ92" s="491">
        <f t="shared" si="40"/>
        <v>0</v>
      </c>
      <c r="BA92" s="491">
        <f t="shared" si="40"/>
        <v>0</v>
      </c>
      <c r="BB92" s="492">
        <f t="shared" si="40"/>
        <v>0</v>
      </c>
      <c r="BC92" s="493">
        <f t="shared" si="40"/>
        <v>0</v>
      </c>
      <c r="BD92" s="491">
        <f t="shared" si="40"/>
        <v>0</v>
      </c>
      <c r="BE92" s="491">
        <f t="shared" si="40"/>
        <v>0</v>
      </c>
      <c r="BF92" s="491">
        <f t="shared" si="40"/>
        <v>0</v>
      </c>
      <c r="BG92" s="491">
        <f t="shared" si="40"/>
        <v>0</v>
      </c>
      <c r="BH92" s="491">
        <f t="shared" si="40"/>
        <v>0</v>
      </c>
      <c r="BI92" s="492">
        <f t="shared" si="40"/>
        <v>0</v>
      </c>
      <c r="BJ92" s="493">
        <f t="shared" si="40"/>
        <v>0</v>
      </c>
      <c r="BK92" s="491">
        <f t="shared" si="40"/>
        <v>0</v>
      </c>
      <c r="BL92" s="492">
        <f t="shared" si="40"/>
        <v>0</v>
      </c>
      <c r="BM92" s="641">
        <f t="shared" si="19"/>
        <v>0</v>
      </c>
      <c r="BN92" s="642"/>
      <c r="BO92" s="643">
        <f t="shared" si="17"/>
        <v>0</v>
      </c>
      <c r="BP92" s="642"/>
      <c r="BQ92" s="632"/>
      <c r="BR92" s="633"/>
      <c r="BS92" s="633"/>
      <c r="BT92" s="633"/>
      <c r="BU92" s="634"/>
      <c r="BV92" s="330"/>
      <c r="BW92" s="330"/>
      <c r="BX92" s="330"/>
      <c r="BY92" s="330"/>
      <c r="BZ92" s="330"/>
      <c r="CA92" s="330"/>
      <c r="CB92" s="330"/>
      <c r="CC92" s="330"/>
      <c r="CD92" s="330"/>
      <c r="CE92" s="330"/>
      <c r="CF92" s="330"/>
      <c r="CG92" s="330"/>
      <c r="CH92" s="330"/>
      <c r="CI92" s="330"/>
      <c r="CJ92" s="330"/>
      <c r="CK92" s="330"/>
      <c r="CL92" s="330"/>
      <c r="CM92" s="330"/>
      <c r="CN92" s="330"/>
      <c r="CO92" s="330"/>
      <c r="CP92" s="440"/>
      <c r="CQ92" s="440"/>
      <c r="CR92" s="440"/>
      <c r="CS92" s="440"/>
      <c r="CT92" s="440"/>
      <c r="CU92" s="440"/>
      <c r="CV92" s="440"/>
      <c r="CW92" s="440"/>
      <c r="CX92" s="440"/>
      <c r="CY92" s="440"/>
      <c r="CZ92" s="440"/>
      <c r="DA92" s="440"/>
      <c r="DB92" s="440"/>
      <c r="DC92" s="440"/>
      <c r="DD92" s="440"/>
      <c r="DE92" s="440"/>
      <c r="DF92" s="440"/>
      <c r="DG92" s="440"/>
      <c r="DH92" s="440"/>
      <c r="DI92" s="440"/>
      <c r="DJ92" s="440"/>
      <c r="DK92" s="440"/>
      <c r="DL92" s="440"/>
      <c r="DM92" s="440"/>
      <c r="DN92" s="440"/>
      <c r="DO92" s="440"/>
    </row>
    <row r="93" spans="1:119" s="441" customFormat="1" ht="12.95" hidden="1" customHeight="1">
      <c r="A93" s="486"/>
      <c r="B93" s="486"/>
      <c r="C93" s="486"/>
      <c r="D93" s="486"/>
      <c r="E93" s="486"/>
      <c r="F93" s="486"/>
      <c r="G93" s="486"/>
      <c r="H93" s="486"/>
      <c r="I93" s="486"/>
      <c r="J93" s="486"/>
      <c r="K93" s="486"/>
      <c r="L93" s="486"/>
      <c r="M93" s="486"/>
      <c r="N93" s="486"/>
      <c r="O93" s="486"/>
      <c r="P93" s="486"/>
      <c r="Q93" s="486"/>
      <c r="R93" s="486"/>
      <c r="S93" s="486"/>
      <c r="T93" s="486"/>
      <c r="U93" s="486"/>
      <c r="V93" s="486"/>
      <c r="W93" s="486"/>
      <c r="X93" s="486"/>
      <c r="Y93" s="486"/>
      <c r="Z93" s="486"/>
      <c r="AA93" s="486"/>
      <c r="AB93" s="486"/>
      <c r="AC93" s="486"/>
      <c r="AD93" s="487">
        <f t="shared" si="15"/>
        <v>0</v>
      </c>
      <c r="AE93" s="488"/>
      <c r="AF93" s="488"/>
      <c r="AG93" s="489"/>
      <c r="AH93" s="490">
        <f t="shared" ref="AH93:BL93" si="41">SUMIF($B$42:$B$61,AH36,$W$42:$W$61)</f>
        <v>0</v>
      </c>
      <c r="AI93" s="491">
        <f t="shared" si="41"/>
        <v>0</v>
      </c>
      <c r="AJ93" s="491">
        <f t="shared" si="41"/>
        <v>0</v>
      </c>
      <c r="AK93" s="491">
        <f t="shared" si="41"/>
        <v>0</v>
      </c>
      <c r="AL93" s="491">
        <f t="shared" si="41"/>
        <v>0</v>
      </c>
      <c r="AM93" s="491">
        <f t="shared" si="41"/>
        <v>0</v>
      </c>
      <c r="AN93" s="492">
        <f t="shared" si="41"/>
        <v>0</v>
      </c>
      <c r="AO93" s="493">
        <f t="shared" si="41"/>
        <v>0</v>
      </c>
      <c r="AP93" s="491">
        <f t="shared" si="41"/>
        <v>0</v>
      </c>
      <c r="AQ93" s="491">
        <f t="shared" si="41"/>
        <v>0</v>
      </c>
      <c r="AR93" s="491">
        <f t="shared" si="41"/>
        <v>0</v>
      </c>
      <c r="AS93" s="491">
        <f t="shared" si="41"/>
        <v>0</v>
      </c>
      <c r="AT93" s="491">
        <f t="shared" si="41"/>
        <v>0</v>
      </c>
      <c r="AU93" s="492">
        <f t="shared" si="41"/>
        <v>0</v>
      </c>
      <c r="AV93" s="493">
        <f t="shared" si="41"/>
        <v>0</v>
      </c>
      <c r="AW93" s="491">
        <f t="shared" si="41"/>
        <v>0</v>
      </c>
      <c r="AX93" s="491">
        <f t="shared" si="41"/>
        <v>0</v>
      </c>
      <c r="AY93" s="491">
        <f t="shared" si="41"/>
        <v>0</v>
      </c>
      <c r="AZ93" s="491">
        <f t="shared" si="41"/>
        <v>0</v>
      </c>
      <c r="BA93" s="491">
        <f t="shared" si="41"/>
        <v>0</v>
      </c>
      <c r="BB93" s="492">
        <f t="shared" si="41"/>
        <v>0</v>
      </c>
      <c r="BC93" s="493">
        <f t="shared" si="41"/>
        <v>0</v>
      </c>
      <c r="BD93" s="491">
        <f t="shared" si="41"/>
        <v>0</v>
      </c>
      <c r="BE93" s="491">
        <f t="shared" si="41"/>
        <v>0</v>
      </c>
      <c r="BF93" s="491">
        <f t="shared" si="41"/>
        <v>0</v>
      </c>
      <c r="BG93" s="491">
        <f t="shared" si="41"/>
        <v>0</v>
      </c>
      <c r="BH93" s="491">
        <f t="shared" si="41"/>
        <v>0</v>
      </c>
      <c r="BI93" s="492">
        <f t="shared" si="41"/>
        <v>0</v>
      </c>
      <c r="BJ93" s="493">
        <f t="shared" si="41"/>
        <v>0</v>
      </c>
      <c r="BK93" s="491">
        <f t="shared" si="41"/>
        <v>0</v>
      </c>
      <c r="BL93" s="492">
        <f t="shared" si="41"/>
        <v>0</v>
      </c>
      <c r="BM93" s="641">
        <f t="shared" si="19"/>
        <v>0</v>
      </c>
      <c r="BN93" s="642"/>
      <c r="BO93" s="643">
        <f t="shared" si="17"/>
        <v>0</v>
      </c>
      <c r="BP93" s="642"/>
      <c r="BQ93" s="632"/>
      <c r="BR93" s="633"/>
      <c r="BS93" s="633"/>
      <c r="BT93" s="633"/>
      <c r="BU93" s="634"/>
      <c r="BV93" s="330"/>
      <c r="BW93" s="330"/>
      <c r="BX93" s="330"/>
      <c r="BY93" s="330"/>
      <c r="BZ93" s="330"/>
      <c r="CA93" s="330"/>
      <c r="CB93" s="330"/>
      <c r="CC93" s="330"/>
      <c r="CD93" s="330"/>
      <c r="CE93" s="330"/>
      <c r="CF93" s="330"/>
      <c r="CG93" s="330"/>
      <c r="CH93" s="330"/>
      <c r="CI93" s="330"/>
      <c r="CJ93" s="330"/>
      <c r="CK93" s="330"/>
      <c r="CL93" s="330"/>
      <c r="CM93" s="330"/>
      <c r="CN93" s="330"/>
      <c r="CO93" s="330"/>
      <c r="CP93" s="440"/>
      <c r="CQ93" s="440"/>
      <c r="CR93" s="440"/>
      <c r="CS93" s="440"/>
      <c r="CT93" s="440"/>
      <c r="CU93" s="440"/>
      <c r="CV93" s="440"/>
      <c r="CW93" s="440"/>
      <c r="CX93" s="440"/>
      <c r="CY93" s="440"/>
      <c r="CZ93" s="440"/>
      <c r="DA93" s="440"/>
      <c r="DB93" s="440"/>
      <c r="DC93" s="440"/>
      <c r="DD93" s="440"/>
      <c r="DE93" s="440"/>
      <c r="DF93" s="440"/>
      <c r="DG93" s="440"/>
      <c r="DH93" s="440"/>
      <c r="DI93" s="440"/>
      <c r="DJ93" s="440"/>
      <c r="DK93" s="440"/>
      <c r="DL93" s="440"/>
      <c r="DM93" s="440"/>
      <c r="DN93" s="440"/>
      <c r="DO93" s="440"/>
    </row>
    <row r="94" spans="1:119" s="441" customFormat="1" ht="12.95" hidden="1" customHeight="1" thickBot="1">
      <c r="A94" s="486"/>
      <c r="B94" s="486"/>
      <c r="C94" s="486"/>
      <c r="D94" s="486"/>
      <c r="E94" s="486"/>
      <c r="F94" s="486"/>
      <c r="G94" s="486"/>
      <c r="H94" s="486"/>
      <c r="I94" s="486"/>
      <c r="J94" s="486"/>
      <c r="K94" s="486"/>
      <c r="L94" s="486"/>
      <c r="M94" s="486"/>
      <c r="N94" s="486"/>
      <c r="O94" s="486"/>
      <c r="P94" s="486"/>
      <c r="Q94" s="486"/>
      <c r="R94" s="486"/>
      <c r="S94" s="486"/>
      <c r="T94" s="486"/>
      <c r="U94" s="486"/>
      <c r="V94" s="486"/>
      <c r="W94" s="486"/>
      <c r="X94" s="486"/>
      <c r="Y94" s="486"/>
      <c r="Z94" s="486"/>
      <c r="AA94" s="486"/>
      <c r="AB94" s="486"/>
      <c r="AC94" s="486"/>
      <c r="AD94" s="494">
        <f t="shared" si="15"/>
        <v>0</v>
      </c>
      <c r="AE94" s="495"/>
      <c r="AF94" s="495"/>
      <c r="AG94" s="496"/>
      <c r="AH94" s="497">
        <f t="shared" ref="AH94:BL94" si="42">SUMIF($B$42:$B$61,AH37,$W$42:$W$61)</f>
        <v>0</v>
      </c>
      <c r="AI94" s="498">
        <f t="shared" si="42"/>
        <v>0</v>
      </c>
      <c r="AJ94" s="498">
        <f t="shared" si="42"/>
        <v>0</v>
      </c>
      <c r="AK94" s="498">
        <f t="shared" si="42"/>
        <v>0</v>
      </c>
      <c r="AL94" s="498">
        <f t="shared" si="42"/>
        <v>0</v>
      </c>
      <c r="AM94" s="498">
        <f t="shared" si="42"/>
        <v>0</v>
      </c>
      <c r="AN94" s="499">
        <f t="shared" si="42"/>
        <v>0</v>
      </c>
      <c r="AO94" s="500">
        <f t="shared" si="42"/>
        <v>0</v>
      </c>
      <c r="AP94" s="498">
        <f t="shared" si="42"/>
        <v>0</v>
      </c>
      <c r="AQ94" s="498">
        <f t="shared" si="42"/>
        <v>0</v>
      </c>
      <c r="AR94" s="498">
        <f t="shared" si="42"/>
        <v>0</v>
      </c>
      <c r="AS94" s="498">
        <f t="shared" si="42"/>
        <v>0</v>
      </c>
      <c r="AT94" s="498">
        <f t="shared" si="42"/>
        <v>0</v>
      </c>
      <c r="AU94" s="499">
        <f t="shared" si="42"/>
        <v>0</v>
      </c>
      <c r="AV94" s="500">
        <f t="shared" si="42"/>
        <v>0</v>
      </c>
      <c r="AW94" s="498">
        <f t="shared" si="42"/>
        <v>0</v>
      </c>
      <c r="AX94" s="498">
        <f t="shared" si="42"/>
        <v>0</v>
      </c>
      <c r="AY94" s="498">
        <f t="shared" si="42"/>
        <v>0</v>
      </c>
      <c r="AZ94" s="498">
        <f t="shared" si="42"/>
        <v>0</v>
      </c>
      <c r="BA94" s="498">
        <f t="shared" si="42"/>
        <v>0</v>
      </c>
      <c r="BB94" s="499">
        <f t="shared" si="42"/>
        <v>0</v>
      </c>
      <c r="BC94" s="500">
        <f t="shared" si="42"/>
        <v>0</v>
      </c>
      <c r="BD94" s="498">
        <f t="shared" si="42"/>
        <v>0</v>
      </c>
      <c r="BE94" s="498">
        <f t="shared" si="42"/>
        <v>0</v>
      </c>
      <c r="BF94" s="498">
        <f t="shared" si="42"/>
        <v>0</v>
      </c>
      <c r="BG94" s="498">
        <f t="shared" si="42"/>
        <v>0</v>
      </c>
      <c r="BH94" s="498">
        <f t="shared" si="42"/>
        <v>0</v>
      </c>
      <c r="BI94" s="499">
        <f t="shared" si="42"/>
        <v>0</v>
      </c>
      <c r="BJ94" s="500">
        <f t="shared" si="42"/>
        <v>0</v>
      </c>
      <c r="BK94" s="498">
        <f t="shared" si="42"/>
        <v>0</v>
      </c>
      <c r="BL94" s="499">
        <f t="shared" si="42"/>
        <v>0</v>
      </c>
      <c r="BM94" s="635">
        <f t="shared" si="19"/>
        <v>0</v>
      </c>
      <c r="BN94" s="636"/>
      <c r="BO94" s="637">
        <f t="shared" si="17"/>
        <v>0</v>
      </c>
      <c r="BP94" s="636"/>
      <c r="BQ94" s="638"/>
      <c r="BR94" s="639"/>
      <c r="BS94" s="639"/>
      <c r="BT94" s="639"/>
      <c r="BU94" s="640"/>
      <c r="BV94" s="330"/>
      <c r="BW94" s="330"/>
      <c r="BX94" s="330"/>
      <c r="BY94" s="330"/>
      <c r="BZ94" s="330"/>
      <c r="CA94" s="330"/>
      <c r="CB94" s="330"/>
      <c r="CC94" s="330"/>
      <c r="CD94" s="330"/>
      <c r="CE94" s="330"/>
      <c r="CF94" s="330"/>
      <c r="CG94" s="330"/>
      <c r="CH94" s="330"/>
      <c r="CI94" s="330"/>
      <c r="CJ94" s="330"/>
      <c r="CK94" s="330"/>
      <c r="CL94" s="330"/>
      <c r="CM94" s="330"/>
      <c r="CN94" s="330"/>
      <c r="CO94" s="330"/>
      <c r="CP94" s="440"/>
      <c r="CQ94" s="440"/>
      <c r="CR94" s="440"/>
      <c r="CS94" s="440"/>
      <c r="CT94" s="440"/>
      <c r="CU94" s="440"/>
      <c r="CV94" s="440"/>
      <c r="CW94" s="440"/>
      <c r="CX94" s="440"/>
      <c r="CY94" s="440"/>
      <c r="CZ94" s="440"/>
      <c r="DA94" s="440"/>
      <c r="DB94" s="440"/>
      <c r="DC94" s="440"/>
      <c r="DD94" s="440"/>
      <c r="DE94" s="440"/>
      <c r="DF94" s="440"/>
      <c r="DG94" s="440"/>
      <c r="DH94" s="440"/>
      <c r="DI94" s="440"/>
      <c r="DJ94" s="440"/>
      <c r="DK94" s="440"/>
      <c r="DL94" s="440"/>
      <c r="DM94" s="440"/>
      <c r="DN94" s="440"/>
      <c r="DO94" s="440"/>
    </row>
    <row r="95" spans="1:119" s="441" customFormat="1" ht="12.95" hidden="1" customHeight="1">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c r="AC95" s="430"/>
      <c r="AD95" s="430"/>
      <c r="AE95" s="430"/>
      <c r="AF95" s="430"/>
      <c r="AG95" s="430"/>
      <c r="AH95" s="330"/>
      <c r="AI95" s="330"/>
      <c r="AJ95" s="330"/>
      <c r="AK95" s="330"/>
      <c r="AL95" s="330"/>
      <c r="AM95" s="332"/>
      <c r="AN95" s="330"/>
      <c r="AO95" s="330"/>
      <c r="AP95" s="330"/>
      <c r="AQ95" s="330"/>
      <c r="AR95" s="330"/>
      <c r="AS95" s="330"/>
      <c r="AT95" s="330"/>
      <c r="AU95" s="330"/>
      <c r="AV95" s="330"/>
      <c r="AW95" s="330"/>
      <c r="AX95" s="330"/>
      <c r="AY95" s="330"/>
      <c r="AZ95" s="330"/>
      <c r="BA95" s="330"/>
      <c r="BB95" s="330"/>
      <c r="BC95" s="330"/>
      <c r="BD95" s="330"/>
      <c r="BE95" s="330"/>
      <c r="BF95" s="330"/>
      <c r="BG95" s="330"/>
      <c r="BH95" s="330"/>
      <c r="BI95" s="330"/>
      <c r="BJ95" s="330"/>
      <c r="BK95" s="330"/>
      <c r="BL95" s="330"/>
      <c r="BM95" s="330"/>
      <c r="BN95" s="330"/>
      <c r="BO95" s="330"/>
      <c r="BP95" s="330"/>
      <c r="BQ95" s="330"/>
      <c r="BR95" s="330"/>
      <c r="BS95" s="330"/>
      <c r="BT95" s="330"/>
      <c r="BU95" s="330"/>
      <c r="BV95" s="330"/>
      <c r="BW95" s="330"/>
      <c r="BX95" s="330"/>
      <c r="BY95" s="330"/>
      <c r="BZ95" s="330"/>
      <c r="CA95" s="330"/>
      <c r="CB95" s="330"/>
      <c r="CC95" s="330"/>
      <c r="CD95" s="330"/>
      <c r="CE95" s="330"/>
      <c r="CF95" s="330"/>
      <c r="CG95" s="330"/>
      <c r="CH95" s="330"/>
      <c r="CI95" s="330"/>
      <c r="CJ95" s="330"/>
      <c r="CK95" s="330"/>
      <c r="CL95" s="330"/>
      <c r="CM95" s="330"/>
      <c r="CN95" s="330"/>
      <c r="CO95" s="330"/>
      <c r="CP95" s="440"/>
      <c r="CQ95" s="440"/>
      <c r="CR95" s="440"/>
      <c r="CS95" s="440"/>
      <c r="CT95" s="440"/>
      <c r="CU95" s="440"/>
      <c r="CV95" s="440"/>
      <c r="CW95" s="440"/>
      <c r="CX95" s="440"/>
      <c r="CY95" s="440"/>
      <c r="CZ95" s="440"/>
      <c r="DA95" s="440"/>
      <c r="DB95" s="440"/>
      <c r="DC95" s="440"/>
      <c r="DD95" s="440"/>
      <c r="DE95" s="440"/>
      <c r="DF95" s="440"/>
      <c r="DG95" s="440"/>
      <c r="DH95" s="440"/>
      <c r="DI95" s="440"/>
      <c r="DJ95" s="440"/>
      <c r="DK95" s="440"/>
      <c r="DL95" s="440"/>
      <c r="DM95" s="440"/>
      <c r="DN95" s="440"/>
      <c r="DO95" s="440"/>
    </row>
    <row r="96" spans="1:119" s="441" customFormat="1" ht="12.95" hidden="1" customHeight="1">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c r="AC96" s="430"/>
      <c r="AD96" s="430"/>
      <c r="AE96" s="430"/>
      <c r="AF96" s="430"/>
      <c r="AG96" s="430"/>
      <c r="AH96" s="501"/>
      <c r="AI96" s="330"/>
      <c r="AJ96" s="330"/>
      <c r="AK96" s="330"/>
      <c r="AL96" s="330"/>
      <c r="AM96" s="332"/>
      <c r="AN96" s="330"/>
      <c r="AO96" s="330"/>
      <c r="AP96" s="330"/>
      <c r="AQ96" s="330"/>
      <c r="AR96" s="330"/>
      <c r="AS96" s="330"/>
      <c r="AT96" s="330"/>
      <c r="AU96" s="330"/>
      <c r="AV96" s="330"/>
      <c r="AW96" s="330"/>
      <c r="AX96" s="330"/>
      <c r="AY96" s="330"/>
      <c r="AZ96" s="330"/>
      <c r="BA96" s="330"/>
      <c r="BB96" s="330"/>
      <c r="BC96" s="330"/>
      <c r="BD96" s="330"/>
      <c r="BE96" s="330"/>
      <c r="BF96" s="330"/>
      <c r="BG96" s="330"/>
      <c r="BH96" s="330"/>
      <c r="BI96" s="330"/>
      <c r="BJ96" s="330"/>
      <c r="BK96" s="330"/>
      <c r="BL96" s="330"/>
      <c r="BM96" s="330"/>
      <c r="BN96" s="330"/>
      <c r="BO96" s="330"/>
      <c r="BP96" s="330"/>
      <c r="BQ96" s="330"/>
      <c r="BR96" s="330"/>
      <c r="BS96" s="330"/>
      <c r="BT96" s="330"/>
      <c r="BU96" s="330"/>
      <c r="BV96" s="330"/>
      <c r="BW96" s="330"/>
      <c r="BX96" s="330"/>
      <c r="BY96" s="330"/>
      <c r="BZ96" s="330"/>
      <c r="CA96" s="330"/>
      <c r="CB96" s="330"/>
      <c r="CC96" s="330"/>
      <c r="CD96" s="330"/>
      <c r="CE96" s="330"/>
      <c r="CF96" s="330"/>
      <c r="CG96" s="330"/>
      <c r="CH96" s="330"/>
      <c r="CI96" s="330"/>
      <c r="CJ96" s="330"/>
      <c r="CK96" s="330"/>
      <c r="CL96" s="330"/>
      <c r="CM96" s="330"/>
      <c r="CN96" s="330"/>
      <c r="CO96" s="330"/>
      <c r="CP96" s="440"/>
      <c r="CQ96" s="440"/>
      <c r="CR96" s="440"/>
      <c r="CS96" s="440"/>
      <c r="CT96" s="440"/>
      <c r="CU96" s="440"/>
      <c r="CV96" s="440"/>
      <c r="CW96" s="440"/>
      <c r="CX96" s="440"/>
      <c r="CY96" s="440"/>
      <c r="CZ96" s="440"/>
      <c r="DA96" s="440"/>
      <c r="DB96" s="440"/>
      <c r="DC96" s="440"/>
      <c r="DD96" s="440"/>
      <c r="DE96" s="440"/>
      <c r="DF96" s="440"/>
      <c r="DG96" s="440"/>
      <c r="DH96" s="440"/>
      <c r="DI96" s="440"/>
      <c r="DJ96" s="440"/>
      <c r="DK96" s="440"/>
      <c r="DL96" s="440"/>
      <c r="DM96" s="440"/>
      <c r="DN96" s="440"/>
      <c r="DO96" s="440"/>
    </row>
    <row r="97" spans="1:119" s="441" customFormat="1" ht="12.95" hidden="1" customHeight="1">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c r="AC97" s="430"/>
      <c r="AD97" s="474"/>
      <c r="AE97" s="474"/>
      <c r="AF97" s="474"/>
      <c r="AG97" s="474"/>
      <c r="AH97" s="502" t="s">
        <v>768</v>
      </c>
      <c r="AI97" s="502"/>
      <c r="AJ97" s="502"/>
      <c r="AK97" s="502"/>
      <c r="AL97" s="502"/>
      <c r="AM97" s="502"/>
      <c r="AN97" s="502"/>
      <c r="AO97" s="502" t="s">
        <v>717</v>
      </c>
      <c r="AP97" s="502"/>
      <c r="AQ97" s="502"/>
      <c r="AR97" s="502"/>
      <c r="AS97" s="502"/>
      <c r="AT97" s="502"/>
      <c r="AU97" s="502"/>
      <c r="AV97" s="502" t="s">
        <v>718</v>
      </c>
      <c r="AW97" s="502"/>
      <c r="AX97" s="502"/>
      <c r="AY97" s="502"/>
      <c r="AZ97" s="502"/>
      <c r="BA97" s="502"/>
      <c r="BB97" s="502"/>
      <c r="BC97" s="502" t="s">
        <v>719</v>
      </c>
      <c r="BD97" s="502"/>
      <c r="BE97" s="502"/>
      <c r="BF97" s="502"/>
      <c r="BG97" s="502"/>
      <c r="BH97" s="502"/>
      <c r="BI97" s="502"/>
      <c r="BJ97" s="503" t="s">
        <v>720</v>
      </c>
      <c r="BK97" s="503"/>
      <c r="BL97" s="503"/>
      <c r="BM97" s="504" t="s">
        <v>190</v>
      </c>
      <c r="BN97" s="471"/>
      <c r="BO97" s="504"/>
      <c r="BP97" s="471"/>
      <c r="BQ97" s="504"/>
      <c r="BR97" s="471"/>
      <c r="BS97" s="471"/>
      <c r="BT97" s="471"/>
      <c r="BU97" s="471"/>
      <c r="BV97" s="330"/>
      <c r="BW97" s="330"/>
      <c r="BX97" s="330"/>
      <c r="BY97" s="330"/>
      <c r="BZ97" s="330"/>
      <c r="CA97" s="330"/>
      <c r="CB97" s="330"/>
      <c r="CC97" s="505"/>
      <c r="CD97" s="505"/>
      <c r="CE97" s="505"/>
      <c r="CF97" s="505"/>
      <c r="CG97" s="505"/>
      <c r="CH97" s="505"/>
      <c r="CI97" s="505"/>
      <c r="CJ97" s="505"/>
      <c r="CK97" s="505"/>
      <c r="CL97" s="505"/>
      <c r="CM97" s="505"/>
      <c r="CN97" s="505"/>
      <c r="CO97" s="505"/>
      <c r="CP97" s="505"/>
      <c r="CQ97" s="505"/>
      <c r="CR97" s="505"/>
      <c r="CS97" s="505"/>
      <c r="CT97" s="505"/>
      <c r="CU97" s="505"/>
      <c r="CV97" s="505"/>
      <c r="CW97" s="505"/>
      <c r="CX97" s="505"/>
      <c r="CY97" s="505"/>
      <c r="CZ97" s="505"/>
      <c r="DA97" s="505"/>
      <c r="DB97" s="505"/>
      <c r="DC97" s="505"/>
      <c r="DD97" s="505"/>
      <c r="DE97" s="506"/>
      <c r="DF97" s="506"/>
      <c r="DG97" s="506"/>
      <c r="DH97" s="507"/>
      <c r="DI97" s="440"/>
      <c r="DJ97" s="440"/>
      <c r="DK97" s="440"/>
      <c r="DL97" s="440"/>
      <c r="DM97" s="440"/>
      <c r="DN97" s="440"/>
      <c r="DO97" s="440"/>
    </row>
    <row r="98" spans="1:119" s="441" customFormat="1" ht="12.95" hidden="1" customHeight="1">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c r="AC98" s="430"/>
      <c r="AD98" s="508"/>
      <c r="AE98" s="385"/>
      <c r="AF98" s="385"/>
      <c r="AG98" s="385"/>
      <c r="AH98" s="463">
        <v>1</v>
      </c>
      <c r="AI98" s="463">
        <v>2</v>
      </c>
      <c r="AJ98" s="463">
        <v>3</v>
      </c>
      <c r="AK98" s="463">
        <v>4</v>
      </c>
      <c r="AL98" s="463">
        <v>5</v>
      </c>
      <c r="AM98" s="463">
        <v>6</v>
      </c>
      <c r="AN98" s="463">
        <v>7</v>
      </c>
      <c r="AO98" s="463">
        <v>8</v>
      </c>
      <c r="AP98" s="463">
        <v>9</v>
      </c>
      <c r="AQ98" s="463">
        <v>10</v>
      </c>
      <c r="AR98" s="463">
        <v>11</v>
      </c>
      <c r="AS98" s="463">
        <v>12</v>
      </c>
      <c r="AT98" s="463">
        <v>13</v>
      </c>
      <c r="AU98" s="463">
        <v>14</v>
      </c>
      <c r="AV98" s="463">
        <v>15</v>
      </c>
      <c r="AW98" s="463">
        <v>16</v>
      </c>
      <c r="AX98" s="463">
        <v>17</v>
      </c>
      <c r="AY98" s="463">
        <v>18</v>
      </c>
      <c r="AZ98" s="463">
        <v>19</v>
      </c>
      <c r="BA98" s="463">
        <v>20</v>
      </c>
      <c r="BB98" s="463">
        <v>21</v>
      </c>
      <c r="BC98" s="463">
        <v>22</v>
      </c>
      <c r="BD98" s="463">
        <v>23</v>
      </c>
      <c r="BE98" s="463">
        <v>24</v>
      </c>
      <c r="BF98" s="463">
        <v>25</v>
      </c>
      <c r="BG98" s="463">
        <v>26</v>
      </c>
      <c r="BH98" s="463">
        <v>27</v>
      </c>
      <c r="BI98" s="463">
        <v>28</v>
      </c>
      <c r="BJ98" s="463">
        <v>29</v>
      </c>
      <c r="BK98" s="463">
        <v>30</v>
      </c>
      <c r="BL98" s="463">
        <v>31</v>
      </c>
      <c r="BM98" s="504"/>
      <c r="BN98" s="509"/>
      <c r="BO98" s="504"/>
      <c r="BP98" s="471"/>
      <c r="BQ98" s="471"/>
      <c r="BR98" s="471"/>
      <c r="BS98" s="471"/>
      <c r="BT98" s="471"/>
      <c r="BU98" s="471"/>
      <c r="BV98" s="330"/>
      <c r="BW98" s="330"/>
      <c r="BX98" s="330"/>
      <c r="BY98" s="330"/>
      <c r="BZ98" s="330"/>
      <c r="CA98" s="330"/>
      <c r="CB98" s="330"/>
      <c r="CC98" s="510"/>
      <c r="CD98" s="510"/>
      <c r="CE98" s="510"/>
      <c r="CF98" s="510"/>
      <c r="CG98" s="510"/>
      <c r="CH98" s="510"/>
      <c r="CI98" s="510"/>
      <c r="CJ98" s="510"/>
      <c r="CK98" s="510"/>
      <c r="CL98" s="510"/>
      <c r="CM98" s="510"/>
      <c r="CN98" s="510"/>
      <c r="CO98" s="510"/>
      <c r="CP98" s="510"/>
      <c r="CQ98" s="510"/>
      <c r="CR98" s="510"/>
      <c r="CS98" s="510"/>
      <c r="CT98" s="510"/>
      <c r="CU98" s="510"/>
      <c r="CV98" s="510"/>
      <c r="CW98" s="510"/>
      <c r="CX98" s="510"/>
      <c r="CY98" s="510"/>
      <c r="CZ98" s="510"/>
      <c r="DA98" s="510"/>
      <c r="DB98" s="510"/>
      <c r="DC98" s="510"/>
      <c r="DD98" s="510"/>
      <c r="DE98" s="510"/>
      <c r="DF98" s="510"/>
      <c r="DG98" s="510"/>
      <c r="DH98" s="507"/>
      <c r="DI98" s="440"/>
      <c r="DJ98" s="440"/>
      <c r="DK98" s="440"/>
      <c r="DL98" s="440"/>
      <c r="DM98" s="440"/>
      <c r="DN98" s="440"/>
      <c r="DO98" s="440"/>
    </row>
    <row r="99" spans="1:119" s="441" customFormat="1" ht="12.95" hidden="1" customHeight="1">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430"/>
      <c r="AD99" s="474"/>
      <c r="AE99" s="474"/>
      <c r="AF99" s="474"/>
      <c r="AG99" s="474"/>
      <c r="AH99" s="511">
        <f t="shared" ref="AH99:BL99" si="43">DATE($AR$2,$AU$2,AH98)</f>
        <v>46357</v>
      </c>
      <c r="AI99" s="511">
        <f t="shared" si="43"/>
        <v>46358</v>
      </c>
      <c r="AJ99" s="511">
        <f t="shared" si="43"/>
        <v>46359</v>
      </c>
      <c r="AK99" s="511">
        <f t="shared" si="43"/>
        <v>46360</v>
      </c>
      <c r="AL99" s="511">
        <f t="shared" si="43"/>
        <v>46361</v>
      </c>
      <c r="AM99" s="511">
        <f t="shared" si="43"/>
        <v>46362</v>
      </c>
      <c r="AN99" s="511">
        <f t="shared" si="43"/>
        <v>46363</v>
      </c>
      <c r="AO99" s="511">
        <f t="shared" si="43"/>
        <v>46364</v>
      </c>
      <c r="AP99" s="511">
        <f t="shared" si="43"/>
        <v>46365</v>
      </c>
      <c r="AQ99" s="511">
        <f t="shared" si="43"/>
        <v>46366</v>
      </c>
      <c r="AR99" s="511">
        <f t="shared" si="43"/>
        <v>46367</v>
      </c>
      <c r="AS99" s="511">
        <f t="shared" si="43"/>
        <v>46368</v>
      </c>
      <c r="AT99" s="511">
        <f t="shared" si="43"/>
        <v>46369</v>
      </c>
      <c r="AU99" s="511">
        <f t="shared" si="43"/>
        <v>46370</v>
      </c>
      <c r="AV99" s="511">
        <f t="shared" si="43"/>
        <v>46371</v>
      </c>
      <c r="AW99" s="511">
        <f t="shared" si="43"/>
        <v>46372</v>
      </c>
      <c r="AX99" s="511">
        <f t="shared" si="43"/>
        <v>46373</v>
      </c>
      <c r="AY99" s="511">
        <f t="shared" si="43"/>
        <v>46374</v>
      </c>
      <c r="AZ99" s="511">
        <f t="shared" si="43"/>
        <v>46375</v>
      </c>
      <c r="BA99" s="511">
        <f t="shared" si="43"/>
        <v>46376</v>
      </c>
      <c r="BB99" s="511">
        <f t="shared" si="43"/>
        <v>46377</v>
      </c>
      <c r="BC99" s="511">
        <f t="shared" si="43"/>
        <v>46378</v>
      </c>
      <c r="BD99" s="511">
        <f t="shared" si="43"/>
        <v>46379</v>
      </c>
      <c r="BE99" s="511">
        <f t="shared" si="43"/>
        <v>46380</v>
      </c>
      <c r="BF99" s="511">
        <f t="shared" si="43"/>
        <v>46381</v>
      </c>
      <c r="BG99" s="511">
        <f t="shared" si="43"/>
        <v>46382</v>
      </c>
      <c r="BH99" s="511">
        <f t="shared" si="43"/>
        <v>46383</v>
      </c>
      <c r="BI99" s="511">
        <f t="shared" si="43"/>
        <v>46384</v>
      </c>
      <c r="BJ99" s="511">
        <f t="shared" si="43"/>
        <v>46385</v>
      </c>
      <c r="BK99" s="511">
        <f t="shared" si="43"/>
        <v>46386</v>
      </c>
      <c r="BL99" s="511">
        <f t="shared" si="43"/>
        <v>46387</v>
      </c>
      <c r="BM99" s="512"/>
      <c r="BN99" s="509"/>
      <c r="BO99" s="504"/>
      <c r="BP99" s="471"/>
      <c r="BQ99" s="504"/>
      <c r="BR99" s="471"/>
      <c r="BS99" s="471"/>
      <c r="BT99" s="471"/>
      <c r="BU99" s="471"/>
      <c r="BV99" s="330"/>
      <c r="BW99" s="330"/>
      <c r="BX99" s="330"/>
      <c r="BY99" s="330"/>
      <c r="BZ99" s="330"/>
      <c r="CA99" s="330"/>
      <c r="CB99" s="330"/>
      <c r="CC99" s="513"/>
      <c r="CD99" s="513"/>
      <c r="CE99" s="513"/>
      <c r="CF99" s="513"/>
      <c r="CG99" s="513"/>
      <c r="CH99" s="513"/>
      <c r="CI99" s="513"/>
      <c r="CJ99" s="513"/>
      <c r="CK99" s="513"/>
      <c r="CL99" s="513"/>
      <c r="CM99" s="513"/>
      <c r="CN99" s="513"/>
      <c r="CO99" s="513"/>
      <c r="CP99" s="513"/>
      <c r="CQ99" s="513"/>
      <c r="CR99" s="513"/>
      <c r="CS99" s="513"/>
      <c r="CT99" s="513"/>
      <c r="CU99" s="513"/>
      <c r="CV99" s="513"/>
      <c r="CW99" s="513"/>
      <c r="CX99" s="513"/>
      <c r="CY99" s="513"/>
      <c r="CZ99" s="513"/>
      <c r="DA99" s="513"/>
      <c r="DB99" s="513"/>
      <c r="DC99" s="513"/>
      <c r="DD99" s="513"/>
      <c r="DE99" s="513"/>
      <c r="DF99" s="513"/>
      <c r="DG99" s="513"/>
      <c r="DH99" s="507"/>
      <c r="DI99" s="440"/>
      <c r="DJ99" s="440"/>
      <c r="DK99" s="440"/>
      <c r="DL99" s="440"/>
      <c r="DM99" s="440"/>
      <c r="DN99" s="440"/>
      <c r="DO99" s="440"/>
    </row>
    <row r="100" spans="1:119" s="441" customFormat="1" ht="12.95" hidden="1" customHeight="1">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c r="AC100" s="430"/>
      <c r="AD100" s="514"/>
      <c r="AE100" s="515"/>
      <c r="AF100" s="515"/>
      <c r="AG100" s="515"/>
      <c r="AH100" s="516" t="e">
        <f t="shared" ref="AH100:BL100" si="44">VLOOKUP(AH13,$B$42:$J$61,5,FALSE)</f>
        <v>#N/A</v>
      </c>
      <c r="AI100" s="516" t="e">
        <f t="shared" si="44"/>
        <v>#N/A</v>
      </c>
      <c r="AJ100" s="516" t="e">
        <f t="shared" si="44"/>
        <v>#N/A</v>
      </c>
      <c r="AK100" s="516" t="e">
        <f t="shared" si="44"/>
        <v>#N/A</v>
      </c>
      <c r="AL100" s="516" t="e">
        <f t="shared" si="44"/>
        <v>#N/A</v>
      </c>
      <c r="AM100" s="516" t="e">
        <f t="shared" si="44"/>
        <v>#N/A</v>
      </c>
      <c r="AN100" s="516" t="e">
        <f t="shared" si="44"/>
        <v>#N/A</v>
      </c>
      <c r="AO100" s="516" t="e">
        <f t="shared" si="44"/>
        <v>#N/A</v>
      </c>
      <c r="AP100" s="516" t="e">
        <f t="shared" si="44"/>
        <v>#N/A</v>
      </c>
      <c r="AQ100" s="516" t="e">
        <f t="shared" si="44"/>
        <v>#N/A</v>
      </c>
      <c r="AR100" s="516" t="e">
        <f t="shared" si="44"/>
        <v>#N/A</v>
      </c>
      <c r="AS100" s="516" t="e">
        <f t="shared" si="44"/>
        <v>#N/A</v>
      </c>
      <c r="AT100" s="516" t="e">
        <f t="shared" si="44"/>
        <v>#N/A</v>
      </c>
      <c r="AU100" s="516" t="e">
        <f t="shared" si="44"/>
        <v>#N/A</v>
      </c>
      <c r="AV100" s="516" t="e">
        <f t="shared" si="44"/>
        <v>#N/A</v>
      </c>
      <c r="AW100" s="516" t="e">
        <f t="shared" si="44"/>
        <v>#N/A</v>
      </c>
      <c r="AX100" s="516" t="e">
        <f t="shared" si="44"/>
        <v>#N/A</v>
      </c>
      <c r="AY100" s="516" t="e">
        <f t="shared" si="44"/>
        <v>#N/A</v>
      </c>
      <c r="AZ100" s="516" t="e">
        <f t="shared" si="44"/>
        <v>#N/A</v>
      </c>
      <c r="BA100" s="516" t="e">
        <f t="shared" si="44"/>
        <v>#N/A</v>
      </c>
      <c r="BB100" s="516" t="e">
        <f t="shared" si="44"/>
        <v>#N/A</v>
      </c>
      <c r="BC100" s="516" t="e">
        <f t="shared" si="44"/>
        <v>#N/A</v>
      </c>
      <c r="BD100" s="516" t="e">
        <f t="shared" si="44"/>
        <v>#N/A</v>
      </c>
      <c r="BE100" s="516" t="e">
        <f t="shared" si="44"/>
        <v>#N/A</v>
      </c>
      <c r="BF100" s="516" t="e">
        <f t="shared" si="44"/>
        <v>#N/A</v>
      </c>
      <c r="BG100" s="516" t="e">
        <f t="shared" si="44"/>
        <v>#N/A</v>
      </c>
      <c r="BH100" s="516" t="e">
        <f t="shared" si="44"/>
        <v>#N/A</v>
      </c>
      <c r="BI100" s="516" t="e">
        <f t="shared" si="44"/>
        <v>#N/A</v>
      </c>
      <c r="BJ100" s="516" t="e">
        <f t="shared" si="44"/>
        <v>#N/A</v>
      </c>
      <c r="BK100" s="516" t="e">
        <f t="shared" si="44"/>
        <v>#N/A</v>
      </c>
      <c r="BL100" s="516" t="e">
        <f t="shared" si="44"/>
        <v>#N/A</v>
      </c>
      <c r="BM100" s="748"/>
      <c r="BN100" s="749"/>
      <c r="BO100" s="748"/>
      <c r="BP100" s="749"/>
      <c r="BQ100" s="750"/>
      <c r="BR100" s="751"/>
      <c r="BS100" s="751"/>
      <c r="BT100" s="751"/>
      <c r="BU100" s="751"/>
      <c r="BV100" s="330"/>
      <c r="BW100" s="330"/>
      <c r="BX100" s="330"/>
      <c r="BY100" s="330"/>
      <c r="BZ100" s="330"/>
      <c r="CA100" s="330"/>
      <c r="CB100" s="330"/>
      <c r="CC100" s="517"/>
      <c r="CD100" s="517"/>
      <c r="CE100" s="517"/>
      <c r="CF100" s="517"/>
      <c r="CG100" s="517"/>
      <c r="CH100" s="517"/>
      <c r="CI100" s="517"/>
      <c r="CJ100" s="517"/>
      <c r="CK100" s="517"/>
      <c r="CL100" s="517"/>
      <c r="CM100" s="517"/>
      <c r="CN100" s="517"/>
      <c r="CO100" s="517"/>
      <c r="CP100" s="517"/>
      <c r="CQ100" s="517"/>
      <c r="CR100" s="517"/>
      <c r="CS100" s="517"/>
      <c r="CT100" s="517"/>
      <c r="CU100" s="517"/>
      <c r="CV100" s="517"/>
      <c r="CW100" s="517"/>
      <c r="CX100" s="517"/>
      <c r="CY100" s="517"/>
      <c r="CZ100" s="517"/>
      <c r="DA100" s="517"/>
      <c r="DB100" s="517"/>
      <c r="DC100" s="517"/>
      <c r="DD100" s="517"/>
      <c r="DE100" s="517"/>
      <c r="DF100" s="517"/>
      <c r="DG100" s="517"/>
      <c r="DH100" s="507"/>
      <c r="DI100" s="440"/>
      <c r="DJ100" s="440"/>
      <c r="DK100" s="440"/>
      <c r="DL100" s="440"/>
      <c r="DM100" s="440"/>
      <c r="DN100" s="440"/>
      <c r="DO100" s="440"/>
    </row>
    <row r="101" spans="1:119" s="441" customFormat="1" ht="12.95" hidden="1" customHeight="1">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c r="AC101" s="430"/>
      <c r="AD101" s="514"/>
      <c r="AE101" s="515"/>
      <c r="AF101" s="515"/>
      <c r="AG101" s="515"/>
      <c r="AH101" s="516" t="e">
        <f t="shared" ref="AH101:BL101" si="45">VLOOKUP(AH14,$B$42:$J$61,5,FALSE)</f>
        <v>#N/A</v>
      </c>
      <c r="AI101" s="516" t="e">
        <f t="shared" si="45"/>
        <v>#N/A</v>
      </c>
      <c r="AJ101" s="516" t="e">
        <f t="shared" si="45"/>
        <v>#N/A</v>
      </c>
      <c r="AK101" s="516" t="e">
        <f t="shared" si="45"/>
        <v>#N/A</v>
      </c>
      <c r="AL101" s="516" t="e">
        <f t="shared" si="45"/>
        <v>#N/A</v>
      </c>
      <c r="AM101" s="516" t="e">
        <f t="shared" si="45"/>
        <v>#N/A</v>
      </c>
      <c r="AN101" s="516" t="e">
        <f t="shared" si="45"/>
        <v>#N/A</v>
      </c>
      <c r="AO101" s="516" t="e">
        <f t="shared" si="45"/>
        <v>#N/A</v>
      </c>
      <c r="AP101" s="516" t="e">
        <f t="shared" si="45"/>
        <v>#N/A</v>
      </c>
      <c r="AQ101" s="516" t="e">
        <f t="shared" si="45"/>
        <v>#N/A</v>
      </c>
      <c r="AR101" s="516" t="e">
        <f t="shared" si="45"/>
        <v>#N/A</v>
      </c>
      <c r="AS101" s="516" t="e">
        <f t="shared" si="45"/>
        <v>#N/A</v>
      </c>
      <c r="AT101" s="516" t="e">
        <f t="shared" si="45"/>
        <v>#N/A</v>
      </c>
      <c r="AU101" s="516" t="e">
        <f t="shared" si="45"/>
        <v>#N/A</v>
      </c>
      <c r="AV101" s="516" t="e">
        <f t="shared" si="45"/>
        <v>#N/A</v>
      </c>
      <c r="AW101" s="516" t="e">
        <f t="shared" si="45"/>
        <v>#N/A</v>
      </c>
      <c r="AX101" s="516" t="e">
        <f t="shared" si="45"/>
        <v>#N/A</v>
      </c>
      <c r="AY101" s="516" t="e">
        <f t="shared" si="45"/>
        <v>#N/A</v>
      </c>
      <c r="AZ101" s="516" t="e">
        <f t="shared" si="45"/>
        <v>#N/A</v>
      </c>
      <c r="BA101" s="516" t="e">
        <f t="shared" si="45"/>
        <v>#N/A</v>
      </c>
      <c r="BB101" s="516" t="e">
        <f t="shared" si="45"/>
        <v>#N/A</v>
      </c>
      <c r="BC101" s="516" t="e">
        <f t="shared" si="45"/>
        <v>#N/A</v>
      </c>
      <c r="BD101" s="516" t="e">
        <f t="shared" si="45"/>
        <v>#N/A</v>
      </c>
      <c r="BE101" s="516" t="e">
        <f t="shared" si="45"/>
        <v>#N/A</v>
      </c>
      <c r="BF101" s="516" t="e">
        <f t="shared" si="45"/>
        <v>#N/A</v>
      </c>
      <c r="BG101" s="516" t="e">
        <f t="shared" si="45"/>
        <v>#N/A</v>
      </c>
      <c r="BH101" s="516" t="e">
        <f t="shared" si="45"/>
        <v>#N/A</v>
      </c>
      <c r="BI101" s="516" t="e">
        <f t="shared" si="45"/>
        <v>#N/A</v>
      </c>
      <c r="BJ101" s="516" t="e">
        <f t="shared" si="45"/>
        <v>#N/A</v>
      </c>
      <c r="BK101" s="516" t="e">
        <f t="shared" si="45"/>
        <v>#N/A</v>
      </c>
      <c r="BL101" s="516" t="e">
        <f t="shared" si="45"/>
        <v>#N/A</v>
      </c>
      <c r="BM101" s="748"/>
      <c r="BN101" s="749"/>
      <c r="BO101" s="748"/>
      <c r="BP101" s="749"/>
      <c r="BQ101" s="752"/>
      <c r="BR101" s="753"/>
      <c r="BS101" s="753"/>
      <c r="BT101" s="753"/>
      <c r="BU101" s="753"/>
      <c r="BV101" s="330"/>
      <c r="BW101" s="330"/>
      <c r="BX101" s="330"/>
      <c r="BY101" s="330"/>
      <c r="BZ101" s="330"/>
      <c r="CA101" s="330"/>
      <c r="CB101" s="330"/>
      <c r="CC101" s="517"/>
      <c r="CD101" s="517"/>
      <c r="CE101" s="517"/>
      <c r="CF101" s="517"/>
      <c r="CG101" s="517"/>
      <c r="CH101" s="517"/>
      <c r="CI101" s="517"/>
      <c r="CJ101" s="517"/>
      <c r="CK101" s="517"/>
      <c r="CL101" s="517"/>
      <c r="CM101" s="517"/>
      <c r="CN101" s="517"/>
      <c r="CO101" s="517"/>
      <c r="CP101" s="517"/>
      <c r="CQ101" s="517"/>
      <c r="CR101" s="517"/>
      <c r="CS101" s="517"/>
      <c r="CT101" s="517"/>
      <c r="CU101" s="517"/>
      <c r="CV101" s="517"/>
      <c r="CW101" s="517"/>
      <c r="CX101" s="517"/>
      <c r="CY101" s="517"/>
      <c r="CZ101" s="517"/>
      <c r="DA101" s="517"/>
      <c r="DB101" s="517"/>
      <c r="DC101" s="517"/>
      <c r="DD101" s="517"/>
      <c r="DE101" s="517"/>
      <c r="DF101" s="517"/>
      <c r="DG101" s="517"/>
      <c r="DH101" s="507"/>
      <c r="DI101" s="440"/>
      <c r="DJ101" s="440"/>
      <c r="DK101" s="440"/>
      <c r="DL101" s="440"/>
      <c r="DM101" s="440"/>
      <c r="DN101" s="440"/>
      <c r="DO101" s="440"/>
    </row>
    <row r="102" spans="1:119" s="441" customFormat="1" ht="12.95" hidden="1" customHeight="1">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c r="AC102" s="430"/>
      <c r="AD102" s="514"/>
      <c r="AE102" s="515"/>
      <c r="AF102" s="515"/>
      <c r="AG102" s="515"/>
      <c r="AH102" s="516" t="e">
        <f t="shared" ref="AH102:BL102" si="46">VLOOKUP(AH15,$B$42:$J$61,5,FALSE)</f>
        <v>#N/A</v>
      </c>
      <c r="AI102" s="516" t="e">
        <f t="shared" si="46"/>
        <v>#N/A</v>
      </c>
      <c r="AJ102" s="516" t="e">
        <f t="shared" si="46"/>
        <v>#N/A</v>
      </c>
      <c r="AK102" s="516" t="e">
        <f t="shared" si="46"/>
        <v>#N/A</v>
      </c>
      <c r="AL102" s="516" t="e">
        <f t="shared" si="46"/>
        <v>#N/A</v>
      </c>
      <c r="AM102" s="516" t="e">
        <f t="shared" si="46"/>
        <v>#N/A</v>
      </c>
      <c r="AN102" s="516" t="e">
        <f t="shared" si="46"/>
        <v>#N/A</v>
      </c>
      <c r="AO102" s="516" t="e">
        <f t="shared" si="46"/>
        <v>#N/A</v>
      </c>
      <c r="AP102" s="516" t="e">
        <f t="shared" si="46"/>
        <v>#N/A</v>
      </c>
      <c r="AQ102" s="516" t="e">
        <f t="shared" si="46"/>
        <v>#N/A</v>
      </c>
      <c r="AR102" s="516" t="e">
        <f t="shared" si="46"/>
        <v>#N/A</v>
      </c>
      <c r="AS102" s="516" t="e">
        <f t="shared" si="46"/>
        <v>#N/A</v>
      </c>
      <c r="AT102" s="516" t="e">
        <f t="shared" si="46"/>
        <v>#N/A</v>
      </c>
      <c r="AU102" s="516" t="e">
        <f t="shared" si="46"/>
        <v>#N/A</v>
      </c>
      <c r="AV102" s="516" t="e">
        <f t="shared" si="46"/>
        <v>#N/A</v>
      </c>
      <c r="AW102" s="516" t="e">
        <f t="shared" si="46"/>
        <v>#N/A</v>
      </c>
      <c r="AX102" s="516" t="e">
        <f t="shared" si="46"/>
        <v>#N/A</v>
      </c>
      <c r="AY102" s="516" t="e">
        <f t="shared" si="46"/>
        <v>#N/A</v>
      </c>
      <c r="AZ102" s="516" t="e">
        <f t="shared" si="46"/>
        <v>#N/A</v>
      </c>
      <c r="BA102" s="516" t="e">
        <f t="shared" si="46"/>
        <v>#N/A</v>
      </c>
      <c r="BB102" s="516" t="e">
        <f t="shared" si="46"/>
        <v>#N/A</v>
      </c>
      <c r="BC102" s="516" t="e">
        <f t="shared" si="46"/>
        <v>#N/A</v>
      </c>
      <c r="BD102" s="516" t="e">
        <f t="shared" si="46"/>
        <v>#N/A</v>
      </c>
      <c r="BE102" s="516" t="e">
        <f t="shared" si="46"/>
        <v>#N/A</v>
      </c>
      <c r="BF102" s="516" t="e">
        <f t="shared" si="46"/>
        <v>#N/A</v>
      </c>
      <c r="BG102" s="516" t="e">
        <f t="shared" si="46"/>
        <v>#N/A</v>
      </c>
      <c r="BH102" s="516" t="e">
        <f t="shared" si="46"/>
        <v>#N/A</v>
      </c>
      <c r="BI102" s="516" t="e">
        <f t="shared" si="46"/>
        <v>#N/A</v>
      </c>
      <c r="BJ102" s="516" t="e">
        <f t="shared" si="46"/>
        <v>#N/A</v>
      </c>
      <c r="BK102" s="516" t="e">
        <f t="shared" si="46"/>
        <v>#N/A</v>
      </c>
      <c r="BL102" s="516" t="e">
        <f t="shared" si="46"/>
        <v>#N/A</v>
      </c>
      <c r="BM102" s="748"/>
      <c r="BN102" s="749"/>
      <c r="BO102" s="748"/>
      <c r="BP102" s="749"/>
      <c r="BQ102" s="752"/>
      <c r="BR102" s="753"/>
      <c r="BS102" s="753"/>
      <c r="BT102" s="753"/>
      <c r="BU102" s="753"/>
      <c r="BV102" s="330"/>
      <c r="BW102" s="330"/>
      <c r="BX102" s="330"/>
      <c r="BY102" s="330"/>
      <c r="BZ102" s="330"/>
      <c r="CA102" s="330"/>
      <c r="CB102" s="330"/>
      <c r="CC102" s="517"/>
      <c r="CD102" s="517"/>
      <c r="CE102" s="517"/>
      <c r="CF102" s="517"/>
      <c r="CG102" s="517"/>
      <c r="CH102" s="517"/>
      <c r="CI102" s="517"/>
      <c r="CJ102" s="517"/>
      <c r="CK102" s="517"/>
      <c r="CL102" s="517"/>
      <c r="CM102" s="517"/>
      <c r="CN102" s="517"/>
      <c r="CO102" s="517"/>
      <c r="CP102" s="517"/>
      <c r="CQ102" s="517"/>
      <c r="CR102" s="517"/>
      <c r="CS102" s="517"/>
      <c r="CT102" s="517"/>
      <c r="CU102" s="517"/>
      <c r="CV102" s="517"/>
      <c r="CW102" s="517"/>
      <c r="CX102" s="517"/>
      <c r="CY102" s="517"/>
      <c r="CZ102" s="517"/>
      <c r="DA102" s="517"/>
      <c r="DB102" s="517"/>
      <c r="DC102" s="517"/>
      <c r="DD102" s="517"/>
      <c r="DE102" s="517"/>
      <c r="DF102" s="517"/>
      <c r="DG102" s="517"/>
      <c r="DH102" s="507"/>
      <c r="DI102" s="440"/>
      <c r="DJ102" s="440"/>
      <c r="DK102" s="440"/>
      <c r="DL102" s="440"/>
      <c r="DM102" s="440"/>
      <c r="DN102" s="440"/>
      <c r="DO102" s="440"/>
    </row>
    <row r="103" spans="1:119" s="441" customFormat="1" ht="12.95" hidden="1" customHeight="1">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c r="AC103" s="430"/>
      <c r="AD103" s="514"/>
      <c r="AE103" s="515"/>
      <c r="AF103" s="515"/>
      <c r="AG103" s="515"/>
      <c r="AH103" s="516" t="e">
        <f t="shared" ref="AH103:BL103" si="47">VLOOKUP(AH16,$B$42:$J$61,5,FALSE)</f>
        <v>#N/A</v>
      </c>
      <c r="AI103" s="516" t="e">
        <f t="shared" si="47"/>
        <v>#N/A</v>
      </c>
      <c r="AJ103" s="516" t="e">
        <f t="shared" si="47"/>
        <v>#N/A</v>
      </c>
      <c r="AK103" s="516" t="e">
        <f t="shared" si="47"/>
        <v>#N/A</v>
      </c>
      <c r="AL103" s="516" t="e">
        <f t="shared" si="47"/>
        <v>#N/A</v>
      </c>
      <c r="AM103" s="516" t="e">
        <f t="shared" si="47"/>
        <v>#N/A</v>
      </c>
      <c r="AN103" s="516" t="e">
        <f t="shared" si="47"/>
        <v>#N/A</v>
      </c>
      <c r="AO103" s="516" t="e">
        <f t="shared" si="47"/>
        <v>#N/A</v>
      </c>
      <c r="AP103" s="516" t="e">
        <f t="shared" si="47"/>
        <v>#N/A</v>
      </c>
      <c r="AQ103" s="516" t="e">
        <f t="shared" si="47"/>
        <v>#N/A</v>
      </c>
      <c r="AR103" s="516" t="e">
        <f t="shared" si="47"/>
        <v>#N/A</v>
      </c>
      <c r="AS103" s="516" t="e">
        <f t="shared" si="47"/>
        <v>#N/A</v>
      </c>
      <c r="AT103" s="516" t="e">
        <f t="shared" si="47"/>
        <v>#N/A</v>
      </c>
      <c r="AU103" s="516" t="e">
        <f t="shared" si="47"/>
        <v>#N/A</v>
      </c>
      <c r="AV103" s="516" t="e">
        <f t="shared" si="47"/>
        <v>#N/A</v>
      </c>
      <c r="AW103" s="516" t="e">
        <f t="shared" si="47"/>
        <v>#N/A</v>
      </c>
      <c r="AX103" s="516" t="e">
        <f t="shared" si="47"/>
        <v>#N/A</v>
      </c>
      <c r="AY103" s="516" t="e">
        <f t="shared" si="47"/>
        <v>#N/A</v>
      </c>
      <c r="AZ103" s="516" t="e">
        <f t="shared" si="47"/>
        <v>#N/A</v>
      </c>
      <c r="BA103" s="516" t="e">
        <f t="shared" si="47"/>
        <v>#N/A</v>
      </c>
      <c r="BB103" s="516" t="e">
        <f t="shared" si="47"/>
        <v>#N/A</v>
      </c>
      <c r="BC103" s="516" t="e">
        <f t="shared" si="47"/>
        <v>#N/A</v>
      </c>
      <c r="BD103" s="516" t="e">
        <f t="shared" si="47"/>
        <v>#N/A</v>
      </c>
      <c r="BE103" s="516" t="e">
        <f t="shared" si="47"/>
        <v>#N/A</v>
      </c>
      <c r="BF103" s="516" t="e">
        <f t="shared" si="47"/>
        <v>#N/A</v>
      </c>
      <c r="BG103" s="516" t="e">
        <f t="shared" si="47"/>
        <v>#N/A</v>
      </c>
      <c r="BH103" s="516" t="e">
        <f t="shared" si="47"/>
        <v>#N/A</v>
      </c>
      <c r="BI103" s="516" t="e">
        <f t="shared" si="47"/>
        <v>#N/A</v>
      </c>
      <c r="BJ103" s="516" t="e">
        <f t="shared" si="47"/>
        <v>#N/A</v>
      </c>
      <c r="BK103" s="516" t="e">
        <f t="shared" si="47"/>
        <v>#N/A</v>
      </c>
      <c r="BL103" s="516" t="e">
        <f t="shared" si="47"/>
        <v>#N/A</v>
      </c>
      <c r="BM103" s="748"/>
      <c r="BN103" s="749"/>
      <c r="BO103" s="748"/>
      <c r="BP103" s="749"/>
      <c r="BQ103" s="750"/>
      <c r="BR103" s="751"/>
      <c r="BS103" s="751"/>
      <c r="BT103" s="751"/>
      <c r="BU103" s="751"/>
      <c r="BV103" s="330"/>
      <c r="BW103" s="330"/>
      <c r="BX103" s="330"/>
      <c r="BY103" s="330"/>
      <c r="BZ103" s="330"/>
      <c r="CA103" s="330"/>
      <c r="CB103" s="330"/>
      <c r="CC103" s="517"/>
      <c r="CD103" s="517"/>
      <c r="CE103" s="517"/>
      <c r="CF103" s="517"/>
      <c r="CG103" s="517"/>
      <c r="CH103" s="517"/>
      <c r="CI103" s="517"/>
      <c r="CJ103" s="517"/>
      <c r="CK103" s="517"/>
      <c r="CL103" s="517"/>
      <c r="CM103" s="517"/>
      <c r="CN103" s="517"/>
      <c r="CO103" s="517"/>
      <c r="CP103" s="517"/>
      <c r="CQ103" s="517"/>
      <c r="CR103" s="517"/>
      <c r="CS103" s="517"/>
      <c r="CT103" s="517"/>
      <c r="CU103" s="517"/>
      <c r="CV103" s="517"/>
      <c r="CW103" s="517"/>
      <c r="CX103" s="517"/>
      <c r="CY103" s="517"/>
      <c r="CZ103" s="517"/>
      <c r="DA103" s="517"/>
      <c r="DB103" s="517"/>
      <c r="DC103" s="517"/>
      <c r="DD103" s="517"/>
      <c r="DE103" s="517"/>
      <c r="DF103" s="517"/>
      <c r="DG103" s="517"/>
      <c r="DH103" s="507"/>
      <c r="DI103" s="440"/>
      <c r="DJ103" s="440"/>
      <c r="DK103" s="440"/>
      <c r="DL103" s="440"/>
      <c r="DM103" s="440"/>
      <c r="DN103" s="440"/>
      <c r="DO103" s="440"/>
    </row>
    <row r="104" spans="1:119" s="441" customFormat="1" ht="12.95" hidden="1" customHeight="1">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c r="AC104" s="430"/>
      <c r="AD104" s="514"/>
      <c r="AE104" s="515"/>
      <c r="AF104" s="515"/>
      <c r="AG104" s="515"/>
      <c r="AH104" s="516" t="e">
        <f t="shared" ref="AH104:BL104" si="48">VLOOKUP(AH17,$B$42:$J$61,5,FALSE)</f>
        <v>#N/A</v>
      </c>
      <c r="AI104" s="516" t="e">
        <f t="shared" si="48"/>
        <v>#N/A</v>
      </c>
      <c r="AJ104" s="516" t="e">
        <f t="shared" si="48"/>
        <v>#N/A</v>
      </c>
      <c r="AK104" s="516" t="e">
        <f t="shared" si="48"/>
        <v>#N/A</v>
      </c>
      <c r="AL104" s="516" t="e">
        <f t="shared" si="48"/>
        <v>#N/A</v>
      </c>
      <c r="AM104" s="516" t="e">
        <f t="shared" si="48"/>
        <v>#N/A</v>
      </c>
      <c r="AN104" s="516" t="e">
        <f t="shared" si="48"/>
        <v>#N/A</v>
      </c>
      <c r="AO104" s="516" t="e">
        <f t="shared" si="48"/>
        <v>#N/A</v>
      </c>
      <c r="AP104" s="516" t="e">
        <f t="shared" si="48"/>
        <v>#N/A</v>
      </c>
      <c r="AQ104" s="516" t="e">
        <f t="shared" si="48"/>
        <v>#N/A</v>
      </c>
      <c r="AR104" s="516" t="e">
        <f t="shared" si="48"/>
        <v>#N/A</v>
      </c>
      <c r="AS104" s="516" t="e">
        <f t="shared" si="48"/>
        <v>#N/A</v>
      </c>
      <c r="AT104" s="516" t="e">
        <f t="shared" si="48"/>
        <v>#N/A</v>
      </c>
      <c r="AU104" s="516" t="e">
        <f t="shared" si="48"/>
        <v>#N/A</v>
      </c>
      <c r="AV104" s="516" t="e">
        <f t="shared" si="48"/>
        <v>#N/A</v>
      </c>
      <c r="AW104" s="516" t="e">
        <f t="shared" si="48"/>
        <v>#N/A</v>
      </c>
      <c r="AX104" s="516" t="e">
        <f t="shared" si="48"/>
        <v>#N/A</v>
      </c>
      <c r="AY104" s="516" t="e">
        <f t="shared" si="48"/>
        <v>#N/A</v>
      </c>
      <c r="AZ104" s="516" t="e">
        <f t="shared" si="48"/>
        <v>#N/A</v>
      </c>
      <c r="BA104" s="516" t="e">
        <f t="shared" si="48"/>
        <v>#N/A</v>
      </c>
      <c r="BB104" s="516" t="e">
        <f t="shared" si="48"/>
        <v>#N/A</v>
      </c>
      <c r="BC104" s="516" t="e">
        <f t="shared" si="48"/>
        <v>#N/A</v>
      </c>
      <c r="BD104" s="516" t="e">
        <f t="shared" si="48"/>
        <v>#N/A</v>
      </c>
      <c r="BE104" s="516" t="e">
        <f t="shared" si="48"/>
        <v>#N/A</v>
      </c>
      <c r="BF104" s="516" t="e">
        <f t="shared" si="48"/>
        <v>#N/A</v>
      </c>
      <c r="BG104" s="516" t="e">
        <f t="shared" si="48"/>
        <v>#N/A</v>
      </c>
      <c r="BH104" s="516" t="e">
        <f t="shared" si="48"/>
        <v>#N/A</v>
      </c>
      <c r="BI104" s="516" t="e">
        <f t="shared" si="48"/>
        <v>#N/A</v>
      </c>
      <c r="BJ104" s="516" t="e">
        <f t="shared" si="48"/>
        <v>#N/A</v>
      </c>
      <c r="BK104" s="516" t="e">
        <f t="shared" si="48"/>
        <v>#N/A</v>
      </c>
      <c r="BL104" s="516" t="e">
        <f t="shared" si="48"/>
        <v>#N/A</v>
      </c>
      <c r="BM104" s="748"/>
      <c r="BN104" s="749"/>
      <c r="BO104" s="748"/>
      <c r="BP104" s="749"/>
      <c r="BQ104" s="752"/>
      <c r="BR104" s="753"/>
      <c r="BS104" s="753"/>
      <c r="BT104" s="753"/>
      <c r="BU104" s="753"/>
      <c r="BV104" s="330"/>
      <c r="BW104" s="330"/>
      <c r="BX104" s="330"/>
      <c r="BY104" s="330"/>
      <c r="BZ104" s="330"/>
      <c r="CA104" s="330"/>
      <c r="CB104" s="330"/>
      <c r="CC104" s="517"/>
      <c r="CD104" s="517"/>
      <c r="CE104" s="517"/>
      <c r="CF104" s="517"/>
      <c r="CG104" s="517"/>
      <c r="CH104" s="517"/>
      <c r="CI104" s="517"/>
      <c r="CJ104" s="517"/>
      <c r="CK104" s="517"/>
      <c r="CL104" s="517"/>
      <c r="CM104" s="517"/>
      <c r="CN104" s="517"/>
      <c r="CO104" s="517"/>
      <c r="CP104" s="517"/>
      <c r="CQ104" s="517"/>
      <c r="CR104" s="517"/>
      <c r="CS104" s="517"/>
      <c r="CT104" s="517"/>
      <c r="CU104" s="517"/>
      <c r="CV104" s="517"/>
      <c r="CW104" s="517"/>
      <c r="CX104" s="517"/>
      <c r="CY104" s="517"/>
      <c r="CZ104" s="517"/>
      <c r="DA104" s="517"/>
      <c r="DB104" s="517"/>
      <c r="DC104" s="517"/>
      <c r="DD104" s="517"/>
      <c r="DE104" s="517"/>
      <c r="DF104" s="517"/>
      <c r="DG104" s="517"/>
      <c r="DH104" s="507"/>
      <c r="DI104" s="440"/>
      <c r="DJ104" s="440"/>
      <c r="DK104" s="440"/>
      <c r="DL104" s="440"/>
      <c r="DM104" s="440"/>
      <c r="DN104" s="440"/>
      <c r="DO104" s="440"/>
    </row>
    <row r="105" spans="1:119" s="441" customFormat="1" ht="12.95" hidden="1" customHeight="1">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c r="AC105" s="430"/>
      <c r="AD105" s="514"/>
      <c r="AE105" s="515"/>
      <c r="AF105" s="515"/>
      <c r="AG105" s="515"/>
      <c r="AH105" s="516" t="e">
        <f t="shared" ref="AH105:BL105" si="49">VLOOKUP(AH18,$B$42:$J$61,5,FALSE)</f>
        <v>#N/A</v>
      </c>
      <c r="AI105" s="516" t="e">
        <f t="shared" si="49"/>
        <v>#N/A</v>
      </c>
      <c r="AJ105" s="516" t="e">
        <f t="shared" si="49"/>
        <v>#N/A</v>
      </c>
      <c r="AK105" s="516" t="e">
        <f t="shared" si="49"/>
        <v>#N/A</v>
      </c>
      <c r="AL105" s="516" t="e">
        <f t="shared" si="49"/>
        <v>#N/A</v>
      </c>
      <c r="AM105" s="516" t="e">
        <f t="shared" si="49"/>
        <v>#N/A</v>
      </c>
      <c r="AN105" s="516" t="e">
        <f t="shared" si="49"/>
        <v>#N/A</v>
      </c>
      <c r="AO105" s="516" t="e">
        <f t="shared" si="49"/>
        <v>#N/A</v>
      </c>
      <c r="AP105" s="516" t="e">
        <f t="shared" si="49"/>
        <v>#N/A</v>
      </c>
      <c r="AQ105" s="516" t="e">
        <f t="shared" si="49"/>
        <v>#N/A</v>
      </c>
      <c r="AR105" s="516" t="e">
        <f t="shared" si="49"/>
        <v>#N/A</v>
      </c>
      <c r="AS105" s="516" t="e">
        <f t="shared" si="49"/>
        <v>#N/A</v>
      </c>
      <c r="AT105" s="516" t="e">
        <f t="shared" si="49"/>
        <v>#N/A</v>
      </c>
      <c r="AU105" s="516" t="e">
        <f t="shared" si="49"/>
        <v>#N/A</v>
      </c>
      <c r="AV105" s="516" t="e">
        <f t="shared" si="49"/>
        <v>#N/A</v>
      </c>
      <c r="AW105" s="516" t="e">
        <f t="shared" si="49"/>
        <v>#N/A</v>
      </c>
      <c r="AX105" s="516" t="e">
        <f t="shared" si="49"/>
        <v>#N/A</v>
      </c>
      <c r="AY105" s="516" t="e">
        <f t="shared" si="49"/>
        <v>#N/A</v>
      </c>
      <c r="AZ105" s="516" t="e">
        <f t="shared" si="49"/>
        <v>#N/A</v>
      </c>
      <c r="BA105" s="516" t="e">
        <f t="shared" si="49"/>
        <v>#N/A</v>
      </c>
      <c r="BB105" s="516" t="e">
        <f t="shared" si="49"/>
        <v>#N/A</v>
      </c>
      <c r="BC105" s="516" t="e">
        <f t="shared" si="49"/>
        <v>#N/A</v>
      </c>
      <c r="BD105" s="516" t="e">
        <f t="shared" si="49"/>
        <v>#N/A</v>
      </c>
      <c r="BE105" s="516" t="e">
        <f t="shared" si="49"/>
        <v>#N/A</v>
      </c>
      <c r="BF105" s="516" t="e">
        <f t="shared" si="49"/>
        <v>#N/A</v>
      </c>
      <c r="BG105" s="516" t="e">
        <f t="shared" si="49"/>
        <v>#N/A</v>
      </c>
      <c r="BH105" s="516" t="e">
        <f t="shared" si="49"/>
        <v>#N/A</v>
      </c>
      <c r="BI105" s="516" t="e">
        <f t="shared" si="49"/>
        <v>#N/A</v>
      </c>
      <c r="BJ105" s="516" t="e">
        <f t="shared" si="49"/>
        <v>#N/A</v>
      </c>
      <c r="BK105" s="516" t="e">
        <f t="shared" si="49"/>
        <v>#N/A</v>
      </c>
      <c r="BL105" s="516" t="e">
        <f t="shared" si="49"/>
        <v>#N/A</v>
      </c>
      <c r="BM105" s="748"/>
      <c r="BN105" s="749"/>
      <c r="BO105" s="748"/>
      <c r="BP105" s="749"/>
      <c r="BQ105" s="752"/>
      <c r="BR105" s="753"/>
      <c r="BS105" s="753"/>
      <c r="BT105" s="753"/>
      <c r="BU105" s="753"/>
      <c r="BV105" s="330"/>
      <c r="BW105" s="330"/>
      <c r="BX105" s="330"/>
      <c r="BY105" s="330"/>
      <c r="BZ105" s="330"/>
      <c r="CA105" s="330"/>
      <c r="CB105" s="330"/>
      <c r="CC105" s="517"/>
      <c r="CD105" s="517"/>
      <c r="CE105" s="517"/>
      <c r="CF105" s="517"/>
      <c r="CG105" s="517"/>
      <c r="CH105" s="517"/>
      <c r="CI105" s="517"/>
      <c r="CJ105" s="517"/>
      <c r="CK105" s="517"/>
      <c r="CL105" s="517"/>
      <c r="CM105" s="517"/>
      <c r="CN105" s="517"/>
      <c r="CO105" s="517"/>
      <c r="CP105" s="517"/>
      <c r="CQ105" s="517"/>
      <c r="CR105" s="517"/>
      <c r="CS105" s="517"/>
      <c r="CT105" s="517"/>
      <c r="CU105" s="517"/>
      <c r="CV105" s="517"/>
      <c r="CW105" s="517"/>
      <c r="CX105" s="517"/>
      <c r="CY105" s="517"/>
      <c r="CZ105" s="517"/>
      <c r="DA105" s="517"/>
      <c r="DB105" s="517"/>
      <c r="DC105" s="517"/>
      <c r="DD105" s="517"/>
      <c r="DE105" s="517"/>
      <c r="DF105" s="517"/>
      <c r="DG105" s="517"/>
      <c r="DH105" s="507"/>
      <c r="DI105" s="440"/>
      <c r="DJ105" s="440"/>
      <c r="DK105" s="440"/>
      <c r="DL105" s="440"/>
      <c r="DM105" s="440"/>
      <c r="DN105" s="440"/>
      <c r="DO105" s="440"/>
    </row>
    <row r="106" spans="1:119" s="441" customFormat="1" ht="12.95" hidden="1" customHeight="1">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c r="AC106" s="430"/>
      <c r="AD106" s="514"/>
      <c r="AE106" s="515"/>
      <c r="AF106" s="515"/>
      <c r="AG106" s="515"/>
      <c r="AH106" s="516" t="e">
        <f t="shared" ref="AH106:BL106" si="50">VLOOKUP(AH19,$B$42:$J$61,5,FALSE)</f>
        <v>#N/A</v>
      </c>
      <c r="AI106" s="516" t="e">
        <f t="shared" si="50"/>
        <v>#N/A</v>
      </c>
      <c r="AJ106" s="516" t="e">
        <f t="shared" si="50"/>
        <v>#N/A</v>
      </c>
      <c r="AK106" s="516" t="e">
        <f t="shared" si="50"/>
        <v>#N/A</v>
      </c>
      <c r="AL106" s="516" t="e">
        <f t="shared" si="50"/>
        <v>#N/A</v>
      </c>
      <c r="AM106" s="516" t="e">
        <f t="shared" si="50"/>
        <v>#N/A</v>
      </c>
      <c r="AN106" s="516" t="e">
        <f t="shared" si="50"/>
        <v>#N/A</v>
      </c>
      <c r="AO106" s="516" t="e">
        <f t="shared" si="50"/>
        <v>#N/A</v>
      </c>
      <c r="AP106" s="516" t="e">
        <f t="shared" si="50"/>
        <v>#N/A</v>
      </c>
      <c r="AQ106" s="516" t="e">
        <f t="shared" si="50"/>
        <v>#N/A</v>
      </c>
      <c r="AR106" s="516" t="e">
        <f t="shared" si="50"/>
        <v>#N/A</v>
      </c>
      <c r="AS106" s="516" t="e">
        <f t="shared" si="50"/>
        <v>#N/A</v>
      </c>
      <c r="AT106" s="516" t="e">
        <f t="shared" si="50"/>
        <v>#N/A</v>
      </c>
      <c r="AU106" s="516" t="e">
        <f t="shared" si="50"/>
        <v>#N/A</v>
      </c>
      <c r="AV106" s="516" t="e">
        <f t="shared" si="50"/>
        <v>#N/A</v>
      </c>
      <c r="AW106" s="516" t="e">
        <f t="shared" si="50"/>
        <v>#N/A</v>
      </c>
      <c r="AX106" s="516" t="e">
        <f t="shared" si="50"/>
        <v>#N/A</v>
      </c>
      <c r="AY106" s="516" t="e">
        <f t="shared" si="50"/>
        <v>#N/A</v>
      </c>
      <c r="AZ106" s="516" t="e">
        <f t="shared" si="50"/>
        <v>#N/A</v>
      </c>
      <c r="BA106" s="516" t="e">
        <f t="shared" si="50"/>
        <v>#N/A</v>
      </c>
      <c r="BB106" s="516" t="e">
        <f t="shared" si="50"/>
        <v>#N/A</v>
      </c>
      <c r="BC106" s="516" t="e">
        <f t="shared" si="50"/>
        <v>#N/A</v>
      </c>
      <c r="BD106" s="516" t="e">
        <f t="shared" si="50"/>
        <v>#N/A</v>
      </c>
      <c r="BE106" s="516" t="e">
        <f t="shared" si="50"/>
        <v>#N/A</v>
      </c>
      <c r="BF106" s="516" t="e">
        <f t="shared" si="50"/>
        <v>#N/A</v>
      </c>
      <c r="BG106" s="516" t="e">
        <f t="shared" si="50"/>
        <v>#N/A</v>
      </c>
      <c r="BH106" s="516" t="e">
        <f t="shared" si="50"/>
        <v>#N/A</v>
      </c>
      <c r="BI106" s="516" t="e">
        <f t="shared" si="50"/>
        <v>#N/A</v>
      </c>
      <c r="BJ106" s="516" t="e">
        <f t="shared" si="50"/>
        <v>#N/A</v>
      </c>
      <c r="BK106" s="516" t="e">
        <f t="shared" si="50"/>
        <v>#N/A</v>
      </c>
      <c r="BL106" s="516" t="e">
        <f t="shared" si="50"/>
        <v>#N/A</v>
      </c>
      <c r="BM106" s="748"/>
      <c r="BN106" s="749"/>
      <c r="BO106" s="748"/>
      <c r="BP106" s="749"/>
      <c r="BQ106" s="752"/>
      <c r="BR106" s="753"/>
      <c r="BS106" s="753"/>
      <c r="BT106" s="753"/>
      <c r="BU106" s="753"/>
      <c r="BV106" s="330"/>
      <c r="BW106" s="330"/>
      <c r="BX106" s="330"/>
      <c r="BY106" s="330"/>
      <c r="BZ106" s="330"/>
      <c r="CA106" s="330"/>
      <c r="CB106" s="330"/>
      <c r="CC106" s="517"/>
      <c r="CD106" s="517"/>
      <c r="CE106" s="517"/>
      <c r="CF106" s="517"/>
      <c r="CG106" s="517"/>
      <c r="CH106" s="517"/>
      <c r="CI106" s="517"/>
      <c r="CJ106" s="517"/>
      <c r="CK106" s="517"/>
      <c r="CL106" s="517"/>
      <c r="CM106" s="517"/>
      <c r="CN106" s="517"/>
      <c r="CO106" s="517"/>
      <c r="CP106" s="517"/>
      <c r="CQ106" s="517"/>
      <c r="CR106" s="517"/>
      <c r="CS106" s="517"/>
      <c r="CT106" s="517"/>
      <c r="CU106" s="517"/>
      <c r="CV106" s="517"/>
      <c r="CW106" s="517"/>
      <c r="CX106" s="517"/>
      <c r="CY106" s="517"/>
      <c r="CZ106" s="517"/>
      <c r="DA106" s="517"/>
      <c r="DB106" s="517"/>
      <c r="DC106" s="517"/>
      <c r="DD106" s="517"/>
      <c r="DE106" s="517"/>
      <c r="DF106" s="517"/>
      <c r="DG106" s="517"/>
      <c r="DH106" s="507"/>
      <c r="DI106" s="440"/>
      <c r="DJ106" s="440"/>
      <c r="DK106" s="440"/>
      <c r="DL106" s="440"/>
      <c r="DM106" s="440"/>
      <c r="DN106" s="440"/>
      <c r="DO106" s="440"/>
    </row>
    <row r="107" spans="1:119" s="441" customFormat="1" ht="12.95" hidden="1" customHeight="1">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c r="AC107" s="430"/>
      <c r="AD107" s="514"/>
      <c r="AE107" s="515"/>
      <c r="AF107" s="515"/>
      <c r="AG107" s="515"/>
      <c r="AH107" s="516" t="e">
        <f t="shared" ref="AH107:BL107" si="51">VLOOKUP(AH20,$B$42:$J$61,5,FALSE)</f>
        <v>#N/A</v>
      </c>
      <c r="AI107" s="516" t="e">
        <f t="shared" si="51"/>
        <v>#N/A</v>
      </c>
      <c r="AJ107" s="516" t="e">
        <f t="shared" si="51"/>
        <v>#N/A</v>
      </c>
      <c r="AK107" s="516" t="e">
        <f t="shared" si="51"/>
        <v>#N/A</v>
      </c>
      <c r="AL107" s="516" t="e">
        <f t="shared" si="51"/>
        <v>#N/A</v>
      </c>
      <c r="AM107" s="516" t="e">
        <f t="shared" si="51"/>
        <v>#N/A</v>
      </c>
      <c r="AN107" s="516" t="e">
        <f t="shared" si="51"/>
        <v>#N/A</v>
      </c>
      <c r="AO107" s="516" t="e">
        <f t="shared" si="51"/>
        <v>#N/A</v>
      </c>
      <c r="AP107" s="516" t="e">
        <f t="shared" si="51"/>
        <v>#N/A</v>
      </c>
      <c r="AQ107" s="516" t="e">
        <f t="shared" si="51"/>
        <v>#N/A</v>
      </c>
      <c r="AR107" s="516" t="e">
        <f t="shared" si="51"/>
        <v>#N/A</v>
      </c>
      <c r="AS107" s="516" t="e">
        <f t="shared" si="51"/>
        <v>#N/A</v>
      </c>
      <c r="AT107" s="516" t="e">
        <f t="shared" si="51"/>
        <v>#N/A</v>
      </c>
      <c r="AU107" s="516" t="e">
        <f t="shared" si="51"/>
        <v>#N/A</v>
      </c>
      <c r="AV107" s="516" t="e">
        <f t="shared" si="51"/>
        <v>#N/A</v>
      </c>
      <c r="AW107" s="516" t="e">
        <f t="shared" si="51"/>
        <v>#N/A</v>
      </c>
      <c r="AX107" s="516" t="e">
        <f t="shared" si="51"/>
        <v>#N/A</v>
      </c>
      <c r="AY107" s="516" t="e">
        <f t="shared" si="51"/>
        <v>#N/A</v>
      </c>
      <c r="AZ107" s="516" t="e">
        <f t="shared" si="51"/>
        <v>#N/A</v>
      </c>
      <c r="BA107" s="516" t="e">
        <f t="shared" si="51"/>
        <v>#N/A</v>
      </c>
      <c r="BB107" s="516" t="e">
        <f t="shared" si="51"/>
        <v>#N/A</v>
      </c>
      <c r="BC107" s="516" t="e">
        <f t="shared" si="51"/>
        <v>#N/A</v>
      </c>
      <c r="BD107" s="516" t="e">
        <f t="shared" si="51"/>
        <v>#N/A</v>
      </c>
      <c r="BE107" s="516" t="e">
        <f t="shared" si="51"/>
        <v>#N/A</v>
      </c>
      <c r="BF107" s="516" t="e">
        <f t="shared" si="51"/>
        <v>#N/A</v>
      </c>
      <c r="BG107" s="516" t="e">
        <f t="shared" si="51"/>
        <v>#N/A</v>
      </c>
      <c r="BH107" s="516" t="e">
        <f t="shared" si="51"/>
        <v>#N/A</v>
      </c>
      <c r="BI107" s="516" t="e">
        <f t="shared" si="51"/>
        <v>#N/A</v>
      </c>
      <c r="BJ107" s="516" t="e">
        <f t="shared" si="51"/>
        <v>#N/A</v>
      </c>
      <c r="BK107" s="516" t="e">
        <f t="shared" si="51"/>
        <v>#N/A</v>
      </c>
      <c r="BL107" s="516" t="e">
        <f t="shared" si="51"/>
        <v>#N/A</v>
      </c>
      <c r="BM107" s="748"/>
      <c r="BN107" s="749"/>
      <c r="BO107" s="748"/>
      <c r="BP107" s="749"/>
      <c r="BQ107" s="752"/>
      <c r="BR107" s="753"/>
      <c r="BS107" s="753"/>
      <c r="BT107" s="753"/>
      <c r="BU107" s="753"/>
      <c r="BV107" s="330"/>
      <c r="BW107" s="330"/>
      <c r="BX107" s="330"/>
      <c r="BY107" s="330"/>
      <c r="BZ107" s="330"/>
      <c r="CA107" s="330"/>
      <c r="CB107" s="330"/>
      <c r="CC107" s="517"/>
      <c r="CD107" s="517"/>
      <c r="CE107" s="517"/>
      <c r="CF107" s="517"/>
      <c r="CG107" s="517"/>
      <c r="CH107" s="517"/>
      <c r="CI107" s="517"/>
      <c r="CJ107" s="517"/>
      <c r="CK107" s="517"/>
      <c r="CL107" s="517"/>
      <c r="CM107" s="517"/>
      <c r="CN107" s="517"/>
      <c r="CO107" s="517"/>
      <c r="CP107" s="517"/>
      <c r="CQ107" s="517"/>
      <c r="CR107" s="517"/>
      <c r="CS107" s="517"/>
      <c r="CT107" s="517"/>
      <c r="CU107" s="517"/>
      <c r="CV107" s="517"/>
      <c r="CW107" s="517"/>
      <c r="CX107" s="517"/>
      <c r="CY107" s="517"/>
      <c r="CZ107" s="517"/>
      <c r="DA107" s="517"/>
      <c r="DB107" s="517"/>
      <c r="DC107" s="517"/>
      <c r="DD107" s="517"/>
      <c r="DE107" s="517"/>
      <c r="DF107" s="517"/>
      <c r="DG107" s="517"/>
      <c r="DH107" s="507"/>
      <c r="DI107" s="440"/>
      <c r="DJ107" s="440"/>
      <c r="DK107" s="440"/>
      <c r="DL107" s="440"/>
      <c r="DM107" s="440"/>
      <c r="DN107" s="440"/>
      <c r="DO107" s="440"/>
    </row>
    <row r="108" spans="1:119" s="441" customFormat="1" ht="12.95" hidden="1" customHeight="1">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c r="AC108" s="430"/>
      <c r="AD108" s="514"/>
      <c r="AE108" s="515"/>
      <c r="AF108" s="515"/>
      <c r="AG108" s="515"/>
      <c r="AH108" s="516" t="e">
        <f t="shared" ref="AH108:BL108" si="52">VLOOKUP(AH21,$B$42:$J$61,5,FALSE)</f>
        <v>#N/A</v>
      </c>
      <c r="AI108" s="516" t="e">
        <f t="shared" si="52"/>
        <v>#N/A</v>
      </c>
      <c r="AJ108" s="516" t="e">
        <f t="shared" si="52"/>
        <v>#N/A</v>
      </c>
      <c r="AK108" s="516" t="e">
        <f t="shared" si="52"/>
        <v>#N/A</v>
      </c>
      <c r="AL108" s="516" t="e">
        <f t="shared" si="52"/>
        <v>#N/A</v>
      </c>
      <c r="AM108" s="516" t="e">
        <f t="shared" si="52"/>
        <v>#N/A</v>
      </c>
      <c r="AN108" s="516" t="e">
        <f t="shared" si="52"/>
        <v>#N/A</v>
      </c>
      <c r="AO108" s="516" t="e">
        <f t="shared" si="52"/>
        <v>#N/A</v>
      </c>
      <c r="AP108" s="516" t="e">
        <f t="shared" si="52"/>
        <v>#N/A</v>
      </c>
      <c r="AQ108" s="516" t="e">
        <f t="shared" si="52"/>
        <v>#N/A</v>
      </c>
      <c r="AR108" s="516" t="e">
        <f t="shared" si="52"/>
        <v>#N/A</v>
      </c>
      <c r="AS108" s="516" t="e">
        <f t="shared" si="52"/>
        <v>#N/A</v>
      </c>
      <c r="AT108" s="516" t="e">
        <f t="shared" si="52"/>
        <v>#N/A</v>
      </c>
      <c r="AU108" s="516" t="e">
        <f t="shared" si="52"/>
        <v>#N/A</v>
      </c>
      <c r="AV108" s="516" t="e">
        <f t="shared" si="52"/>
        <v>#N/A</v>
      </c>
      <c r="AW108" s="516" t="e">
        <f t="shared" si="52"/>
        <v>#N/A</v>
      </c>
      <c r="AX108" s="516" t="e">
        <f t="shared" si="52"/>
        <v>#N/A</v>
      </c>
      <c r="AY108" s="516" t="e">
        <f t="shared" si="52"/>
        <v>#N/A</v>
      </c>
      <c r="AZ108" s="516" t="e">
        <f t="shared" si="52"/>
        <v>#N/A</v>
      </c>
      <c r="BA108" s="516" t="e">
        <f t="shared" si="52"/>
        <v>#N/A</v>
      </c>
      <c r="BB108" s="516" t="e">
        <f t="shared" si="52"/>
        <v>#N/A</v>
      </c>
      <c r="BC108" s="516" t="e">
        <f t="shared" si="52"/>
        <v>#N/A</v>
      </c>
      <c r="BD108" s="516" t="e">
        <f t="shared" si="52"/>
        <v>#N/A</v>
      </c>
      <c r="BE108" s="516" t="e">
        <f t="shared" si="52"/>
        <v>#N/A</v>
      </c>
      <c r="BF108" s="516" t="e">
        <f t="shared" si="52"/>
        <v>#N/A</v>
      </c>
      <c r="BG108" s="516" t="e">
        <f t="shared" si="52"/>
        <v>#N/A</v>
      </c>
      <c r="BH108" s="516" t="e">
        <f t="shared" si="52"/>
        <v>#N/A</v>
      </c>
      <c r="BI108" s="516" t="e">
        <f t="shared" si="52"/>
        <v>#N/A</v>
      </c>
      <c r="BJ108" s="516" t="e">
        <f t="shared" si="52"/>
        <v>#N/A</v>
      </c>
      <c r="BK108" s="516" t="e">
        <f t="shared" si="52"/>
        <v>#N/A</v>
      </c>
      <c r="BL108" s="516" t="e">
        <f t="shared" si="52"/>
        <v>#N/A</v>
      </c>
      <c r="BM108" s="748"/>
      <c r="BN108" s="749"/>
      <c r="BO108" s="748"/>
      <c r="BP108" s="749"/>
      <c r="BQ108" s="752"/>
      <c r="BR108" s="753"/>
      <c r="BS108" s="753"/>
      <c r="BT108" s="753"/>
      <c r="BU108" s="753"/>
      <c r="BV108" s="330"/>
      <c r="BW108" s="330"/>
      <c r="BX108" s="330"/>
      <c r="BY108" s="330"/>
      <c r="BZ108" s="330"/>
      <c r="CA108" s="330"/>
      <c r="CB108" s="330"/>
      <c r="CC108" s="517"/>
      <c r="CD108" s="517"/>
      <c r="CE108" s="517"/>
      <c r="CF108" s="517"/>
      <c r="CG108" s="517"/>
      <c r="CH108" s="517"/>
      <c r="CI108" s="517"/>
      <c r="CJ108" s="517"/>
      <c r="CK108" s="517"/>
      <c r="CL108" s="517"/>
      <c r="CM108" s="517"/>
      <c r="CN108" s="517"/>
      <c r="CO108" s="517"/>
      <c r="CP108" s="517"/>
      <c r="CQ108" s="517"/>
      <c r="CR108" s="517"/>
      <c r="CS108" s="517"/>
      <c r="CT108" s="517"/>
      <c r="CU108" s="517"/>
      <c r="CV108" s="517"/>
      <c r="CW108" s="517"/>
      <c r="CX108" s="517"/>
      <c r="CY108" s="517"/>
      <c r="CZ108" s="517"/>
      <c r="DA108" s="517"/>
      <c r="DB108" s="517"/>
      <c r="DC108" s="517"/>
      <c r="DD108" s="517"/>
      <c r="DE108" s="517"/>
      <c r="DF108" s="517"/>
      <c r="DG108" s="517"/>
      <c r="DH108" s="507"/>
      <c r="DI108" s="440"/>
      <c r="DJ108" s="440"/>
      <c r="DK108" s="440"/>
      <c r="DL108" s="440"/>
      <c r="DM108" s="440"/>
      <c r="DN108" s="440"/>
      <c r="DO108" s="440"/>
    </row>
    <row r="109" spans="1:119" s="441" customFormat="1" ht="12.95" hidden="1" customHeight="1">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c r="AC109" s="430"/>
      <c r="AD109" s="514"/>
      <c r="AE109" s="515"/>
      <c r="AF109" s="515"/>
      <c r="AG109" s="515"/>
      <c r="AH109" s="516" t="e">
        <f t="shared" ref="AH109:BL109" si="53">VLOOKUP(AH22,$B$42:$J$61,5,FALSE)</f>
        <v>#N/A</v>
      </c>
      <c r="AI109" s="516" t="e">
        <f t="shared" si="53"/>
        <v>#N/A</v>
      </c>
      <c r="AJ109" s="516" t="e">
        <f t="shared" si="53"/>
        <v>#N/A</v>
      </c>
      <c r="AK109" s="516" t="e">
        <f t="shared" si="53"/>
        <v>#N/A</v>
      </c>
      <c r="AL109" s="516" t="e">
        <f t="shared" si="53"/>
        <v>#N/A</v>
      </c>
      <c r="AM109" s="516" t="e">
        <f t="shared" si="53"/>
        <v>#N/A</v>
      </c>
      <c r="AN109" s="516" t="e">
        <f t="shared" si="53"/>
        <v>#N/A</v>
      </c>
      <c r="AO109" s="516" t="e">
        <f t="shared" si="53"/>
        <v>#N/A</v>
      </c>
      <c r="AP109" s="516" t="e">
        <f t="shared" si="53"/>
        <v>#N/A</v>
      </c>
      <c r="AQ109" s="516" t="e">
        <f t="shared" si="53"/>
        <v>#N/A</v>
      </c>
      <c r="AR109" s="516" t="e">
        <f t="shared" si="53"/>
        <v>#N/A</v>
      </c>
      <c r="AS109" s="516" t="e">
        <f t="shared" si="53"/>
        <v>#N/A</v>
      </c>
      <c r="AT109" s="516" t="e">
        <f t="shared" si="53"/>
        <v>#N/A</v>
      </c>
      <c r="AU109" s="516" t="e">
        <f t="shared" si="53"/>
        <v>#N/A</v>
      </c>
      <c r="AV109" s="516" t="e">
        <f t="shared" si="53"/>
        <v>#N/A</v>
      </c>
      <c r="AW109" s="516" t="e">
        <f t="shared" si="53"/>
        <v>#N/A</v>
      </c>
      <c r="AX109" s="516" t="e">
        <f t="shared" si="53"/>
        <v>#N/A</v>
      </c>
      <c r="AY109" s="516" t="e">
        <f t="shared" si="53"/>
        <v>#N/A</v>
      </c>
      <c r="AZ109" s="516" t="e">
        <f t="shared" si="53"/>
        <v>#N/A</v>
      </c>
      <c r="BA109" s="516" t="e">
        <f t="shared" si="53"/>
        <v>#N/A</v>
      </c>
      <c r="BB109" s="516" t="e">
        <f t="shared" si="53"/>
        <v>#N/A</v>
      </c>
      <c r="BC109" s="516" t="e">
        <f t="shared" si="53"/>
        <v>#N/A</v>
      </c>
      <c r="BD109" s="516" t="e">
        <f t="shared" si="53"/>
        <v>#N/A</v>
      </c>
      <c r="BE109" s="516" t="e">
        <f t="shared" si="53"/>
        <v>#N/A</v>
      </c>
      <c r="BF109" s="516" t="e">
        <f t="shared" si="53"/>
        <v>#N/A</v>
      </c>
      <c r="BG109" s="516" t="e">
        <f t="shared" si="53"/>
        <v>#N/A</v>
      </c>
      <c r="BH109" s="516" t="e">
        <f t="shared" si="53"/>
        <v>#N/A</v>
      </c>
      <c r="BI109" s="516" t="e">
        <f t="shared" si="53"/>
        <v>#N/A</v>
      </c>
      <c r="BJ109" s="516" t="e">
        <f t="shared" si="53"/>
        <v>#N/A</v>
      </c>
      <c r="BK109" s="516" t="e">
        <f t="shared" si="53"/>
        <v>#N/A</v>
      </c>
      <c r="BL109" s="516" t="e">
        <f t="shared" si="53"/>
        <v>#N/A</v>
      </c>
      <c r="BM109" s="748"/>
      <c r="BN109" s="749"/>
      <c r="BO109" s="748"/>
      <c r="BP109" s="749"/>
      <c r="BQ109" s="752"/>
      <c r="BR109" s="753"/>
      <c r="BS109" s="753"/>
      <c r="BT109" s="753"/>
      <c r="BU109" s="753"/>
      <c r="BV109" s="330"/>
      <c r="BW109" s="330"/>
      <c r="BX109" s="330"/>
      <c r="BY109" s="330"/>
      <c r="BZ109" s="330"/>
      <c r="CA109" s="330"/>
      <c r="CB109" s="330"/>
      <c r="CC109" s="517"/>
      <c r="CD109" s="517"/>
      <c r="CE109" s="517"/>
      <c r="CF109" s="517"/>
      <c r="CG109" s="517"/>
      <c r="CH109" s="517"/>
      <c r="CI109" s="517"/>
      <c r="CJ109" s="517"/>
      <c r="CK109" s="517"/>
      <c r="CL109" s="517"/>
      <c r="CM109" s="517"/>
      <c r="CN109" s="517"/>
      <c r="CO109" s="517"/>
      <c r="CP109" s="517"/>
      <c r="CQ109" s="517"/>
      <c r="CR109" s="517"/>
      <c r="CS109" s="517"/>
      <c r="CT109" s="517"/>
      <c r="CU109" s="517"/>
      <c r="CV109" s="517"/>
      <c r="CW109" s="517"/>
      <c r="CX109" s="517"/>
      <c r="CY109" s="517"/>
      <c r="CZ109" s="517"/>
      <c r="DA109" s="517"/>
      <c r="DB109" s="517"/>
      <c r="DC109" s="517"/>
      <c r="DD109" s="517"/>
      <c r="DE109" s="517"/>
      <c r="DF109" s="517"/>
      <c r="DG109" s="517"/>
      <c r="DH109" s="507"/>
      <c r="DI109" s="440"/>
      <c r="DJ109" s="440"/>
      <c r="DK109" s="440"/>
      <c r="DL109" s="440"/>
      <c r="DM109" s="440"/>
      <c r="DN109" s="440"/>
      <c r="DO109" s="440"/>
    </row>
    <row r="110" spans="1:119" s="441" customFormat="1" ht="12.95" hidden="1" customHeight="1">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c r="AC110" s="430"/>
      <c r="AD110" s="514"/>
      <c r="AE110" s="515"/>
      <c r="AF110" s="515"/>
      <c r="AG110" s="515"/>
      <c r="AH110" s="516" t="e">
        <f t="shared" ref="AH110:BL110" si="54">VLOOKUP(AH23,$B$42:$J$61,5,FALSE)</f>
        <v>#N/A</v>
      </c>
      <c r="AI110" s="516" t="e">
        <f t="shared" si="54"/>
        <v>#N/A</v>
      </c>
      <c r="AJ110" s="516" t="e">
        <f t="shared" si="54"/>
        <v>#N/A</v>
      </c>
      <c r="AK110" s="516" t="e">
        <f t="shared" si="54"/>
        <v>#N/A</v>
      </c>
      <c r="AL110" s="516" t="e">
        <f t="shared" si="54"/>
        <v>#N/A</v>
      </c>
      <c r="AM110" s="516" t="e">
        <f t="shared" si="54"/>
        <v>#N/A</v>
      </c>
      <c r="AN110" s="516" t="e">
        <f t="shared" si="54"/>
        <v>#N/A</v>
      </c>
      <c r="AO110" s="516" t="e">
        <f t="shared" si="54"/>
        <v>#N/A</v>
      </c>
      <c r="AP110" s="516" t="e">
        <f t="shared" si="54"/>
        <v>#N/A</v>
      </c>
      <c r="AQ110" s="516" t="e">
        <f t="shared" si="54"/>
        <v>#N/A</v>
      </c>
      <c r="AR110" s="516" t="e">
        <f t="shared" si="54"/>
        <v>#N/A</v>
      </c>
      <c r="AS110" s="516" t="e">
        <f t="shared" si="54"/>
        <v>#N/A</v>
      </c>
      <c r="AT110" s="516" t="e">
        <f t="shared" si="54"/>
        <v>#N/A</v>
      </c>
      <c r="AU110" s="516" t="e">
        <f t="shared" si="54"/>
        <v>#N/A</v>
      </c>
      <c r="AV110" s="516" t="e">
        <f t="shared" si="54"/>
        <v>#N/A</v>
      </c>
      <c r="AW110" s="516" t="e">
        <f t="shared" si="54"/>
        <v>#N/A</v>
      </c>
      <c r="AX110" s="516" t="e">
        <f t="shared" si="54"/>
        <v>#N/A</v>
      </c>
      <c r="AY110" s="516" t="e">
        <f t="shared" si="54"/>
        <v>#N/A</v>
      </c>
      <c r="AZ110" s="516" t="e">
        <f t="shared" si="54"/>
        <v>#N/A</v>
      </c>
      <c r="BA110" s="516" t="e">
        <f t="shared" si="54"/>
        <v>#N/A</v>
      </c>
      <c r="BB110" s="516" t="e">
        <f t="shared" si="54"/>
        <v>#N/A</v>
      </c>
      <c r="BC110" s="516" t="e">
        <f t="shared" si="54"/>
        <v>#N/A</v>
      </c>
      <c r="BD110" s="516" t="e">
        <f t="shared" si="54"/>
        <v>#N/A</v>
      </c>
      <c r="BE110" s="516" t="e">
        <f t="shared" si="54"/>
        <v>#N/A</v>
      </c>
      <c r="BF110" s="516" t="e">
        <f t="shared" si="54"/>
        <v>#N/A</v>
      </c>
      <c r="BG110" s="516" t="e">
        <f t="shared" si="54"/>
        <v>#N/A</v>
      </c>
      <c r="BH110" s="516" t="e">
        <f t="shared" si="54"/>
        <v>#N/A</v>
      </c>
      <c r="BI110" s="516" t="e">
        <f t="shared" si="54"/>
        <v>#N/A</v>
      </c>
      <c r="BJ110" s="516" t="e">
        <f t="shared" si="54"/>
        <v>#N/A</v>
      </c>
      <c r="BK110" s="516" t="e">
        <f t="shared" si="54"/>
        <v>#N/A</v>
      </c>
      <c r="BL110" s="516" t="e">
        <f t="shared" si="54"/>
        <v>#N/A</v>
      </c>
      <c r="BM110" s="748"/>
      <c r="BN110" s="749"/>
      <c r="BO110" s="748"/>
      <c r="BP110" s="749"/>
      <c r="BQ110" s="752"/>
      <c r="BR110" s="753"/>
      <c r="BS110" s="753"/>
      <c r="BT110" s="753"/>
      <c r="BU110" s="753"/>
      <c r="BV110" s="330"/>
      <c r="BW110" s="330"/>
      <c r="BX110" s="330"/>
      <c r="BY110" s="330"/>
      <c r="BZ110" s="330"/>
      <c r="CA110" s="330"/>
      <c r="CB110" s="330"/>
      <c r="CC110" s="517"/>
      <c r="CD110" s="517"/>
      <c r="CE110" s="517"/>
      <c r="CF110" s="517"/>
      <c r="CG110" s="517"/>
      <c r="CH110" s="517"/>
      <c r="CI110" s="517"/>
      <c r="CJ110" s="517"/>
      <c r="CK110" s="517"/>
      <c r="CL110" s="517"/>
      <c r="CM110" s="517"/>
      <c r="CN110" s="517"/>
      <c r="CO110" s="517"/>
      <c r="CP110" s="517"/>
      <c r="CQ110" s="517"/>
      <c r="CR110" s="517"/>
      <c r="CS110" s="517"/>
      <c r="CT110" s="517"/>
      <c r="CU110" s="517"/>
      <c r="CV110" s="517"/>
      <c r="CW110" s="517"/>
      <c r="CX110" s="517"/>
      <c r="CY110" s="517"/>
      <c r="CZ110" s="517"/>
      <c r="DA110" s="517"/>
      <c r="DB110" s="517"/>
      <c r="DC110" s="517"/>
      <c r="DD110" s="517"/>
      <c r="DE110" s="517"/>
      <c r="DF110" s="517"/>
      <c r="DG110" s="517"/>
      <c r="DH110" s="507"/>
      <c r="DI110" s="440"/>
      <c r="DJ110" s="440"/>
      <c r="DK110" s="440"/>
      <c r="DL110" s="440"/>
      <c r="DM110" s="440"/>
      <c r="DN110" s="440"/>
      <c r="DO110" s="440"/>
    </row>
    <row r="111" spans="1:119" s="441" customFormat="1" ht="12.95" hidden="1" customHeight="1">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c r="AC111" s="430"/>
      <c r="AD111" s="514"/>
      <c r="AE111" s="515"/>
      <c r="AF111" s="515"/>
      <c r="AG111" s="515"/>
      <c r="AH111" s="516" t="e">
        <f t="shared" ref="AH111:BL111" si="55">VLOOKUP(AH24,$B$42:$J$61,5,FALSE)</f>
        <v>#N/A</v>
      </c>
      <c r="AI111" s="516" t="e">
        <f t="shared" si="55"/>
        <v>#N/A</v>
      </c>
      <c r="AJ111" s="516" t="e">
        <f t="shared" si="55"/>
        <v>#N/A</v>
      </c>
      <c r="AK111" s="516" t="e">
        <f t="shared" si="55"/>
        <v>#N/A</v>
      </c>
      <c r="AL111" s="516" t="e">
        <f t="shared" si="55"/>
        <v>#N/A</v>
      </c>
      <c r="AM111" s="516" t="e">
        <f t="shared" si="55"/>
        <v>#N/A</v>
      </c>
      <c r="AN111" s="516" t="e">
        <f t="shared" si="55"/>
        <v>#N/A</v>
      </c>
      <c r="AO111" s="516" t="e">
        <f t="shared" si="55"/>
        <v>#N/A</v>
      </c>
      <c r="AP111" s="516" t="e">
        <f t="shared" si="55"/>
        <v>#N/A</v>
      </c>
      <c r="AQ111" s="516" t="e">
        <f t="shared" si="55"/>
        <v>#N/A</v>
      </c>
      <c r="AR111" s="516" t="e">
        <f t="shared" si="55"/>
        <v>#N/A</v>
      </c>
      <c r="AS111" s="516" t="e">
        <f t="shared" si="55"/>
        <v>#N/A</v>
      </c>
      <c r="AT111" s="516" t="e">
        <f t="shared" si="55"/>
        <v>#N/A</v>
      </c>
      <c r="AU111" s="516" t="e">
        <f t="shared" si="55"/>
        <v>#N/A</v>
      </c>
      <c r="AV111" s="516" t="e">
        <f t="shared" si="55"/>
        <v>#N/A</v>
      </c>
      <c r="AW111" s="516" t="e">
        <f t="shared" si="55"/>
        <v>#N/A</v>
      </c>
      <c r="AX111" s="516" t="e">
        <f t="shared" si="55"/>
        <v>#N/A</v>
      </c>
      <c r="AY111" s="516" t="e">
        <f t="shared" si="55"/>
        <v>#N/A</v>
      </c>
      <c r="AZ111" s="516" t="e">
        <f t="shared" si="55"/>
        <v>#N/A</v>
      </c>
      <c r="BA111" s="516" t="e">
        <f t="shared" si="55"/>
        <v>#N/A</v>
      </c>
      <c r="BB111" s="516" t="e">
        <f t="shared" si="55"/>
        <v>#N/A</v>
      </c>
      <c r="BC111" s="516" t="e">
        <f t="shared" si="55"/>
        <v>#N/A</v>
      </c>
      <c r="BD111" s="516" t="e">
        <f t="shared" si="55"/>
        <v>#N/A</v>
      </c>
      <c r="BE111" s="516" t="e">
        <f t="shared" si="55"/>
        <v>#N/A</v>
      </c>
      <c r="BF111" s="516" t="e">
        <f t="shared" si="55"/>
        <v>#N/A</v>
      </c>
      <c r="BG111" s="516" t="e">
        <f t="shared" si="55"/>
        <v>#N/A</v>
      </c>
      <c r="BH111" s="516" t="e">
        <f t="shared" si="55"/>
        <v>#N/A</v>
      </c>
      <c r="BI111" s="516" t="e">
        <f t="shared" si="55"/>
        <v>#N/A</v>
      </c>
      <c r="BJ111" s="516" t="e">
        <f t="shared" si="55"/>
        <v>#N/A</v>
      </c>
      <c r="BK111" s="516" t="e">
        <f t="shared" si="55"/>
        <v>#N/A</v>
      </c>
      <c r="BL111" s="516" t="e">
        <f t="shared" si="55"/>
        <v>#N/A</v>
      </c>
      <c r="BM111" s="748"/>
      <c r="BN111" s="749"/>
      <c r="BO111" s="748"/>
      <c r="BP111" s="749"/>
      <c r="BQ111" s="752"/>
      <c r="BR111" s="753"/>
      <c r="BS111" s="753"/>
      <c r="BT111" s="753"/>
      <c r="BU111" s="753"/>
      <c r="BV111" s="330"/>
      <c r="BW111" s="330"/>
      <c r="BX111" s="330"/>
      <c r="BY111" s="330"/>
      <c r="BZ111" s="330"/>
      <c r="CA111" s="330"/>
      <c r="CB111" s="330"/>
      <c r="CC111" s="517"/>
      <c r="CD111" s="517"/>
      <c r="CE111" s="517"/>
      <c r="CF111" s="517"/>
      <c r="CG111" s="517"/>
      <c r="CH111" s="517"/>
      <c r="CI111" s="517"/>
      <c r="CJ111" s="517"/>
      <c r="CK111" s="517"/>
      <c r="CL111" s="517"/>
      <c r="CM111" s="517"/>
      <c r="CN111" s="517"/>
      <c r="CO111" s="517"/>
      <c r="CP111" s="517"/>
      <c r="CQ111" s="517"/>
      <c r="CR111" s="517"/>
      <c r="CS111" s="517"/>
      <c r="CT111" s="517"/>
      <c r="CU111" s="517"/>
      <c r="CV111" s="517"/>
      <c r="CW111" s="517"/>
      <c r="CX111" s="517"/>
      <c r="CY111" s="517"/>
      <c r="CZ111" s="517"/>
      <c r="DA111" s="517"/>
      <c r="DB111" s="517"/>
      <c r="DC111" s="517"/>
      <c r="DD111" s="517"/>
      <c r="DE111" s="517"/>
      <c r="DF111" s="517"/>
      <c r="DG111" s="517"/>
      <c r="DH111" s="507"/>
      <c r="DI111" s="440"/>
      <c r="DJ111" s="440"/>
      <c r="DK111" s="440"/>
      <c r="DL111" s="440"/>
      <c r="DM111" s="440"/>
      <c r="DN111" s="440"/>
      <c r="DO111" s="440"/>
    </row>
    <row r="112" spans="1:119" s="441" customFormat="1" ht="12.95" hidden="1" customHeight="1">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c r="AC112" s="430"/>
      <c r="AD112" s="514"/>
      <c r="AE112" s="515"/>
      <c r="AF112" s="515"/>
      <c r="AG112" s="515"/>
      <c r="AH112" s="516" t="e">
        <f t="shared" ref="AH112:BL112" si="56">VLOOKUP(AH25,$B$42:$J$61,5,FALSE)</f>
        <v>#N/A</v>
      </c>
      <c r="AI112" s="516" t="e">
        <f t="shared" si="56"/>
        <v>#N/A</v>
      </c>
      <c r="AJ112" s="516" t="e">
        <f t="shared" si="56"/>
        <v>#N/A</v>
      </c>
      <c r="AK112" s="516" t="e">
        <f t="shared" si="56"/>
        <v>#N/A</v>
      </c>
      <c r="AL112" s="516" t="e">
        <f t="shared" si="56"/>
        <v>#N/A</v>
      </c>
      <c r="AM112" s="516" t="e">
        <f t="shared" si="56"/>
        <v>#N/A</v>
      </c>
      <c r="AN112" s="516" t="e">
        <f t="shared" si="56"/>
        <v>#N/A</v>
      </c>
      <c r="AO112" s="516" t="e">
        <f t="shared" si="56"/>
        <v>#N/A</v>
      </c>
      <c r="AP112" s="516" t="e">
        <f t="shared" si="56"/>
        <v>#N/A</v>
      </c>
      <c r="AQ112" s="516" t="e">
        <f t="shared" si="56"/>
        <v>#N/A</v>
      </c>
      <c r="AR112" s="516" t="e">
        <f t="shared" si="56"/>
        <v>#N/A</v>
      </c>
      <c r="AS112" s="516" t="e">
        <f t="shared" si="56"/>
        <v>#N/A</v>
      </c>
      <c r="AT112" s="516" t="e">
        <f t="shared" si="56"/>
        <v>#N/A</v>
      </c>
      <c r="AU112" s="516" t="e">
        <f t="shared" si="56"/>
        <v>#N/A</v>
      </c>
      <c r="AV112" s="516" t="e">
        <f t="shared" si="56"/>
        <v>#N/A</v>
      </c>
      <c r="AW112" s="516" t="e">
        <f t="shared" si="56"/>
        <v>#N/A</v>
      </c>
      <c r="AX112" s="516" t="e">
        <f t="shared" si="56"/>
        <v>#N/A</v>
      </c>
      <c r="AY112" s="516" t="e">
        <f t="shared" si="56"/>
        <v>#N/A</v>
      </c>
      <c r="AZ112" s="516" t="e">
        <f t="shared" si="56"/>
        <v>#N/A</v>
      </c>
      <c r="BA112" s="516" t="e">
        <f t="shared" si="56"/>
        <v>#N/A</v>
      </c>
      <c r="BB112" s="516" t="e">
        <f t="shared" si="56"/>
        <v>#N/A</v>
      </c>
      <c r="BC112" s="516" t="e">
        <f t="shared" si="56"/>
        <v>#N/A</v>
      </c>
      <c r="BD112" s="516" t="e">
        <f t="shared" si="56"/>
        <v>#N/A</v>
      </c>
      <c r="BE112" s="516" t="e">
        <f t="shared" si="56"/>
        <v>#N/A</v>
      </c>
      <c r="BF112" s="516" t="e">
        <f t="shared" si="56"/>
        <v>#N/A</v>
      </c>
      <c r="BG112" s="516" t="e">
        <f t="shared" si="56"/>
        <v>#N/A</v>
      </c>
      <c r="BH112" s="516" t="e">
        <f t="shared" si="56"/>
        <v>#N/A</v>
      </c>
      <c r="BI112" s="516" t="e">
        <f t="shared" si="56"/>
        <v>#N/A</v>
      </c>
      <c r="BJ112" s="516" t="e">
        <f t="shared" si="56"/>
        <v>#N/A</v>
      </c>
      <c r="BK112" s="516" t="e">
        <f t="shared" si="56"/>
        <v>#N/A</v>
      </c>
      <c r="BL112" s="516" t="e">
        <f t="shared" si="56"/>
        <v>#N/A</v>
      </c>
      <c r="BM112" s="748"/>
      <c r="BN112" s="749"/>
      <c r="BO112" s="748"/>
      <c r="BP112" s="749"/>
      <c r="BQ112" s="752"/>
      <c r="BR112" s="753"/>
      <c r="BS112" s="753"/>
      <c r="BT112" s="753"/>
      <c r="BU112" s="753"/>
      <c r="BV112" s="330"/>
      <c r="BW112" s="330"/>
      <c r="BX112" s="330"/>
      <c r="BY112" s="330"/>
      <c r="BZ112" s="330"/>
      <c r="CA112" s="330"/>
      <c r="CB112" s="330"/>
      <c r="CC112" s="517"/>
      <c r="CD112" s="517"/>
      <c r="CE112" s="517"/>
      <c r="CF112" s="517"/>
      <c r="CG112" s="517"/>
      <c r="CH112" s="517"/>
      <c r="CI112" s="517"/>
      <c r="CJ112" s="517"/>
      <c r="CK112" s="517"/>
      <c r="CL112" s="517"/>
      <c r="CM112" s="517"/>
      <c r="CN112" s="517"/>
      <c r="CO112" s="517"/>
      <c r="CP112" s="517"/>
      <c r="CQ112" s="517"/>
      <c r="CR112" s="517"/>
      <c r="CS112" s="517"/>
      <c r="CT112" s="517"/>
      <c r="CU112" s="517"/>
      <c r="CV112" s="517"/>
      <c r="CW112" s="517"/>
      <c r="CX112" s="517"/>
      <c r="CY112" s="517"/>
      <c r="CZ112" s="517"/>
      <c r="DA112" s="517"/>
      <c r="DB112" s="517"/>
      <c r="DC112" s="517"/>
      <c r="DD112" s="517"/>
      <c r="DE112" s="517"/>
      <c r="DF112" s="517"/>
      <c r="DG112" s="517"/>
      <c r="DH112" s="507"/>
      <c r="DI112" s="440"/>
      <c r="DJ112" s="440"/>
      <c r="DK112" s="440"/>
      <c r="DL112" s="440"/>
      <c r="DM112" s="440"/>
      <c r="DN112" s="440"/>
      <c r="DO112" s="440"/>
    </row>
    <row r="113" spans="1:119" s="441" customFormat="1" ht="12.95" hidden="1" customHeight="1">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c r="AC113" s="430"/>
      <c r="AD113" s="514"/>
      <c r="AE113" s="515"/>
      <c r="AF113" s="515"/>
      <c r="AG113" s="515"/>
      <c r="AH113" s="516" t="e">
        <f t="shared" ref="AH113:BL113" si="57">VLOOKUP(AH26,$B$42:$J$61,5,FALSE)</f>
        <v>#N/A</v>
      </c>
      <c r="AI113" s="516" t="e">
        <f t="shared" si="57"/>
        <v>#N/A</v>
      </c>
      <c r="AJ113" s="516" t="e">
        <f t="shared" si="57"/>
        <v>#N/A</v>
      </c>
      <c r="AK113" s="516" t="e">
        <f t="shared" si="57"/>
        <v>#N/A</v>
      </c>
      <c r="AL113" s="516" t="e">
        <f t="shared" si="57"/>
        <v>#N/A</v>
      </c>
      <c r="AM113" s="516" t="e">
        <f t="shared" si="57"/>
        <v>#N/A</v>
      </c>
      <c r="AN113" s="516" t="e">
        <f t="shared" si="57"/>
        <v>#N/A</v>
      </c>
      <c r="AO113" s="516" t="e">
        <f t="shared" si="57"/>
        <v>#N/A</v>
      </c>
      <c r="AP113" s="516" t="e">
        <f t="shared" si="57"/>
        <v>#N/A</v>
      </c>
      <c r="AQ113" s="516" t="e">
        <f t="shared" si="57"/>
        <v>#N/A</v>
      </c>
      <c r="AR113" s="516" t="e">
        <f t="shared" si="57"/>
        <v>#N/A</v>
      </c>
      <c r="AS113" s="516" t="e">
        <f t="shared" si="57"/>
        <v>#N/A</v>
      </c>
      <c r="AT113" s="516" t="e">
        <f t="shared" si="57"/>
        <v>#N/A</v>
      </c>
      <c r="AU113" s="516" t="e">
        <f t="shared" si="57"/>
        <v>#N/A</v>
      </c>
      <c r="AV113" s="516" t="e">
        <f t="shared" si="57"/>
        <v>#N/A</v>
      </c>
      <c r="AW113" s="516" t="e">
        <f t="shared" si="57"/>
        <v>#N/A</v>
      </c>
      <c r="AX113" s="516" t="e">
        <f t="shared" si="57"/>
        <v>#N/A</v>
      </c>
      <c r="AY113" s="516" t="e">
        <f t="shared" si="57"/>
        <v>#N/A</v>
      </c>
      <c r="AZ113" s="516" t="e">
        <f t="shared" si="57"/>
        <v>#N/A</v>
      </c>
      <c r="BA113" s="516" t="e">
        <f t="shared" si="57"/>
        <v>#N/A</v>
      </c>
      <c r="BB113" s="516" t="e">
        <f t="shared" si="57"/>
        <v>#N/A</v>
      </c>
      <c r="BC113" s="516" t="e">
        <f t="shared" si="57"/>
        <v>#N/A</v>
      </c>
      <c r="BD113" s="516" t="e">
        <f t="shared" si="57"/>
        <v>#N/A</v>
      </c>
      <c r="BE113" s="516" t="e">
        <f t="shared" si="57"/>
        <v>#N/A</v>
      </c>
      <c r="BF113" s="516" t="e">
        <f t="shared" si="57"/>
        <v>#N/A</v>
      </c>
      <c r="BG113" s="516" t="e">
        <f t="shared" si="57"/>
        <v>#N/A</v>
      </c>
      <c r="BH113" s="516" t="e">
        <f t="shared" si="57"/>
        <v>#N/A</v>
      </c>
      <c r="BI113" s="516" t="e">
        <f t="shared" si="57"/>
        <v>#N/A</v>
      </c>
      <c r="BJ113" s="516" t="e">
        <f t="shared" si="57"/>
        <v>#N/A</v>
      </c>
      <c r="BK113" s="516" t="e">
        <f t="shared" si="57"/>
        <v>#N/A</v>
      </c>
      <c r="BL113" s="516" t="e">
        <f t="shared" si="57"/>
        <v>#N/A</v>
      </c>
      <c r="BM113" s="748"/>
      <c r="BN113" s="749"/>
      <c r="BO113" s="748"/>
      <c r="BP113" s="749"/>
      <c r="BQ113" s="752"/>
      <c r="BR113" s="753"/>
      <c r="BS113" s="753"/>
      <c r="BT113" s="753"/>
      <c r="BU113" s="753"/>
      <c r="BV113" s="330"/>
      <c r="BW113" s="330"/>
      <c r="BX113" s="330"/>
      <c r="BY113" s="330"/>
      <c r="BZ113" s="330"/>
      <c r="CA113" s="330"/>
      <c r="CB113" s="330"/>
      <c r="CC113" s="517"/>
      <c r="CD113" s="517"/>
      <c r="CE113" s="517"/>
      <c r="CF113" s="517"/>
      <c r="CG113" s="517"/>
      <c r="CH113" s="517"/>
      <c r="CI113" s="517"/>
      <c r="CJ113" s="517"/>
      <c r="CK113" s="517"/>
      <c r="CL113" s="517"/>
      <c r="CM113" s="517"/>
      <c r="CN113" s="517"/>
      <c r="CO113" s="517"/>
      <c r="CP113" s="517"/>
      <c r="CQ113" s="517"/>
      <c r="CR113" s="517"/>
      <c r="CS113" s="517"/>
      <c r="CT113" s="517"/>
      <c r="CU113" s="517"/>
      <c r="CV113" s="517"/>
      <c r="CW113" s="517"/>
      <c r="CX113" s="517"/>
      <c r="CY113" s="517"/>
      <c r="CZ113" s="517"/>
      <c r="DA113" s="517"/>
      <c r="DB113" s="517"/>
      <c r="DC113" s="517"/>
      <c r="DD113" s="517"/>
      <c r="DE113" s="517"/>
      <c r="DF113" s="517"/>
      <c r="DG113" s="517"/>
      <c r="DH113" s="507"/>
      <c r="DI113" s="440"/>
      <c r="DJ113" s="440"/>
      <c r="DK113" s="440"/>
      <c r="DL113" s="440"/>
      <c r="DM113" s="440"/>
      <c r="DN113" s="440"/>
      <c r="DO113" s="440"/>
    </row>
    <row r="114" spans="1:119" s="441" customFormat="1" ht="12.95" hidden="1" customHeight="1">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c r="AC114" s="430"/>
      <c r="AD114" s="514"/>
      <c r="AE114" s="515"/>
      <c r="AF114" s="515"/>
      <c r="AG114" s="515"/>
      <c r="AH114" s="516" t="e">
        <f t="shared" ref="AH114:BL114" si="58">VLOOKUP(AH27,$B$42:$J$61,5,FALSE)</f>
        <v>#N/A</v>
      </c>
      <c r="AI114" s="516" t="e">
        <f t="shared" si="58"/>
        <v>#N/A</v>
      </c>
      <c r="AJ114" s="516" t="e">
        <f t="shared" si="58"/>
        <v>#N/A</v>
      </c>
      <c r="AK114" s="516" t="e">
        <f t="shared" si="58"/>
        <v>#N/A</v>
      </c>
      <c r="AL114" s="516" t="e">
        <f t="shared" si="58"/>
        <v>#N/A</v>
      </c>
      <c r="AM114" s="516" t="e">
        <f t="shared" si="58"/>
        <v>#N/A</v>
      </c>
      <c r="AN114" s="516" t="e">
        <f t="shared" si="58"/>
        <v>#N/A</v>
      </c>
      <c r="AO114" s="516" t="e">
        <f t="shared" si="58"/>
        <v>#N/A</v>
      </c>
      <c r="AP114" s="516" t="e">
        <f t="shared" si="58"/>
        <v>#N/A</v>
      </c>
      <c r="AQ114" s="516" t="e">
        <f t="shared" si="58"/>
        <v>#N/A</v>
      </c>
      <c r="AR114" s="516" t="e">
        <f t="shared" si="58"/>
        <v>#N/A</v>
      </c>
      <c r="AS114" s="516" t="e">
        <f t="shared" si="58"/>
        <v>#N/A</v>
      </c>
      <c r="AT114" s="516" t="e">
        <f t="shared" si="58"/>
        <v>#N/A</v>
      </c>
      <c r="AU114" s="516" t="e">
        <f t="shared" si="58"/>
        <v>#N/A</v>
      </c>
      <c r="AV114" s="516" t="e">
        <f t="shared" si="58"/>
        <v>#N/A</v>
      </c>
      <c r="AW114" s="516" t="e">
        <f t="shared" si="58"/>
        <v>#N/A</v>
      </c>
      <c r="AX114" s="516" t="e">
        <f t="shared" si="58"/>
        <v>#N/A</v>
      </c>
      <c r="AY114" s="516" t="e">
        <f t="shared" si="58"/>
        <v>#N/A</v>
      </c>
      <c r="AZ114" s="516" t="e">
        <f t="shared" si="58"/>
        <v>#N/A</v>
      </c>
      <c r="BA114" s="516" t="e">
        <f t="shared" si="58"/>
        <v>#N/A</v>
      </c>
      <c r="BB114" s="516" t="e">
        <f t="shared" si="58"/>
        <v>#N/A</v>
      </c>
      <c r="BC114" s="516" t="e">
        <f t="shared" si="58"/>
        <v>#N/A</v>
      </c>
      <c r="BD114" s="516" t="e">
        <f t="shared" si="58"/>
        <v>#N/A</v>
      </c>
      <c r="BE114" s="516" t="e">
        <f t="shared" si="58"/>
        <v>#N/A</v>
      </c>
      <c r="BF114" s="516" t="e">
        <f t="shared" si="58"/>
        <v>#N/A</v>
      </c>
      <c r="BG114" s="516" t="e">
        <f t="shared" si="58"/>
        <v>#N/A</v>
      </c>
      <c r="BH114" s="516" t="e">
        <f t="shared" si="58"/>
        <v>#N/A</v>
      </c>
      <c r="BI114" s="516" t="e">
        <f t="shared" si="58"/>
        <v>#N/A</v>
      </c>
      <c r="BJ114" s="516" t="e">
        <f t="shared" si="58"/>
        <v>#N/A</v>
      </c>
      <c r="BK114" s="516" t="e">
        <f t="shared" si="58"/>
        <v>#N/A</v>
      </c>
      <c r="BL114" s="516" t="e">
        <f t="shared" si="58"/>
        <v>#N/A</v>
      </c>
      <c r="BM114" s="748"/>
      <c r="BN114" s="749"/>
      <c r="BO114" s="748"/>
      <c r="BP114" s="749"/>
      <c r="BQ114" s="752"/>
      <c r="BR114" s="753"/>
      <c r="BS114" s="753"/>
      <c r="BT114" s="753"/>
      <c r="BU114" s="753"/>
      <c r="BV114" s="330"/>
      <c r="BW114" s="330"/>
      <c r="BX114" s="330"/>
      <c r="BY114" s="330"/>
      <c r="BZ114" s="330"/>
      <c r="CA114" s="330"/>
      <c r="CB114" s="330"/>
      <c r="CC114" s="517"/>
      <c r="CD114" s="517"/>
      <c r="CE114" s="517"/>
      <c r="CF114" s="517"/>
      <c r="CG114" s="517"/>
      <c r="CH114" s="517"/>
      <c r="CI114" s="517"/>
      <c r="CJ114" s="517"/>
      <c r="CK114" s="517"/>
      <c r="CL114" s="517"/>
      <c r="CM114" s="517"/>
      <c r="CN114" s="517"/>
      <c r="CO114" s="517"/>
      <c r="CP114" s="517"/>
      <c r="CQ114" s="517"/>
      <c r="CR114" s="517"/>
      <c r="CS114" s="517"/>
      <c r="CT114" s="517"/>
      <c r="CU114" s="517"/>
      <c r="CV114" s="517"/>
      <c r="CW114" s="517"/>
      <c r="CX114" s="517"/>
      <c r="CY114" s="517"/>
      <c r="CZ114" s="517"/>
      <c r="DA114" s="517"/>
      <c r="DB114" s="517"/>
      <c r="DC114" s="517"/>
      <c r="DD114" s="517"/>
      <c r="DE114" s="517"/>
      <c r="DF114" s="517"/>
      <c r="DG114" s="517"/>
      <c r="DH114" s="507"/>
      <c r="DI114" s="440"/>
      <c r="DJ114" s="440"/>
      <c r="DK114" s="440"/>
      <c r="DL114" s="440"/>
      <c r="DM114" s="440"/>
      <c r="DN114" s="440"/>
      <c r="DO114" s="440"/>
    </row>
    <row r="115" spans="1:119" s="441" customFormat="1" ht="12.95" hidden="1" customHeight="1">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430"/>
      <c r="AD115" s="514"/>
      <c r="AE115" s="515"/>
      <c r="AF115" s="515"/>
      <c r="AG115" s="515"/>
      <c r="AH115" s="516" t="e">
        <f t="shared" ref="AH115:BL115" si="59">VLOOKUP(AH28,$B$42:$J$61,5,FALSE)</f>
        <v>#N/A</v>
      </c>
      <c r="AI115" s="516" t="e">
        <f t="shared" si="59"/>
        <v>#N/A</v>
      </c>
      <c r="AJ115" s="516" t="e">
        <f t="shared" si="59"/>
        <v>#N/A</v>
      </c>
      <c r="AK115" s="516" t="e">
        <f t="shared" si="59"/>
        <v>#N/A</v>
      </c>
      <c r="AL115" s="516" t="e">
        <f t="shared" si="59"/>
        <v>#N/A</v>
      </c>
      <c r="AM115" s="516" t="e">
        <f t="shared" si="59"/>
        <v>#N/A</v>
      </c>
      <c r="AN115" s="516" t="e">
        <f t="shared" si="59"/>
        <v>#N/A</v>
      </c>
      <c r="AO115" s="516" t="e">
        <f t="shared" si="59"/>
        <v>#N/A</v>
      </c>
      <c r="AP115" s="516" t="e">
        <f t="shared" si="59"/>
        <v>#N/A</v>
      </c>
      <c r="AQ115" s="516" t="e">
        <f t="shared" si="59"/>
        <v>#N/A</v>
      </c>
      <c r="AR115" s="516" t="e">
        <f t="shared" si="59"/>
        <v>#N/A</v>
      </c>
      <c r="AS115" s="516" t="e">
        <f t="shared" si="59"/>
        <v>#N/A</v>
      </c>
      <c r="AT115" s="516" t="e">
        <f t="shared" si="59"/>
        <v>#N/A</v>
      </c>
      <c r="AU115" s="516" t="e">
        <f t="shared" si="59"/>
        <v>#N/A</v>
      </c>
      <c r="AV115" s="516" t="e">
        <f t="shared" si="59"/>
        <v>#N/A</v>
      </c>
      <c r="AW115" s="516" t="e">
        <f t="shared" si="59"/>
        <v>#N/A</v>
      </c>
      <c r="AX115" s="516" t="e">
        <f t="shared" si="59"/>
        <v>#N/A</v>
      </c>
      <c r="AY115" s="516" t="e">
        <f t="shared" si="59"/>
        <v>#N/A</v>
      </c>
      <c r="AZ115" s="516" t="e">
        <f t="shared" si="59"/>
        <v>#N/A</v>
      </c>
      <c r="BA115" s="516" t="e">
        <f t="shared" si="59"/>
        <v>#N/A</v>
      </c>
      <c r="BB115" s="516" t="e">
        <f t="shared" si="59"/>
        <v>#N/A</v>
      </c>
      <c r="BC115" s="516" t="e">
        <f t="shared" si="59"/>
        <v>#N/A</v>
      </c>
      <c r="BD115" s="516" t="e">
        <f t="shared" si="59"/>
        <v>#N/A</v>
      </c>
      <c r="BE115" s="516" t="e">
        <f t="shared" si="59"/>
        <v>#N/A</v>
      </c>
      <c r="BF115" s="516" t="e">
        <f t="shared" si="59"/>
        <v>#N/A</v>
      </c>
      <c r="BG115" s="516" t="e">
        <f t="shared" si="59"/>
        <v>#N/A</v>
      </c>
      <c r="BH115" s="516" t="e">
        <f t="shared" si="59"/>
        <v>#N/A</v>
      </c>
      <c r="BI115" s="516" t="e">
        <f t="shared" si="59"/>
        <v>#N/A</v>
      </c>
      <c r="BJ115" s="516" t="e">
        <f t="shared" si="59"/>
        <v>#N/A</v>
      </c>
      <c r="BK115" s="516" t="e">
        <f t="shared" si="59"/>
        <v>#N/A</v>
      </c>
      <c r="BL115" s="516" t="e">
        <f t="shared" si="59"/>
        <v>#N/A</v>
      </c>
      <c r="BM115" s="748"/>
      <c r="BN115" s="749"/>
      <c r="BO115" s="748"/>
      <c r="BP115" s="749"/>
      <c r="BQ115" s="752"/>
      <c r="BR115" s="753"/>
      <c r="BS115" s="753"/>
      <c r="BT115" s="753"/>
      <c r="BU115" s="753"/>
      <c r="BV115" s="330"/>
      <c r="BW115" s="330"/>
      <c r="BX115" s="330"/>
      <c r="BY115" s="330"/>
      <c r="BZ115" s="330"/>
      <c r="CA115" s="330"/>
      <c r="CB115" s="330"/>
      <c r="CC115" s="517"/>
      <c r="CD115" s="517"/>
      <c r="CE115" s="517"/>
      <c r="CF115" s="517"/>
      <c r="CG115" s="517"/>
      <c r="CH115" s="517"/>
      <c r="CI115" s="517"/>
      <c r="CJ115" s="517"/>
      <c r="CK115" s="517"/>
      <c r="CL115" s="517"/>
      <c r="CM115" s="517"/>
      <c r="CN115" s="517"/>
      <c r="CO115" s="517"/>
      <c r="CP115" s="517"/>
      <c r="CQ115" s="517"/>
      <c r="CR115" s="517"/>
      <c r="CS115" s="517"/>
      <c r="CT115" s="517"/>
      <c r="CU115" s="517"/>
      <c r="CV115" s="517"/>
      <c r="CW115" s="517"/>
      <c r="CX115" s="517"/>
      <c r="CY115" s="517"/>
      <c r="CZ115" s="517"/>
      <c r="DA115" s="517"/>
      <c r="DB115" s="517"/>
      <c r="DC115" s="517"/>
      <c r="DD115" s="517"/>
      <c r="DE115" s="517"/>
      <c r="DF115" s="517"/>
      <c r="DG115" s="517"/>
      <c r="DH115" s="507"/>
      <c r="DI115" s="440"/>
      <c r="DJ115" s="440"/>
      <c r="DK115" s="440"/>
      <c r="DL115" s="440"/>
      <c r="DM115" s="440"/>
      <c r="DN115" s="440"/>
      <c r="DO115" s="440"/>
    </row>
    <row r="116" spans="1:119" s="441" customFormat="1" ht="12.95" hidden="1" customHeight="1">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430"/>
      <c r="AD116" s="514"/>
      <c r="AE116" s="515"/>
      <c r="AF116" s="515"/>
      <c r="AG116" s="515"/>
      <c r="AH116" s="516" t="e">
        <f t="shared" ref="AH116:BL116" si="60">VLOOKUP(AH29,$B$42:$J$61,5,FALSE)</f>
        <v>#N/A</v>
      </c>
      <c r="AI116" s="516" t="e">
        <f t="shared" si="60"/>
        <v>#N/A</v>
      </c>
      <c r="AJ116" s="516" t="e">
        <f t="shared" si="60"/>
        <v>#N/A</v>
      </c>
      <c r="AK116" s="516" t="e">
        <f t="shared" si="60"/>
        <v>#N/A</v>
      </c>
      <c r="AL116" s="516" t="e">
        <f t="shared" si="60"/>
        <v>#N/A</v>
      </c>
      <c r="AM116" s="516" t="e">
        <f t="shared" si="60"/>
        <v>#N/A</v>
      </c>
      <c r="AN116" s="516" t="e">
        <f t="shared" si="60"/>
        <v>#N/A</v>
      </c>
      <c r="AO116" s="516" t="e">
        <f t="shared" si="60"/>
        <v>#N/A</v>
      </c>
      <c r="AP116" s="516" t="e">
        <f t="shared" si="60"/>
        <v>#N/A</v>
      </c>
      <c r="AQ116" s="516" t="e">
        <f t="shared" si="60"/>
        <v>#N/A</v>
      </c>
      <c r="AR116" s="516" t="e">
        <f t="shared" si="60"/>
        <v>#N/A</v>
      </c>
      <c r="AS116" s="516" t="e">
        <f t="shared" si="60"/>
        <v>#N/A</v>
      </c>
      <c r="AT116" s="516" t="e">
        <f t="shared" si="60"/>
        <v>#N/A</v>
      </c>
      <c r="AU116" s="516" t="e">
        <f t="shared" si="60"/>
        <v>#N/A</v>
      </c>
      <c r="AV116" s="516" t="e">
        <f t="shared" si="60"/>
        <v>#N/A</v>
      </c>
      <c r="AW116" s="516" t="e">
        <f t="shared" si="60"/>
        <v>#N/A</v>
      </c>
      <c r="AX116" s="516" t="e">
        <f t="shared" si="60"/>
        <v>#N/A</v>
      </c>
      <c r="AY116" s="516" t="e">
        <f t="shared" si="60"/>
        <v>#N/A</v>
      </c>
      <c r="AZ116" s="516" t="e">
        <f t="shared" si="60"/>
        <v>#N/A</v>
      </c>
      <c r="BA116" s="516" t="e">
        <f t="shared" si="60"/>
        <v>#N/A</v>
      </c>
      <c r="BB116" s="516" t="e">
        <f t="shared" si="60"/>
        <v>#N/A</v>
      </c>
      <c r="BC116" s="516" t="e">
        <f t="shared" si="60"/>
        <v>#N/A</v>
      </c>
      <c r="BD116" s="516" t="e">
        <f t="shared" si="60"/>
        <v>#N/A</v>
      </c>
      <c r="BE116" s="516" t="e">
        <f t="shared" si="60"/>
        <v>#N/A</v>
      </c>
      <c r="BF116" s="516" t="e">
        <f t="shared" si="60"/>
        <v>#N/A</v>
      </c>
      <c r="BG116" s="516" t="e">
        <f t="shared" si="60"/>
        <v>#N/A</v>
      </c>
      <c r="BH116" s="516" t="e">
        <f t="shared" si="60"/>
        <v>#N/A</v>
      </c>
      <c r="BI116" s="516" t="e">
        <f t="shared" si="60"/>
        <v>#N/A</v>
      </c>
      <c r="BJ116" s="516" t="e">
        <f t="shared" si="60"/>
        <v>#N/A</v>
      </c>
      <c r="BK116" s="516" t="e">
        <f t="shared" si="60"/>
        <v>#N/A</v>
      </c>
      <c r="BL116" s="516" t="e">
        <f t="shared" si="60"/>
        <v>#N/A</v>
      </c>
      <c r="BM116" s="748"/>
      <c r="BN116" s="749"/>
      <c r="BO116" s="748"/>
      <c r="BP116" s="749"/>
      <c r="BQ116" s="752"/>
      <c r="BR116" s="753"/>
      <c r="BS116" s="753"/>
      <c r="BT116" s="753"/>
      <c r="BU116" s="753"/>
      <c r="BV116" s="330"/>
      <c r="BW116" s="330"/>
      <c r="BX116" s="330"/>
      <c r="BY116" s="330"/>
      <c r="BZ116" s="330"/>
      <c r="CA116" s="330"/>
      <c r="CB116" s="330"/>
      <c r="CC116" s="517"/>
      <c r="CD116" s="517"/>
      <c r="CE116" s="517"/>
      <c r="CF116" s="517"/>
      <c r="CG116" s="517"/>
      <c r="CH116" s="517"/>
      <c r="CI116" s="517"/>
      <c r="CJ116" s="517"/>
      <c r="CK116" s="517"/>
      <c r="CL116" s="517"/>
      <c r="CM116" s="517"/>
      <c r="CN116" s="517"/>
      <c r="CO116" s="517"/>
      <c r="CP116" s="517"/>
      <c r="CQ116" s="517"/>
      <c r="CR116" s="517"/>
      <c r="CS116" s="517"/>
      <c r="CT116" s="517"/>
      <c r="CU116" s="517"/>
      <c r="CV116" s="517"/>
      <c r="CW116" s="517"/>
      <c r="CX116" s="517"/>
      <c r="CY116" s="517"/>
      <c r="CZ116" s="517"/>
      <c r="DA116" s="517"/>
      <c r="DB116" s="517"/>
      <c r="DC116" s="517"/>
      <c r="DD116" s="517"/>
      <c r="DE116" s="517"/>
      <c r="DF116" s="517"/>
      <c r="DG116" s="517"/>
      <c r="DH116" s="507"/>
      <c r="DI116" s="440"/>
      <c r="DJ116" s="440"/>
      <c r="DK116" s="440"/>
      <c r="DL116" s="440"/>
      <c r="DM116" s="440"/>
      <c r="DN116" s="440"/>
      <c r="DO116" s="440"/>
    </row>
    <row r="117" spans="1:119" s="441" customFormat="1" ht="12.95" hidden="1" customHeight="1">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c r="AC117" s="430"/>
      <c r="AD117" s="514"/>
      <c r="AE117" s="515"/>
      <c r="AF117" s="515"/>
      <c r="AG117" s="515"/>
      <c r="AH117" s="516" t="e">
        <f t="shared" ref="AH117:BL117" si="61">VLOOKUP(AH30,$B$42:$J$61,5,FALSE)</f>
        <v>#N/A</v>
      </c>
      <c r="AI117" s="516" t="e">
        <f t="shared" si="61"/>
        <v>#N/A</v>
      </c>
      <c r="AJ117" s="516" t="e">
        <f t="shared" si="61"/>
        <v>#N/A</v>
      </c>
      <c r="AK117" s="516" t="e">
        <f t="shared" si="61"/>
        <v>#N/A</v>
      </c>
      <c r="AL117" s="516" t="e">
        <f t="shared" si="61"/>
        <v>#N/A</v>
      </c>
      <c r="AM117" s="516" t="e">
        <f t="shared" si="61"/>
        <v>#N/A</v>
      </c>
      <c r="AN117" s="516" t="e">
        <f t="shared" si="61"/>
        <v>#N/A</v>
      </c>
      <c r="AO117" s="516" t="e">
        <f t="shared" si="61"/>
        <v>#N/A</v>
      </c>
      <c r="AP117" s="516" t="e">
        <f t="shared" si="61"/>
        <v>#N/A</v>
      </c>
      <c r="AQ117" s="516" t="e">
        <f t="shared" si="61"/>
        <v>#N/A</v>
      </c>
      <c r="AR117" s="516" t="e">
        <f t="shared" si="61"/>
        <v>#N/A</v>
      </c>
      <c r="AS117" s="516" t="e">
        <f t="shared" si="61"/>
        <v>#N/A</v>
      </c>
      <c r="AT117" s="516" t="e">
        <f t="shared" si="61"/>
        <v>#N/A</v>
      </c>
      <c r="AU117" s="516" t="e">
        <f t="shared" si="61"/>
        <v>#N/A</v>
      </c>
      <c r="AV117" s="516" t="e">
        <f t="shared" si="61"/>
        <v>#N/A</v>
      </c>
      <c r="AW117" s="516" t="e">
        <f t="shared" si="61"/>
        <v>#N/A</v>
      </c>
      <c r="AX117" s="516" t="e">
        <f t="shared" si="61"/>
        <v>#N/A</v>
      </c>
      <c r="AY117" s="516" t="e">
        <f t="shared" si="61"/>
        <v>#N/A</v>
      </c>
      <c r="AZ117" s="516" t="e">
        <f t="shared" si="61"/>
        <v>#N/A</v>
      </c>
      <c r="BA117" s="516" t="e">
        <f t="shared" si="61"/>
        <v>#N/A</v>
      </c>
      <c r="BB117" s="516" t="e">
        <f t="shared" si="61"/>
        <v>#N/A</v>
      </c>
      <c r="BC117" s="516" t="e">
        <f t="shared" si="61"/>
        <v>#N/A</v>
      </c>
      <c r="BD117" s="516" t="e">
        <f t="shared" si="61"/>
        <v>#N/A</v>
      </c>
      <c r="BE117" s="516" t="e">
        <f t="shared" si="61"/>
        <v>#N/A</v>
      </c>
      <c r="BF117" s="516" t="e">
        <f t="shared" si="61"/>
        <v>#N/A</v>
      </c>
      <c r="BG117" s="516" t="e">
        <f t="shared" si="61"/>
        <v>#N/A</v>
      </c>
      <c r="BH117" s="516" t="e">
        <f t="shared" si="61"/>
        <v>#N/A</v>
      </c>
      <c r="BI117" s="516" t="e">
        <f t="shared" si="61"/>
        <v>#N/A</v>
      </c>
      <c r="BJ117" s="516" t="e">
        <f t="shared" si="61"/>
        <v>#N/A</v>
      </c>
      <c r="BK117" s="516" t="e">
        <f t="shared" si="61"/>
        <v>#N/A</v>
      </c>
      <c r="BL117" s="516" t="e">
        <f t="shared" si="61"/>
        <v>#N/A</v>
      </c>
      <c r="BM117" s="748"/>
      <c r="BN117" s="749"/>
      <c r="BO117" s="748"/>
      <c r="BP117" s="749"/>
      <c r="BQ117" s="752"/>
      <c r="BR117" s="753"/>
      <c r="BS117" s="753"/>
      <c r="BT117" s="753"/>
      <c r="BU117" s="753"/>
      <c r="BV117" s="330"/>
      <c r="BW117" s="330"/>
      <c r="BX117" s="330"/>
      <c r="BY117" s="330"/>
      <c r="BZ117" s="330"/>
      <c r="CA117" s="330"/>
      <c r="CB117" s="330"/>
      <c r="CC117" s="517"/>
      <c r="CD117" s="517"/>
      <c r="CE117" s="517"/>
      <c r="CF117" s="517"/>
      <c r="CG117" s="517"/>
      <c r="CH117" s="517"/>
      <c r="CI117" s="517"/>
      <c r="CJ117" s="517"/>
      <c r="CK117" s="517"/>
      <c r="CL117" s="517"/>
      <c r="CM117" s="517"/>
      <c r="CN117" s="517"/>
      <c r="CO117" s="517"/>
      <c r="CP117" s="517"/>
      <c r="CQ117" s="517"/>
      <c r="CR117" s="517"/>
      <c r="CS117" s="517"/>
      <c r="CT117" s="517"/>
      <c r="CU117" s="517"/>
      <c r="CV117" s="517"/>
      <c r="CW117" s="517"/>
      <c r="CX117" s="517"/>
      <c r="CY117" s="517"/>
      <c r="CZ117" s="517"/>
      <c r="DA117" s="517"/>
      <c r="DB117" s="517"/>
      <c r="DC117" s="517"/>
      <c r="DD117" s="517"/>
      <c r="DE117" s="517"/>
      <c r="DF117" s="517"/>
      <c r="DG117" s="517"/>
      <c r="DH117" s="507"/>
      <c r="DI117" s="440"/>
      <c r="DJ117" s="440"/>
      <c r="DK117" s="440"/>
      <c r="DL117" s="440"/>
      <c r="DM117" s="440"/>
      <c r="DN117" s="440"/>
      <c r="DO117" s="440"/>
    </row>
    <row r="118" spans="1:119" s="441" customFormat="1" ht="12.95" hidden="1" customHeight="1">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c r="AC118" s="430"/>
      <c r="AD118" s="514"/>
      <c r="AE118" s="515"/>
      <c r="AF118" s="515"/>
      <c r="AG118" s="515"/>
      <c r="AH118" s="516" t="e">
        <f t="shared" ref="AH118:BL118" si="62">VLOOKUP(AH31,$B$42:$J$61,5,FALSE)</f>
        <v>#N/A</v>
      </c>
      <c r="AI118" s="516" t="e">
        <f t="shared" si="62"/>
        <v>#N/A</v>
      </c>
      <c r="AJ118" s="516" t="e">
        <f t="shared" si="62"/>
        <v>#N/A</v>
      </c>
      <c r="AK118" s="516" t="e">
        <f t="shared" si="62"/>
        <v>#N/A</v>
      </c>
      <c r="AL118" s="516" t="e">
        <f t="shared" si="62"/>
        <v>#N/A</v>
      </c>
      <c r="AM118" s="516" t="e">
        <f t="shared" si="62"/>
        <v>#N/A</v>
      </c>
      <c r="AN118" s="516" t="e">
        <f t="shared" si="62"/>
        <v>#N/A</v>
      </c>
      <c r="AO118" s="516" t="e">
        <f t="shared" si="62"/>
        <v>#N/A</v>
      </c>
      <c r="AP118" s="516" t="e">
        <f t="shared" si="62"/>
        <v>#N/A</v>
      </c>
      <c r="AQ118" s="516" t="e">
        <f t="shared" si="62"/>
        <v>#N/A</v>
      </c>
      <c r="AR118" s="516" t="e">
        <f t="shared" si="62"/>
        <v>#N/A</v>
      </c>
      <c r="AS118" s="516" t="e">
        <f t="shared" si="62"/>
        <v>#N/A</v>
      </c>
      <c r="AT118" s="516" t="e">
        <f t="shared" si="62"/>
        <v>#N/A</v>
      </c>
      <c r="AU118" s="516" t="e">
        <f t="shared" si="62"/>
        <v>#N/A</v>
      </c>
      <c r="AV118" s="516" t="e">
        <f t="shared" si="62"/>
        <v>#N/A</v>
      </c>
      <c r="AW118" s="516" t="e">
        <f t="shared" si="62"/>
        <v>#N/A</v>
      </c>
      <c r="AX118" s="516" t="e">
        <f t="shared" si="62"/>
        <v>#N/A</v>
      </c>
      <c r="AY118" s="516" t="e">
        <f t="shared" si="62"/>
        <v>#N/A</v>
      </c>
      <c r="AZ118" s="516" t="e">
        <f t="shared" si="62"/>
        <v>#N/A</v>
      </c>
      <c r="BA118" s="516" t="e">
        <f t="shared" si="62"/>
        <v>#N/A</v>
      </c>
      <c r="BB118" s="516" t="e">
        <f t="shared" si="62"/>
        <v>#N/A</v>
      </c>
      <c r="BC118" s="516" t="e">
        <f t="shared" si="62"/>
        <v>#N/A</v>
      </c>
      <c r="BD118" s="516" t="e">
        <f t="shared" si="62"/>
        <v>#N/A</v>
      </c>
      <c r="BE118" s="516" t="e">
        <f t="shared" si="62"/>
        <v>#N/A</v>
      </c>
      <c r="BF118" s="516" t="e">
        <f t="shared" si="62"/>
        <v>#N/A</v>
      </c>
      <c r="BG118" s="516" t="e">
        <f t="shared" si="62"/>
        <v>#N/A</v>
      </c>
      <c r="BH118" s="516" t="e">
        <f t="shared" si="62"/>
        <v>#N/A</v>
      </c>
      <c r="BI118" s="516" t="e">
        <f t="shared" si="62"/>
        <v>#N/A</v>
      </c>
      <c r="BJ118" s="516" t="e">
        <f t="shared" si="62"/>
        <v>#N/A</v>
      </c>
      <c r="BK118" s="516" t="e">
        <f t="shared" si="62"/>
        <v>#N/A</v>
      </c>
      <c r="BL118" s="516" t="e">
        <f t="shared" si="62"/>
        <v>#N/A</v>
      </c>
      <c r="BM118" s="748"/>
      <c r="BN118" s="749"/>
      <c r="BO118" s="748"/>
      <c r="BP118" s="749"/>
      <c r="BQ118" s="752"/>
      <c r="BR118" s="753"/>
      <c r="BS118" s="753"/>
      <c r="BT118" s="753"/>
      <c r="BU118" s="753"/>
      <c r="BV118" s="330"/>
      <c r="BW118" s="330"/>
      <c r="BX118" s="330"/>
      <c r="BY118" s="330"/>
      <c r="BZ118" s="330"/>
      <c r="CA118" s="330"/>
      <c r="CB118" s="330"/>
      <c r="CC118" s="517"/>
      <c r="CD118" s="517"/>
      <c r="CE118" s="517"/>
      <c r="CF118" s="517"/>
      <c r="CG118" s="517"/>
      <c r="CH118" s="517"/>
      <c r="CI118" s="517"/>
      <c r="CJ118" s="517"/>
      <c r="CK118" s="517"/>
      <c r="CL118" s="517"/>
      <c r="CM118" s="517"/>
      <c r="CN118" s="517"/>
      <c r="CO118" s="517"/>
      <c r="CP118" s="517"/>
      <c r="CQ118" s="517"/>
      <c r="CR118" s="517"/>
      <c r="CS118" s="517"/>
      <c r="CT118" s="517"/>
      <c r="CU118" s="517"/>
      <c r="CV118" s="517"/>
      <c r="CW118" s="517"/>
      <c r="CX118" s="517"/>
      <c r="CY118" s="517"/>
      <c r="CZ118" s="517"/>
      <c r="DA118" s="517"/>
      <c r="DB118" s="517"/>
      <c r="DC118" s="517"/>
      <c r="DD118" s="517"/>
      <c r="DE118" s="517"/>
      <c r="DF118" s="517"/>
      <c r="DG118" s="517"/>
      <c r="DH118" s="507"/>
      <c r="DI118" s="440"/>
      <c r="DJ118" s="440"/>
      <c r="DK118" s="440"/>
      <c r="DL118" s="440"/>
      <c r="DM118" s="440"/>
      <c r="DN118" s="440"/>
      <c r="DO118" s="440"/>
    </row>
    <row r="119" spans="1:119" s="441" customFormat="1" ht="12.95" hidden="1" customHeight="1">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c r="AC119" s="430"/>
      <c r="AD119" s="514"/>
      <c r="AE119" s="515"/>
      <c r="AF119" s="515"/>
      <c r="AG119" s="515"/>
      <c r="AH119" s="516" t="e">
        <f t="shared" ref="AH119:BL119" si="63">VLOOKUP(AH32,$B$42:$J$61,5,FALSE)</f>
        <v>#N/A</v>
      </c>
      <c r="AI119" s="516" t="e">
        <f t="shared" si="63"/>
        <v>#N/A</v>
      </c>
      <c r="AJ119" s="516" t="e">
        <f t="shared" si="63"/>
        <v>#N/A</v>
      </c>
      <c r="AK119" s="516" t="e">
        <f t="shared" si="63"/>
        <v>#N/A</v>
      </c>
      <c r="AL119" s="516" t="e">
        <f t="shared" si="63"/>
        <v>#N/A</v>
      </c>
      <c r="AM119" s="516" t="e">
        <f t="shared" si="63"/>
        <v>#N/A</v>
      </c>
      <c r="AN119" s="516" t="e">
        <f t="shared" si="63"/>
        <v>#N/A</v>
      </c>
      <c r="AO119" s="516" t="e">
        <f t="shared" si="63"/>
        <v>#N/A</v>
      </c>
      <c r="AP119" s="516" t="e">
        <f t="shared" si="63"/>
        <v>#N/A</v>
      </c>
      <c r="AQ119" s="516" t="e">
        <f t="shared" si="63"/>
        <v>#N/A</v>
      </c>
      <c r="AR119" s="516" t="e">
        <f t="shared" si="63"/>
        <v>#N/A</v>
      </c>
      <c r="AS119" s="516" t="e">
        <f t="shared" si="63"/>
        <v>#N/A</v>
      </c>
      <c r="AT119" s="516" t="e">
        <f t="shared" si="63"/>
        <v>#N/A</v>
      </c>
      <c r="AU119" s="516" t="e">
        <f t="shared" si="63"/>
        <v>#N/A</v>
      </c>
      <c r="AV119" s="516" t="e">
        <f t="shared" si="63"/>
        <v>#N/A</v>
      </c>
      <c r="AW119" s="516" t="e">
        <f t="shared" si="63"/>
        <v>#N/A</v>
      </c>
      <c r="AX119" s="516" t="e">
        <f t="shared" si="63"/>
        <v>#N/A</v>
      </c>
      <c r="AY119" s="516" t="e">
        <f t="shared" si="63"/>
        <v>#N/A</v>
      </c>
      <c r="AZ119" s="516" t="e">
        <f t="shared" si="63"/>
        <v>#N/A</v>
      </c>
      <c r="BA119" s="516" t="e">
        <f t="shared" si="63"/>
        <v>#N/A</v>
      </c>
      <c r="BB119" s="516" t="e">
        <f t="shared" si="63"/>
        <v>#N/A</v>
      </c>
      <c r="BC119" s="516" t="e">
        <f t="shared" si="63"/>
        <v>#N/A</v>
      </c>
      <c r="BD119" s="516" t="e">
        <f t="shared" si="63"/>
        <v>#N/A</v>
      </c>
      <c r="BE119" s="516" t="e">
        <f t="shared" si="63"/>
        <v>#N/A</v>
      </c>
      <c r="BF119" s="516" t="e">
        <f t="shared" si="63"/>
        <v>#N/A</v>
      </c>
      <c r="BG119" s="516" t="e">
        <f t="shared" si="63"/>
        <v>#N/A</v>
      </c>
      <c r="BH119" s="516" t="e">
        <f t="shared" si="63"/>
        <v>#N/A</v>
      </c>
      <c r="BI119" s="516" t="e">
        <f t="shared" si="63"/>
        <v>#N/A</v>
      </c>
      <c r="BJ119" s="516" t="e">
        <f t="shared" si="63"/>
        <v>#N/A</v>
      </c>
      <c r="BK119" s="516" t="e">
        <f t="shared" si="63"/>
        <v>#N/A</v>
      </c>
      <c r="BL119" s="516" t="e">
        <f t="shared" si="63"/>
        <v>#N/A</v>
      </c>
      <c r="BM119" s="748"/>
      <c r="BN119" s="749"/>
      <c r="BO119" s="748"/>
      <c r="BP119" s="749"/>
      <c r="BQ119" s="750"/>
      <c r="BR119" s="751"/>
      <c r="BS119" s="751"/>
      <c r="BT119" s="751"/>
      <c r="BU119" s="751"/>
      <c r="BV119" s="330"/>
      <c r="BW119" s="330"/>
      <c r="BX119" s="330"/>
      <c r="BY119" s="330"/>
      <c r="BZ119" s="330"/>
      <c r="CA119" s="330"/>
      <c r="CB119" s="330"/>
      <c r="CC119" s="517"/>
      <c r="CD119" s="517"/>
      <c r="CE119" s="517"/>
      <c r="CF119" s="517"/>
      <c r="CG119" s="517"/>
      <c r="CH119" s="517"/>
      <c r="CI119" s="517"/>
      <c r="CJ119" s="517"/>
      <c r="CK119" s="517"/>
      <c r="CL119" s="517"/>
      <c r="CM119" s="517"/>
      <c r="CN119" s="517"/>
      <c r="CO119" s="517"/>
      <c r="CP119" s="517"/>
      <c r="CQ119" s="517"/>
      <c r="CR119" s="517"/>
      <c r="CS119" s="517"/>
      <c r="CT119" s="517"/>
      <c r="CU119" s="517"/>
      <c r="CV119" s="517"/>
      <c r="CW119" s="517"/>
      <c r="CX119" s="517"/>
      <c r="CY119" s="517"/>
      <c r="CZ119" s="517"/>
      <c r="DA119" s="517"/>
      <c r="DB119" s="517"/>
      <c r="DC119" s="517"/>
      <c r="DD119" s="517"/>
      <c r="DE119" s="517"/>
      <c r="DF119" s="517"/>
      <c r="DG119" s="517"/>
      <c r="DH119" s="507"/>
      <c r="DI119" s="440"/>
      <c r="DJ119" s="440"/>
      <c r="DK119" s="440"/>
      <c r="DL119" s="440"/>
      <c r="DM119" s="440"/>
      <c r="DN119" s="440"/>
      <c r="DO119" s="440"/>
    </row>
    <row r="120" spans="1:119" s="441" customFormat="1" ht="12.95" hidden="1" customHeight="1">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c r="AC120" s="430"/>
      <c r="AD120" s="514"/>
      <c r="AE120" s="515"/>
      <c r="AF120" s="515"/>
      <c r="AG120" s="515"/>
      <c r="AH120" s="516" t="e">
        <f t="shared" ref="AH120:BL120" si="64">VLOOKUP(AH33,$B$42:$J$61,5,FALSE)</f>
        <v>#N/A</v>
      </c>
      <c r="AI120" s="516" t="e">
        <f t="shared" si="64"/>
        <v>#N/A</v>
      </c>
      <c r="AJ120" s="516" t="e">
        <f t="shared" si="64"/>
        <v>#N/A</v>
      </c>
      <c r="AK120" s="516" t="e">
        <f t="shared" si="64"/>
        <v>#N/A</v>
      </c>
      <c r="AL120" s="516" t="e">
        <f t="shared" si="64"/>
        <v>#N/A</v>
      </c>
      <c r="AM120" s="516" t="e">
        <f t="shared" si="64"/>
        <v>#N/A</v>
      </c>
      <c r="AN120" s="516" t="e">
        <f t="shared" si="64"/>
        <v>#N/A</v>
      </c>
      <c r="AO120" s="516" t="e">
        <f t="shared" si="64"/>
        <v>#N/A</v>
      </c>
      <c r="AP120" s="516" t="e">
        <f t="shared" si="64"/>
        <v>#N/A</v>
      </c>
      <c r="AQ120" s="516" t="e">
        <f t="shared" si="64"/>
        <v>#N/A</v>
      </c>
      <c r="AR120" s="516" t="e">
        <f t="shared" si="64"/>
        <v>#N/A</v>
      </c>
      <c r="AS120" s="516" t="e">
        <f t="shared" si="64"/>
        <v>#N/A</v>
      </c>
      <c r="AT120" s="516" t="e">
        <f t="shared" si="64"/>
        <v>#N/A</v>
      </c>
      <c r="AU120" s="516" t="e">
        <f t="shared" si="64"/>
        <v>#N/A</v>
      </c>
      <c r="AV120" s="516" t="e">
        <f t="shared" si="64"/>
        <v>#N/A</v>
      </c>
      <c r="AW120" s="516" t="e">
        <f t="shared" si="64"/>
        <v>#N/A</v>
      </c>
      <c r="AX120" s="516" t="e">
        <f t="shared" si="64"/>
        <v>#N/A</v>
      </c>
      <c r="AY120" s="516" t="e">
        <f t="shared" si="64"/>
        <v>#N/A</v>
      </c>
      <c r="AZ120" s="516" t="e">
        <f t="shared" si="64"/>
        <v>#N/A</v>
      </c>
      <c r="BA120" s="516" t="e">
        <f t="shared" si="64"/>
        <v>#N/A</v>
      </c>
      <c r="BB120" s="516" t="e">
        <f t="shared" si="64"/>
        <v>#N/A</v>
      </c>
      <c r="BC120" s="516" t="e">
        <f t="shared" si="64"/>
        <v>#N/A</v>
      </c>
      <c r="BD120" s="516" t="e">
        <f t="shared" si="64"/>
        <v>#N/A</v>
      </c>
      <c r="BE120" s="516" t="e">
        <f t="shared" si="64"/>
        <v>#N/A</v>
      </c>
      <c r="BF120" s="516" t="e">
        <f t="shared" si="64"/>
        <v>#N/A</v>
      </c>
      <c r="BG120" s="516" t="e">
        <f t="shared" si="64"/>
        <v>#N/A</v>
      </c>
      <c r="BH120" s="516" t="e">
        <f t="shared" si="64"/>
        <v>#N/A</v>
      </c>
      <c r="BI120" s="516" t="e">
        <f t="shared" si="64"/>
        <v>#N/A</v>
      </c>
      <c r="BJ120" s="516" t="e">
        <f t="shared" si="64"/>
        <v>#N/A</v>
      </c>
      <c r="BK120" s="516" t="e">
        <f t="shared" si="64"/>
        <v>#N/A</v>
      </c>
      <c r="BL120" s="516" t="e">
        <f t="shared" si="64"/>
        <v>#N/A</v>
      </c>
      <c r="BM120" s="748"/>
      <c r="BN120" s="749"/>
      <c r="BO120" s="748"/>
      <c r="BP120" s="749"/>
      <c r="BQ120" s="752"/>
      <c r="BR120" s="753"/>
      <c r="BS120" s="753"/>
      <c r="BT120" s="753"/>
      <c r="BU120" s="753"/>
      <c r="BV120" s="330"/>
      <c r="BW120" s="330"/>
      <c r="BX120" s="330"/>
      <c r="BY120" s="330"/>
      <c r="BZ120" s="330"/>
      <c r="CA120" s="330"/>
      <c r="CB120" s="330"/>
      <c r="CC120" s="517"/>
      <c r="CD120" s="517"/>
      <c r="CE120" s="517"/>
      <c r="CF120" s="517"/>
      <c r="CG120" s="517"/>
      <c r="CH120" s="517"/>
      <c r="CI120" s="517"/>
      <c r="CJ120" s="517"/>
      <c r="CK120" s="517"/>
      <c r="CL120" s="517"/>
      <c r="CM120" s="517"/>
      <c r="CN120" s="517"/>
      <c r="CO120" s="517"/>
      <c r="CP120" s="517"/>
      <c r="CQ120" s="517"/>
      <c r="CR120" s="517"/>
      <c r="CS120" s="517"/>
      <c r="CT120" s="517"/>
      <c r="CU120" s="517"/>
      <c r="CV120" s="517"/>
      <c r="CW120" s="517"/>
      <c r="CX120" s="517"/>
      <c r="CY120" s="517"/>
      <c r="CZ120" s="517"/>
      <c r="DA120" s="517"/>
      <c r="DB120" s="517"/>
      <c r="DC120" s="517"/>
      <c r="DD120" s="517"/>
      <c r="DE120" s="517"/>
      <c r="DF120" s="517"/>
      <c r="DG120" s="517"/>
      <c r="DH120" s="507"/>
      <c r="DI120" s="440"/>
      <c r="DJ120" s="440"/>
      <c r="DK120" s="440"/>
      <c r="DL120" s="440"/>
      <c r="DM120" s="440"/>
      <c r="DN120" s="440"/>
      <c r="DO120" s="440"/>
    </row>
    <row r="121" spans="1:119" s="441" customFormat="1" ht="12.95" hidden="1" customHeight="1">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c r="AC121" s="430"/>
      <c r="AD121" s="514"/>
      <c r="AE121" s="515"/>
      <c r="AF121" s="515"/>
      <c r="AG121" s="515"/>
      <c r="AH121" s="516" t="e">
        <f t="shared" ref="AH121:BL121" si="65">VLOOKUP(AH34,$B$42:$J$61,5,FALSE)</f>
        <v>#N/A</v>
      </c>
      <c r="AI121" s="516" t="e">
        <f t="shared" si="65"/>
        <v>#N/A</v>
      </c>
      <c r="AJ121" s="516" t="e">
        <f t="shared" si="65"/>
        <v>#N/A</v>
      </c>
      <c r="AK121" s="516" t="e">
        <f t="shared" si="65"/>
        <v>#N/A</v>
      </c>
      <c r="AL121" s="516" t="e">
        <f t="shared" si="65"/>
        <v>#N/A</v>
      </c>
      <c r="AM121" s="516" t="e">
        <f t="shared" si="65"/>
        <v>#N/A</v>
      </c>
      <c r="AN121" s="516" t="e">
        <f t="shared" si="65"/>
        <v>#N/A</v>
      </c>
      <c r="AO121" s="516" t="e">
        <f t="shared" si="65"/>
        <v>#N/A</v>
      </c>
      <c r="AP121" s="516" t="e">
        <f t="shared" si="65"/>
        <v>#N/A</v>
      </c>
      <c r="AQ121" s="516" t="e">
        <f t="shared" si="65"/>
        <v>#N/A</v>
      </c>
      <c r="AR121" s="516" t="e">
        <f t="shared" si="65"/>
        <v>#N/A</v>
      </c>
      <c r="AS121" s="516" t="e">
        <f t="shared" si="65"/>
        <v>#N/A</v>
      </c>
      <c r="AT121" s="516" t="e">
        <f t="shared" si="65"/>
        <v>#N/A</v>
      </c>
      <c r="AU121" s="516" t="e">
        <f t="shared" si="65"/>
        <v>#N/A</v>
      </c>
      <c r="AV121" s="516" t="e">
        <f t="shared" si="65"/>
        <v>#N/A</v>
      </c>
      <c r="AW121" s="516" t="e">
        <f t="shared" si="65"/>
        <v>#N/A</v>
      </c>
      <c r="AX121" s="516" t="e">
        <f t="shared" si="65"/>
        <v>#N/A</v>
      </c>
      <c r="AY121" s="516" t="e">
        <f t="shared" si="65"/>
        <v>#N/A</v>
      </c>
      <c r="AZ121" s="516" t="e">
        <f t="shared" si="65"/>
        <v>#N/A</v>
      </c>
      <c r="BA121" s="516" t="e">
        <f t="shared" si="65"/>
        <v>#N/A</v>
      </c>
      <c r="BB121" s="516" t="e">
        <f t="shared" si="65"/>
        <v>#N/A</v>
      </c>
      <c r="BC121" s="516" t="e">
        <f t="shared" si="65"/>
        <v>#N/A</v>
      </c>
      <c r="BD121" s="516" t="e">
        <f t="shared" si="65"/>
        <v>#N/A</v>
      </c>
      <c r="BE121" s="516" t="e">
        <f t="shared" si="65"/>
        <v>#N/A</v>
      </c>
      <c r="BF121" s="516" t="e">
        <f t="shared" si="65"/>
        <v>#N/A</v>
      </c>
      <c r="BG121" s="516" t="e">
        <f t="shared" si="65"/>
        <v>#N/A</v>
      </c>
      <c r="BH121" s="516" t="e">
        <f t="shared" si="65"/>
        <v>#N/A</v>
      </c>
      <c r="BI121" s="516" t="e">
        <f t="shared" si="65"/>
        <v>#N/A</v>
      </c>
      <c r="BJ121" s="516" t="e">
        <f t="shared" si="65"/>
        <v>#N/A</v>
      </c>
      <c r="BK121" s="516" t="e">
        <f t="shared" si="65"/>
        <v>#N/A</v>
      </c>
      <c r="BL121" s="516" t="e">
        <f t="shared" si="65"/>
        <v>#N/A</v>
      </c>
      <c r="BM121" s="748"/>
      <c r="BN121" s="749"/>
      <c r="BO121" s="748"/>
      <c r="BP121" s="749"/>
      <c r="BQ121" s="752"/>
      <c r="BR121" s="753"/>
      <c r="BS121" s="753"/>
      <c r="BT121" s="753"/>
      <c r="BU121" s="753"/>
      <c r="BV121" s="330"/>
      <c r="BW121" s="330"/>
      <c r="BX121" s="330"/>
      <c r="BY121" s="330"/>
      <c r="BZ121" s="330"/>
      <c r="CA121" s="330"/>
      <c r="CB121" s="330"/>
      <c r="CC121" s="517"/>
      <c r="CD121" s="517"/>
      <c r="CE121" s="517"/>
      <c r="CF121" s="517"/>
      <c r="CG121" s="517"/>
      <c r="CH121" s="517"/>
      <c r="CI121" s="517"/>
      <c r="CJ121" s="517"/>
      <c r="CK121" s="517"/>
      <c r="CL121" s="517"/>
      <c r="CM121" s="517"/>
      <c r="CN121" s="517"/>
      <c r="CO121" s="517"/>
      <c r="CP121" s="517"/>
      <c r="CQ121" s="517"/>
      <c r="CR121" s="517"/>
      <c r="CS121" s="517"/>
      <c r="CT121" s="517"/>
      <c r="CU121" s="517"/>
      <c r="CV121" s="517"/>
      <c r="CW121" s="517"/>
      <c r="CX121" s="517"/>
      <c r="CY121" s="517"/>
      <c r="CZ121" s="517"/>
      <c r="DA121" s="517"/>
      <c r="DB121" s="517"/>
      <c r="DC121" s="517"/>
      <c r="DD121" s="517"/>
      <c r="DE121" s="517"/>
      <c r="DF121" s="517"/>
      <c r="DG121" s="517"/>
      <c r="DH121" s="507"/>
      <c r="DI121" s="440"/>
      <c r="DJ121" s="440"/>
      <c r="DK121" s="440"/>
      <c r="DL121" s="440"/>
      <c r="DM121" s="440"/>
      <c r="DN121" s="440"/>
      <c r="DO121" s="440"/>
    </row>
    <row r="122" spans="1:119" s="441" customFormat="1" ht="12.95" hidden="1" customHeight="1">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c r="AC122" s="430"/>
      <c r="AD122" s="514"/>
      <c r="AE122" s="515"/>
      <c r="AF122" s="515"/>
      <c r="AG122" s="515"/>
      <c r="AH122" s="516" t="e">
        <f t="shared" ref="AH122:BL122" si="66">VLOOKUP(AH35,$B$42:$J$61,5,FALSE)</f>
        <v>#N/A</v>
      </c>
      <c r="AI122" s="516" t="e">
        <f t="shared" si="66"/>
        <v>#N/A</v>
      </c>
      <c r="AJ122" s="516" t="e">
        <f t="shared" si="66"/>
        <v>#N/A</v>
      </c>
      <c r="AK122" s="516" t="e">
        <f t="shared" si="66"/>
        <v>#N/A</v>
      </c>
      <c r="AL122" s="516" t="e">
        <f t="shared" si="66"/>
        <v>#N/A</v>
      </c>
      <c r="AM122" s="516" t="e">
        <f t="shared" si="66"/>
        <v>#N/A</v>
      </c>
      <c r="AN122" s="516" t="e">
        <f t="shared" si="66"/>
        <v>#N/A</v>
      </c>
      <c r="AO122" s="516" t="e">
        <f t="shared" si="66"/>
        <v>#N/A</v>
      </c>
      <c r="AP122" s="516" t="e">
        <f t="shared" si="66"/>
        <v>#N/A</v>
      </c>
      <c r="AQ122" s="516" t="e">
        <f t="shared" si="66"/>
        <v>#N/A</v>
      </c>
      <c r="AR122" s="516" t="e">
        <f t="shared" si="66"/>
        <v>#N/A</v>
      </c>
      <c r="AS122" s="516" t="e">
        <f t="shared" si="66"/>
        <v>#N/A</v>
      </c>
      <c r="AT122" s="516" t="e">
        <f t="shared" si="66"/>
        <v>#N/A</v>
      </c>
      <c r="AU122" s="516" t="e">
        <f t="shared" si="66"/>
        <v>#N/A</v>
      </c>
      <c r="AV122" s="516" t="e">
        <f t="shared" si="66"/>
        <v>#N/A</v>
      </c>
      <c r="AW122" s="516" t="e">
        <f t="shared" si="66"/>
        <v>#N/A</v>
      </c>
      <c r="AX122" s="516" t="e">
        <f t="shared" si="66"/>
        <v>#N/A</v>
      </c>
      <c r="AY122" s="516" t="e">
        <f t="shared" si="66"/>
        <v>#N/A</v>
      </c>
      <c r="AZ122" s="516" t="e">
        <f t="shared" si="66"/>
        <v>#N/A</v>
      </c>
      <c r="BA122" s="516" t="e">
        <f t="shared" si="66"/>
        <v>#N/A</v>
      </c>
      <c r="BB122" s="516" t="e">
        <f t="shared" si="66"/>
        <v>#N/A</v>
      </c>
      <c r="BC122" s="516" t="e">
        <f t="shared" si="66"/>
        <v>#N/A</v>
      </c>
      <c r="BD122" s="516" t="e">
        <f t="shared" si="66"/>
        <v>#N/A</v>
      </c>
      <c r="BE122" s="516" t="e">
        <f t="shared" si="66"/>
        <v>#N/A</v>
      </c>
      <c r="BF122" s="516" t="e">
        <f t="shared" si="66"/>
        <v>#N/A</v>
      </c>
      <c r="BG122" s="516" t="e">
        <f t="shared" si="66"/>
        <v>#N/A</v>
      </c>
      <c r="BH122" s="516" t="e">
        <f t="shared" si="66"/>
        <v>#N/A</v>
      </c>
      <c r="BI122" s="516" t="e">
        <f t="shared" si="66"/>
        <v>#N/A</v>
      </c>
      <c r="BJ122" s="516" t="e">
        <f t="shared" si="66"/>
        <v>#N/A</v>
      </c>
      <c r="BK122" s="516" t="e">
        <f t="shared" si="66"/>
        <v>#N/A</v>
      </c>
      <c r="BL122" s="516" t="e">
        <f t="shared" si="66"/>
        <v>#N/A</v>
      </c>
      <c r="BM122" s="748"/>
      <c r="BN122" s="749"/>
      <c r="BO122" s="748"/>
      <c r="BP122" s="749"/>
      <c r="BQ122" s="752"/>
      <c r="BR122" s="753"/>
      <c r="BS122" s="753"/>
      <c r="BT122" s="753"/>
      <c r="BU122" s="753"/>
      <c r="BV122" s="330"/>
      <c r="BW122" s="330"/>
      <c r="BX122" s="330"/>
      <c r="BY122" s="330"/>
      <c r="BZ122" s="330"/>
      <c r="CA122" s="330"/>
      <c r="CB122" s="330"/>
      <c r="CC122" s="517"/>
      <c r="CD122" s="517"/>
      <c r="CE122" s="517"/>
      <c r="CF122" s="517"/>
      <c r="CG122" s="517"/>
      <c r="CH122" s="517"/>
      <c r="CI122" s="517"/>
      <c r="CJ122" s="517"/>
      <c r="CK122" s="517"/>
      <c r="CL122" s="517"/>
      <c r="CM122" s="517"/>
      <c r="CN122" s="517"/>
      <c r="CO122" s="517"/>
      <c r="CP122" s="517"/>
      <c r="CQ122" s="517"/>
      <c r="CR122" s="517"/>
      <c r="CS122" s="517"/>
      <c r="CT122" s="517"/>
      <c r="CU122" s="517"/>
      <c r="CV122" s="517"/>
      <c r="CW122" s="517"/>
      <c r="CX122" s="517"/>
      <c r="CY122" s="517"/>
      <c r="CZ122" s="517"/>
      <c r="DA122" s="517"/>
      <c r="DB122" s="517"/>
      <c r="DC122" s="517"/>
      <c r="DD122" s="517"/>
      <c r="DE122" s="517"/>
      <c r="DF122" s="517"/>
      <c r="DG122" s="517"/>
      <c r="DH122" s="507"/>
      <c r="DI122" s="440"/>
      <c r="DJ122" s="440"/>
      <c r="DK122" s="440"/>
      <c r="DL122" s="440"/>
      <c r="DM122" s="440"/>
      <c r="DN122" s="440"/>
      <c r="DO122" s="440"/>
    </row>
    <row r="123" spans="1:119" s="441" customFormat="1" ht="12.95" hidden="1" customHeight="1">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c r="AC123" s="430"/>
      <c r="AD123" s="514"/>
      <c r="AE123" s="515"/>
      <c r="AF123" s="515"/>
      <c r="AG123" s="515"/>
      <c r="AH123" s="516" t="e">
        <f t="shared" ref="AH123:BL123" si="67">VLOOKUP(AH36,$B$42:$J$61,5,FALSE)</f>
        <v>#N/A</v>
      </c>
      <c r="AI123" s="516" t="e">
        <f t="shared" si="67"/>
        <v>#N/A</v>
      </c>
      <c r="AJ123" s="516" t="e">
        <f t="shared" si="67"/>
        <v>#N/A</v>
      </c>
      <c r="AK123" s="516" t="e">
        <f t="shared" si="67"/>
        <v>#N/A</v>
      </c>
      <c r="AL123" s="516" t="e">
        <f t="shared" si="67"/>
        <v>#N/A</v>
      </c>
      <c r="AM123" s="516" t="e">
        <f t="shared" si="67"/>
        <v>#N/A</v>
      </c>
      <c r="AN123" s="516" t="e">
        <f t="shared" si="67"/>
        <v>#N/A</v>
      </c>
      <c r="AO123" s="516" t="e">
        <f t="shared" si="67"/>
        <v>#N/A</v>
      </c>
      <c r="AP123" s="516" t="e">
        <f t="shared" si="67"/>
        <v>#N/A</v>
      </c>
      <c r="AQ123" s="516" t="e">
        <f t="shared" si="67"/>
        <v>#N/A</v>
      </c>
      <c r="AR123" s="516" t="e">
        <f t="shared" si="67"/>
        <v>#N/A</v>
      </c>
      <c r="AS123" s="516" t="e">
        <f t="shared" si="67"/>
        <v>#N/A</v>
      </c>
      <c r="AT123" s="516" t="e">
        <f t="shared" si="67"/>
        <v>#N/A</v>
      </c>
      <c r="AU123" s="516" t="e">
        <f t="shared" si="67"/>
        <v>#N/A</v>
      </c>
      <c r="AV123" s="516" t="e">
        <f t="shared" si="67"/>
        <v>#N/A</v>
      </c>
      <c r="AW123" s="516" t="e">
        <f t="shared" si="67"/>
        <v>#N/A</v>
      </c>
      <c r="AX123" s="516" t="e">
        <f t="shared" si="67"/>
        <v>#N/A</v>
      </c>
      <c r="AY123" s="516" t="e">
        <f t="shared" si="67"/>
        <v>#N/A</v>
      </c>
      <c r="AZ123" s="516" t="e">
        <f t="shared" si="67"/>
        <v>#N/A</v>
      </c>
      <c r="BA123" s="516" t="e">
        <f t="shared" si="67"/>
        <v>#N/A</v>
      </c>
      <c r="BB123" s="516" t="e">
        <f t="shared" si="67"/>
        <v>#N/A</v>
      </c>
      <c r="BC123" s="516" t="e">
        <f t="shared" si="67"/>
        <v>#N/A</v>
      </c>
      <c r="BD123" s="516" t="e">
        <f t="shared" si="67"/>
        <v>#N/A</v>
      </c>
      <c r="BE123" s="516" t="e">
        <f t="shared" si="67"/>
        <v>#N/A</v>
      </c>
      <c r="BF123" s="516" t="e">
        <f t="shared" si="67"/>
        <v>#N/A</v>
      </c>
      <c r="BG123" s="516" t="e">
        <f t="shared" si="67"/>
        <v>#N/A</v>
      </c>
      <c r="BH123" s="516" t="e">
        <f t="shared" si="67"/>
        <v>#N/A</v>
      </c>
      <c r="BI123" s="516" t="e">
        <f t="shared" si="67"/>
        <v>#N/A</v>
      </c>
      <c r="BJ123" s="516" t="e">
        <f t="shared" si="67"/>
        <v>#N/A</v>
      </c>
      <c r="BK123" s="516" t="e">
        <f t="shared" si="67"/>
        <v>#N/A</v>
      </c>
      <c r="BL123" s="516" t="e">
        <f t="shared" si="67"/>
        <v>#N/A</v>
      </c>
      <c r="BM123" s="748"/>
      <c r="BN123" s="749"/>
      <c r="BO123" s="748"/>
      <c r="BP123" s="749"/>
      <c r="BQ123" s="752"/>
      <c r="BR123" s="753"/>
      <c r="BS123" s="753"/>
      <c r="BT123" s="753"/>
      <c r="BU123" s="753"/>
      <c r="BV123" s="330"/>
      <c r="BW123" s="330"/>
      <c r="BX123" s="330"/>
      <c r="BY123" s="330"/>
      <c r="BZ123" s="330"/>
      <c r="CA123" s="330"/>
      <c r="CB123" s="330"/>
      <c r="CC123" s="517"/>
      <c r="CD123" s="517"/>
      <c r="CE123" s="517"/>
      <c r="CF123" s="517"/>
      <c r="CG123" s="517"/>
      <c r="CH123" s="517"/>
      <c r="CI123" s="517"/>
      <c r="CJ123" s="517"/>
      <c r="CK123" s="517"/>
      <c r="CL123" s="517"/>
      <c r="CM123" s="517"/>
      <c r="CN123" s="517"/>
      <c r="CO123" s="517"/>
      <c r="CP123" s="517"/>
      <c r="CQ123" s="517"/>
      <c r="CR123" s="517"/>
      <c r="CS123" s="517"/>
      <c r="CT123" s="517"/>
      <c r="CU123" s="517"/>
      <c r="CV123" s="517"/>
      <c r="CW123" s="517"/>
      <c r="CX123" s="517"/>
      <c r="CY123" s="517"/>
      <c r="CZ123" s="517"/>
      <c r="DA123" s="517"/>
      <c r="DB123" s="517"/>
      <c r="DC123" s="517"/>
      <c r="DD123" s="517"/>
      <c r="DE123" s="517"/>
      <c r="DF123" s="517"/>
      <c r="DG123" s="517"/>
      <c r="DH123" s="507"/>
      <c r="DI123" s="440"/>
      <c r="DJ123" s="440"/>
      <c r="DK123" s="440"/>
      <c r="DL123" s="440"/>
      <c r="DM123" s="440"/>
      <c r="DN123" s="440"/>
      <c r="DO123" s="440"/>
    </row>
    <row r="124" spans="1:119" s="441" customFormat="1" ht="12.95" hidden="1" customHeight="1">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430"/>
      <c r="AD124" s="514"/>
      <c r="AE124" s="515"/>
      <c r="AF124" s="515"/>
      <c r="AG124" s="515"/>
      <c r="AH124" s="516" t="e">
        <f t="shared" ref="AH124:BL124" si="68">VLOOKUP(AH37,$B$42:$J$61,5,FALSE)</f>
        <v>#N/A</v>
      </c>
      <c r="AI124" s="516" t="e">
        <f t="shared" si="68"/>
        <v>#N/A</v>
      </c>
      <c r="AJ124" s="516" t="e">
        <f t="shared" si="68"/>
        <v>#N/A</v>
      </c>
      <c r="AK124" s="516" t="e">
        <f t="shared" si="68"/>
        <v>#N/A</v>
      </c>
      <c r="AL124" s="516" t="e">
        <f t="shared" si="68"/>
        <v>#N/A</v>
      </c>
      <c r="AM124" s="516" t="e">
        <f t="shared" si="68"/>
        <v>#N/A</v>
      </c>
      <c r="AN124" s="516" t="e">
        <f t="shared" si="68"/>
        <v>#N/A</v>
      </c>
      <c r="AO124" s="516" t="e">
        <f t="shared" si="68"/>
        <v>#N/A</v>
      </c>
      <c r="AP124" s="516" t="e">
        <f t="shared" si="68"/>
        <v>#N/A</v>
      </c>
      <c r="AQ124" s="516" t="e">
        <f t="shared" si="68"/>
        <v>#N/A</v>
      </c>
      <c r="AR124" s="516" t="e">
        <f t="shared" si="68"/>
        <v>#N/A</v>
      </c>
      <c r="AS124" s="516" t="e">
        <f t="shared" si="68"/>
        <v>#N/A</v>
      </c>
      <c r="AT124" s="516" t="e">
        <f t="shared" si="68"/>
        <v>#N/A</v>
      </c>
      <c r="AU124" s="516" t="e">
        <f t="shared" si="68"/>
        <v>#N/A</v>
      </c>
      <c r="AV124" s="516" t="e">
        <f t="shared" si="68"/>
        <v>#N/A</v>
      </c>
      <c r="AW124" s="516" t="e">
        <f t="shared" si="68"/>
        <v>#N/A</v>
      </c>
      <c r="AX124" s="516" t="e">
        <f t="shared" si="68"/>
        <v>#N/A</v>
      </c>
      <c r="AY124" s="516" t="e">
        <f t="shared" si="68"/>
        <v>#N/A</v>
      </c>
      <c r="AZ124" s="516" t="e">
        <f t="shared" si="68"/>
        <v>#N/A</v>
      </c>
      <c r="BA124" s="516" t="e">
        <f t="shared" si="68"/>
        <v>#N/A</v>
      </c>
      <c r="BB124" s="516" t="e">
        <f t="shared" si="68"/>
        <v>#N/A</v>
      </c>
      <c r="BC124" s="516" t="e">
        <f t="shared" si="68"/>
        <v>#N/A</v>
      </c>
      <c r="BD124" s="516" t="e">
        <f t="shared" si="68"/>
        <v>#N/A</v>
      </c>
      <c r="BE124" s="516" t="e">
        <f t="shared" si="68"/>
        <v>#N/A</v>
      </c>
      <c r="BF124" s="516" t="e">
        <f t="shared" si="68"/>
        <v>#N/A</v>
      </c>
      <c r="BG124" s="516" t="e">
        <f t="shared" si="68"/>
        <v>#N/A</v>
      </c>
      <c r="BH124" s="516" t="e">
        <f t="shared" si="68"/>
        <v>#N/A</v>
      </c>
      <c r="BI124" s="516" t="e">
        <f t="shared" si="68"/>
        <v>#N/A</v>
      </c>
      <c r="BJ124" s="516" t="e">
        <f t="shared" si="68"/>
        <v>#N/A</v>
      </c>
      <c r="BK124" s="516" t="e">
        <f t="shared" si="68"/>
        <v>#N/A</v>
      </c>
      <c r="BL124" s="516" t="e">
        <f t="shared" si="68"/>
        <v>#N/A</v>
      </c>
      <c r="BM124" s="748"/>
      <c r="BN124" s="749"/>
      <c r="BO124" s="748"/>
      <c r="BP124" s="749"/>
      <c r="BQ124" s="752"/>
      <c r="BR124" s="753"/>
      <c r="BS124" s="753"/>
      <c r="BT124" s="753"/>
      <c r="BU124" s="753"/>
      <c r="BV124" s="330"/>
      <c r="BW124" s="330"/>
      <c r="BX124" s="330"/>
      <c r="BY124" s="330"/>
      <c r="BZ124" s="330"/>
      <c r="CA124" s="330"/>
      <c r="CB124" s="330"/>
      <c r="CC124" s="517"/>
      <c r="CD124" s="517"/>
      <c r="CE124" s="517"/>
      <c r="CF124" s="517"/>
      <c r="CG124" s="517"/>
      <c r="CH124" s="517"/>
      <c r="CI124" s="517"/>
      <c r="CJ124" s="517"/>
      <c r="CK124" s="517"/>
      <c r="CL124" s="517"/>
      <c r="CM124" s="517"/>
      <c r="CN124" s="517"/>
      <c r="CO124" s="517"/>
      <c r="CP124" s="517"/>
      <c r="CQ124" s="517"/>
      <c r="CR124" s="517"/>
      <c r="CS124" s="517"/>
      <c r="CT124" s="517"/>
      <c r="CU124" s="517"/>
      <c r="CV124" s="517"/>
      <c r="CW124" s="517"/>
      <c r="CX124" s="517"/>
      <c r="CY124" s="517"/>
      <c r="CZ124" s="517"/>
      <c r="DA124" s="517"/>
      <c r="DB124" s="517"/>
      <c r="DC124" s="517"/>
      <c r="DD124" s="517"/>
      <c r="DE124" s="517"/>
      <c r="DF124" s="517"/>
      <c r="DG124" s="517"/>
      <c r="DH124" s="507"/>
      <c r="DI124" s="440"/>
      <c r="DJ124" s="440"/>
      <c r="DK124" s="440"/>
      <c r="DL124" s="440"/>
      <c r="DM124" s="440"/>
      <c r="DN124" s="440"/>
      <c r="DO124" s="440"/>
    </row>
    <row r="125" spans="1:119" s="441" customFormat="1" ht="12.95" hidden="1" customHeight="1">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c r="AC125" s="430"/>
      <c r="AD125" s="430"/>
      <c r="AE125" s="430"/>
      <c r="AF125" s="430"/>
      <c r="AG125" s="430"/>
      <c r="AH125" s="330"/>
      <c r="AI125" s="330"/>
      <c r="AJ125" s="330"/>
      <c r="AK125" s="330"/>
      <c r="AL125" s="330"/>
      <c r="AM125" s="332"/>
      <c r="AN125" s="330"/>
      <c r="AO125" s="330"/>
      <c r="AP125" s="330"/>
      <c r="AQ125" s="330"/>
      <c r="AR125" s="330"/>
      <c r="AS125" s="330"/>
      <c r="AT125" s="330"/>
      <c r="AU125" s="330"/>
      <c r="AV125" s="330"/>
      <c r="AW125" s="330"/>
      <c r="AX125" s="330"/>
      <c r="AY125" s="330"/>
      <c r="AZ125" s="330"/>
      <c r="BA125" s="330"/>
      <c r="BB125" s="330"/>
      <c r="BC125" s="330"/>
      <c r="BD125" s="330"/>
      <c r="BE125" s="330"/>
      <c r="BF125" s="330"/>
      <c r="BG125" s="330"/>
      <c r="BH125" s="330"/>
      <c r="BI125" s="330"/>
      <c r="BJ125" s="330"/>
      <c r="BK125" s="330"/>
      <c r="BL125" s="330"/>
      <c r="BM125" s="430"/>
      <c r="BN125" s="430"/>
      <c r="BO125" s="430"/>
      <c r="BP125" s="430"/>
      <c r="BQ125" s="430"/>
      <c r="BR125" s="430"/>
      <c r="BS125" s="430"/>
      <c r="BT125" s="430"/>
      <c r="BU125" s="430"/>
      <c r="BV125" s="330"/>
      <c r="BW125" s="330"/>
      <c r="BX125" s="330"/>
      <c r="BY125" s="330"/>
      <c r="BZ125" s="330"/>
      <c r="CA125" s="330"/>
      <c r="CB125" s="330"/>
      <c r="CC125" s="430"/>
      <c r="CD125" s="430"/>
      <c r="CE125" s="430"/>
      <c r="CF125" s="430"/>
      <c r="CG125" s="430"/>
      <c r="CH125" s="518"/>
      <c r="CI125" s="430"/>
      <c r="CJ125" s="430"/>
      <c r="CK125" s="430"/>
      <c r="CL125" s="430"/>
      <c r="CM125" s="430"/>
      <c r="CN125" s="430"/>
      <c r="CO125" s="430"/>
      <c r="CP125" s="430"/>
      <c r="CQ125" s="430"/>
      <c r="CR125" s="430"/>
      <c r="CS125" s="430"/>
      <c r="CT125" s="430"/>
      <c r="CU125" s="430"/>
      <c r="CV125" s="430"/>
      <c r="CW125" s="430"/>
      <c r="CX125" s="430"/>
      <c r="CY125" s="430"/>
      <c r="CZ125" s="430"/>
      <c r="DA125" s="430"/>
      <c r="DB125" s="430"/>
      <c r="DC125" s="430"/>
      <c r="DD125" s="430"/>
      <c r="DE125" s="430"/>
      <c r="DF125" s="430"/>
      <c r="DG125" s="430"/>
      <c r="DH125" s="507"/>
      <c r="DI125" s="440"/>
      <c r="DJ125" s="440"/>
      <c r="DK125" s="440"/>
      <c r="DL125" s="440"/>
      <c r="DM125" s="440"/>
      <c r="DN125" s="440"/>
      <c r="DO125" s="440"/>
    </row>
    <row r="126" spans="1:119" s="441" customFormat="1" ht="12.95" hidden="1" customHeight="1">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c r="AC126" s="430"/>
      <c r="AD126" s="514"/>
      <c r="AE126" s="515"/>
      <c r="AF126" s="515"/>
      <c r="AG126" s="515"/>
      <c r="AH126" s="516" t="e">
        <f t="shared" ref="AH126:BL126" si="69">VLOOKUP(AH39,$X$42:$AF$61,5,FALSE)</f>
        <v>#N/A</v>
      </c>
      <c r="AI126" s="516" t="e">
        <f t="shared" si="69"/>
        <v>#N/A</v>
      </c>
      <c r="AJ126" s="516" t="e">
        <f t="shared" si="69"/>
        <v>#N/A</v>
      </c>
      <c r="AK126" s="516" t="e">
        <f t="shared" si="69"/>
        <v>#N/A</v>
      </c>
      <c r="AL126" s="516" t="e">
        <f t="shared" si="69"/>
        <v>#N/A</v>
      </c>
      <c r="AM126" s="516" t="e">
        <f t="shared" si="69"/>
        <v>#N/A</v>
      </c>
      <c r="AN126" s="516" t="e">
        <f t="shared" si="69"/>
        <v>#N/A</v>
      </c>
      <c r="AO126" s="516" t="e">
        <f t="shared" si="69"/>
        <v>#N/A</v>
      </c>
      <c r="AP126" s="516" t="e">
        <f t="shared" si="69"/>
        <v>#N/A</v>
      </c>
      <c r="AQ126" s="516" t="e">
        <f t="shared" si="69"/>
        <v>#N/A</v>
      </c>
      <c r="AR126" s="516" t="e">
        <f t="shared" si="69"/>
        <v>#N/A</v>
      </c>
      <c r="AS126" s="516" t="e">
        <f t="shared" si="69"/>
        <v>#N/A</v>
      </c>
      <c r="AT126" s="516" t="e">
        <f t="shared" si="69"/>
        <v>#N/A</v>
      </c>
      <c r="AU126" s="516" t="e">
        <f t="shared" si="69"/>
        <v>#N/A</v>
      </c>
      <c r="AV126" s="516" t="e">
        <f t="shared" si="69"/>
        <v>#N/A</v>
      </c>
      <c r="AW126" s="516" t="e">
        <f t="shared" si="69"/>
        <v>#N/A</v>
      </c>
      <c r="AX126" s="516" t="e">
        <f t="shared" si="69"/>
        <v>#N/A</v>
      </c>
      <c r="AY126" s="516" t="e">
        <f t="shared" si="69"/>
        <v>#N/A</v>
      </c>
      <c r="AZ126" s="516" t="e">
        <f t="shared" si="69"/>
        <v>#N/A</v>
      </c>
      <c r="BA126" s="516" t="e">
        <f t="shared" si="69"/>
        <v>#N/A</v>
      </c>
      <c r="BB126" s="516" t="e">
        <f t="shared" si="69"/>
        <v>#N/A</v>
      </c>
      <c r="BC126" s="516" t="e">
        <f t="shared" si="69"/>
        <v>#N/A</v>
      </c>
      <c r="BD126" s="516" t="e">
        <f t="shared" si="69"/>
        <v>#N/A</v>
      </c>
      <c r="BE126" s="516" t="e">
        <f t="shared" si="69"/>
        <v>#N/A</v>
      </c>
      <c r="BF126" s="516" t="e">
        <f t="shared" si="69"/>
        <v>#N/A</v>
      </c>
      <c r="BG126" s="516" t="e">
        <f t="shared" si="69"/>
        <v>#N/A</v>
      </c>
      <c r="BH126" s="516" t="e">
        <f t="shared" si="69"/>
        <v>#N/A</v>
      </c>
      <c r="BI126" s="516" t="e">
        <f t="shared" si="69"/>
        <v>#N/A</v>
      </c>
      <c r="BJ126" s="516" t="e">
        <f t="shared" si="69"/>
        <v>#N/A</v>
      </c>
      <c r="BK126" s="516" t="e">
        <f t="shared" si="69"/>
        <v>#N/A</v>
      </c>
      <c r="BL126" s="516" t="e">
        <f t="shared" si="69"/>
        <v>#N/A</v>
      </c>
      <c r="BM126" s="748"/>
      <c r="BN126" s="749"/>
      <c r="BO126" s="748"/>
      <c r="BP126" s="749"/>
      <c r="BQ126" s="752"/>
      <c r="BR126" s="753"/>
      <c r="BS126" s="753"/>
      <c r="BT126" s="753"/>
      <c r="BU126" s="753"/>
      <c r="BV126" s="330"/>
      <c r="BW126" s="330"/>
      <c r="BX126" s="330"/>
      <c r="BY126" s="330"/>
      <c r="BZ126" s="330"/>
      <c r="CA126" s="330"/>
      <c r="CB126" s="330"/>
      <c r="CC126" s="519"/>
      <c r="CD126" s="519"/>
      <c r="CE126" s="519"/>
      <c r="CF126" s="519"/>
      <c r="CG126" s="519"/>
      <c r="CH126" s="519"/>
      <c r="CI126" s="519"/>
      <c r="CJ126" s="519"/>
      <c r="CK126" s="519"/>
      <c r="CL126" s="519"/>
      <c r="CM126" s="519"/>
      <c r="CN126" s="519"/>
      <c r="CO126" s="519"/>
      <c r="CP126" s="519"/>
      <c r="CQ126" s="519"/>
      <c r="CR126" s="519"/>
      <c r="CS126" s="519"/>
      <c r="CT126" s="519"/>
      <c r="CU126" s="519"/>
      <c r="CV126" s="519"/>
      <c r="CW126" s="519"/>
      <c r="CX126" s="519"/>
      <c r="CY126" s="519"/>
      <c r="CZ126" s="519"/>
      <c r="DA126" s="519"/>
      <c r="DB126" s="519"/>
      <c r="DC126" s="519"/>
      <c r="DD126" s="519"/>
      <c r="DE126" s="519"/>
      <c r="DF126" s="519"/>
      <c r="DG126" s="519"/>
      <c r="DH126" s="507"/>
      <c r="DI126" s="440"/>
      <c r="DJ126" s="440"/>
      <c r="DK126" s="440"/>
      <c r="DL126" s="440"/>
      <c r="DM126" s="440"/>
      <c r="DN126" s="440"/>
      <c r="DO126" s="440"/>
    </row>
    <row r="127" spans="1:119" s="441" customFormat="1" ht="12.95" hidden="1" customHeight="1">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430"/>
      <c r="AD127" s="430"/>
      <c r="AE127" s="430"/>
      <c r="AF127" s="430"/>
      <c r="AG127" s="430"/>
      <c r="AH127" s="330"/>
      <c r="AI127" s="330"/>
      <c r="AJ127" s="330"/>
      <c r="AK127" s="330"/>
      <c r="AL127" s="330"/>
      <c r="AM127" s="332"/>
      <c r="AN127" s="330"/>
      <c r="AO127" s="330"/>
      <c r="AP127" s="330"/>
      <c r="AQ127" s="330"/>
      <c r="AR127" s="330"/>
      <c r="AS127" s="330"/>
      <c r="AT127" s="330"/>
      <c r="AU127" s="330"/>
      <c r="AV127" s="330"/>
      <c r="AW127" s="330"/>
      <c r="AX127" s="330"/>
      <c r="AY127" s="330"/>
      <c r="AZ127" s="330"/>
      <c r="BA127" s="330"/>
      <c r="BB127" s="330"/>
      <c r="BC127" s="330"/>
      <c r="BD127" s="330"/>
      <c r="BE127" s="330"/>
      <c r="BF127" s="330"/>
      <c r="BG127" s="330"/>
      <c r="BH127" s="330"/>
      <c r="BI127" s="330"/>
      <c r="BJ127" s="330"/>
      <c r="BK127" s="330"/>
      <c r="BL127" s="330"/>
      <c r="BM127" s="430"/>
      <c r="BN127" s="430"/>
      <c r="BO127" s="430"/>
      <c r="BP127" s="430"/>
      <c r="BQ127" s="430"/>
      <c r="BR127" s="430"/>
      <c r="BS127" s="430"/>
      <c r="BT127" s="430"/>
      <c r="BU127" s="430"/>
      <c r="BV127" s="330"/>
      <c r="BW127" s="330"/>
      <c r="BX127" s="330"/>
      <c r="BY127" s="330"/>
      <c r="BZ127" s="330"/>
      <c r="CA127" s="330"/>
      <c r="CB127" s="330"/>
      <c r="CC127" s="430"/>
      <c r="CD127" s="430"/>
      <c r="CE127" s="430"/>
      <c r="CF127" s="430"/>
      <c r="CG127" s="430"/>
      <c r="CH127" s="430"/>
      <c r="CI127" s="430"/>
      <c r="CJ127" s="430"/>
      <c r="CK127" s="430"/>
      <c r="CL127" s="430"/>
      <c r="CM127" s="430"/>
      <c r="CN127" s="430"/>
      <c r="CO127" s="430"/>
      <c r="CP127" s="507"/>
      <c r="CQ127" s="507"/>
      <c r="CR127" s="507"/>
      <c r="CS127" s="507"/>
      <c r="CT127" s="507"/>
      <c r="CU127" s="507"/>
      <c r="CV127" s="507"/>
      <c r="CW127" s="507"/>
      <c r="CX127" s="507"/>
      <c r="CY127" s="507"/>
      <c r="CZ127" s="507"/>
      <c r="DA127" s="507"/>
      <c r="DB127" s="507"/>
      <c r="DC127" s="507"/>
      <c r="DD127" s="507"/>
      <c r="DE127" s="507"/>
      <c r="DF127" s="507"/>
      <c r="DG127" s="507"/>
      <c r="DH127" s="507"/>
      <c r="DI127" s="440"/>
      <c r="DJ127" s="440"/>
      <c r="DK127" s="440"/>
      <c r="DL127" s="440"/>
      <c r="DM127" s="440"/>
      <c r="DN127" s="440"/>
      <c r="DO127" s="440"/>
    </row>
    <row r="128" spans="1:119" s="441" customFormat="1" ht="12.95" hidden="1" customHeight="1">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430"/>
      <c r="AD128" s="474"/>
      <c r="AE128" s="474"/>
      <c r="AF128" s="474"/>
      <c r="AG128" s="474"/>
      <c r="AH128" s="502" t="s">
        <v>768</v>
      </c>
      <c r="AI128" s="502"/>
      <c r="AJ128" s="502"/>
      <c r="AK128" s="502"/>
      <c r="AL128" s="502"/>
      <c r="AM128" s="502"/>
      <c r="AN128" s="502"/>
      <c r="AO128" s="502" t="s">
        <v>717</v>
      </c>
      <c r="AP128" s="502"/>
      <c r="AQ128" s="502"/>
      <c r="AR128" s="502"/>
      <c r="AS128" s="502"/>
      <c r="AT128" s="502"/>
      <c r="AU128" s="502"/>
      <c r="AV128" s="502" t="s">
        <v>718</v>
      </c>
      <c r="AW128" s="502"/>
      <c r="AX128" s="502"/>
      <c r="AY128" s="502"/>
      <c r="AZ128" s="502"/>
      <c r="BA128" s="502"/>
      <c r="BB128" s="502"/>
      <c r="BC128" s="502" t="s">
        <v>719</v>
      </c>
      <c r="BD128" s="502"/>
      <c r="BE128" s="502"/>
      <c r="BF128" s="502"/>
      <c r="BG128" s="502"/>
      <c r="BH128" s="502"/>
      <c r="BI128" s="502"/>
      <c r="BJ128" s="503" t="s">
        <v>720</v>
      </c>
      <c r="BK128" s="503"/>
      <c r="BL128" s="503"/>
      <c r="BM128" s="504" t="s">
        <v>190</v>
      </c>
      <c r="BN128" s="471"/>
      <c r="BO128" s="504"/>
      <c r="BP128" s="471"/>
      <c r="BQ128" s="504"/>
      <c r="BR128" s="471"/>
      <c r="BS128" s="471"/>
      <c r="BT128" s="471"/>
      <c r="BU128" s="471"/>
      <c r="BV128" s="330"/>
      <c r="BW128" s="330"/>
      <c r="BX128" s="330"/>
      <c r="BY128" s="330"/>
      <c r="BZ128" s="330"/>
      <c r="CA128" s="330"/>
      <c r="CB128" s="330"/>
      <c r="CC128" s="505"/>
      <c r="CD128" s="505"/>
      <c r="CE128" s="505"/>
      <c r="CF128" s="505"/>
      <c r="CG128" s="505"/>
      <c r="CH128" s="505"/>
      <c r="CI128" s="505"/>
      <c r="CJ128" s="505"/>
      <c r="CK128" s="505"/>
      <c r="CL128" s="505"/>
      <c r="CM128" s="505"/>
      <c r="CN128" s="505"/>
      <c r="CO128" s="505"/>
      <c r="CP128" s="505"/>
      <c r="CQ128" s="505"/>
      <c r="CR128" s="505"/>
      <c r="CS128" s="505"/>
      <c r="CT128" s="505"/>
      <c r="CU128" s="505"/>
      <c r="CV128" s="505"/>
      <c r="CW128" s="505"/>
      <c r="CX128" s="505"/>
      <c r="CY128" s="505"/>
      <c r="CZ128" s="505"/>
      <c r="DA128" s="505"/>
      <c r="DB128" s="505"/>
      <c r="DC128" s="505"/>
      <c r="DD128" s="505"/>
      <c r="DE128" s="506"/>
      <c r="DF128" s="506"/>
      <c r="DG128" s="506"/>
      <c r="DH128" s="507"/>
      <c r="DI128" s="440"/>
      <c r="DJ128" s="440"/>
      <c r="DK128" s="440"/>
      <c r="DL128" s="440"/>
      <c r="DM128" s="440"/>
      <c r="DN128" s="440"/>
      <c r="DO128" s="440"/>
    </row>
    <row r="129" spans="1:119" s="441" customFormat="1" ht="12.95" hidden="1" customHeight="1">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430"/>
      <c r="AD129" s="508"/>
      <c r="AE129" s="385"/>
      <c r="AF129" s="385"/>
      <c r="AG129" s="385"/>
      <c r="AH129" s="463">
        <v>1</v>
      </c>
      <c r="AI129" s="463">
        <v>2</v>
      </c>
      <c r="AJ129" s="463">
        <v>3</v>
      </c>
      <c r="AK129" s="463">
        <v>4</v>
      </c>
      <c r="AL129" s="463">
        <v>5</v>
      </c>
      <c r="AM129" s="463">
        <v>6</v>
      </c>
      <c r="AN129" s="463">
        <v>7</v>
      </c>
      <c r="AO129" s="463">
        <v>8</v>
      </c>
      <c r="AP129" s="463">
        <v>9</v>
      </c>
      <c r="AQ129" s="463">
        <v>10</v>
      </c>
      <c r="AR129" s="463">
        <v>11</v>
      </c>
      <c r="AS129" s="463">
        <v>12</v>
      </c>
      <c r="AT129" s="463">
        <v>13</v>
      </c>
      <c r="AU129" s="463">
        <v>14</v>
      </c>
      <c r="AV129" s="463">
        <v>15</v>
      </c>
      <c r="AW129" s="463">
        <v>16</v>
      </c>
      <c r="AX129" s="463">
        <v>17</v>
      </c>
      <c r="AY129" s="463">
        <v>18</v>
      </c>
      <c r="AZ129" s="463">
        <v>19</v>
      </c>
      <c r="BA129" s="463">
        <v>20</v>
      </c>
      <c r="BB129" s="463">
        <v>21</v>
      </c>
      <c r="BC129" s="463">
        <v>22</v>
      </c>
      <c r="BD129" s="463">
        <v>23</v>
      </c>
      <c r="BE129" s="463">
        <v>24</v>
      </c>
      <c r="BF129" s="463">
        <v>25</v>
      </c>
      <c r="BG129" s="463">
        <v>26</v>
      </c>
      <c r="BH129" s="463">
        <v>27</v>
      </c>
      <c r="BI129" s="463">
        <v>28</v>
      </c>
      <c r="BJ129" s="463">
        <v>29</v>
      </c>
      <c r="BK129" s="463">
        <v>30</v>
      </c>
      <c r="BL129" s="463">
        <v>31</v>
      </c>
      <c r="BM129" s="504"/>
      <c r="BN129" s="509"/>
      <c r="BO129" s="504"/>
      <c r="BP129" s="471"/>
      <c r="BQ129" s="471"/>
      <c r="BR129" s="471"/>
      <c r="BS129" s="471"/>
      <c r="BT129" s="471"/>
      <c r="BU129" s="471"/>
      <c r="BV129" s="330"/>
      <c r="BW129" s="330"/>
      <c r="BX129" s="330"/>
      <c r="BY129" s="330"/>
      <c r="BZ129" s="330"/>
      <c r="CA129" s="330"/>
      <c r="CB129" s="330"/>
      <c r="CC129" s="510"/>
      <c r="CD129" s="510"/>
      <c r="CE129" s="510"/>
      <c r="CF129" s="510"/>
      <c r="CG129" s="510"/>
      <c r="CH129" s="510"/>
      <c r="CI129" s="510"/>
      <c r="CJ129" s="510"/>
      <c r="CK129" s="510"/>
      <c r="CL129" s="510"/>
      <c r="CM129" s="510"/>
      <c r="CN129" s="510"/>
      <c r="CO129" s="510"/>
      <c r="CP129" s="510"/>
      <c r="CQ129" s="510"/>
      <c r="CR129" s="510"/>
      <c r="CS129" s="510"/>
      <c r="CT129" s="510"/>
      <c r="CU129" s="510"/>
      <c r="CV129" s="510"/>
      <c r="CW129" s="510"/>
      <c r="CX129" s="510"/>
      <c r="CY129" s="510"/>
      <c r="CZ129" s="510"/>
      <c r="DA129" s="510"/>
      <c r="DB129" s="510"/>
      <c r="DC129" s="510"/>
      <c r="DD129" s="510"/>
      <c r="DE129" s="510"/>
      <c r="DF129" s="510"/>
      <c r="DG129" s="510"/>
      <c r="DH129" s="507"/>
      <c r="DI129" s="440"/>
      <c r="DJ129" s="440"/>
      <c r="DK129" s="440"/>
      <c r="DL129" s="440"/>
      <c r="DM129" s="440"/>
      <c r="DN129" s="440"/>
      <c r="DO129" s="440"/>
    </row>
    <row r="130" spans="1:119" s="441" customFormat="1" ht="12.95" hidden="1" customHeight="1">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430"/>
      <c r="AD130" s="474"/>
      <c r="AE130" s="474"/>
      <c r="AF130" s="474"/>
      <c r="AG130" s="474"/>
      <c r="AH130" s="511">
        <f t="shared" ref="AH130:BL130" si="70">DATE($AR$2,$AU$2,AH129)</f>
        <v>46357</v>
      </c>
      <c r="AI130" s="511">
        <f t="shared" si="70"/>
        <v>46358</v>
      </c>
      <c r="AJ130" s="511">
        <f t="shared" si="70"/>
        <v>46359</v>
      </c>
      <c r="AK130" s="511">
        <f t="shared" si="70"/>
        <v>46360</v>
      </c>
      <c r="AL130" s="511">
        <f t="shared" si="70"/>
        <v>46361</v>
      </c>
      <c r="AM130" s="511">
        <f t="shared" si="70"/>
        <v>46362</v>
      </c>
      <c r="AN130" s="511">
        <f t="shared" si="70"/>
        <v>46363</v>
      </c>
      <c r="AO130" s="511">
        <f t="shared" si="70"/>
        <v>46364</v>
      </c>
      <c r="AP130" s="511">
        <f t="shared" si="70"/>
        <v>46365</v>
      </c>
      <c r="AQ130" s="511">
        <f t="shared" si="70"/>
        <v>46366</v>
      </c>
      <c r="AR130" s="511">
        <f t="shared" si="70"/>
        <v>46367</v>
      </c>
      <c r="AS130" s="511">
        <f t="shared" si="70"/>
        <v>46368</v>
      </c>
      <c r="AT130" s="511">
        <f t="shared" si="70"/>
        <v>46369</v>
      </c>
      <c r="AU130" s="511">
        <f t="shared" si="70"/>
        <v>46370</v>
      </c>
      <c r="AV130" s="511">
        <f t="shared" si="70"/>
        <v>46371</v>
      </c>
      <c r="AW130" s="511">
        <f t="shared" si="70"/>
        <v>46372</v>
      </c>
      <c r="AX130" s="511">
        <f t="shared" si="70"/>
        <v>46373</v>
      </c>
      <c r="AY130" s="511">
        <f t="shared" si="70"/>
        <v>46374</v>
      </c>
      <c r="AZ130" s="511">
        <f t="shared" si="70"/>
        <v>46375</v>
      </c>
      <c r="BA130" s="511">
        <f t="shared" si="70"/>
        <v>46376</v>
      </c>
      <c r="BB130" s="511">
        <f t="shared" si="70"/>
        <v>46377</v>
      </c>
      <c r="BC130" s="511">
        <f t="shared" si="70"/>
        <v>46378</v>
      </c>
      <c r="BD130" s="511">
        <f t="shared" si="70"/>
        <v>46379</v>
      </c>
      <c r="BE130" s="511">
        <f t="shared" si="70"/>
        <v>46380</v>
      </c>
      <c r="BF130" s="511">
        <f t="shared" si="70"/>
        <v>46381</v>
      </c>
      <c r="BG130" s="511">
        <f t="shared" si="70"/>
        <v>46382</v>
      </c>
      <c r="BH130" s="511">
        <f t="shared" si="70"/>
        <v>46383</v>
      </c>
      <c r="BI130" s="511">
        <f t="shared" si="70"/>
        <v>46384</v>
      </c>
      <c r="BJ130" s="511">
        <f t="shared" si="70"/>
        <v>46385</v>
      </c>
      <c r="BK130" s="511">
        <f t="shared" si="70"/>
        <v>46386</v>
      </c>
      <c r="BL130" s="511">
        <f t="shared" si="70"/>
        <v>46387</v>
      </c>
      <c r="BM130" s="512"/>
      <c r="BN130" s="509"/>
      <c r="BO130" s="504"/>
      <c r="BP130" s="471"/>
      <c r="BQ130" s="504"/>
      <c r="BR130" s="471"/>
      <c r="BS130" s="471"/>
      <c r="BT130" s="471"/>
      <c r="BU130" s="471"/>
      <c r="BV130" s="330"/>
      <c r="BW130" s="330"/>
      <c r="BX130" s="330"/>
      <c r="BY130" s="330"/>
      <c r="BZ130" s="330"/>
      <c r="CA130" s="330"/>
      <c r="CB130" s="330"/>
      <c r="CC130" s="513"/>
      <c r="CD130" s="513"/>
      <c r="CE130" s="513"/>
      <c r="CF130" s="513"/>
      <c r="CG130" s="513"/>
      <c r="CH130" s="513"/>
      <c r="CI130" s="513"/>
      <c r="CJ130" s="513"/>
      <c r="CK130" s="513"/>
      <c r="CL130" s="513"/>
      <c r="CM130" s="513"/>
      <c r="CN130" s="513"/>
      <c r="CO130" s="513"/>
      <c r="CP130" s="513"/>
      <c r="CQ130" s="513"/>
      <c r="CR130" s="513"/>
      <c r="CS130" s="513"/>
      <c r="CT130" s="513"/>
      <c r="CU130" s="513"/>
      <c r="CV130" s="513"/>
      <c r="CW130" s="513"/>
      <c r="CX130" s="513"/>
      <c r="CY130" s="513"/>
      <c r="CZ130" s="513"/>
      <c r="DA130" s="513"/>
      <c r="DB130" s="513"/>
      <c r="DC130" s="513"/>
      <c r="DD130" s="513"/>
      <c r="DE130" s="513"/>
      <c r="DF130" s="513"/>
      <c r="DG130" s="513"/>
      <c r="DH130" s="507"/>
      <c r="DI130" s="440"/>
      <c r="DJ130" s="440"/>
      <c r="DK130" s="440"/>
      <c r="DL130" s="440"/>
      <c r="DM130" s="440"/>
      <c r="DN130" s="440"/>
      <c r="DO130" s="440"/>
    </row>
    <row r="131" spans="1:119" s="441" customFormat="1" ht="12.95" hidden="1" customHeight="1">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c r="AC131" s="430"/>
      <c r="AD131" s="514"/>
      <c r="AE131" s="515"/>
      <c r="AF131" s="515"/>
      <c r="AG131" s="515"/>
      <c r="AH131" s="516" t="e">
        <f t="shared" ref="AH131:BL131" si="71">VLOOKUP(AH13,$B$42:$J$61,8,FALSE)</f>
        <v>#N/A</v>
      </c>
      <c r="AI131" s="516" t="e">
        <f t="shared" si="71"/>
        <v>#N/A</v>
      </c>
      <c r="AJ131" s="516" t="e">
        <f t="shared" si="71"/>
        <v>#N/A</v>
      </c>
      <c r="AK131" s="516" t="e">
        <f t="shared" si="71"/>
        <v>#N/A</v>
      </c>
      <c r="AL131" s="516" t="e">
        <f t="shared" si="71"/>
        <v>#N/A</v>
      </c>
      <c r="AM131" s="516" t="e">
        <f t="shared" si="71"/>
        <v>#N/A</v>
      </c>
      <c r="AN131" s="516" t="e">
        <f t="shared" si="71"/>
        <v>#N/A</v>
      </c>
      <c r="AO131" s="516" t="e">
        <f t="shared" si="71"/>
        <v>#N/A</v>
      </c>
      <c r="AP131" s="516" t="e">
        <f t="shared" si="71"/>
        <v>#N/A</v>
      </c>
      <c r="AQ131" s="516" t="e">
        <f t="shared" si="71"/>
        <v>#N/A</v>
      </c>
      <c r="AR131" s="516" t="e">
        <f t="shared" si="71"/>
        <v>#N/A</v>
      </c>
      <c r="AS131" s="516" t="e">
        <f t="shared" si="71"/>
        <v>#N/A</v>
      </c>
      <c r="AT131" s="516" t="e">
        <f t="shared" si="71"/>
        <v>#N/A</v>
      </c>
      <c r="AU131" s="516" t="e">
        <f t="shared" si="71"/>
        <v>#N/A</v>
      </c>
      <c r="AV131" s="516" t="e">
        <f t="shared" si="71"/>
        <v>#N/A</v>
      </c>
      <c r="AW131" s="516" t="e">
        <f t="shared" si="71"/>
        <v>#N/A</v>
      </c>
      <c r="AX131" s="516" t="e">
        <f t="shared" si="71"/>
        <v>#N/A</v>
      </c>
      <c r="AY131" s="516" t="e">
        <f t="shared" si="71"/>
        <v>#N/A</v>
      </c>
      <c r="AZ131" s="516" t="e">
        <f t="shared" si="71"/>
        <v>#N/A</v>
      </c>
      <c r="BA131" s="516" t="e">
        <f t="shared" si="71"/>
        <v>#N/A</v>
      </c>
      <c r="BB131" s="516" t="e">
        <f t="shared" si="71"/>
        <v>#N/A</v>
      </c>
      <c r="BC131" s="516" t="e">
        <f t="shared" si="71"/>
        <v>#N/A</v>
      </c>
      <c r="BD131" s="516" t="e">
        <f t="shared" si="71"/>
        <v>#N/A</v>
      </c>
      <c r="BE131" s="516" t="e">
        <f t="shared" si="71"/>
        <v>#N/A</v>
      </c>
      <c r="BF131" s="516" t="e">
        <f t="shared" si="71"/>
        <v>#N/A</v>
      </c>
      <c r="BG131" s="516" t="e">
        <f t="shared" si="71"/>
        <v>#N/A</v>
      </c>
      <c r="BH131" s="516" t="e">
        <f t="shared" si="71"/>
        <v>#N/A</v>
      </c>
      <c r="BI131" s="516" t="e">
        <f t="shared" si="71"/>
        <v>#N/A</v>
      </c>
      <c r="BJ131" s="516" t="e">
        <f t="shared" si="71"/>
        <v>#N/A</v>
      </c>
      <c r="BK131" s="516" t="e">
        <f t="shared" si="71"/>
        <v>#N/A</v>
      </c>
      <c r="BL131" s="516" t="e">
        <f t="shared" si="71"/>
        <v>#N/A</v>
      </c>
      <c r="BM131" s="748"/>
      <c r="BN131" s="749"/>
      <c r="BO131" s="748"/>
      <c r="BP131" s="749"/>
      <c r="BQ131" s="750"/>
      <c r="BR131" s="751"/>
      <c r="BS131" s="751"/>
      <c r="BT131" s="751"/>
      <c r="BU131" s="751"/>
      <c r="BV131" s="330"/>
      <c r="BW131" s="330"/>
      <c r="BX131" s="330"/>
      <c r="BY131" s="330"/>
      <c r="BZ131" s="330"/>
      <c r="CA131" s="330"/>
      <c r="CB131" s="330"/>
      <c r="CC131" s="519"/>
      <c r="CD131" s="519"/>
      <c r="CE131" s="519"/>
      <c r="CF131" s="519"/>
      <c r="CG131" s="519"/>
      <c r="CH131" s="519"/>
      <c r="CI131" s="519"/>
      <c r="CJ131" s="519"/>
      <c r="CK131" s="519"/>
      <c r="CL131" s="519"/>
      <c r="CM131" s="519"/>
      <c r="CN131" s="519"/>
      <c r="CO131" s="519"/>
      <c r="CP131" s="519"/>
      <c r="CQ131" s="519"/>
      <c r="CR131" s="519"/>
      <c r="CS131" s="519"/>
      <c r="CT131" s="519"/>
      <c r="CU131" s="519"/>
      <c r="CV131" s="519"/>
      <c r="CW131" s="519"/>
      <c r="CX131" s="519"/>
      <c r="CY131" s="519"/>
      <c r="CZ131" s="519"/>
      <c r="DA131" s="519"/>
      <c r="DB131" s="519"/>
      <c r="DC131" s="519"/>
      <c r="DD131" s="519"/>
      <c r="DE131" s="519"/>
      <c r="DF131" s="519"/>
      <c r="DG131" s="519"/>
      <c r="DH131" s="507"/>
      <c r="DI131" s="440"/>
      <c r="DJ131" s="440"/>
      <c r="DK131" s="440"/>
      <c r="DL131" s="440"/>
      <c r="DM131" s="440"/>
      <c r="DN131" s="440"/>
      <c r="DO131" s="440"/>
    </row>
    <row r="132" spans="1:119" s="441" customFormat="1" ht="12.95" hidden="1" customHeight="1">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c r="AC132" s="430"/>
      <c r="AD132" s="514"/>
      <c r="AE132" s="515"/>
      <c r="AF132" s="515"/>
      <c r="AG132" s="515"/>
      <c r="AH132" s="516" t="e">
        <f t="shared" ref="AH132:BL132" si="72">VLOOKUP(AH14,$B$42:$J$61,8,FALSE)</f>
        <v>#N/A</v>
      </c>
      <c r="AI132" s="516" t="e">
        <f t="shared" si="72"/>
        <v>#N/A</v>
      </c>
      <c r="AJ132" s="516" t="e">
        <f t="shared" si="72"/>
        <v>#N/A</v>
      </c>
      <c r="AK132" s="516" t="e">
        <f t="shared" si="72"/>
        <v>#N/A</v>
      </c>
      <c r="AL132" s="516" t="e">
        <f t="shared" si="72"/>
        <v>#N/A</v>
      </c>
      <c r="AM132" s="516" t="e">
        <f t="shared" si="72"/>
        <v>#N/A</v>
      </c>
      <c r="AN132" s="516" t="e">
        <f t="shared" si="72"/>
        <v>#N/A</v>
      </c>
      <c r="AO132" s="516" t="e">
        <f t="shared" si="72"/>
        <v>#N/A</v>
      </c>
      <c r="AP132" s="516" t="e">
        <f t="shared" si="72"/>
        <v>#N/A</v>
      </c>
      <c r="AQ132" s="516" t="e">
        <f t="shared" si="72"/>
        <v>#N/A</v>
      </c>
      <c r="AR132" s="516" t="e">
        <f t="shared" si="72"/>
        <v>#N/A</v>
      </c>
      <c r="AS132" s="516" t="e">
        <f t="shared" si="72"/>
        <v>#N/A</v>
      </c>
      <c r="AT132" s="516" t="e">
        <f t="shared" si="72"/>
        <v>#N/A</v>
      </c>
      <c r="AU132" s="516" t="e">
        <f t="shared" si="72"/>
        <v>#N/A</v>
      </c>
      <c r="AV132" s="516" t="e">
        <f t="shared" si="72"/>
        <v>#N/A</v>
      </c>
      <c r="AW132" s="516" t="e">
        <f t="shared" si="72"/>
        <v>#N/A</v>
      </c>
      <c r="AX132" s="516" t="e">
        <f t="shared" si="72"/>
        <v>#N/A</v>
      </c>
      <c r="AY132" s="516" t="e">
        <f t="shared" si="72"/>
        <v>#N/A</v>
      </c>
      <c r="AZ132" s="516" t="e">
        <f t="shared" si="72"/>
        <v>#N/A</v>
      </c>
      <c r="BA132" s="516" t="e">
        <f t="shared" si="72"/>
        <v>#N/A</v>
      </c>
      <c r="BB132" s="516" t="e">
        <f t="shared" si="72"/>
        <v>#N/A</v>
      </c>
      <c r="BC132" s="516" t="e">
        <f t="shared" si="72"/>
        <v>#N/A</v>
      </c>
      <c r="BD132" s="516" t="e">
        <f t="shared" si="72"/>
        <v>#N/A</v>
      </c>
      <c r="BE132" s="516" t="e">
        <f t="shared" si="72"/>
        <v>#N/A</v>
      </c>
      <c r="BF132" s="516" t="e">
        <f t="shared" si="72"/>
        <v>#N/A</v>
      </c>
      <c r="BG132" s="516" t="e">
        <f t="shared" si="72"/>
        <v>#N/A</v>
      </c>
      <c r="BH132" s="516" t="e">
        <f t="shared" si="72"/>
        <v>#N/A</v>
      </c>
      <c r="BI132" s="516" t="e">
        <f t="shared" si="72"/>
        <v>#N/A</v>
      </c>
      <c r="BJ132" s="516" t="e">
        <f t="shared" si="72"/>
        <v>#N/A</v>
      </c>
      <c r="BK132" s="516" t="e">
        <f t="shared" si="72"/>
        <v>#N/A</v>
      </c>
      <c r="BL132" s="516" t="e">
        <f t="shared" si="72"/>
        <v>#N/A</v>
      </c>
      <c r="BM132" s="748"/>
      <c r="BN132" s="749"/>
      <c r="BO132" s="748"/>
      <c r="BP132" s="749"/>
      <c r="BQ132" s="752"/>
      <c r="BR132" s="753"/>
      <c r="BS132" s="753"/>
      <c r="BT132" s="753"/>
      <c r="BU132" s="753"/>
      <c r="BV132" s="330"/>
      <c r="BW132" s="330"/>
      <c r="BX132" s="330"/>
      <c r="BY132" s="330"/>
      <c r="BZ132" s="330"/>
      <c r="CA132" s="330"/>
      <c r="CB132" s="330"/>
      <c r="CC132" s="519"/>
      <c r="CD132" s="519"/>
      <c r="CE132" s="519"/>
      <c r="CF132" s="519"/>
      <c r="CG132" s="519"/>
      <c r="CH132" s="519"/>
      <c r="CI132" s="519"/>
      <c r="CJ132" s="519"/>
      <c r="CK132" s="519"/>
      <c r="CL132" s="519"/>
      <c r="CM132" s="519"/>
      <c r="CN132" s="519"/>
      <c r="CO132" s="519"/>
      <c r="CP132" s="519"/>
      <c r="CQ132" s="519"/>
      <c r="CR132" s="519"/>
      <c r="CS132" s="519"/>
      <c r="CT132" s="519"/>
      <c r="CU132" s="519"/>
      <c r="CV132" s="519"/>
      <c r="CW132" s="519"/>
      <c r="CX132" s="519"/>
      <c r="CY132" s="519"/>
      <c r="CZ132" s="519"/>
      <c r="DA132" s="519"/>
      <c r="DB132" s="519"/>
      <c r="DC132" s="519"/>
      <c r="DD132" s="519"/>
      <c r="DE132" s="519"/>
      <c r="DF132" s="519"/>
      <c r="DG132" s="519"/>
      <c r="DH132" s="507"/>
      <c r="DI132" s="440"/>
      <c r="DJ132" s="440"/>
      <c r="DK132" s="440"/>
      <c r="DL132" s="440"/>
      <c r="DM132" s="440"/>
      <c r="DN132" s="440"/>
      <c r="DO132" s="440"/>
    </row>
    <row r="133" spans="1:119" s="441" customFormat="1" ht="12.95" hidden="1" customHeight="1">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c r="AC133" s="430"/>
      <c r="AD133" s="514"/>
      <c r="AE133" s="515"/>
      <c r="AF133" s="515"/>
      <c r="AG133" s="515"/>
      <c r="AH133" s="516" t="e">
        <f t="shared" ref="AH133:BL133" si="73">VLOOKUP(AH15,$B$42:$J$61,8,FALSE)</f>
        <v>#N/A</v>
      </c>
      <c r="AI133" s="516" t="e">
        <f t="shared" si="73"/>
        <v>#N/A</v>
      </c>
      <c r="AJ133" s="516" t="e">
        <f t="shared" si="73"/>
        <v>#N/A</v>
      </c>
      <c r="AK133" s="516" t="e">
        <f t="shared" si="73"/>
        <v>#N/A</v>
      </c>
      <c r="AL133" s="516" t="e">
        <f t="shared" si="73"/>
        <v>#N/A</v>
      </c>
      <c r="AM133" s="516" t="e">
        <f t="shared" si="73"/>
        <v>#N/A</v>
      </c>
      <c r="AN133" s="516" t="e">
        <f t="shared" si="73"/>
        <v>#N/A</v>
      </c>
      <c r="AO133" s="516" t="e">
        <f t="shared" si="73"/>
        <v>#N/A</v>
      </c>
      <c r="AP133" s="516" t="e">
        <f t="shared" si="73"/>
        <v>#N/A</v>
      </c>
      <c r="AQ133" s="516" t="e">
        <f t="shared" si="73"/>
        <v>#N/A</v>
      </c>
      <c r="AR133" s="516" t="e">
        <f t="shared" si="73"/>
        <v>#N/A</v>
      </c>
      <c r="AS133" s="516" t="e">
        <f t="shared" si="73"/>
        <v>#N/A</v>
      </c>
      <c r="AT133" s="516" t="e">
        <f t="shared" si="73"/>
        <v>#N/A</v>
      </c>
      <c r="AU133" s="516" t="e">
        <f t="shared" si="73"/>
        <v>#N/A</v>
      </c>
      <c r="AV133" s="516" t="e">
        <f t="shared" si="73"/>
        <v>#N/A</v>
      </c>
      <c r="AW133" s="516" t="e">
        <f t="shared" si="73"/>
        <v>#N/A</v>
      </c>
      <c r="AX133" s="516" t="e">
        <f t="shared" si="73"/>
        <v>#N/A</v>
      </c>
      <c r="AY133" s="516" t="e">
        <f t="shared" si="73"/>
        <v>#N/A</v>
      </c>
      <c r="AZ133" s="516" t="e">
        <f t="shared" si="73"/>
        <v>#N/A</v>
      </c>
      <c r="BA133" s="516" t="e">
        <f t="shared" si="73"/>
        <v>#N/A</v>
      </c>
      <c r="BB133" s="516" t="e">
        <f t="shared" si="73"/>
        <v>#N/A</v>
      </c>
      <c r="BC133" s="516" t="e">
        <f t="shared" si="73"/>
        <v>#N/A</v>
      </c>
      <c r="BD133" s="516" t="e">
        <f t="shared" si="73"/>
        <v>#N/A</v>
      </c>
      <c r="BE133" s="516" t="e">
        <f t="shared" si="73"/>
        <v>#N/A</v>
      </c>
      <c r="BF133" s="516" t="e">
        <f t="shared" si="73"/>
        <v>#N/A</v>
      </c>
      <c r="BG133" s="516" t="e">
        <f t="shared" si="73"/>
        <v>#N/A</v>
      </c>
      <c r="BH133" s="516" t="e">
        <f t="shared" si="73"/>
        <v>#N/A</v>
      </c>
      <c r="BI133" s="516" t="e">
        <f t="shared" si="73"/>
        <v>#N/A</v>
      </c>
      <c r="BJ133" s="516" t="e">
        <f t="shared" si="73"/>
        <v>#N/A</v>
      </c>
      <c r="BK133" s="516" t="e">
        <f t="shared" si="73"/>
        <v>#N/A</v>
      </c>
      <c r="BL133" s="516" t="e">
        <f t="shared" si="73"/>
        <v>#N/A</v>
      </c>
      <c r="BM133" s="748"/>
      <c r="BN133" s="749"/>
      <c r="BO133" s="748"/>
      <c r="BP133" s="749"/>
      <c r="BQ133" s="752"/>
      <c r="BR133" s="753"/>
      <c r="BS133" s="753"/>
      <c r="BT133" s="753"/>
      <c r="BU133" s="753"/>
      <c r="BV133" s="330"/>
      <c r="BW133" s="330"/>
      <c r="BX133" s="330"/>
      <c r="BY133" s="330"/>
      <c r="BZ133" s="330"/>
      <c r="CA133" s="330"/>
      <c r="CB133" s="330"/>
      <c r="CC133" s="519"/>
      <c r="CD133" s="519"/>
      <c r="CE133" s="519"/>
      <c r="CF133" s="519"/>
      <c r="CG133" s="519"/>
      <c r="CH133" s="519"/>
      <c r="CI133" s="519"/>
      <c r="CJ133" s="519"/>
      <c r="CK133" s="519"/>
      <c r="CL133" s="519"/>
      <c r="CM133" s="519"/>
      <c r="CN133" s="519"/>
      <c r="CO133" s="519"/>
      <c r="CP133" s="519"/>
      <c r="CQ133" s="519"/>
      <c r="CR133" s="519"/>
      <c r="CS133" s="519"/>
      <c r="CT133" s="519"/>
      <c r="CU133" s="519"/>
      <c r="CV133" s="519"/>
      <c r="CW133" s="519"/>
      <c r="CX133" s="519"/>
      <c r="CY133" s="519"/>
      <c r="CZ133" s="519"/>
      <c r="DA133" s="519"/>
      <c r="DB133" s="519"/>
      <c r="DC133" s="519"/>
      <c r="DD133" s="519"/>
      <c r="DE133" s="519"/>
      <c r="DF133" s="519"/>
      <c r="DG133" s="519"/>
      <c r="DH133" s="507"/>
      <c r="DI133" s="440"/>
      <c r="DJ133" s="440"/>
      <c r="DK133" s="440"/>
      <c r="DL133" s="440"/>
      <c r="DM133" s="440"/>
      <c r="DN133" s="440"/>
      <c r="DO133" s="440"/>
    </row>
    <row r="134" spans="1:119" s="441" customFormat="1" ht="12.95" hidden="1" customHeight="1">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c r="AC134" s="430"/>
      <c r="AD134" s="514"/>
      <c r="AE134" s="515"/>
      <c r="AF134" s="515"/>
      <c r="AG134" s="515"/>
      <c r="AH134" s="516" t="e">
        <f t="shared" ref="AH134:BL134" si="74">VLOOKUP(AH16,$B$42:$J$61,8,FALSE)</f>
        <v>#N/A</v>
      </c>
      <c r="AI134" s="516" t="e">
        <f t="shared" si="74"/>
        <v>#N/A</v>
      </c>
      <c r="AJ134" s="516" t="e">
        <f t="shared" si="74"/>
        <v>#N/A</v>
      </c>
      <c r="AK134" s="516" t="e">
        <f t="shared" si="74"/>
        <v>#N/A</v>
      </c>
      <c r="AL134" s="516" t="e">
        <f t="shared" si="74"/>
        <v>#N/A</v>
      </c>
      <c r="AM134" s="516" t="e">
        <f t="shared" si="74"/>
        <v>#N/A</v>
      </c>
      <c r="AN134" s="516" t="e">
        <f t="shared" si="74"/>
        <v>#N/A</v>
      </c>
      <c r="AO134" s="516" t="e">
        <f t="shared" si="74"/>
        <v>#N/A</v>
      </c>
      <c r="AP134" s="516" t="e">
        <f t="shared" si="74"/>
        <v>#N/A</v>
      </c>
      <c r="AQ134" s="516" t="e">
        <f t="shared" si="74"/>
        <v>#N/A</v>
      </c>
      <c r="AR134" s="516" t="e">
        <f t="shared" si="74"/>
        <v>#N/A</v>
      </c>
      <c r="AS134" s="516" t="e">
        <f t="shared" si="74"/>
        <v>#N/A</v>
      </c>
      <c r="AT134" s="516" t="e">
        <f t="shared" si="74"/>
        <v>#N/A</v>
      </c>
      <c r="AU134" s="516" t="e">
        <f t="shared" si="74"/>
        <v>#N/A</v>
      </c>
      <c r="AV134" s="516" t="e">
        <f t="shared" si="74"/>
        <v>#N/A</v>
      </c>
      <c r="AW134" s="516" t="e">
        <f t="shared" si="74"/>
        <v>#N/A</v>
      </c>
      <c r="AX134" s="516" t="e">
        <f t="shared" si="74"/>
        <v>#N/A</v>
      </c>
      <c r="AY134" s="516" t="e">
        <f t="shared" si="74"/>
        <v>#N/A</v>
      </c>
      <c r="AZ134" s="516" t="e">
        <f t="shared" si="74"/>
        <v>#N/A</v>
      </c>
      <c r="BA134" s="516" t="e">
        <f t="shared" si="74"/>
        <v>#N/A</v>
      </c>
      <c r="BB134" s="516" t="e">
        <f t="shared" si="74"/>
        <v>#N/A</v>
      </c>
      <c r="BC134" s="516" t="e">
        <f t="shared" si="74"/>
        <v>#N/A</v>
      </c>
      <c r="BD134" s="516" t="e">
        <f t="shared" si="74"/>
        <v>#N/A</v>
      </c>
      <c r="BE134" s="516" t="e">
        <f t="shared" si="74"/>
        <v>#N/A</v>
      </c>
      <c r="BF134" s="516" t="e">
        <f t="shared" si="74"/>
        <v>#N/A</v>
      </c>
      <c r="BG134" s="516" t="e">
        <f t="shared" si="74"/>
        <v>#N/A</v>
      </c>
      <c r="BH134" s="516" t="e">
        <f t="shared" si="74"/>
        <v>#N/A</v>
      </c>
      <c r="BI134" s="516" t="e">
        <f t="shared" si="74"/>
        <v>#N/A</v>
      </c>
      <c r="BJ134" s="516" t="e">
        <f t="shared" si="74"/>
        <v>#N/A</v>
      </c>
      <c r="BK134" s="516" t="e">
        <f t="shared" si="74"/>
        <v>#N/A</v>
      </c>
      <c r="BL134" s="516" t="e">
        <f t="shared" si="74"/>
        <v>#N/A</v>
      </c>
      <c r="BM134" s="748"/>
      <c r="BN134" s="749"/>
      <c r="BO134" s="748"/>
      <c r="BP134" s="749"/>
      <c r="BQ134" s="750"/>
      <c r="BR134" s="751"/>
      <c r="BS134" s="751"/>
      <c r="BT134" s="751"/>
      <c r="BU134" s="751"/>
      <c r="BV134" s="330"/>
      <c r="BW134" s="330"/>
      <c r="BX134" s="330"/>
      <c r="BY134" s="330"/>
      <c r="BZ134" s="330"/>
      <c r="CA134" s="330"/>
      <c r="CB134" s="330"/>
      <c r="CC134" s="519"/>
      <c r="CD134" s="519"/>
      <c r="CE134" s="519"/>
      <c r="CF134" s="519"/>
      <c r="CG134" s="519"/>
      <c r="CH134" s="519"/>
      <c r="CI134" s="519"/>
      <c r="CJ134" s="519"/>
      <c r="CK134" s="519"/>
      <c r="CL134" s="519"/>
      <c r="CM134" s="519"/>
      <c r="CN134" s="519"/>
      <c r="CO134" s="519"/>
      <c r="CP134" s="519"/>
      <c r="CQ134" s="519"/>
      <c r="CR134" s="519"/>
      <c r="CS134" s="519"/>
      <c r="CT134" s="519"/>
      <c r="CU134" s="519"/>
      <c r="CV134" s="519"/>
      <c r="CW134" s="519"/>
      <c r="CX134" s="519"/>
      <c r="CY134" s="519"/>
      <c r="CZ134" s="519"/>
      <c r="DA134" s="519"/>
      <c r="DB134" s="519"/>
      <c r="DC134" s="519"/>
      <c r="DD134" s="519"/>
      <c r="DE134" s="519"/>
      <c r="DF134" s="519"/>
      <c r="DG134" s="519"/>
      <c r="DH134" s="507"/>
      <c r="DI134" s="440"/>
      <c r="DJ134" s="440"/>
      <c r="DK134" s="440"/>
      <c r="DL134" s="440"/>
      <c r="DM134" s="440"/>
      <c r="DN134" s="440"/>
      <c r="DO134" s="440"/>
    </row>
    <row r="135" spans="1:119" s="441" customFormat="1" ht="12.95" hidden="1" customHeight="1">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430"/>
      <c r="AD135" s="514"/>
      <c r="AE135" s="515"/>
      <c r="AF135" s="515"/>
      <c r="AG135" s="515"/>
      <c r="AH135" s="516" t="e">
        <f t="shared" ref="AH135:BL135" si="75">VLOOKUP(AH17,$B$42:$J$61,8,FALSE)</f>
        <v>#N/A</v>
      </c>
      <c r="AI135" s="516" t="e">
        <f t="shared" si="75"/>
        <v>#N/A</v>
      </c>
      <c r="AJ135" s="516" t="e">
        <f t="shared" si="75"/>
        <v>#N/A</v>
      </c>
      <c r="AK135" s="516" t="e">
        <f t="shared" si="75"/>
        <v>#N/A</v>
      </c>
      <c r="AL135" s="516" t="e">
        <f t="shared" si="75"/>
        <v>#N/A</v>
      </c>
      <c r="AM135" s="516" t="e">
        <f t="shared" si="75"/>
        <v>#N/A</v>
      </c>
      <c r="AN135" s="516" t="e">
        <f t="shared" si="75"/>
        <v>#N/A</v>
      </c>
      <c r="AO135" s="516" t="e">
        <f t="shared" si="75"/>
        <v>#N/A</v>
      </c>
      <c r="AP135" s="516" t="e">
        <f t="shared" si="75"/>
        <v>#N/A</v>
      </c>
      <c r="AQ135" s="516" t="e">
        <f t="shared" si="75"/>
        <v>#N/A</v>
      </c>
      <c r="AR135" s="516" t="e">
        <f t="shared" si="75"/>
        <v>#N/A</v>
      </c>
      <c r="AS135" s="516" t="e">
        <f t="shared" si="75"/>
        <v>#N/A</v>
      </c>
      <c r="AT135" s="516" t="e">
        <f t="shared" si="75"/>
        <v>#N/A</v>
      </c>
      <c r="AU135" s="516" t="e">
        <f t="shared" si="75"/>
        <v>#N/A</v>
      </c>
      <c r="AV135" s="516" t="e">
        <f t="shared" si="75"/>
        <v>#N/A</v>
      </c>
      <c r="AW135" s="516" t="e">
        <f t="shared" si="75"/>
        <v>#N/A</v>
      </c>
      <c r="AX135" s="516" t="e">
        <f t="shared" si="75"/>
        <v>#N/A</v>
      </c>
      <c r="AY135" s="516" t="e">
        <f t="shared" si="75"/>
        <v>#N/A</v>
      </c>
      <c r="AZ135" s="516" t="e">
        <f t="shared" si="75"/>
        <v>#N/A</v>
      </c>
      <c r="BA135" s="516" t="e">
        <f t="shared" si="75"/>
        <v>#N/A</v>
      </c>
      <c r="BB135" s="516" t="e">
        <f t="shared" si="75"/>
        <v>#N/A</v>
      </c>
      <c r="BC135" s="516" t="e">
        <f t="shared" si="75"/>
        <v>#N/A</v>
      </c>
      <c r="BD135" s="516" t="e">
        <f t="shared" si="75"/>
        <v>#N/A</v>
      </c>
      <c r="BE135" s="516" t="e">
        <f t="shared" si="75"/>
        <v>#N/A</v>
      </c>
      <c r="BF135" s="516" t="e">
        <f t="shared" si="75"/>
        <v>#N/A</v>
      </c>
      <c r="BG135" s="516" t="e">
        <f t="shared" si="75"/>
        <v>#N/A</v>
      </c>
      <c r="BH135" s="516" t="e">
        <f t="shared" si="75"/>
        <v>#N/A</v>
      </c>
      <c r="BI135" s="516" t="e">
        <f t="shared" si="75"/>
        <v>#N/A</v>
      </c>
      <c r="BJ135" s="516" t="e">
        <f t="shared" si="75"/>
        <v>#N/A</v>
      </c>
      <c r="BK135" s="516" t="e">
        <f t="shared" si="75"/>
        <v>#N/A</v>
      </c>
      <c r="BL135" s="516" t="e">
        <f t="shared" si="75"/>
        <v>#N/A</v>
      </c>
      <c r="BM135" s="748"/>
      <c r="BN135" s="749"/>
      <c r="BO135" s="748"/>
      <c r="BP135" s="749"/>
      <c r="BQ135" s="752"/>
      <c r="BR135" s="753"/>
      <c r="BS135" s="753"/>
      <c r="BT135" s="753"/>
      <c r="BU135" s="753"/>
      <c r="BV135" s="330"/>
      <c r="BW135" s="330"/>
      <c r="BX135" s="330"/>
      <c r="BY135" s="330"/>
      <c r="BZ135" s="330"/>
      <c r="CA135" s="330"/>
      <c r="CB135" s="330"/>
      <c r="CC135" s="519"/>
      <c r="CD135" s="519"/>
      <c r="CE135" s="519"/>
      <c r="CF135" s="519"/>
      <c r="CG135" s="519"/>
      <c r="CH135" s="519"/>
      <c r="CI135" s="519"/>
      <c r="CJ135" s="519"/>
      <c r="CK135" s="519"/>
      <c r="CL135" s="519"/>
      <c r="CM135" s="519"/>
      <c r="CN135" s="519"/>
      <c r="CO135" s="519"/>
      <c r="CP135" s="519"/>
      <c r="CQ135" s="519"/>
      <c r="CR135" s="519"/>
      <c r="CS135" s="519"/>
      <c r="CT135" s="519"/>
      <c r="CU135" s="519"/>
      <c r="CV135" s="519"/>
      <c r="CW135" s="519"/>
      <c r="CX135" s="519"/>
      <c r="CY135" s="519"/>
      <c r="CZ135" s="519"/>
      <c r="DA135" s="519"/>
      <c r="DB135" s="519"/>
      <c r="DC135" s="519"/>
      <c r="DD135" s="519"/>
      <c r="DE135" s="519"/>
      <c r="DF135" s="519"/>
      <c r="DG135" s="519"/>
      <c r="DH135" s="507"/>
      <c r="DI135" s="440"/>
      <c r="DJ135" s="440"/>
      <c r="DK135" s="440"/>
      <c r="DL135" s="440"/>
      <c r="DM135" s="440"/>
      <c r="DN135" s="440"/>
      <c r="DO135" s="440"/>
    </row>
    <row r="136" spans="1:119" s="441" customFormat="1" ht="12.95" hidden="1" customHeight="1">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430"/>
      <c r="AD136" s="514"/>
      <c r="AE136" s="515"/>
      <c r="AF136" s="515"/>
      <c r="AG136" s="515"/>
      <c r="AH136" s="516" t="e">
        <f t="shared" ref="AH136:BL136" si="76">VLOOKUP(AH18,$B$42:$J$61,8,FALSE)</f>
        <v>#N/A</v>
      </c>
      <c r="AI136" s="516" t="e">
        <f t="shared" si="76"/>
        <v>#N/A</v>
      </c>
      <c r="AJ136" s="516" t="e">
        <f t="shared" si="76"/>
        <v>#N/A</v>
      </c>
      <c r="AK136" s="516" t="e">
        <f t="shared" si="76"/>
        <v>#N/A</v>
      </c>
      <c r="AL136" s="516" t="e">
        <f t="shared" si="76"/>
        <v>#N/A</v>
      </c>
      <c r="AM136" s="516" t="e">
        <f t="shared" si="76"/>
        <v>#N/A</v>
      </c>
      <c r="AN136" s="516" t="e">
        <f t="shared" si="76"/>
        <v>#N/A</v>
      </c>
      <c r="AO136" s="516" t="e">
        <f t="shared" si="76"/>
        <v>#N/A</v>
      </c>
      <c r="AP136" s="516" t="e">
        <f t="shared" si="76"/>
        <v>#N/A</v>
      </c>
      <c r="AQ136" s="516" t="e">
        <f t="shared" si="76"/>
        <v>#N/A</v>
      </c>
      <c r="AR136" s="516" t="e">
        <f t="shared" si="76"/>
        <v>#N/A</v>
      </c>
      <c r="AS136" s="516" t="e">
        <f t="shared" si="76"/>
        <v>#N/A</v>
      </c>
      <c r="AT136" s="516" t="e">
        <f t="shared" si="76"/>
        <v>#N/A</v>
      </c>
      <c r="AU136" s="516" t="e">
        <f t="shared" si="76"/>
        <v>#N/A</v>
      </c>
      <c r="AV136" s="516" t="e">
        <f t="shared" si="76"/>
        <v>#N/A</v>
      </c>
      <c r="AW136" s="516" t="e">
        <f t="shared" si="76"/>
        <v>#N/A</v>
      </c>
      <c r="AX136" s="516" t="e">
        <f t="shared" si="76"/>
        <v>#N/A</v>
      </c>
      <c r="AY136" s="516" t="e">
        <f t="shared" si="76"/>
        <v>#N/A</v>
      </c>
      <c r="AZ136" s="516" t="e">
        <f t="shared" si="76"/>
        <v>#N/A</v>
      </c>
      <c r="BA136" s="516" t="e">
        <f t="shared" si="76"/>
        <v>#N/A</v>
      </c>
      <c r="BB136" s="516" t="e">
        <f t="shared" si="76"/>
        <v>#N/A</v>
      </c>
      <c r="BC136" s="516" t="e">
        <f t="shared" si="76"/>
        <v>#N/A</v>
      </c>
      <c r="BD136" s="516" t="e">
        <f t="shared" si="76"/>
        <v>#N/A</v>
      </c>
      <c r="BE136" s="516" t="e">
        <f t="shared" si="76"/>
        <v>#N/A</v>
      </c>
      <c r="BF136" s="516" t="e">
        <f t="shared" si="76"/>
        <v>#N/A</v>
      </c>
      <c r="BG136" s="516" t="e">
        <f t="shared" si="76"/>
        <v>#N/A</v>
      </c>
      <c r="BH136" s="516" t="e">
        <f t="shared" si="76"/>
        <v>#N/A</v>
      </c>
      <c r="BI136" s="516" t="e">
        <f t="shared" si="76"/>
        <v>#N/A</v>
      </c>
      <c r="BJ136" s="516" t="e">
        <f t="shared" si="76"/>
        <v>#N/A</v>
      </c>
      <c r="BK136" s="516" t="e">
        <f t="shared" si="76"/>
        <v>#N/A</v>
      </c>
      <c r="BL136" s="516" t="e">
        <f t="shared" si="76"/>
        <v>#N/A</v>
      </c>
      <c r="BM136" s="748"/>
      <c r="BN136" s="749"/>
      <c r="BO136" s="748"/>
      <c r="BP136" s="749"/>
      <c r="BQ136" s="752"/>
      <c r="BR136" s="753"/>
      <c r="BS136" s="753"/>
      <c r="BT136" s="753"/>
      <c r="BU136" s="753"/>
      <c r="BV136" s="330"/>
      <c r="BW136" s="330"/>
      <c r="BX136" s="330"/>
      <c r="BY136" s="330"/>
      <c r="BZ136" s="330"/>
      <c r="CA136" s="330"/>
      <c r="CB136" s="330"/>
      <c r="CC136" s="519"/>
      <c r="CD136" s="519"/>
      <c r="CE136" s="519"/>
      <c r="CF136" s="519"/>
      <c r="CG136" s="519"/>
      <c r="CH136" s="519"/>
      <c r="CI136" s="519"/>
      <c r="CJ136" s="519"/>
      <c r="CK136" s="519"/>
      <c r="CL136" s="519"/>
      <c r="CM136" s="519"/>
      <c r="CN136" s="519"/>
      <c r="CO136" s="519"/>
      <c r="CP136" s="519"/>
      <c r="CQ136" s="519"/>
      <c r="CR136" s="519"/>
      <c r="CS136" s="519"/>
      <c r="CT136" s="519"/>
      <c r="CU136" s="519"/>
      <c r="CV136" s="519"/>
      <c r="CW136" s="519"/>
      <c r="CX136" s="519"/>
      <c r="CY136" s="519"/>
      <c r="CZ136" s="519"/>
      <c r="DA136" s="519"/>
      <c r="DB136" s="519"/>
      <c r="DC136" s="519"/>
      <c r="DD136" s="519"/>
      <c r="DE136" s="519"/>
      <c r="DF136" s="519"/>
      <c r="DG136" s="519"/>
      <c r="DH136" s="507"/>
      <c r="DI136" s="440"/>
      <c r="DJ136" s="440"/>
      <c r="DK136" s="440"/>
      <c r="DL136" s="440"/>
      <c r="DM136" s="440"/>
      <c r="DN136" s="440"/>
      <c r="DO136" s="440"/>
    </row>
    <row r="137" spans="1:119" s="441" customFormat="1" ht="12.95" hidden="1" customHeight="1">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430"/>
      <c r="AD137" s="514"/>
      <c r="AE137" s="515"/>
      <c r="AF137" s="515"/>
      <c r="AG137" s="515"/>
      <c r="AH137" s="516" t="e">
        <f t="shared" ref="AH137:BL137" si="77">VLOOKUP(AH19,$B$42:$J$61,8,FALSE)</f>
        <v>#N/A</v>
      </c>
      <c r="AI137" s="516" t="e">
        <f t="shared" si="77"/>
        <v>#N/A</v>
      </c>
      <c r="AJ137" s="516" t="e">
        <f t="shared" si="77"/>
        <v>#N/A</v>
      </c>
      <c r="AK137" s="516" t="e">
        <f t="shared" si="77"/>
        <v>#N/A</v>
      </c>
      <c r="AL137" s="516" t="e">
        <f t="shared" si="77"/>
        <v>#N/A</v>
      </c>
      <c r="AM137" s="516" t="e">
        <f t="shared" si="77"/>
        <v>#N/A</v>
      </c>
      <c r="AN137" s="516" t="e">
        <f t="shared" si="77"/>
        <v>#N/A</v>
      </c>
      <c r="AO137" s="516" t="e">
        <f t="shared" si="77"/>
        <v>#N/A</v>
      </c>
      <c r="AP137" s="516" t="e">
        <f t="shared" si="77"/>
        <v>#N/A</v>
      </c>
      <c r="AQ137" s="516" t="e">
        <f t="shared" si="77"/>
        <v>#N/A</v>
      </c>
      <c r="AR137" s="516" t="e">
        <f t="shared" si="77"/>
        <v>#N/A</v>
      </c>
      <c r="AS137" s="516" t="e">
        <f t="shared" si="77"/>
        <v>#N/A</v>
      </c>
      <c r="AT137" s="516" t="e">
        <f t="shared" si="77"/>
        <v>#N/A</v>
      </c>
      <c r="AU137" s="516" t="e">
        <f t="shared" si="77"/>
        <v>#N/A</v>
      </c>
      <c r="AV137" s="516" t="e">
        <f t="shared" si="77"/>
        <v>#N/A</v>
      </c>
      <c r="AW137" s="516" t="e">
        <f t="shared" si="77"/>
        <v>#N/A</v>
      </c>
      <c r="AX137" s="516" t="e">
        <f t="shared" si="77"/>
        <v>#N/A</v>
      </c>
      <c r="AY137" s="516" t="e">
        <f t="shared" si="77"/>
        <v>#N/A</v>
      </c>
      <c r="AZ137" s="516" t="e">
        <f t="shared" si="77"/>
        <v>#N/A</v>
      </c>
      <c r="BA137" s="516" t="e">
        <f t="shared" si="77"/>
        <v>#N/A</v>
      </c>
      <c r="BB137" s="516" t="e">
        <f t="shared" si="77"/>
        <v>#N/A</v>
      </c>
      <c r="BC137" s="516" t="e">
        <f t="shared" si="77"/>
        <v>#N/A</v>
      </c>
      <c r="BD137" s="516" t="e">
        <f t="shared" si="77"/>
        <v>#N/A</v>
      </c>
      <c r="BE137" s="516" t="e">
        <f t="shared" si="77"/>
        <v>#N/A</v>
      </c>
      <c r="BF137" s="516" t="e">
        <f t="shared" si="77"/>
        <v>#N/A</v>
      </c>
      <c r="BG137" s="516" t="e">
        <f t="shared" si="77"/>
        <v>#N/A</v>
      </c>
      <c r="BH137" s="516" t="e">
        <f t="shared" si="77"/>
        <v>#N/A</v>
      </c>
      <c r="BI137" s="516" t="e">
        <f t="shared" si="77"/>
        <v>#N/A</v>
      </c>
      <c r="BJ137" s="516" t="e">
        <f t="shared" si="77"/>
        <v>#N/A</v>
      </c>
      <c r="BK137" s="516" t="e">
        <f t="shared" si="77"/>
        <v>#N/A</v>
      </c>
      <c r="BL137" s="516" t="e">
        <f t="shared" si="77"/>
        <v>#N/A</v>
      </c>
      <c r="BM137" s="748"/>
      <c r="BN137" s="749"/>
      <c r="BO137" s="748"/>
      <c r="BP137" s="749"/>
      <c r="BQ137" s="752"/>
      <c r="BR137" s="753"/>
      <c r="BS137" s="753"/>
      <c r="BT137" s="753"/>
      <c r="BU137" s="753"/>
      <c r="BV137" s="330"/>
      <c r="BW137" s="330"/>
      <c r="BX137" s="330"/>
      <c r="BY137" s="330"/>
      <c r="BZ137" s="330"/>
      <c r="CA137" s="330"/>
      <c r="CB137" s="330"/>
      <c r="CC137" s="519"/>
      <c r="CD137" s="519"/>
      <c r="CE137" s="519"/>
      <c r="CF137" s="519"/>
      <c r="CG137" s="519"/>
      <c r="CH137" s="519"/>
      <c r="CI137" s="519"/>
      <c r="CJ137" s="519"/>
      <c r="CK137" s="519"/>
      <c r="CL137" s="519"/>
      <c r="CM137" s="519"/>
      <c r="CN137" s="519"/>
      <c r="CO137" s="519"/>
      <c r="CP137" s="519"/>
      <c r="CQ137" s="519"/>
      <c r="CR137" s="519"/>
      <c r="CS137" s="519"/>
      <c r="CT137" s="519"/>
      <c r="CU137" s="519"/>
      <c r="CV137" s="519"/>
      <c r="CW137" s="519"/>
      <c r="CX137" s="519"/>
      <c r="CY137" s="519"/>
      <c r="CZ137" s="519"/>
      <c r="DA137" s="519"/>
      <c r="DB137" s="519"/>
      <c r="DC137" s="519"/>
      <c r="DD137" s="519"/>
      <c r="DE137" s="519"/>
      <c r="DF137" s="519"/>
      <c r="DG137" s="519"/>
      <c r="DH137" s="507"/>
      <c r="DI137" s="440"/>
      <c r="DJ137" s="440"/>
      <c r="DK137" s="440"/>
      <c r="DL137" s="440"/>
      <c r="DM137" s="440"/>
      <c r="DN137" s="440"/>
      <c r="DO137" s="440"/>
    </row>
    <row r="138" spans="1:119" s="441" customFormat="1" ht="12.95" hidden="1" customHeight="1">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430"/>
      <c r="AD138" s="514"/>
      <c r="AE138" s="515"/>
      <c r="AF138" s="515"/>
      <c r="AG138" s="515"/>
      <c r="AH138" s="516" t="e">
        <f t="shared" ref="AH138:BL138" si="78">VLOOKUP(AH20,$B$42:$J$61,8,FALSE)</f>
        <v>#N/A</v>
      </c>
      <c r="AI138" s="516" t="e">
        <f t="shared" si="78"/>
        <v>#N/A</v>
      </c>
      <c r="AJ138" s="516" t="e">
        <f t="shared" si="78"/>
        <v>#N/A</v>
      </c>
      <c r="AK138" s="516" t="e">
        <f t="shared" si="78"/>
        <v>#N/A</v>
      </c>
      <c r="AL138" s="516" t="e">
        <f t="shared" si="78"/>
        <v>#N/A</v>
      </c>
      <c r="AM138" s="516" t="e">
        <f t="shared" si="78"/>
        <v>#N/A</v>
      </c>
      <c r="AN138" s="516" t="e">
        <f t="shared" si="78"/>
        <v>#N/A</v>
      </c>
      <c r="AO138" s="516" t="e">
        <f t="shared" si="78"/>
        <v>#N/A</v>
      </c>
      <c r="AP138" s="516" t="e">
        <f t="shared" si="78"/>
        <v>#N/A</v>
      </c>
      <c r="AQ138" s="516" t="e">
        <f t="shared" si="78"/>
        <v>#N/A</v>
      </c>
      <c r="AR138" s="516" t="e">
        <f t="shared" si="78"/>
        <v>#N/A</v>
      </c>
      <c r="AS138" s="516" t="e">
        <f t="shared" si="78"/>
        <v>#N/A</v>
      </c>
      <c r="AT138" s="516" t="e">
        <f t="shared" si="78"/>
        <v>#N/A</v>
      </c>
      <c r="AU138" s="516" t="e">
        <f t="shared" si="78"/>
        <v>#N/A</v>
      </c>
      <c r="AV138" s="516" t="e">
        <f t="shared" si="78"/>
        <v>#N/A</v>
      </c>
      <c r="AW138" s="516" t="e">
        <f t="shared" si="78"/>
        <v>#N/A</v>
      </c>
      <c r="AX138" s="516" t="e">
        <f t="shared" si="78"/>
        <v>#N/A</v>
      </c>
      <c r="AY138" s="516" t="e">
        <f t="shared" si="78"/>
        <v>#N/A</v>
      </c>
      <c r="AZ138" s="516" t="e">
        <f t="shared" si="78"/>
        <v>#N/A</v>
      </c>
      <c r="BA138" s="516" t="e">
        <f t="shared" si="78"/>
        <v>#N/A</v>
      </c>
      <c r="BB138" s="516" t="e">
        <f t="shared" si="78"/>
        <v>#N/A</v>
      </c>
      <c r="BC138" s="516" t="e">
        <f t="shared" si="78"/>
        <v>#N/A</v>
      </c>
      <c r="BD138" s="516" t="e">
        <f t="shared" si="78"/>
        <v>#N/A</v>
      </c>
      <c r="BE138" s="516" t="e">
        <f t="shared" si="78"/>
        <v>#N/A</v>
      </c>
      <c r="BF138" s="516" t="e">
        <f t="shared" si="78"/>
        <v>#N/A</v>
      </c>
      <c r="BG138" s="516" t="e">
        <f t="shared" si="78"/>
        <v>#N/A</v>
      </c>
      <c r="BH138" s="516" t="e">
        <f t="shared" si="78"/>
        <v>#N/A</v>
      </c>
      <c r="BI138" s="516" t="e">
        <f t="shared" si="78"/>
        <v>#N/A</v>
      </c>
      <c r="BJ138" s="516" t="e">
        <f t="shared" si="78"/>
        <v>#N/A</v>
      </c>
      <c r="BK138" s="516" t="e">
        <f t="shared" si="78"/>
        <v>#N/A</v>
      </c>
      <c r="BL138" s="516" t="e">
        <f t="shared" si="78"/>
        <v>#N/A</v>
      </c>
      <c r="BM138" s="748"/>
      <c r="BN138" s="749"/>
      <c r="BO138" s="748"/>
      <c r="BP138" s="749"/>
      <c r="BQ138" s="752"/>
      <c r="BR138" s="753"/>
      <c r="BS138" s="753"/>
      <c r="BT138" s="753"/>
      <c r="BU138" s="753"/>
      <c r="BV138" s="330"/>
      <c r="BW138" s="330"/>
      <c r="BX138" s="330"/>
      <c r="BY138" s="330"/>
      <c r="BZ138" s="330"/>
      <c r="CA138" s="330"/>
      <c r="CB138" s="330"/>
      <c r="CC138" s="519"/>
      <c r="CD138" s="519"/>
      <c r="CE138" s="519"/>
      <c r="CF138" s="519"/>
      <c r="CG138" s="519"/>
      <c r="CH138" s="519"/>
      <c r="CI138" s="519"/>
      <c r="CJ138" s="519"/>
      <c r="CK138" s="519"/>
      <c r="CL138" s="519"/>
      <c r="CM138" s="519"/>
      <c r="CN138" s="519"/>
      <c r="CO138" s="519"/>
      <c r="CP138" s="519"/>
      <c r="CQ138" s="519"/>
      <c r="CR138" s="519"/>
      <c r="CS138" s="519"/>
      <c r="CT138" s="519"/>
      <c r="CU138" s="519"/>
      <c r="CV138" s="519"/>
      <c r="CW138" s="519"/>
      <c r="CX138" s="519"/>
      <c r="CY138" s="519"/>
      <c r="CZ138" s="519"/>
      <c r="DA138" s="519"/>
      <c r="DB138" s="519"/>
      <c r="DC138" s="519"/>
      <c r="DD138" s="519"/>
      <c r="DE138" s="519"/>
      <c r="DF138" s="519"/>
      <c r="DG138" s="519"/>
      <c r="DH138" s="507"/>
      <c r="DI138" s="440"/>
      <c r="DJ138" s="440"/>
      <c r="DK138" s="440"/>
      <c r="DL138" s="440"/>
      <c r="DM138" s="440"/>
      <c r="DN138" s="440"/>
      <c r="DO138" s="440"/>
    </row>
    <row r="139" spans="1:119" s="441" customFormat="1" ht="12.95" hidden="1" customHeight="1">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430"/>
      <c r="AD139" s="514"/>
      <c r="AE139" s="515"/>
      <c r="AF139" s="515"/>
      <c r="AG139" s="515"/>
      <c r="AH139" s="516" t="e">
        <f t="shared" ref="AH139:BL139" si="79">VLOOKUP(AH21,$B$42:$J$61,8,FALSE)</f>
        <v>#N/A</v>
      </c>
      <c r="AI139" s="516" t="e">
        <f t="shared" si="79"/>
        <v>#N/A</v>
      </c>
      <c r="AJ139" s="516" t="e">
        <f t="shared" si="79"/>
        <v>#N/A</v>
      </c>
      <c r="AK139" s="516" t="e">
        <f t="shared" si="79"/>
        <v>#N/A</v>
      </c>
      <c r="AL139" s="516" t="e">
        <f t="shared" si="79"/>
        <v>#N/A</v>
      </c>
      <c r="AM139" s="516" t="e">
        <f t="shared" si="79"/>
        <v>#N/A</v>
      </c>
      <c r="AN139" s="516" t="e">
        <f t="shared" si="79"/>
        <v>#N/A</v>
      </c>
      <c r="AO139" s="516" t="e">
        <f t="shared" si="79"/>
        <v>#N/A</v>
      </c>
      <c r="AP139" s="516" t="e">
        <f t="shared" si="79"/>
        <v>#N/A</v>
      </c>
      <c r="AQ139" s="516" t="e">
        <f t="shared" si="79"/>
        <v>#N/A</v>
      </c>
      <c r="AR139" s="516" t="e">
        <f t="shared" si="79"/>
        <v>#N/A</v>
      </c>
      <c r="AS139" s="516" t="e">
        <f t="shared" si="79"/>
        <v>#N/A</v>
      </c>
      <c r="AT139" s="516" t="e">
        <f t="shared" si="79"/>
        <v>#N/A</v>
      </c>
      <c r="AU139" s="516" t="e">
        <f t="shared" si="79"/>
        <v>#N/A</v>
      </c>
      <c r="AV139" s="516" t="e">
        <f t="shared" si="79"/>
        <v>#N/A</v>
      </c>
      <c r="AW139" s="516" t="e">
        <f t="shared" si="79"/>
        <v>#N/A</v>
      </c>
      <c r="AX139" s="516" t="e">
        <f t="shared" si="79"/>
        <v>#N/A</v>
      </c>
      <c r="AY139" s="516" t="e">
        <f t="shared" si="79"/>
        <v>#N/A</v>
      </c>
      <c r="AZ139" s="516" t="e">
        <f t="shared" si="79"/>
        <v>#N/A</v>
      </c>
      <c r="BA139" s="516" t="e">
        <f t="shared" si="79"/>
        <v>#N/A</v>
      </c>
      <c r="BB139" s="516" t="e">
        <f t="shared" si="79"/>
        <v>#N/A</v>
      </c>
      <c r="BC139" s="516" t="e">
        <f t="shared" si="79"/>
        <v>#N/A</v>
      </c>
      <c r="BD139" s="516" t="e">
        <f t="shared" si="79"/>
        <v>#N/A</v>
      </c>
      <c r="BE139" s="516" t="e">
        <f t="shared" si="79"/>
        <v>#N/A</v>
      </c>
      <c r="BF139" s="516" t="e">
        <f t="shared" si="79"/>
        <v>#N/A</v>
      </c>
      <c r="BG139" s="516" t="e">
        <f t="shared" si="79"/>
        <v>#N/A</v>
      </c>
      <c r="BH139" s="516" t="e">
        <f t="shared" si="79"/>
        <v>#N/A</v>
      </c>
      <c r="BI139" s="516" t="e">
        <f t="shared" si="79"/>
        <v>#N/A</v>
      </c>
      <c r="BJ139" s="516" t="e">
        <f t="shared" si="79"/>
        <v>#N/A</v>
      </c>
      <c r="BK139" s="516" t="e">
        <f t="shared" si="79"/>
        <v>#N/A</v>
      </c>
      <c r="BL139" s="516" t="e">
        <f t="shared" si="79"/>
        <v>#N/A</v>
      </c>
      <c r="BM139" s="748"/>
      <c r="BN139" s="749"/>
      <c r="BO139" s="748"/>
      <c r="BP139" s="749"/>
      <c r="BQ139" s="752"/>
      <c r="BR139" s="753"/>
      <c r="BS139" s="753"/>
      <c r="BT139" s="753"/>
      <c r="BU139" s="753"/>
      <c r="BV139" s="330"/>
      <c r="BW139" s="330"/>
      <c r="BX139" s="330"/>
      <c r="BY139" s="330"/>
      <c r="BZ139" s="330"/>
      <c r="CA139" s="330"/>
      <c r="CB139" s="330"/>
      <c r="CC139" s="519"/>
      <c r="CD139" s="519"/>
      <c r="CE139" s="519"/>
      <c r="CF139" s="519"/>
      <c r="CG139" s="519"/>
      <c r="CH139" s="519"/>
      <c r="CI139" s="519"/>
      <c r="CJ139" s="519"/>
      <c r="CK139" s="519"/>
      <c r="CL139" s="519"/>
      <c r="CM139" s="519"/>
      <c r="CN139" s="519"/>
      <c r="CO139" s="519"/>
      <c r="CP139" s="519"/>
      <c r="CQ139" s="519"/>
      <c r="CR139" s="519"/>
      <c r="CS139" s="519"/>
      <c r="CT139" s="519"/>
      <c r="CU139" s="519"/>
      <c r="CV139" s="519"/>
      <c r="CW139" s="519"/>
      <c r="CX139" s="519"/>
      <c r="CY139" s="519"/>
      <c r="CZ139" s="519"/>
      <c r="DA139" s="519"/>
      <c r="DB139" s="519"/>
      <c r="DC139" s="519"/>
      <c r="DD139" s="519"/>
      <c r="DE139" s="519"/>
      <c r="DF139" s="519"/>
      <c r="DG139" s="519"/>
      <c r="DH139" s="507"/>
      <c r="DI139" s="440"/>
      <c r="DJ139" s="440"/>
      <c r="DK139" s="440"/>
      <c r="DL139" s="440"/>
      <c r="DM139" s="440"/>
      <c r="DN139" s="440"/>
      <c r="DO139" s="440"/>
    </row>
    <row r="140" spans="1:119" s="441" customFormat="1" ht="12.95" hidden="1" customHeight="1">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430"/>
      <c r="AD140" s="514"/>
      <c r="AE140" s="515"/>
      <c r="AF140" s="515"/>
      <c r="AG140" s="515"/>
      <c r="AH140" s="516" t="e">
        <f t="shared" ref="AH140:BL140" si="80">VLOOKUP(AH22,$B$42:$J$61,8,FALSE)</f>
        <v>#N/A</v>
      </c>
      <c r="AI140" s="516" t="e">
        <f t="shared" si="80"/>
        <v>#N/A</v>
      </c>
      <c r="AJ140" s="516" t="e">
        <f t="shared" si="80"/>
        <v>#N/A</v>
      </c>
      <c r="AK140" s="516" t="e">
        <f t="shared" si="80"/>
        <v>#N/A</v>
      </c>
      <c r="AL140" s="516" t="e">
        <f t="shared" si="80"/>
        <v>#N/A</v>
      </c>
      <c r="AM140" s="516" t="e">
        <f t="shared" si="80"/>
        <v>#N/A</v>
      </c>
      <c r="AN140" s="516" t="e">
        <f t="shared" si="80"/>
        <v>#N/A</v>
      </c>
      <c r="AO140" s="516" t="e">
        <f t="shared" si="80"/>
        <v>#N/A</v>
      </c>
      <c r="AP140" s="516" t="e">
        <f t="shared" si="80"/>
        <v>#N/A</v>
      </c>
      <c r="AQ140" s="516" t="e">
        <f t="shared" si="80"/>
        <v>#N/A</v>
      </c>
      <c r="AR140" s="516" t="e">
        <f t="shared" si="80"/>
        <v>#N/A</v>
      </c>
      <c r="AS140" s="516" t="e">
        <f t="shared" si="80"/>
        <v>#N/A</v>
      </c>
      <c r="AT140" s="516" t="e">
        <f t="shared" si="80"/>
        <v>#N/A</v>
      </c>
      <c r="AU140" s="516" t="e">
        <f t="shared" si="80"/>
        <v>#N/A</v>
      </c>
      <c r="AV140" s="516" t="e">
        <f t="shared" si="80"/>
        <v>#N/A</v>
      </c>
      <c r="AW140" s="516" t="e">
        <f t="shared" si="80"/>
        <v>#N/A</v>
      </c>
      <c r="AX140" s="516" t="e">
        <f t="shared" si="80"/>
        <v>#N/A</v>
      </c>
      <c r="AY140" s="516" t="e">
        <f t="shared" si="80"/>
        <v>#N/A</v>
      </c>
      <c r="AZ140" s="516" t="e">
        <f t="shared" si="80"/>
        <v>#N/A</v>
      </c>
      <c r="BA140" s="516" t="e">
        <f t="shared" si="80"/>
        <v>#N/A</v>
      </c>
      <c r="BB140" s="516" t="e">
        <f t="shared" si="80"/>
        <v>#N/A</v>
      </c>
      <c r="BC140" s="516" t="e">
        <f t="shared" si="80"/>
        <v>#N/A</v>
      </c>
      <c r="BD140" s="516" t="e">
        <f t="shared" si="80"/>
        <v>#N/A</v>
      </c>
      <c r="BE140" s="516" t="e">
        <f t="shared" si="80"/>
        <v>#N/A</v>
      </c>
      <c r="BF140" s="516" t="e">
        <f t="shared" si="80"/>
        <v>#N/A</v>
      </c>
      <c r="BG140" s="516" t="e">
        <f t="shared" si="80"/>
        <v>#N/A</v>
      </c>
      <c r="BH140" s="516" t="e">
        <f t="shared" si="80"/>
        <v>#N/A</v>
      </c>
      <c r="BI140" s="516" t="e">
        <f t="shared" si="80"/>
        <v>#N/A</v>
      </c>
      <c r="BJ140" s="516" t="e">
        <f t="shared" si="80"/>
        <v>#N/A</v>
      </c>
      <c r="BK140" s="516" t="e">
        <f t="shared" si="80"/>
        <v>#N/A</v>
      </c>
      <c r="BL140" s="516" t="e">
        <f t="shared" si="80"/>
        <v>#N/A</v>
      </c>
      <c r="BM140" s="748"/>
      <c r="BN140" s="749"/>
      <c r="BO140" s="748"/>
      <c r="BP140" s="749"/>
      <c r="BQ140" s="752"/>
      <c r="BR140" s="753"/>
      <c r="BS140" s="753"/>
      <c r="BT140" s="753"/>
      <c r="BU140" s="753"/>
      <c r="BV140" s="330"/>
      <c r="BW140" s="330"/>
      <c r="BX140" s="330"/>
      <c r="BY140" s="330"/>
      <c r="BZ140" s="330"/>
      <c r="CA140" s="330"/>
      <c r="CB140" s="330"/>
      <c r="CC140" s="519"/>
      <c r="CD140" s="519"/>
      <c r="CE140" s="519"/>
      <c r="CF140" s="519"/>
      <c r="CG140" s="519"/>
      <c r="CH140" s="519"/>
      <c r="CI140" s="519"/>
      <c r="CJ140" s="519"/>
      <c r="CK140" s="519"/>
      <c r="CL140" s="519"/>
      <c r="CM140" s="519"/>
      <c r="CN140" s="519"/>
      <c r="CO140" s="519"/>
      <c r="CP140" s="519"/>
      <c r="CQ140" s="519"/>
      <c r="CR140" s="519"/>
      <c r="CS140" s="519"/>
      <c r="CT140" s="519"/>
      <c r="CU140" s="519"/>
      <c r="CV140" s="519"/>
      <c r="CW140" s="519"/>
      <c r="CX140" s="519"/>
      <c r="CY140" s="519"/>
      <c r="CZ140" s="519"/>
      <c r="DA140" s="519"/>
      <c r="DB140" s="519"/>
      <c r="DC140" s="519"/>
      <c r="DD140" s="519"/>
      <c r="DE140" s="519"/>
      <c r="DF140" s="519"/>
      <c r="DG140" s="519"/>
      <c r="DH140" s="507"/>
      <c r="DI140" s="440"/>
      <c r="DJ140" s="440"/>
      <c r="DK140" s="440"/>
      <c r="DL140" s="440"/>
      <c r="DM140" s="440"/>
      <c r="DN140" s="440"/>
      <c r="DO140" s="440"/>
    </row>
    <row r="141" spans="1:119" s="441" customFormat="1" ht="12.95" hidden="1" customHeight="1">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430"/>
      <c r="AD141" s="514"/>
      <c r="AE141" s="515"/>
      <c r="AF141" s="515"/>
      <c r="AG141" s="515"/>
      <c r="AH141" s="516" t="e">
        <f t="shared" ref="AH141:BL141" si="81">VLOOKUP(AH23,$B$42:$J$61,8,FALSE)</f>
        <v>#N/A</v>
      </c>
      <c r="AI141" s="516" t="e">
        <f t="shared" si="81"/>
        <v>#N/A</v>
      </c>
      <c r="AJ141" s="516" t="e">
        <f t="shared" si="81"/>
        <v>#N/A</v>
      </c>
      <c r="AK141" s="516" t="e">
        <f t="shared" si="81"/>
        <v>#N/A</v>
      </c>
      <c r="AL141" s="516" t="e">
        <f t="shared" si="81"/>
        <v>#N/A</v>
      </c>
      <c r="AM141" s="516" t="e">
        <f t="shared" si="81"/>
        <v>#N/A</v>
      </c>
      <c r="AN141" s="516" t="e">
        <f t="shared" si="81"/>
        <v>#N/A</v>
      </c>
      <c r="AO141" s="516" t="e">
        <f t="shared" si="81"/>
        <v>#N/A</v>
      </c>
      <c r="AP141" s="516" t="e">
        <f t="shared" si="81"/>
        <v>#N/A</v>
      </c>
      <c r="AQ141" s="516" t="e">
        <f t="shared" si="81"/>
        <v>#N/A</v>
      </c>
      <c r="AR141" s="516" t="e">
        <f t="shared" si="81"/>
        <v>#N/A</v>
      </c>
      <c r="AS141" s="516" t="e">
        <f t="shared" si="81"/>
        <v>#N/A</v>
      </c>
      <c r="AT141" s="516" t="e">
        <f t="shared" si="81"/>
        <v>#N/A</v>
      </c>
      <c r="AU141" s="516" t="e">
        <f t="shared" si="81"/>
        <v>#N/A</v>
      </c>
      <c r="AV141" s="516" t="e">
        <f t="shared" si="81"/>
        <v>#N/A</v>
      </c>
      <c r="AW141" s="516" t="e">
        <f t="shared" si="81"/>
        <v>#N/A</v>
      </c>
      <c r="AX141" s="516" t="e">
        <f t="shared" si="81"/>
        <v>#N/A</v>
      </c>
      <c r="AY141" s="516" t="e">
        <f t="shared" si="81"/>
        <v>#N/A</v>
      </c>
      <c r="AZ141" s="516" t="e">
        <f t="shared" si="81"/>
        <v>#N/A</v>
      </c>
      <c r="BA141" s="516" t="e">
        <f t="shared" si="81"/>
        <v>#N/A</v>
      </c>
      <c r="BB141" s="516" t="e">
        <f t="shared" si="81"/>
        <v>#N/A</v>
      </c>
      <c r="BC141" s="516" t="e">
        <f t="shared" si="81"/>
        <v>#N/A</v>
      </c>
      <c r="BD141" s="516" t="e">
        <f t="shared" si="81"/>
        <v>#N/A</v>
      </c>
      <c r="BE141" s="516" t="e">
        <f t="shared" si="81"/>
        <v>#N/A</v>
      </c>
      <c r="BF141" s="516" t="e">
        <f t="shared" si="81"/>
        <v>#N/A</v>
      </c>
      <c r="BG141" s="516" t="e">
        <f t="shared" si="81"/>
        <v>#N/A</v>
      </c>
      <c r="BH141" s="516" t="e">
        <f t="shared" si="81"/>
        <v>#N/A</v>
      </c>
      <c r="BI141" s="516" t="e">
        <f t="shared" si="81"/>
        <v>#N/A</v>
      </c>
      <c r="BJ141" s="516" t="e">
        <f t="shared" si="81"/>
        <v>#N/A</v>
      </c>
      <c r="BK141" s="516" t="e">
        <f t="shared" si="81"/>
        <v>#N/A</v>
      </c>
      <c r="BL141" s="516" t="e">
        <f t="shared" si="81"/>
        <v>#N/A</v>
      </c>
      <c r="BM141" s="748"/>
      <c r="BN141" s="749"/>
      <c r="BO141" s="748"/>
      <c r="BP141" s="749"/>
      <c r="BQ141" s="752"/>
      <c r="BR141" s="753"/>
      <c r="BS141" s="753"/>
      <c r="BT141" s="753"/>
      <c r="BU141" s="753"/>
      <c r="BV141" s="330"/>
      <c r="BW141" s="330"/>
      <c r="BX141" s="330"/>
      <c r="BY141" s="330"/>
      <c r="BZ141" s="330"/>
      <c r="CA141" s="330"/>
      <c r="CB141" s="330"/>
      <c r="CC141" s="519"/>
      <c r="CD141" s="519"/>
      <c r="CE141" s="519"/>
      <c r="CF141" s="519"/>
      <c r="CG141" s="519"/>
      <c r="CH141" s="519"/>
      <c r="CI141" s="519"/>
      <c r="CJ141" s="519"/>
      <c r="CK141" s="519"/>
      <c r="CL141" s="519"/>
      <c r="CM141" s="519"/>
      <c r="CN141" s="519"/>
      <c r="CO141" s="519"/>
      <c r="CP141" s="519"/>
      <c r="CQ141" s="519"/>
      <c r="CR141" s="519"/>
      <c r="CS141" s="519"/>
      <c r="CT141" s="519"/>
      <c r="CU141" s="519"/>
      <c r="CV141" s="519"/>
      <c r="CW141" s="519"/>
      <c r="CX141" s="519"/>
      <c r="CY141" s="519"/>
      <c r="CZ141" s="519"/>
      <c r="DA141" s="519"/>
      <c r="DB141" s="519"/>
      <c r="DC141" s="519"/>
      <c r="DD141" s="519"/>
      <c r="DE141" s="519"/>
      <c r="DF141" s="519"/>
      <c r="DG141" s="519"/>
      <c r="DH141" s="507"/>
      <c r="DI141" s="440"/>
      <c r="DJ141" s="440"/>
      <c r="DK141" s="440"/>
      <c r="DL141" s="440"/>
      <c r="DM141" s="440"/>
      <c r="DN141" s="440"/>
      <c r="DO141" s="440"/>
    </row>
    <row r="142" spans="1:119" s="441" customFormat="1" ht="12.95" hidden="1" customHeight="1">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430"/>
      <c r="AD142" s="514"/>
      <c r="AE142" s="515"/>
      <c r="AF142" s="515"/>
      <c r="AG142" s="515"/>
      <c r="AH142" s="516" t="e">
        <f t="shared" ref="AH142:BL142" si="82">VLOOKUP(AH24,$B$42:$J$61,8,FALSE)</f>
        <v>#N/A</v>
      </c>
      <c r="AI142" s="516" t="e">
        <f t="shared" si="82"/>
        <v>#N/A</v>
      </c>
      <c r="AJ142" s="516" t="e">
        <f t="shared" si="82"/>
        <v>#N/A</v>
      </c>
      <c r="AK142" s="516" t="e">
        <f t="shared" si="82"/>
        <v>#N/A</v>
      </c>
      <c r="AL142" s="516" t="e">
        <f t="shared" si="82"/>
        <v>#N/A</v>
      </c>
      <c r="AM142" s="516" t="e">
        <f t="shared" si="82"/>
        <v>#N/A</v>
      </c>
      <c r="AN142" s="516" t="e">
        <f t="shared" si="82"/>
        <v>#N/A</v>
      </c>
      <c r="AO142" s="516" t="e">
        <f t="shared" si="82"/>
        <v>#N/A</v>
      </c>
      <c r="AP142" s="516" t="e">
        <f t="shared" si="82"/>
        <v>#N/A</v>
      </c>
      <c r="AQ142" s="516" t="e">
        <f t="shared" si="82"/>
        <v>#N/A</v>
      </c>
      <c r="AR142" s="516" t="e">
        <f t="shared" si="82"/>
        <v>#N/A</v>
      </c>
      <c r="AS142" s="516" t="e">
        <f t="shared" si="82"/>
        <v>#N/A</v>
      </c>
      <c r="AT142" s="516" t="e">
        <f t="shared" si="82"/>
        <v>#N/A</v>
      </c>
      <c r="AU142" s="516" t="e">
        <f t="shared" si="82"/>
        <v>#N/A</v>
      </c>
      <c r="AV142" s="516" t="e">
        <f t="shared" si="82"/>
        <v>#N/A</v>
      </c>
      <c r="AW142" s="516" t="e">
        <f t="shared" si="82"/>
        <v>#N/A</v>
      </c>
      <c r="AX142" s="516" t="e">
        <f t="shared" si="82"/>
        <v>#N/A</v>
      </c>
      <c r="AY142" s="516" t="e">
        <f t="shared" si="82"/>
        <v>#N/A</v>
      </c>
      <c r="AZ142" s="516" t="e">
        <f t="shared" si="82"/>
        <v>#N/A</v>
      </c>
      <c r="BA142" s="516" t="e">
        <f t="shared" si="82"/>
        <v>#N/A</v>
      </c>
      <c r="BB142" s="516" t="e">
        <f t="shared" si="82"/>
        <v>#N/A</v>
      </c>
      <c r="BC142" s="516" t="e">
        <f t="shared" si="82"/>
        <v>#N/A</v>
      </c>
      <c r="BD142" s="516" t="e">
        <f t="shared" si="82"/>
        <v>#N/A</v>
      </c>
      <c r="BE142" s="516" t="e">
        <f t="shared" si="82"/>
        <v>#N/A</v>
      </c>
      <c r="BF142" s="516" t="e">
        <f t="shared" si="82"/>
        <v>#N/A</v>
      </c>
      <c r="BG142" s="516" t="e">
        <f t="shared" si="82"/>
        <v>#N/A</v>
      </c>
      <c r="BH142" s="516" t="e">
        <f t="shared" si="82"/>
        <v>#N/A</v>
      </c>
      <c r="BI142" s="516" t="e">
        <f t="shared" si="82"/>
        <v>#N/A</v>
      </c>
      <c r="BJ142" s="516" t="e">
        <f t="shared" si="82"/>
        <v>#N/A</v>
      </c>
      <c r="BK142" s="516" t="e">
        <f t="shared" si="82"/>
        <v>#N/A</v>
      </c>
      <c r="BL142" s="516" t="e">
        <f t="shared" si="82"/>
        <v>#N/A</v>
      </c>
      <c r="BM142" s="748"/>
      <c r="BN142" s="749"/>
      <c r="BO142" s="748"/>
      <c r="BP142" s="749"/>
      <c r="BQ142" s="752"/>
      <c r="BR142" s="753"/>
      <c r="BS142" s="753"/>
      <c r="BT142" s="753"/>
      <c r="BU142" s="753"/>
      <c r="BV142" s="330"/>
      <c r="BW142" s="330"/>
      <c r="BX142" s="330"/>
      <c r="BY142" s="330"/>
      <c r="BZ142" s="330"/>
      <c r="CA142" s="330"/>
      <c r="CB142" s="330"/>
      <c r="CC142" s="519"/>
      <c r="CD142" s="519"/>
      <c r="CE142" s="519"/>
      <c r="CF142" s="519"/>
      <c r="CG142" s="519"/>
      <c r="CH142" s="519"/>
      <c r="CI142" s="519"/>
      <c r="CJ142" s="519"/>
      <c r="CK142" s="519"/>
      <c r="CL142" s="519"/>
      <c r="CM142" s="519"/>
      <c r="CN142" s="519"/>
      <c r="CO142" s="519"/>
      <c r="CP142" s="519"/>
      <c r="CQ142" s="519"/>
      <c r="CR142" s="519"/>
      <c r="CS142" s="519"/>
      <c r="CT142" s="519"/>
      <c r="CU142" s="519"/>
      <c r="CV142" s="519"/>
      <c r="CW142" s="519"/>
      <c r="CX142" s="519"/>
      <c r="CY142" s="519"/>
      <c r="CZ142" s="519"/>
      <c r="DA142" s="519"/>
      <c r="DB142" s="519"/>
      <c r="DC142" s="519"/>
      <c r="DD142" s="519"/>
      <c r="DE142" s="519"/>
      <c r="DF142" s="519"/>
      <c r="DG142" s="519"/>
      <c r="DH142" s="507"/>
      <c r="DI142" s="440"/>
      <c r="DJ142" s="440"/>
      <c r="DK142" s="440"/>
      <c r="DL142" s="440"/>
      <c r="DM142" s="440"/>
      <c r="DN142" s="440"/>
      <c r="DO142" s="440"/>
    </row>
    <row r="143" spans="1:119" s="441" customFormat="1" ht="12.95" hidden="1" customHeight="1">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430"/>
      <c r="AD143" s="514"/>
      <c r="AE143" s="515"/>
      <c r="AF143" s="515"/>
      <c r="AG143" s="515"/>
      <c r="AH143" s="516" t="e">
        <f t="shared" ref="AH143:BL143" si="83">VLOOKUP(AH25,$B$42:$J$61,8,FALSE)</f>
        <v>#N/A</v>
      </c>
      <c r="AI143" s="516" t="e">
        <f t="shared" si="83"/>
        <v>#N/A</v>
      </c>
      <c r="AJ143" s="516" t="e">
        <f t="shared" si="83"/>
        <v>#N/A</v>
      </c>
      <c r="AK143" s="516" t="e">
        <f t="shared" si="83"/>
        <v>#N/A</v>
      </c>
      <c r="AL143" s="516" t="e">
        <f t="shared" si="83"/>
        <v>#N/A</v>
      </c>
      <c r="AM143" s="516" t="e">
        <f t="shared" si="83"/>
        <v>#N/A</v>
      </c>
      <c r="AN143" s="516" t="e">
        <f t="shared" si="83"/>
        <v>#N/A</v>
      </c>
      <c r="AO143" s="516" t="e">
        <f t="shared" si="83"/>
        <v>#N/A</v>
      </c>
      <c r="AP143" s="516" t="e">
        <f t="shared" si="83"/>
        <v>#N/A</v>
      </c>
      <c r="AQ143" s="516" t="e">
        <f t="shared" si="83"/>
        <v>#N/A</v>
      </c>
      <c r="AR143" s="516" t="e">
        <f t="shared" si="83"/>
        <v>#N/A</v>
      </c>
      <c r="AS143" s="516" t="e">
        <f t="shared" si="83"/>
        <v>#N/A</v>
      </c>
      <c r="AT143" s="516" t="e">
        <f t="shared" si="83"/>
        <v>#N/A</v>
      </c>
      <c r="AU143" s="516" t="e">
        <f t="shared" si="83"/>
        <v>#N/A</v>
      </c>
      <c r="AV143" s="516" t="e">
        <f t="shared" si="83"/>
        <v>#N/A</v>
      </c>
      <c r="AW143" s="516" t="e">
        <f t="shared" si="83"/>
        <v>#N/A</v>
      </c>
      <c r="AX143" s="516" t="e">
        <f t="shared" si="83"/>
        <v>#N/A</v>
      </c>
      <c r="AY143" s="516" t="e">
        <f t="shared" si="83"/>
        <v>#N/A</v>
      </c>
      <c r="AZ143" s="516" t="e">
        <f t="shared" si="83"/>
        <v>#N/A</v>
      </c>
      <c r="BA143" s="516" t="e">
        <f t="shared" si="83"/>
        <v>#N/A</v>
      </c>
      <c r="BB143" s="516" t="e">
        <f t="shared" si="83"/>
        <v>#N/A</v>
      </c>
      <c r="BC143" s="516" t="e">
        <f t="shared" si="83"/>
        <v>#N/A</v>
      </c>
      <c r="BD143" s="516" t="e">
        <f t="shared" si="83"/>
        <v>#N/A</v>
      </c>
      <c r="BE143" s="516" t="e">
        <f t="shared" si="83"/>
        <v>#N/A</v>
      </c>
      <c r="BF143" s="516" t="e">
        <f t="shared" si="83"/>
        <v>#N/A</v>
      </c>
      <c r="BG143" s="516" t="e">
        <f t="shared" si="83"/>
        <v>#N/A</v>
      </c>
      <c r="BH143" s="516" t="e">
        <f t="shared" si="83"/>
        <v>#N/A</v>
      </c>
      <c r="BI143" s="516" t="e">
        <f t="shared" si="83"/>
        <v>#N/A</v>
      </c>
      <c r="BJ143" s="516" t="e">
        <f t="shared" si="83"/>
        <v>#N/A</v>
      </c>
      <c r="BK143" s="516" t="e">
        <f t="shared" si="83"/>
        <v>#N/A</v>
      </c>
      <c r="BL143" s="516" t="e">
        <f t="shared" si="83"/>
        <v>#N/A</v>
      </c>
      <c r="BM143" s="748"/>
      <c r="BN143" s="749"/>
      <c r="BO143" s="748"/>
      <c r="BP143" s="749"/>
      <c r="BQ143" s="752"/>
      <c r="BR143" s="753"/>
      <c r="BS143" s="753"/>
      <c r="BT143" s="753"/>
      <c r="BU143" s="753"/>
      <c r="BV143" s="330"/>
      <c r="BW143" s="330"/>
      <c r="BX143" s="330"/>
      <c r="BY143" s="330"/>
      <c r="BZ143" s="330"/>
      <c r="CA143" s="330"/>
      <c r="CB143" s="330"/>
      <c r="CC143" s="519"/>
      <c r="CD143" s="519"/>
      <c r="CE143" s="519"/>
      <c r="CF143" s="519"/>
      <c r="CG143" s="519"/>
      <c r="CH143" s="519"/>
      <c r="CI143" s="519"/>
      <c r="CJ143" s="519"/>
      <c r="CK143" s="519"/>
      <c r="CL143" s="519"/>
      <c r="CM143" s="519"/>
      <c r="CN143" s="519"/>
      <c r="CO143" s="519"/>
      <c r="CP143" s="519"/>
      <c r="CQ143" s="519"/>
      <c r="CR143" s="519"/>
      <c r="CS143" s="519"/>
      <c r="CT143" s="519"/>
      <c r="CU143" s="519"/>
      <c r="CV143" s="519"/>
      <c r="CW143" s="519"/>
      <c r="CX143" s="519"/>
      <c r="CY143" s="519"/>
      <c r="CZ143" s="519"/>
      <c r="DA143" s="519"/>
      <c r="DB143" s="519"/>
      <c r="DC143" s="519"/>
      <c r="DD143" s="519"/>
      <c r="DE143" s="519"/>
      <c r="DF143" s="519"/>
      <c r="DG143" s="519"/>
      <c r="DH143" s="507"/>
      <c r="DI143" s="440"/>
      <c r="DJ143" s="440"/>
      <c r="DK143" s="440"/>
      <c r="DL143" s="440"/>
      <c r="DM143" s="440"/>
      <c r="DN143" s="440"/>
      <c r="DO143" s="440"/>
    </row>
    <row r="144" spans="1:119" s="441" customFormat="1" ht="12.95" hidden="1" customHeight="1">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c r="AC144" s="430"/>
      <c r="AD144" s="514"/>
      <c r="AE144" s="515"/>
      <c r="AF144" s="515"/>
      <c r="AG144" s="515"/>
      <c r="AH144" s="516" t="e">
        <f t="shared" ref="AH144:BL144" si="84">VLOOKUP(AH26,$B$42:$J$61,8,FALSE)</f>
        <v>#N/A</v>
      </c>
      <c r="AI144" s="516" t="e">
        <f t="shared" si="84"/>
        <v>#N/A</v>
      </c>
      <c r="AJ144" s="516" t="e">
        <f t="shared" si="84"/>
        <v>#N/A</v>
      </c>
      <c r="AK144" s="516" t="e">
        <f t="shared" si="84"/>
        <v>#N/A</v>
      </c>
      <c r="AL144" s="516" t="e">
        <f t="shared" si="84"/>
        <v>#N/A</v>
      </c>
      <c r="AM144" s="516" t="e">
        <f t="shared" si="84"/>
        <v>#N/A</v>
      </c>
      <c r="AN144" s="516" t="e">
        <f t="shared" si="84"/>
        <v>#N/A</v>
      </c>
      <c r="AO144" s="516" t="e">
        <f t="shared" si="84"/>
        <v>#N/A</v>
      </c>
      <c r="AP144" s="516" t="e">
        <f t="shared" si="84"/>
        <v>#N/A</v>
      </c>
      <c r="AQ144" s="516" t="e">
        <f t="shared" si="84"/>
        <v>#N/A</v>
      </c>
      <c r="AR144" s="516" t="e">
        <f t="shared" si="84"/>
        <v>#N/A</v>
      </c>
      <c r="AS144" s="516" t="e">
        <f t="shared" si="84"/>
        <v>#N/A</v>
      </c>
      <c r="AT144" s="516" t="e">
        <f t="shared" si="84"/>
        <v>#N/A</v>
      </c>
      <c r="AU144" s="516" t="e">
        <f t="shared" si="84"/>
        <v>#N/A</v>
      </c>
      <c r="AV144" s="516" t="e">
        <f t="shared" si="84"/>
        <v>#N/A</v>
      </c>
      <c r="AW144" s="516" t="e">
        <f t="shared" si="84"/>
        <v>#N/A</v>
      </c>
      <c r="AX144" s="516" t="e">
        <f t="shared" si="84"/>
        <v>#N/A</v>
      </c>
      <c r="AY144" s="516" t="e">
        <f t="shared" si="84"/>
        <v>#N/A</v>
      </c>
      <c r="AZ144" s="516" t="e">
        <f t="shared" si="84"/>
        <v>#N/A</v>
      </c>
      <c r="BA144" s="516" t="e">
        <f t="shared" si="84"/>
        <v>#N/A</v>
      </c>
      <c r="BB144" s="516" t="e">
        <f t="shared" si="84"/>
        <v>#N/A</v>
      </c>
      <c r="BC144" s="516" t="e">
        <f t="shared" si="84"/>
        <v>#N/A</v>
      </c>
      <c r="BD144" s="516" t="e">
        <f t="shared" si="84"/>
        <v>#N/A</v>
      </c>
      <c r="BE144" s="516" t="e">
        <f t="shared" si="84"/>
        <v>#N/A</v>
      </c>
      <c r="BF144" s="516" t="e">
        <f t="shared" si="84"/>
        <v>#N/A</v>
      </c>
      <c r="BG144" s="516" t="e">
        <f t="shared" si="84"/>
        <v>#N/A</v>
      </c>
      <c r="BH144" s="516" t="e">
        <f t="shared" si="84"/>
        <v>#N/A</v>
      </c>
      <c r="BI144" s="516" t="e">
        <f t="shared" si="84"/>
        <v>#N/A</v>
      </c>
      <c r="BJ144" s="516" t="e">
        <f t="shared" si="84"/>
        <v>#N/A</v>
      </c>
      <c r="BK144" s="516" t="e">
        <f t="shared" si="84"/>
        <v>#N/A</v>
      </c>
      <c r="BL144" s="516" t="e">
        <f t="shared" si="84"/>
        <v>#N/A</v>
      </c>
      <c r="BM144" s="748"/>
      <c r="BN144" s="749"/>
      <c r="BO144" s="748"/>
      <c r="BP144" s="749"/>
      <c r="BQ144" s="752"/>
      <c r="BR144" s="753"/>
      <c r="BS144" s="753"/>
      <c r="BT144" s="753"/>
      <c r="BU144" s="753"/>
      <c r="BV144" s="330"/>
      <c r="BW144" s="330"/>
      <c r="BX144" s="330"/>
      <c r="BY144" s="330"/>
      <c r="BZ144" s="330"/>
      <c r="CA144" s="330"/>
      <c r="CB144" s="330"/>
      <c r="CC144" s="519"/>
      <c r="CD144" s="519"/>
      <c r="CE144" s="519"/>
      <c r="CF144" s="519"/>
      <c r="CG144" s="519"/>
      <c r="CH144" s="519"/>
      <c r="CI144" s="519"/>
      <c r="CJ144" s="519"/>
      <c r="CK144" s="519"/>
      <c r="CL144" s="519"/>
      <c r="CM144" s="519"/>
      <c r="CN144" s="519"/>
      <c r="CO144" s="519"/>
      <c r="CP144" s="519"/>
      <c r="CQ144" s="519"/>
      <c r="CR144" s="519"/>
      <c r="CS144" s="519"/>
      <c r="CT144" s="519"/>
      <c r="CU144" s="519"/>
      <c r="CV144" s="519"/>
      <c r="CW144" s="519"/>
      <c r="CX144" s="519"/>
      <c r="CY144" s="519"/>
      <c r="CZ144" s="519"/>
      <c r="DA144" s="519"/>
      <c r="DB144" s="519"/>
      <c r="DC144" s="519"/>
      <c r="DD144" s="519"/>
      <c r="DE144" s="519"/>
      <c r="DF144" s="519"/>
      <c r="DG144" s="519"/>
      <c r="DH144" s="507"/>
      <c r="DI144" s="440"/>
      <c r="DJ144" s="440"/>
      <c r="DK144" s="440"/>
      <c r="DL144" s="440"/>
      <c r="DM144" s="440"/>
      <c r="DN144" s="440"/>
      <c r="DO144" s="440"/>
    </row>
    <row r="145" spans="1:119" s="441" customFormat="1" ht="12.95" hidden="1" customHeight="1">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514"/>
      <c r="AE145" s="515"/>
      <c r="AF145" s="515"/>
      <c r="AG145" s="515"/>
      <c r="AH145" s="516" t="e">
        <f t="shared" ref="AH145:BL145" si="85">VLOOKUP(AH27,$B$42:$J$61,8,FALSE)</f>
        <v>#N/A</v>
      </c>
      <c r="AI145" s="516" t="e">
        <f t="shared" si="85"/>
        <v>#N/A</v>
      </c>
      <c r="AJ145" s="516" t="e">
        <f t="shared" si="85"/>
        <v>#N/A</v>
      </c>
      <c r="AK145" s="516" t="e">
        <f t="shared" si="85"/>
        <v>#N/A</v>
      </c>
      <c r="AL145" s="516" t="e">
        <f t="shared" si="85"/>
        <v>#N/A</v>
      </c>
      <c r="AM145" s="516" t="e">
        <f t="shared" si="85"/>
        <v>#N/A</v>
      </c>
      <c r="AN145" s="516" t="e">
        <f t="shared" si="85"/>
        <v>#N/A</v>
      </c>
      <c r="AO145" s="516" t="e">
        <f t="shared" si="85"/>
        <v>#N/A</v>
      </c>
      <c r="AP145" s="516" t="e">
        <f t="shared" si="85"/>
        <v>#N/A</v>
      </c>
      <c r="AQ145" s="516" t="e">
        <f t="shared" si="85"/>
        <v>#N/A</v>
      </c>
      <c r="AR145" s="516" t="e">
        <f t="shared" si="85"/>
        <v>#N/A</v>
      </c>
      <c r="AS145" s="516" t="e">
        <f t="shared" si="85"/>
        <v>#N/A</v>
      </c>
      <c r="AT145" s="516" t="e">
        <f t="shared" si="85"/>
        <v>#N/A</v>
      </c>
      <c r="AU145" s="516" t="e">
        <f t="shared" si="85"/>
        <v>#N/A</v>
      </c>
      <c r="AV145" s="516" t="e">
        <f t="shared" si="85"/>
        <v>#N/A</v>
      </c>
      <c r="AW145" s="516" t="e">
        <f t="shared" si="85"/>
        <v>#N/A</v>
      </c>
      <c r="AX145" s="516" t="e">
        <f t="shared" si="85"/>
        <v>#N/A</v>
      </c>
      <c r="AY145" s="516" t="e">
        <f t="shared" si="85"/>
        <v>#N/A</v>
      </c>
      <c r="AZ145" s="516" t="e">
        <f t="shared" si="85"/>
        <v>#N/A</v>
      </c>
      <c r="BA145" s="516" t="e">
        <f t="shared" si="85"/>
        <v>#N/A</v>
      </c>
      <c r="BB145" s="516" t="e">
        <f t="shared" si="85"/>
        <v>#N/A</v>
      </c>
      <c r="BC145" s="516" t="e">
        <f t="shared" si="85"/>
        <v>#N/A</v>
      </c>
      <c r="BD145" s="516" t="e">
        <f t="shared" si="85"/>
        <v>#N/A</v>
      </c>
      <c r="BE145" s="516" t="e">
        <f t="shared" si="85"/>
        <v>#N/A</v>
      </c>
      <c r="BF145" s="516" t="e">
        <f t="shared" si="85"/>
        <v>#N/A</v>
      </c>
      <c r="BG145" s="516" t="e">
        <f t="shared" si="85"/>
        <v>#N/A</v>
      </c>
      <c r="BH145" s="516" t="e">
        <f t="shared" si="85"/>
        <v>#N/A</v>
      </c>
      <c r="BI145" s="516" t="e">
        <f t="shared" si="85"/>
        <v>#N/A</v>
      </c>
      <c r="BJ145" s="516" t="e">
        <f t="shared" si="85"/>
        <v>#N/A</v>
      </c>
      <c r="BK145" s="516" t="e">
        <f t="shared" si="85"/>
        <v>#N/A</v>
      </c>
      <c r="BL145" s="516" t="e">
        <f t="shared" si="85"/>
        <v>#N/A</v>
      </c>
      <c r="BM145" s="748"/>
      <c r="BN145" s="749"/>
      <c r="BO145" s="748"/>
      <c r="BP145" s="749"/>
      <c r="BQ145" s="752"/>
      <c r="BR145" s="753"/>
      <c r="BS145" s="753"/>
      <c r="BT145" s="753"/>
      <c r="BU145" s="753"/>
      <c r="BV145" s="330"/>
      <c r="BW145" s="330"/>
      <c r="BX145" s="330"/>
      <c r="BY145" s="330"/>
      <c r="BZ145" s="330"/>
      <c r="CA145" s="330"/>
      <c r="CB145" s="330"/>
      <c r="CC145" s="519"/>
      <c r="CD145" s="519"/>
      <c r="CE145" s="519"/>
      <c r="CF145" s="519"/>
      <c r="CG145" s="519"/>
      <c r="CH145" s="519"/>
      <c r="CI145" s="519"/>
      <c r="CJ145" s="519"/>
      <c r="CK145" s="519"/>
      <c r="CL145" s="519"/>
      <c r="CM145" s="519"/>
      <c r="CN145" s="519"/>
      <c r="CO145" s="519"/>
      <c r="CP145" s="519"/>
      <c r="CQ145" s="519"/>
      <c r="CR145" s="519"/>
      <c r="CS145" s="519"/>
      <c r="CT145" s="519"/>
      <c r="CU145" s="519"/>
      <c r="CV145" s="519"/>
      <c r="CW145" s="519"/>
      <c r="CX145" s="519"/>
      <c r="CY145" s="519"/>
      <c r="CZ145" s="519"/>
      <c r="DA145" s="519"/>
      <c r="DB145" s="519"/>
      <c r="DC145" s="519"/>
      <c r="DD145" s="519"/>
      <c r="DE145" s="519"/>
      <c r="DF145" s="519"/>
      <c r="DG145" s="519"/>
      <c r="DH145" s="507"/>
      <c r="DI145" s="440"/>
      <c r="DJ145" s="440"/>
      <c r="DK145" s="440"/>
      <c r="DL145" s="440"/>
      <c r="DM145" s="440"/>
      <c r="DN145" s="440"/>
      <c r="DO145" s="440"/>
    </row>
    <row r="146" spans="1:119" s="441" customFormat="1" ht="12.95" hidden="1" customHeight="1">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c r="AC146" s="330"/>
      <c r="AD146" s="514"/>
      <c r="AE146" s="515"/>
      <c r="AF146" s="515"/>
      <c r="AG146" s="515"/>
      <c r="AH146" s="516" t="e">
        <f t="shared" ref="AH146:BL146" si="86">VLOOKUP(AH28,$B$42:$J$61,8,FALSE)</f>
        <v>#N/A</v>
      </c>
      <c r="AI146" s="516" t="e">
        <f t="shared" si="86"/>
        <v>#N/A</v>
      </c>
      <c r="AJ146" s="516" t="e">
        <f t="shared" si="86"/>
        <v>#N/A</v>
      </c>
      <c r="AK146" s="516" t="e">
        <f t="shared" si="86"/>
        <v>#N/A</v>
      </c>
      <c r="AL146" s="516" t="e">
        <f t="shared" si="86"/>
        <v>#N/A</v>
      </c>
      <c r="AM146" s="516" t="e">
        <f t="shared" si="86"/>
        <v>#N/A</v>
      </c>
      <c r="AN146" s="516" t="e">
        <f t="shared" si="86"/>
        <v>#N/A</v>
      </c>
      <c r="AO146" s="516" t="e">
        <f t="shared" si="86"/>
        <v>#N/A</v>
      </c>
      <c r="AP146" s="516" t="e">
        <f t="shared" si="86"/>
        <v>#N/A</v>
      </c>
      <c r="AQ146" s="516" t="e">
        <f t="shared" si="86"/>
        <v>#N/A</v>
      </c>
      <c r="AR146" s="516" t="e">
        <f t="shared" si="86"/>
        <v>#N/A</v>
      </c>
      <c r="AS146" s="516" t="e">
        <f t="shared" si="86"/>
        <v>#N/A</v>
      </c>
      <c r="AT146" s="516" t="e">
        <f t="shared" si="86"/>
        <v>#N/A</v>
      </c>
      <c r="AU146" s="516" t="e">
        <f t="shared" si="86"/>
        <v>#N/A</v>
      </c>
      <c r="AV146" s="516" t="e">
        <f t="shared" si="86"/>
        <v>#N/A</v>
      </c>
      <c r="AW146" s="516" t="e">
        <f t="shared" si="86"/>
        <v>#N/A</v>
      </c>
      <c r="AX146" s="516" t="e">
        <f t="shared" si="86"/>
        <v>#N/A</v>
      </c>
      <c r="AY146" s="516" t="e">
        <f t="shared" si="86"/>
        <v>#N/A</v>
      </c>
      <c r="AZ146" s="516" t="e">
        <f t="shared" si="86"/>
        <v>#N/A</v>
      </c>
      <c r="BA146" s="516" t="e">
        <f t="shared" si="86"/>
        <v>#N/A</v>
      </c>
      <c r="BB146" s="516" t="e">
        <f t="shared" si="86"/>
        <v>#N/A</v>
      </c>
      <c r="BC146" s="516" t="e">
        <f t="shared" si="86"/>
        <v>#N/A</v>
      </c>
      <c r="BD146" s="516" t="e">
        <f t="shared" si="86"/>
        <v>#N/A</v>
      </c>
      <c r="BE146" s="516" t="e">
        <f t="shared" si="86"/>
        <v>#N/A</v>
      </c>
      <c r="BF146" s="516" t="e">
        <f t="shared" si="86"/>
        <v>#N/A</v>
      </c>
      <c r="BG146" s="516" t="e">
        <f t="shared" si="86"/>
        <v>#N/A</v>
      </c>
      <c r="BH146" s="516" t="e">
        <f t="shared" si="86"/>
        <v>#N/A</v>
      </c>
      <c r="BI146" s="516" t="e">
        <f t="shared" si="86"/>
        <v>#N/A</v>
      </c>
      <c r="BJ146" s="516" t="e">
        <f t="shared" si="86"/>
        <v>#N/A</v>
      </c>
      <c r="BK146" s="516" t="e">
        <f t="shared" si="86"/>
        <v>#N/A</v>
      </c>
      <c r="BL146" s="516" t="e">
        <f t="shared" si="86"/>
        <v>#N/A</v>
      </c>
      <c r="BM146" s="748"/>
      <c r="BN146" s="749"/>
      <c r="BO146" s="748"/>
      <c r="BP146" s="749"/>
      <c r="BQ146" s="752"/>
      <c r="BR146" s="753"/>
      <c r="BS146" s="753"/>
      <c r="BT146" s="753"/>
      <c r="BU146" s="753"/>
      <c r="BV146" s="330"/>
      <c r="BW146" s="330"/>
      <c r="BX146" s="330"/>
      <c r="BY146" s="330"/>
      <c r="BZ146" s="330"/>
      <c r="CA146" s="330"/>
      <c r="CB146" s="330"/>
      <c r="CC146" s="519"/>
      <c r="CD146" s="519"/>
      <c r="CE146" s="519"/>
      <c r="CF146" s="519"/>
      <c r="CG146" s="519"/>
      <c r="CH146" s="519"/>
      <c r="CI146" s="519"/>
      <c r="CJ146" s="519"/>
      <c r="CK146" s="519"/>
      <c r="CL146" s="519"/>
      <c r="CM146" s="519"/>
      <c r="CN146" s="519"/>
      <c r="CO146" s="519"/>
      <c r="CP146" s="519"/>
      <c r="CQ146" s="519"/>
      <c r="CR146" s="519"/>
      <c r="CS146" s="519"/>
      <c r="CT146" s="519"/>
      <c r="CU146" s="519"/>
      <c r="CV146" s="519"/>
      <c r="CW146" s="519"/>
      <c r="CX146" s="519"/>
      <c r="CY146" s="519"/>
      <c r="CZ146" s="519"/>
      <c r="DA146" s="519"/>
      <c r="DB146" s="519"/>
      <c r="DC146" s="519"/>
      <c r="DD146" s="519"/>
      <c r="DE146" s="519"/>
      <c r="DF146" s="519"/>
      <c r="DG146" s="519"/>
      <c r="DH146" s="507"/>
      <c r="DI146" s="440"/>
      <c r="DJ146" s="440"/>
      <c r="DK146" s="440"/>
      <c r="DL146" s="440"/>
      <c r="DM146" s="440"/>
      <c r="DN146" s="440"/>
      <c r="DO146" s="440"/>
    </row>
    <row r="147" spans="1:119" s="441" customFormat="1" ht="12.95" hidden="1" customHeight="1">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c r="AC147" s="330"/>
      <c r="AD147" s="514"/>
      <c r="AE147" s="515"/>
      <c r="AF147" s="515"/>
      <c r="AG147" s="515"/>
      <c r="AH147" s="516" t="e">
        <f t="shared" ref="AH147:BL147" si="87">VLOOKUP(AH29,$B$42:$J$61,8,FALSE)</f>
        <v>#N/A</v>
      </c>
      <c r="AI147" s="516" t="e">
        <f t="shared" si="87"/>
        <v>#N/A</v>
      </c>
      <c r="AJ147" s="516" t="e">
        <f t="shared" si="87"/>
        <v>#N/A</v>
      </c>
      <c r="AK147" s="516" t="e">
        <f t="shared" si="87"/>
        <v>#N/A</v>
      </c>
      <c r="AL147" s="516" t="e">
        <f t="shared" si="87"/>
        <v>#N/A</v>
      </c>
      <c r="AM147" s="516" t="e">
        <f t="shared" si="87"/>
        <v>#N/A</v>
      </c>
      <c r="AN147" s="516" t="e">
        <f t="shared" si="87"/>
        <v>#N/A</v>
      </c>
      <c r="AO147" s="516" t="e">
        <f t="shared" si="87"/>
        <v>#N/A</v>
      </c>
      <c r="AP147" s="516" t="e">
        <f t="shared" si="87"/>
        <v>#N/A</v>
      </c>
      <c r="AQ147" s="516" t="e">
        <f t="shared" si="87"/>
        <v>#N/A</v>
      </c>
      <c r="AR147" s="516" t="e">
        <f t="shared" si="87"/>
        <v>#N/A</v>
      </c>
      <c r="AS147" s="516" t="e">
        <f t="shared" si="87"/>
        <v>#N/A</v>
      </c>
      <c r="AT147" s="516" t="e">
        <f t="shared" si="87"/>
        <v>#N/A</v>
      </c>
      <c r="AU147" s="516" t="e">
        <f t="shared" si="87"/>
        <v>#N/A</v>
      </c>
      <c r="AV147" s="516" t="e">
        <f t="shared" si="87"/>
        <v>#N/A</v>
      </c>
      <c r="AW147" s="516" t="e">
        <f t="shared" si="87"/>
        <v>#N/A</v>
      </c>
      <c r="AX147" s="516" t="e">
        <f t="shared" si="87"/>
        <v>#N/A</v>
      </c>
      <c r="AY147" s="516" t="e">
        <f t="shared" si="87"/>
        <v>#N/A</v>
      </c>
      <c r="AZ147" s="516" t="e">
        <f t="shared" si="87"/>
        <v>#N/A</v>
      </c>
      <c r="BA147" s="516" t="e">
        <f t="shared" si="87"/>
        <v>#N/A</v>
      </c>
      <c r="BB147" s="516" t="e">
        <f t="shared" si="87"/>
        <v>#N/A</v>
      </c>
      <c r="BC147" s="516" t="e">
        <f t="shared" si="87"/>
        <v>#N/A</v>
      </c>
      <c r="BD147" s="516" t="e">
        <f t="shared" si="87"/>
        <v>#N/A</v>
      </c>
      <c r="BE147" s="516" t="e">
        <f t="shared" si="87"/>
        <v>#N/A</v>
      </c>
      <c r="BF147" s="516" t="e">
        <f t="shared" si="87"/>
        <v>#N/A</v>
      </c>
      <c r="BG147" s="516" t="e">
        <f t="shared" si="87"/>
        <v>#N/A</v>
      </c>
      <c r="BH147" s="516" t="e">
        <f t="shared" si="87"/>
        <v>#N/A</v>
      </c>
      <c r="BI147" s="516" t="e">
        <f t="shared" si="87"/>
        <v>#N/A</v>
      </c>
      <c r="BJ147" s="516" t="e">
        <f t="shared" si="87"/>
        <v>#N/A</v>
      </c>
      <c r="BK147" s="516" t="e">
        <f t="shared" si="87"/>
        <v>#N/A</v>
      </c>
      <c r="BL147" s="516" t="e">
        <f t="shared" si="87"/>
        <v>#N/A</v>
      </c>
      <c r="BM147" s="748"/>
      <c r="BN147" s="749"/>
      <c r="BO147" s="748"/>
      <c r="BP147" s="749"/>
      <c r="BQ147" s="752"/>
      <c r="BR147" s="753"/>
      <c r="BS147" s="753"/>
      <c r="BT147" s="753"/>
      <c r="BU147" s="753"/>
      <c r="BV147" s="330"/>
      <c r="BW147" s="330"/>
      <c r="BX147" s="330"/>
      <c r="BY147" s="330"/>
      <c r="BZ147" s="330"/>
      <c r="CA147" s="330"/>
      <c r="CB147" s="330"/>
      <c r="CC147" s="519"/>
      <c r="CD147" s="519"/>
      <c r="CE147" s="519"/>
      <c r="CF147" s="519"/>
      <c r="CG147" s="519"/>
      <c r="CH147" s="519"/>
      <c r="CI147" s="519"/>
      <c r="CJ147" s="519"/>
      <c r="CK147" s="519"/>
      <c r="CL147" s="519"/>
      <c r="CM147" s="519"/>
      <c r="CN147" s="519"/>
      <c r="CO147" s="519"/>
      <c r="CP147" s="519"/>
      <c r="CQ147" s="519"/>
      <c r="CR147" s="519"/>
      <c r="CS147" s="519"/>
      <c r="CT147" s="519"/>
      <c r="CU147" s="519"/>
      <c r="CV147" s="519"/>
      <c r="CW147" s="519"/>
      <c r="CX147" s="519"/>
      <c r="CY147" s="519"/>
      <c r="CZ147" s="519"/>
      <c r="DA147" s="519"/>
      <c r="DB147" s="519"/>
      <c r="DC147" s="519"/>
      <c r="DD147" s="519"/>
      <c r="DE147" s="519"/>
      <c r="DF147" s="519"/>
      <c r="DG147" s="519"/>
      <c r="DH147" s="507"/>
      <c r="DI147" s="440"/>
      <c r="DJ147" s="440"/>
      <c r="DK147" s="440"/>
      <c r="DL147" s="440"/>
      <c r="DM147" s="440"/>
      <c r="DN147" s="440"/>
      <c r="DO147" s="440"/>
    </row>
    <row r="148" spans="1:119" s="441" customFormat="1" ht="12.95" hidden="1" customHeight="1">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c r="AC148" s="330"/>
      <c r="AD148" s="514"/>
      <c r="AE148" s="515"/>
      <c r="AF148" s="515"/>
      <c r="AG148" s="515"/>
      <c r="AH148" s="516" t="e">
        <f t="shared" ref="AH148:BL148" si="88">VLOOKUP(AH30,$B$42:$J$61,8,FALSE)</f>
        <v>#N/A</v>
      </c>
      <c r="AI148" s="516" t="e">
        <f t="shared" si="88"/>
        <v>#N/A</v>
      </c>
      <c r="AJ148" s="516" t="e">
        <f t="shared" si="88"/>
        <v>#N/A</v>
      </c>
      <c r="AK148" s="516" t="e">
        <f t="shared" si="88"/>
        <v>#N/A</v>
      </c>
      <c r="AL148" s="516" t="e">
        <f t="shared" si="88"/>
        <v>#N/A</v>
      </c>
      <c r="AM148" s="516" t="e">
        <f t="shared" si="88"/>
        <v>#N/A</v>
      </c>
      <c r="AN148" s="516" t="e">
        <f t="shared" si="88"/>
        <v>#N/A</v>
      </c>
      <c r="AO148" s="516" t="e">
        <f t="shared" si="88"/>
        <v>#N/A</v>
      </c>
      <c r="AP148" s="516" t="e">
        <f t="shared" si="88"/>
        <v>#N/A</v>
      </c>
      <c r="AQ148" s="516" t="e">
        <f t="shared" si="88"/>
        <v>#N/A</v>
      </c>
      <c r="AR148" s="516" t="e">
        <f t="shared" si="88"/>
        <v>#N/A</v>
      </c>
      <c r="AS148" s="516" t="e">
        <f t="shared" si="88"/>
        <v>#N/A</v>
      </c>
      <c r="AT148" s="516" t="e">
        <f t="shared" si="88"/>
        <v>#N/A</v>
      </c>
      <c r="AU148" s="516" t="e">
        <f t="shared" si="88"/>
        <v>#N/A</v>
      </c>
      <c r="AV148" s="516" t="e">
        <f t="shared" si="88"/>
        <v>#N/A</v>
      </c>
      <c r="AW148" s="516" t="e">
        <f t="shared" si="88"/>
        <v>#N/A</v>
      </c>
      <c r="AX148" s="516" t="e">
        <f t="shared" si="88"/>
        <v>#N/A</v>
      </c>
      <c r="AY148" s="516" t="e">
        <f t="shared" si="88"/>
        <v>#N/A</v>
      </c>
      <c r="AZ148" s="516" t="e">
        <f t="shared" si="88"/>
        <v>#N/A</v>
      </c>
      <c r="BA148" s="516" t="e">
        <f t="shared" si="88"/>
        <v>#N/A</v>
      </c>
      <c r="BB148" s="516" t="e">
        <f t="shared" si="88"/>
        <v>#N/A</v>
      </c>
      <c r="BC148" s="516" t="e">
        <f t="shared" si="88"/>
        <v>#N/A</v>
      </c>
      <c r="BD148" s="516" t="e">
        <f t="shared" si="88"/>
        <v>#N/A</v>
      </c>
      <c r="BE148" s="516" t="e">
        <f t="shared" si="88"/>
        <v>#N/A</v>
      </c>
      <c r="BF148" s="516" t="e">
        <f t="shared" si="88"/>
        <v>#N/A</v>
      </c>
      <c r="BG148" s="516" t="e">
        <f t="shared" si="88"/>
        <v>#N/A</v>
      </c>
      <c r="BH148" s="516" t="e">
        <f t="shared" si="88"/>
        <v>#N/A</v>
      </c>
      <c r="BI148" s="516" t="e">
        <f t="shared" si="88"/>
        <v>#N/A</v>
      </c>
      <c r="BJ148" s="516" t="e">
        <f t="shared" si="88"/>
        <v>#N/A</v>
      </c>
      <c r="BK148" s="516" t="e">
        <f t="shared" si="88"/>
        <v>#N/A</v>
      </c>
      <c r="BL148" s="516" t="e">
        <f t="shared" si="88"/>
        <v>#N/A</v>
      </c>
      <c r="BM148" s="748"/>
      <c r="BN148" s="749"/>
      <c r="BO148" s="748"/>
      <c r="BP148" s="749"/>
      <c r="BQ148" s="752"/>
      <c r="BR148" s="753"/>
      <c r="BS148" s="753"/>
      <c r="BT148" s="753"/>
      <c r="BU148" s="753"/>
      <c r="BV148" s="330"/>
      <c r="BW148" s="330"/>
      <c r="BX148" s="330"/>
      <c r="BY148" s="330"/>
      <c r="BZ148" s="330"/>
      <c r="CA148" s="330"/>
      <c r="CB148" s="330"/>
      <c r="CC148" s="519"/>
      <c r="CD148" s="519"/>
      <c r="CE148" s="519"/>
      <c r="CF148" s="519"/>
      <c r="CG148" s="519"/>
      <c r="CH148" s="519"/>
      <c r="CI148" s="519"/>
      <c r="CJ148" s="519"/>
      <c r="CK148" s="519"/>
      <c r="CL148" s="519"/>
      <c r="CM148" s="519"/>
      <c r="CN148" s="519"/>
      <c r="CO148" s="519"/>
      <c r="CP148" s="519"/>
      <c r="CQ148" s="519"/>
      <c r="CR148" s="519"/>
      <c r="CS148" s="519"/>
      <c r="CT148" s="519"/>
      <c r="CU148" s="519"/>
      <c r="CV148" s="519"/>
      <c r="CW148" s="519"/>
      <c r="CX148" s="519"/>
      <c r="CY148" s="519"/>
      <c r="CZ148" s="519"/>
      <c r="DA148" s="519"/>
      <c r="DB148" s="519"/>
      <c r="DC148" s="519"/>
      <c r="DD148" s="519"/>
      <c r="DE148" s="519"/>
      <c r="DF148" s="519"/>
      <c r="DG148" s="519"/>
      <c r="DH148" s="507"/>
      <c r="DI148" s="440"/>
      <c r="DJ148" s="440"/>
      <c r="DK148" s="440"/>
      <c r="DL148" s="440"/>
      <c r="DM148" s="440"/>
      <c r="DN148" s="440"/>
      <c r="DO148" s="440"/>
    </row>
    <row r="149" spans="1:119" s="441" customFormat="1" ht="12.95" hidden="1" customHeight="1">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c r="AC149" s="330"/>
      <c r="AD149" s="514"/>
      <c r="AE149" s="515"/>
      <c r="AF149" s="515"/>
      <c r="AG149" s="515"/>
      <c r="AH149" s="516" t="e">
        <f t="shared" ref="AH149:BL149" si="89">VLOOKUP(AH31,$B$42:$J$61,8,FALSE)</f>
        <v>#N/A</v>
      </c>
      <c r="AI149" s="516" t="e">
        <f t="shared" si="89"/>
        <v>#N/A</v>
      </c>
      <c r="AJ149" s="516" t="e">
        <f t="shared" si="89"/>
        <v>#N/A</v>
      </c>
      <c r="AK149" s="516" t="e">
        <f t="shared" si="89"/>
        <v>#N/A</v>
      </c>
      <c r="AL149" s="516" t="e">
        <f t="shared" si="89"/>
        <v>#N/A</v>
      </c>
      <c r="AM149" s="516" t="e">
        <f t="shared" si="89"/>
        <v>#N/A</v>
      </c>
      <c r="AN149" s="516" t="e">
        <f t="shared" si="89"/>
        <v>#N/A</v>
      </c>
      <c r="AO149" s="516" t="e">
        <f t="shared" si="89"/>
        <v>#N/A</v>
      </c>
      <c r="AP149" s="516" t="e">
        <f t="shared" si="89"/>
        <v>#N/A</v>
      </c>
      <c r="AQ149" s="516" t="e">
        <f t="shared" si="89"/>
        <v>#N/A</v>
      </c>
      <c r="AR149" s="516" t="e">
        <f t="shared" si="89"/>
        <v>#N/A</v>
      </c>
      <c r="AS149" s="516" t="e">
        <f t="shared" si="89"/>
        <v>#N/A</v>
      </c>
      <c r="AT149" s="516" t="e">
        <f t="shared" si="89"/>
        <v>#N/A</v>
      </c>
      <c r="AU149" s="516" t="e">
        <f t="shared" si="89"/>
        <v>#N/A</v>
      </c>
      <c r="AV149" s="516" t="e">
        <f t="shared" si="89"/>
        <v>#N/A</v>
      </c>
      <c r="AW149" s="516" t="e">
        <f t="shared" si="89"/>
        <v>#N/A</v>
      </c>
      <c r="AX149" s="516" t="e">
        <f t="shared" si="89"/>
        <v>#N/A</v>
      </c>
      <c r="AY149" s="516" t="e">
        <f t="shared" si="89"/>
        <v>#N/A</v>
      </c>
      <c r="AZ149" s="516" t="e">
        <f t="shared" si="89"/>
        <v>#N/A</v>
      </c>
      <c r="BA149" s="516" t="e">
        <f t="shared" si="89"/>
        <v>#N/A</v>
      </c>
      <c r="BB149" s="516" t="e">
        <f t="shared" si="89"/>
        <v>#N/A</v>
      </c>
      <c r="BC149" s="516" t="e">
        <f t="shared" si="89"/>
        <v>#N/A</v>
      </c>
      <c r="BD149" s="516" t="e">
        <f t="shared" si="89"/>
        <v>#N/A</v>
      </c>
      <c r="BE149" s="516" t="e">
        <f t="shared" si="89"/>
        <v>#N/A</v>
      </c>
      <c r="BF149" s="516" t="e">
        <f t="shared" si="89"/>
        <v>#N/A</v>
      </c>
      <c r="BG149" s="516" t="e">
        <f t="shared" si="89"/>
        <v>#N/A</v>
      </c>
      <c r="BH149" s="516" t="e">
        <f t="shared" si="89"/>
        <v>#N/A</v>
      </c>
      <c r="BI149" s="516" t="e">
        <f t="shared" si="89"/>
        <v>#N/A</v>
      </c>
      <c r="BJ149" s="516" t="e">
        <f t="shared" si="89"/>
        <v>#N/A</v>
      </c>
      <c r="BK149" s="516" t="e">
        <f t="shared" si="89"/>
        <v>#N/A</v>
      </c>
      <c r="BL149" s="516" t="e">
        <f t="shared" si="89"/>
        <v>#N/A</v>
      </c>
      <c r="BM149" s="748"/>
      <c r="BN149" s="749"/>
      <c r="BO149" s="748"/>
      <c r="BP149" s="749"/>
      <c r="BQ149" s="752"/>
      <c r="BR149" s="753"/>
      <c r="BS149" s="753"/>
      <c r="BT149" s="753"/>
      <c r="BU149" s="753"/>
      <c r="BV149" s="330"/>
      <c r="BW149" s="330"/>
      <c r="BX149" s="330"/>
      <c r="BY149" s="330"/>
      <c r="BZ149" s="330"/>
      <c r="CA149" s="330"/>
      <c r="CB149" s="330"/>
      <c r="CC149" s="519"/>
      <c r="CD149" s="519"/>
      <c r="CE149" s="519"/>
      <c r="CF149" s="519"/>
      <c r="CG149" s="519"/>
      <c r="CH149" s="519"/>
      <c r="CI149" s="519"/>
      <c r="CJ149" s="519"/>
      <c r="CK149" s="519"/>
      <c r="CL149" s="519"/>
      <c r="CM149" s="519"/>
      <c r="CN149" s="519"/>
      <c r="CO149" s="519"/>
      <c r="CP149" s="519"/>
      <c r="CQ149" s="519"/>
      <c r="CR149" s="519"/>
      <c r="CS149" s="519"/>
      <c r="CT149" s="519"/>
      <c r="CU149" s="519"/>
      <c r="CV149" s="519"/>
      <c r="CW149" s="519"/>
      <c r="CX149" s="519"/>
      <c r="CY149" s="519"/>
      <c r="CZ149" s="519"/>
      <c r="DA149" s="519"/>
      <c r="DB149" s="519"/>
      <c r="DC149" s="519"/>
      <c r="DD149" s="519"/>
      <c r="DE149" s="519"/>
      <c r="DF149" s="519"/>
      <c r="DG149" s="519"/>
      <c r="DH149" s="507"/>
      <c r="DI149" s="440"/>
      <c r="DJ149" s="440"/>
      <c r="DK149" s="440"/>
      <c r="DL149" s="440"/>
      <c r="DM149" s="440"/>
      <c r="DN149" s="440"/>
      <c r="DO149" s="440"/>
    </row>
    <row r="150" spans="1:119" s="441" customFormat="1" ht="12.95" hidden="1" customHeight="1">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c r="AC150" s="330"/>
      <c r="AD150" s="514"/>
      <c r="AE150" s="515"/>
      <c r="AF150" s="515"/>
      <c r="AG150" s="515"/>
      <c r="AH150" s="516" t="e">
        <f t="shared" ref="AH150:BL150" si="90">VLOOKUP(AH32,$B$42:$J$61,8,FALSE)</f>
        <v>#N/A</v>
      </c>
      <c r="AI150" s="516" t="e">
        <f t="shared" si="90"/>
        <v>#N/A</v>
      </c>
      <c r="AJ150" s="516" t="e">
        <f t="shared" si="90"/>
        <v>#N/A</v>
      </c>
      <c r="AK150" s="516" t="e">
        <f t="shared" si="90"/>
        <v>#N/A</v>
      </c>
      <c r="AL150" s="516" t="e">
        <f t="shared" si="90"/>
        <v>#N/A</v>
      </c>
      <c r="AM150" s="516" t="e">
        <f t="shared" si="90"/>
        <v>#N/A</v>
      </c>
      <c r="AN150" s="516" t="e">
        <f t="shared" si="90"/>
        <v>#N/A</v>
      </c>
      <c r="AO150" s="516" t="e">
        <f t="shared" si="90"/>
        <v>#N/A</v>
      </c>
      <c r="AP150" s="516" t="e">
        <f t="shared" si="90"/>
        <v>#N/A</v>
      </c>
      <c r="AQ150" s="516" t="e">
        <f t="shared" si="90"/>
        <v>#N/A</v>
      </c>
      <c r="AR150" s="516" t="e">
        <f t="shared" si="90"/>
        <v>#N/A</v>
      </c>
      <c r="AS150" s="516" t="e">
        <f t="shared" si="90"/>
        <v>#N/A</v>
      </c>
      <c r="AT150" s="516" t="e">
        <f t="shared" si="90"/>
        <v>#N/A</v>
      </c>
      <c r="AU150" s="516" t="e">
        <f t="shared" si="90"/>
        <v>#N/A</v>
      </c>
      <c r="AV150" s="516" t="e">
        <f t="shared" si="90"/>
        <v>#N/A</v>
      </c>
      <c r="AW150" s="516" t="e">
        <f t="shared" si="90"/>
        <v>#N/A</v>
      </c>
      <c r="AX150" s="516" t="e">
        <f t="shared" si="90"/>
        <v>#N/A</v>
      </c>
      <c r="AY150" s="516" t="e">
        <f t="shared" si="90"/>
        <v>#N/A</v>
      </c>
      <c r="AZ150" s="516" t="e">
        <f t="shared" si="90"/>
        <v>#N/A</v>
      </c>
      <c r="BA150" s="516" t="e">
        <f t="shared" si="90"/>
        <v>#N/A</v>
      </c>
      <c r="BB150" s="516" t="e">
        <f t="shared" si="90"/>
        <v>#N/A</v>
      </c>
      <c r="BC150" s="516" t="e">
        <f t="shared" si="90"/>
        <v>#N/A</v>
      </c>
      <c r="BD150" s="516" t="e">
        <f t="shared" si="90"/>
        <v>#N/A</v>
      </c>
      <c r="BE150" s="516" t="e">
        <f t="shared" si="90"/>
        <v>#N/A</v>
      </c>
      <c r="BF150" s="516" t="e">
        <f t="shared" si="90"/>
        <v>#N/A</v>
      </c>
      <c r="BG150" s="516" t="e">
        <f t="shared" si="90"/>
        <v>#N/A</v>
      </c>
      <c r="BH150" s="516" t="e">
        <f t="shared" si="90"/>
        <v>#N/A</v>
      </c>
      <c r="BI150" s="516" t="e">
        <f t="shared" si="90"/>
        <v>#N/A</v>
      </c>
      <c r="BJ150" s="516" t="e">
        <f t="shared" si="90"/>
        <v>#N/A</v>
      </c>
      <c r="BK150" s="516" t="e">
        <f t="shared" si="90"/>
        <v>#N/A</v>
      </c>
      <c r="BL150" s="516" t="e">
        <f t="shared" si="90"/>
        <v>#N/A</v>
      </c>
      <c r="BM150" s="748"/>
      <c r="BN150" s="749"/>
      <c r="BO150" s="748"/>
      <c r="BP150" s="749"/>
      <c r="BQ150" s="750"/>
      <c r="BR150" s="751"/>
      <c r="BS150" s="751"/>
      <c r="BT150" s="751"/>
      <c r="BU150" s="751"/>
      <c r="BV150" s="330"/>
      <c r="BW150" s="330"/>
      <c r="BX150" s="330"/>
      <c r="BY150" s="330"/>
      <c r="BZ150" s="330"/>
      <c r="CA150" s="330"/>
      <c r="CB150" s="330"/>
      <c r="CC150" s="519"/>
      <c r="CD150" s="519"/>
      <c r="CE150" s="519"/>
      <c r="CF150" s="519"/>
      <c r="CG150" s="519"/>
      <c r="CH150" s="519"/>
      <c r="CI150" s="519"/>
      <c r="CJ150" s="519"/>
      <c r="CK150" s="519"/>
      <c r="CL150" s="519"/>
      <c r="CM150" s="519"/>
      <c r="CN150" s="519"/>
      <c r="CO150" s="519"/>
      <c r="CP150" s="519"/>
      <c r="CQ150" s="519"/>
      <c r="CR150" s="519"/>
      <c r="CS150" s="519"/>
      <c r="CT150" s="519"/>
      <c r="CU150" s="519"/>
      <c r="CV150" s="519"/>
      <c r="CW150" s="519"/>
      <c r="CX150" s="519"/>
      <c r="CY150" s="519"/>
      <c r="CZ150" s="519"/>
      <c r="DA150" s="519"/>
      <c r="DB150" s="519"/>
      <c r="DC150" s="519"/>
      <c r="DD150" s="519"/>
      <c r="DE150" s="519"/>
      <c r="DF150" s="519"/>
      <c r="DG150" s="519"/>
      <c r="DH150" s="507"/>
      <c r="DI150" s="440"/>
      <c r="DJ150" s="440"/>
      <c r="DK150" s="440"/>
      <c r="DL150" s="440"/>
      <c r="DM150" s="440"/>
      <c r="DN150" s="440"/>
      <c r="DO150" s="440"/>
    </row>
    <row r="151" spans="1:119" s="441" customFormat="1" ht="12.95" hidden="1" customHeight="1">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c r="AC151" s="330"/>
      <c r="AD151" s="514"/>
      <c r="AE151" s="515"/>
      <c r="AF151" s="515"/>
      <c r="AG151" s="515"/>
      <c r="AH151" s="516" t="e">
        <f t="shared" ref="AH151:BL151" si="91">VLOOKUP(AH33,$B$42:$J$61,8,FALSE)</f>
        <v>#N/A</v>
      </c>
      <c r="AI151" s="516" t="e">
        <f t="shared" si="91"/>
        <v>#N/A</v>
      </c>
      <c r="AJ151" s="516" t="e">
        <f t="shared" si="91"/>
        <v>#N/A</v>
      </c>
      <c r="AK151" s="516" t="e">
        <f t="shared" si="91"/>
        <v>#N/A</v>
      </c>
      <c r="AL151" s="516" t="e">
        <f t="shared" si="91"/>
        <v>#N/A</v>
      </c>
      <c r="AM151" s="516" t="e">
        <f t="shared" si="91"/>
        <v>#N/A</v>
      </c>
      <c r="AN151" s="516" t="e">
        <f t="shared" si="91"/>
        <v>#N/A</v>
      </c>
      <c r="AO151" s="516" t="e">
        <f t="shared" si="91"/>
        <v>#N/A</v>
      </c>
      <c r="AP151" s="516" t="e">
        <f t="shared" si="91"/>
        <v>#N/A</v>
      </c>
      <c r="AQ151" s="516" t="e">
        <f t="shared" si="91"/>
        <v>#N/A</v>
      </c>
      <c r="AR151" s="516" t="e">
        <f t="shared" si="91"/>
        <v>#N/A</v>
      </c>
      <c r="AS151" s="516" t="e">
        <f t="shared" si="91"/>
        <v>#N/A</v>
      </c>
      <c r="AT151" s="516" t="e">
        <f t="shared" si="91"/>
        <v>#N/A</v>
      </c>
      <c r="AU151" s="516" t="e">
        <f t="shared" si="91"/>
        <v>#N/A</v>
      </c>
      <c r="AV151" s="516" t="e">
        <f t="shared" si="91"/>
        <v>#N/A</v>
      </c>
      <c r="AW151" s="516" t="e">
        <f t="shared" si="91"/>
        <v>#N/A</v>
      </c>
      <c r="AX151" s="516" t="e">
        <f t="shared" si="91"/>
        <v>#N/A</v>
      </c>
      <c r="AY151" s="516" t="e">
        <f t="shared" si="91"/>
        <v>#N/A</v>
      </c>
      <c r="AZ151" s="516" t="e">
        <f t="shared" si="91"/>
        <v>#N/A</v>
      </c>
      <c r="BA151" s="516" t="e">
        <f t="shared" si="91"/>
        <v>#N/A</v>
      </c>
      <c r="BB151" s="516" t="e">
        <f t="shared" si="91"/>
        <v>#N/A</v>
      </c>
      <c r="BC151" s="516" t="e">
        <f t="shared" si="91"/>
        <v>#N/A</v>
      </c>
      <c r="BD151" s="516" t="e">
        <f t="shared" si="91"/>
        <v>#N/A</v>
      </c>
      <c r="BE151" s="516" t="e">
        <f t="shared" si="91"/>
        <v>#N/A</v>
      </c>
      <c r="BF151" s="516" t="e">
        <f t="shared" si="91"/>
        <v>#N/A</v>
      </c>
      <c r="BG151" s="516" t="e">
        <f t="shared" si="91"/>
        <v>#N/A</v>
      </c>
      <c r="BH151" s="516" t="e">
        <f t="shared" si="91"/>
        <v>#N/A</v>
      </c>
      <c r="BI151" s="516" t="e">
        <f t="shared" si="91"/>
        <v>#N/A</v>
      </c>
      <c r="BJ151" s="516" t="e">
        <f t="shared" si="91"/>
        <v>#N/A</v>
      </c>
      <c r="BK151" s="516" t="e">
        <f t="shared" si="91"/>
        <v>#N/A</v>
      </c>
      <c r="BL151" s="516" t="e">
        <f t="shared" si="91"/>
        <v>#N/A</v>
      </c>
      <c r="BM151" s="748"/>
      <c r="BN151" s="749"/>
      <c r="BO151" s="748"/>
      <c r="BP151" s="749"/>
      <c r="BQ151" s="752"/>
      <c r="BR151" s="753"/>
      <c r="BS151" s="753"/>
      <c r="BT151" s="753"/>
      <c r="BU151" s="753"/>
      <c r="BV151" s="330"/>
      <c r="BW151" s="330"/>
      <c r="BX151" s="330"/>
      <c r="BY151" s="330"/>
      <c r="BZ151" s="330"/>
      <c r="CA151" s="330"/>
      <c r="CB151" s="330"/>
      <c r="CC151" s="519"/>
      <c r="CD151" s="519"/>
      <c r="CE151" s="519"/>
      <c r="CF151" s="519"/>
      <c r="CG151" s="519"/>
      <c r="CH151" s="519"/>
      <c r="CI151" s="519"/>
      <c r="CJ151" s="519"/>
      <c r="CK151" s="519"/>
      <c r="CL151" s="519"/>
      <c r="CM151" s="519"/>
      <c r="CN151" s="519"/>
      <c r="CO151" s="519"/>
      <c r="CP151" s="519"/>
      <c r="CQ151" s="519"/>
      <c r="CR151" s="519"/>
      <c r="CS151" s="519"/>
      <c r="CT151" s="519"/>
      <c r="CU151" s="519"/>
      <c r="CV151" s="519"/>
      <c r="CW151" s="519"/>
      <c r="CX151" s="519"/>
      <c r="CY151" s="519"/>
      <c r="CZ151" s="519"/>
      <c r="DA151" s="519"/>
      <c r="DB151" s="519"/>
      <c r="DC151" s="519"/>
      <c r="DD151" s="519"/>
      <c r="DE151" s="519"/>
      <c r="DF151" s="519"/>
      <c r="DG151" s="519"/>
      <c r="DH151" s="507"/>
      <c r="DI151" s="440"/>
      <c r="DJ151" s="440"/>
      <c r="DK151" s="440"/>
      <c r="DL151" s="440"/>
      <c r="DM151" s="440"/>
      <c r="DN151" s="440"/>
      <c r="DO151" s="440"/>
    </row>
    <row r="152" spans="1:119" s="441" customFormat="1" ht="12.95" hidden="1" customHeight="1">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514"/>
      <c r="AE152" s="515"/>
      <c r="AF152" s="515"/>
      <c r="AG152" s="515"/>
      <c r="AH152" s="516" t="e">
        <f t="shared" ref="AH152:BL152" si="92">VLOOKUP(AH34,$B$42:$J$61,8,FALSE)</f>
        <v>#N/A</v>
      </c>
      <c r="AI152" s="516" t="e">
        <f t="shared" si="92"/>
        <v>#N/A</v>
      </c>
      <c r="AJ152" s="516" t="e">
        <f t="shared" si="92"/>
        <v>#N/A</v>
      </c>
      <c r="AK152" s="516" t="e">
        <f t="shared" si="92"/>
        <v>#N/A</v>
      </c>
      <c r="AL152" s="516" t="e">
        <f t="shared" si="92"/>
        <v>#N/A</v>
      </c>
      <c r="AM152" s="516" t="e">
        <f t="shared" si="92"/>
        <v>#N/A</v>
      </c>
      <c r="AN152" s="516" t="e">
        <f t="shared" si="92"/>
        <v>#N/A</v>
      </c>
      <c r="AO152" s="516" t="e">
        <f t="shared" si="92"/>
        <v>#N/A</v>
      </c>
      <c r="AP152" s="516" t="e">
        <f t="shared" si="92"/>
        <v>#N/A</v>
      </c>
      <c r="AQ152" s="516" t="e">
        <f t="shared" si="92"/>
        <v>#N/A</v>
      </c>
      <c r="AR152" s="516" t="e">
        <f t="shared" si="92"/>
        <v>#N/A</v>
      </c>
      <c r="AS152" s="516" t="e">
        <f t="shared" si="92"/>
        <v>#N/A</v>
      </c>
      <c r="AT152" s="516" t="e">
        <f t="shared" si="92"/>
        <v>#N/A</v>
      </c>
      <c r="AU152" s="516" t="e">
        <f t="shared" si="92"/>
        <v>#N/A</v>
      </c>
      <c r="AV152" s="516" t="e">
        <f t="shared" si="92"/>
        <v>#N/A</v>
      </c>
      <c r="AW152" s="516" t="e">
        <f t="shared" si="92"/>
        <v>#N/A</v>
      </c>
      <c r="AX152" s="516" t="e">
        <f t="shared" si="92"/>
        <v>#N/A</v>
      </c>
      <c r="AY152" s="516" t="e">
        <f t="shared" si="92"/>
        <v>#N/A</v>
      </c>
      <c r="AZ152" s="516" t="e">
        <f t="shared" si="92"/>
        <v>#N/A</v>
      </c>
      <c r="BA152" s="516" t="e">
        <f t="shared" si="92"/>
        <v>#N/A</v>
      </c>
      <c r="BB152" s="516" t="e">
        <f t="shared" si="92"/>
        <v>#N/A</v>
      </c>
      <c r="BC152" s="516" t="e">
        <f t="shared" si="92"/>
        <v>#N/A</v>
      </c>
      <c r="BD152" s="516" t="e">
        <f t="shared" si="92"/>
        <v>#N/A</v>
      </c>
      <c r="BE152" s="516" t="e">
        <f t="shared" si="92"/>
        <v>#N/A</v>
      </c>
      <c r="BF152" s="516" t="e">
        <f t="shared" si="92"/>
        <v>#N/A</v>
      </c>
      <c r="BG152" s="516" t="e">
        <f t="shared" si="92"/>
        <v>#N/A</v>
      </c>
      <c r="BH152" s="516" t="e">
        <f t="shared" si="92"/>
        <v>#N/A</v>
      </c>
      <c r="BI152" s="516" t="e">
        <f t="shared" si="92"/>
        <v>#N/A</v>
      </c>
      <c r="BJ152" s="516" t="e">
        <f t="shared" si="92"/>
        <v>#N/A</v>
      </c>
      <c r="BK152" s="516" t="e">
        <f t="shared" si="92"/>
        <v>#N/A</v>
      </c>
      <c r="BL152" s="516" t="e">
        <f t="shared" si="92"/>
        <v>#N/A</v>
      </c>
      <c r="BM152" s="748"/>
      <c r="BN152" s="749"/>
      <c r="BO152" s="748"/>
      <c r="BP152" s="749"/>
      <c r="BQ152" s="752"/>
      <c r="BR152" s="753"/>
      <c r="BS152" s="753"/>
      <c r="BT152" s="753"/>
      <c r="BU152" s="753"/>
      <c r="BV152" s="330"/>
      <c r="BW152" s="330"/>
      <c r="BX152" s="330"/>
      <c r="BY152" s="330"/>
      <c r="BZ152" s="330"/>
      <c r="CA152" s="330"/>
      <c r="CB152" s="330"/>
      <c r="CC152" s="519"/>
      <c r="CD152" s="519"/>
      <c r="CE152" s="519"/>
      <c r="CF152" s="519"/>
      <c r="CG152" s="519"/>
      <c r="CH152" s="519"/>
      <c r="CI152" s="519"/>
      <c r="CJ152" s="519"/>
      <c r="CK152" s="519"/>
      <c r="CL152" s="519"/>
      <c r="CM152" s="519"/>
      <c r="CN152" s="519"/>
      <c r="CO152" s="519"/>
      <c r="CP152" s="519"/>
      <c r="CQ152" s="519"/>
      <c r="CR152" s="519"/>
      <c r="CS152" s="519"/>
      <c r="CT152" s="519"/>
      <c r="CU152" s="519"/>
      <c r="CV152" s="519"/>
      <c r="CW152" s="519"/>
      <c r="CX152" s="519"/>
      <c r="CY152" s="519"/>
      <c r="CZ152" s="519"/>
      <c r="DA152" s="519"/>
      <c r="DB152" s="519"/>
      <c r="DC152" s="519"/>
      <c r="DD152" s="519"/>
      <c r="DE152" s="519"/>
      <c r="DF152" s="519"/>
      <c r="DG152" s="519"/>
      <c r="DH152" s="507"/>
      <c r="DI152" s="440"/>
      <c r="DJ152" s="440"/>
      <c r="DK152" s="440"/>
      <c r="DL152" s="440"/>
      <c r="DM152" s="440"/>
      <c r="DN152" s="440"/>
      <c r="DO152" s="440"/>
    </row>
    <row r="153" spans="1:119" s="441" customFormat="1" ht="12.95" hidden="1" customHeight="1">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514"/>
      <c r="AE153" s="515"/>
      <c r="AF153" s="515"/>
      <c r="AG153" s="515"/>
      <c r="AH153" s="516" t="e">
        <f t="shared" ref="AH153:BL153" si="93">VLOOKUP(AH35,$B$42:$J$61,8,FALSE)</f>
        <v>#N/A</v>
      </c>
      <c r="AI153" s="516" t="e">
        <f t="shared" si="93"/>
        <v>#N/A</v>
      </c>
      <c r="AJ153" s="516" t="e">
        <f t="shared" si="93"/>
        <v>#N/A</v>
      </c>
      <c r="AK153" s="516" t="e">
        <f t="shared" si="93"/>
        <v>#N/A</v>
      </c>
      <c r="AL153" s="516" t="e">
        <f t="shared" si="93"/>
        <v>#N/A</v>
      </c>
      <c r="AM153" s="516" t="e">
        <f t="shared" si="93"/>
        <v>#N/A</v>
      </c>
      <c r="AN153" s="516" t="e">
        <f t="shared" si="93"/>
        <v>#N/A</v>
      </c>
      <c r="AO153" s="516" t="e">
        <f t="shared" si="93"/>
        <v>#N/A</v>
      </c>
      <c r="AP153" s="516" t="e">
        <f t="shared" si="93"/>
        <v>#N/A</v>
      </c>
      <c r="AQ153" s="516" t="e">
        <f t="shared" si="93"/>
        <v>#N/A</v>
      </c>
      <c r="AR153" s="516" t="e">
        <f t="shared" si="93"/>
        <v>#N/A</v>
      </c>
      <c r="AS153" s="516" t="e">
        <f t="shared" si="93"/>
        <v>#N/A</v>
      </c>
      <c r="AT153" s="516" t="e">
        <f t="shared" si="93"/>
        <v>#N/A</v>
      </c>
      <c r="AU153" s="516" t="e">
        <f t="shared" si="93"/>
        <v>#N/A</v>
      </c>
      <c r="AV153" s="516" t="e">
        <f t="shared" si="93"/>
        <v>#N/A</v>
      </c>
      <c r="AW153" s="516" t="e">
        <f t="shared" si="93"/>
        <v>#N/A</v>
      </c>
      <c r="AX153" s="516" t="e">
        <f t="shared" si="93"/>
        <v>#N/A</v>
      </c>
      <c r="AY153" s="516" t="e">
        <f t="shared" si="93"/>
        <v>#N/A</v>
      </c>
      <c r="AZ153" s="516" t="e">
        <f t="shared" si="93"/>
        <v>#N/A</v>
      </c>
      <c r="BA153" s="516" t="e">
        <f t="shared" si="93"/>
        <v>#N/A</v>
      </c>
      <c r="BB153" s="516" t="e">
        <f t="shared" si="93"/>
        <v>#N/A</v>
      </c>
      <c r="BC153" s="516" t="e">
        <f t="shared" si="93"/>
        <v>#N/A</v>
      </c>
      <c r="BD153" s="516" t="e">
        <f t="shared" si="93"/>
        <v>#N/A</v>
      </c>
      <c r="BE153" s="516" t="e">
        <f t="shared" si="93"/>
        <v>#N/A</v>
      </c>
      <c r="BF153" s="516" t="e">
        <f t="shared" si="93"/>
        <v>#N/A</v>
      </c>
      <c r="BG153" s="516" t="e">
        <f t="shared" si="93"/>
        <v>#N/A</v>
      </c>
      <c r="BH153" s="516" t="e">
        <f t="shared" si="93"/>
        <v>#N/A</v>
      </c>
      <c r="BI153" s="516" t="e">
        <f t="shared" si="93"/>
        <v>#N/A</v>
      </c>
      <c r="BJ153" s="516" t="e">
        <f t="shared" si="93"/>
        <v>#N/A</v>
      </c>
      <c r="BK153" s="516" t="e">
        <f t="shared" si="93"/>
        <v>#N/A</v>
      </c>
      <c r="BL153" s="516" t="e">
        <f t="shared" si="93"/>
        <v>#N/A</v>
      </c>
      <c r="BM153" s="748"/>
      <c r="BN153" s="749"/>
      <c r="BO153" s="748"/>
      <c r="BP153" s="749"/>
      <c r="BQ153" s="752"/>
      <c r="BR153" s="753"/>
      <c r="BS153" s="753"/>
      <c r="BT153" s="753"/>
      <c r="BU153" s="753"/>
      <c r="BV153" s="330"/>
      <c r="BW153" s="330"/>
      <c r="BX153" s="330"/>
      <c r="BY153" s="330"/>
      <c r="BZ153" s="330"/>
      <c r="CA153" s="330"/>
      <c r="CB153" s="330"/>
      <c r="CC153" s="519"/>
      <c r="CD153" s="519"/>
      <c r="CE153" s="519"/>
      <c r="CF153" s="519"/>
      <c r="CG153" s="519"/>
      <c r="CH153" s="519"/>
      <c r="CI153" s="519"/>
      <c r="CJ153" s="519"/>
      <c r="CK153" s="519"/>
      <c r="CL153" s="519"/>
      <c r="CM153" s="519"/>
      <c r="CN153" s="519"/>
      <c r="CO153" s="519"/>
      <c r="CP153" s="519"/>
      <c r="CQ153" s="519"/>
      <c r="CR153" s="519"/>
      <c r="CS153" s="519"/>
      <c r="CT153" s="519"/>
      <c r="CU153" s="519"/>
      <c r="CV153" s="519"/>
      <c r="CW153" s="519"/>
      <c r="CX153" s="519"/>
      <c r="CY153" s="519"/>
      <c r="CZ153" s="519"/>
      <c r="DA153" s="519"/>
      <c r="DB153" s="519"/>
      <c r="DC153" s="519"/>
      <c r="DD153" s="519"/>
      <c r="DE153" s="519"/>
      <c r="DF153" s="519"/>
      <c r="DG153" s="519"/>
      <c r="DH153" s="507"/>
      <c r="DI153" s="440"/>
      <c r="DJ153" s="440"/>
      <c r="DK153" s="440"/>
      <c r="DL153" s="440"/>
      <c r="DM153" s="440"/>
      <c r="DN153" s="440"/>
      <c r="DO153" s="440"/>
    </row>
    <row r="154" spans="1:119" s="441" customFormat="1" ht="12.95" hidden="1" customHeight="1">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514"/>
      <c r="AE154" s="515"/>
      <c r="AF154" s="515"/>
      <c r="AG154" s="515"/>
      <c r="AH154" s="516" t="e">
        <f t="shared" ref="AH154:BL154" si="94">VLOOKUP(AH36,$B$42:$J$61,8,FALSE)</f>
        <v>#N/A</v>
      </c>
      <c r="AI154" s="516" t="e">
        <f t="shared" si="94"/>
        <v>#N/A</v>
      </c>
      <c r="AJ154" s="516" t="e">
        <f t="shared" si="94"/>
        <v>#N/A</v>
      </c>
      <c r="AK154" s="516" t="e">
        <f t="shared" si="94"/>
        <v>#N/A</v>
      </c>
      <c r="AL154" s="516" t="e">
        <f t="shared" si="94"/>
        <v>#N/A</v>
      </c>
      <c r="AM154" s="516" t="e">
        <f t="shared" si="94"/>
        <v>#N/A</v>
      </c>
      <c r="AN154" s="516" t="e">
        <f t="shared" si="94"/>
        <v>#N/A</v>
      </c>
      <c r="AO154" s="516" t="e">
        <f t="shared" si="94"/>
        <v>#N/A</v>
      </c>
      <c r="AP154" s="516" t="e">
        <f t="shared" si="94"/>
        <v>#N/A</v>
      </c>
      <c r="AQ154" s="516" t="e">
        <f t="shared" si="94"/>
        <v>#N/A</v>
      </c>
      <c r="AR154" s="516" t="e">
        <f t="shared" si="94"/>
        <v>#N/A</v>
      </c>
      <c r="AS154" s="516" t="e">
        <f t="shared" si="94"/>
        <v>#N/A</v>
      </c>
      <c r="AT154" s="516" t="e">
        <f t="shared" si="94"/>
        <v>#N/A</v>
      </c>
      <c r="AU154" s="516" t="e">
        <f t="shared" si="94"/>
        <v>#N/A</v>
      </c>
      <c r="AV154" s="516" t="e">
        <f t="shared" si="94"/>
        <v>#N/A</v>
      </c>
      <c r="AW154" s="516" t="e">
        <f t="shared" si="94"/>
        <v>#N/A</v>
      </c>
      <c r="AX154" s="516" t="e">
        <f t="shared" si="94"/>
        <v>#N/A</v>
      </c>
      <c r="AY154" s="516" t="e">
        <f t="shared" si="94"/>
        <v>#N/A</v>
      </c>
      <c r="AZ154" s="516" t="e">
        <f t="shared" si="94"/>
        <v>#N/A</v>
      </c>
      <c r="BA154" s="516" t="e">
        <f t="shared" si="94"/>
        <v>#N/A</v>
      </c>
      <c r="BB154" s="516" t="e">
        <f t="shared" si="94"/>
        <v>#N/A</v>
      </c>
      <c r="BC154" s="516" t="e">
        <f t="shared" si="94"/>
        <v>#N/A</v>
      </c>
      <c r="BD154" s="516" t="e">
        <f t="shared" si="94"/>
        <v>#N/A</v>
      </c>
      <c r="BE154" s="516" t="e">
        <f t="shared" si="94"/>
        <v>#N/A</v>
      </c>
      <c r="BF154" s="516" t="e">
        <f t="shared" si="94"/>
        <v>#N/A</v>
      </c>
      <c r="BG154" s="516" t="e">
        <f t="shared" si="94"/>
        <v>#N/A</v>
      </c>
      <c r="BH154" s="516" t="e">
        <f t="shared" si="94"/>
        <v>#N/A</v>
      </c>
      <c r="BI154" s="516" t="e">
        <f t="shared" si="94"/>
        <v>#N/A</v>
      </c>
      <c r="BJ154" s="516" t="e">
        <f t="shared" si="94"/>
        <v>#N/A</v>
      </c>
      <c r="BK154" s="516" t="e">
        <f t="shared" si="94"/>
        <v>#N/A</v>
      </c>
      <c r="BL154" s="516" t="e">
        <f t="shared" si="94"/>
        <v>#N/A</v>
      </c>
      <c r="BM154" s="748"/>
      <c r="BN154" s="749"/>
      <c r="BO154" s="748"/>
      <c r="BP154" s="749"/>
      <c r="BQ154" s="752"/>
      <c r="BR154" s="753"/>
      <c r="BS154" s="753"/>
      <c r="BT154" s="753"/>
      <c r="BU154" s="753"/>
      <c r="BV154" s="330"/>
      <c r="BW154" s="330"/>
      <c r="BX154" s="330"/>
      <c r="BY154" s="330"/>
      <c r="BZ154" s="330"/>
      <c r="CA154" s="330"/>
      <c r="CB154" s="330"/>
      <c r="CC154" s="519"/>
      <c r="CD154" s="519"/>
      <c r="CE154" s="519"/>
      <c r="CF154" s="519"/>
      <c r="CG154" s="519"/>
      <c r="CH154" s="519"/>
      <c r="CI154" s="519"/>
      <c r="CJ154" s="519"/>
      <c r="CK154" s="519"/>
      <c r="CL154" s="519"/>
      <c r="CM154" s="519"/>
      <c r="CN154" s="519"/>
      <c r="CO154" s="519"/>
      <c r="CP154" s="519"/>
      <c r="CQ154" s="519"/>
      <c r="CR154" s="519"/>
      <c r="CS154" s="519"/>
      <c r="CT154" s="519"/>
      <c r="CU154" s="519"/>
      <c r="CV154" s="519"/>
      <c r="CW154" s="519"/>
      <c r="CX154" s="519"/>
      <c r="CY154" s="519"/>
      <c r="CZ154" s="519"/>
      <c r="DA154" s="519"/>
      <c r="DB154" s="519"/>
      <c r="DC154" s="519"/>
      <c r="DD154" s="519"/>
      <c r="DE154" s="519"/>
      <c r="DF154" s="519"/>
      <c r="DG154" s="519"/>
      <c r="DH154" s="507"/>
      <c r="DI154" s="440"/>
      <c r="DJ154" s="440"/>
      <c r="DK154" s="440"/>
      <c r="DL154" s="440"/>
      <c r="DM154" s="440"/>
      <c r="DN154" s="440"/>
      <c r="DO154" s="440"/>
    </row>
    <row r="155" spans="1:119" s="441" customFormat="1" ht="12.95" hidden="1" customHeight="1">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c r="AC155" s="330"/>
      <c r="AD155" s="514"/>
      <c r="AE155" s="515"/>
      <c r="AF155" s="515"/>
      <c r="AG155" s="515"/>
      <c r="AH155" s="516" t="e">
        <f t="shared" ref="AH155:BL155" si="95">VLOOKUP(AH37,$B$42:$J$61,8,FALSE)</f>
        <v>#N/A</v>
      </c>
      <c r="AI155" s="516" t="e">
        <f t="shared" si="95"/>
        <v>#N/A</v>
      </c>
      <c r="AJ155" s="516" t="e">
        <f t="shared" si="95"/>
        <v>#N/A</v>
      </c>
      <c r="AK155" s="516" t="e">
        <f t="shared" si="95"/>
        <v>#N/A</v>
      </c>
      <c r="AL155" s="516" t="e">
        <f t="shared" si="95"/>
        <v>#N/A</v>
      </c>
      <c r="AM155" s="516" t="e">
        <f t="shared" si="95"/>
        <v>#N/A</v>
      </c>
      <c r="AN155" s="516" t="e">
        <f t="shared" si="95"/>
        <v>#N/A</v>
      </c>
      <c r="AO155" s="516" t="e">
        <f t="shared" si="95"/>
        <v>#N/A</v>
      </c>
      <c r="AP155" s="516" t="e">
        <f t="shared" si="95"/>
        <v>#N/A</v>
      </c>
      <c r="AQ155" s="516" t="e">
        <f t="shared" si="95"/>
        <v>#N/A</v>
      </c>
      <c r="AR155" s="516" t="e">
        <f t="shared" si="95"/>
        <v>#N/A</v>
      </c>
      <c r="AS155" s="516" t="e">
        <f t="shared" si="95"/>
        <v>#N/A</v>
      </c>
      <c r="AT155" s="516" t="e">
        <f t="shared" si="95"/>
        <v>#N/A</v>
      </c>
      <c r="AU155" s="516" t="e">
        <f t="shared" si="95"/>
        <v>#N/A</v>
      </c>
      <c r="AV155" s="516" t="e">
        <f t="shared" si="95"/>
        <v>#N/A</v>
      </c>
      <c r="AW155" s="516" t="e">
        <f t="shared" si="95"/>
        <v>#N/A</v>
      </c>
      <c r="AX155" s="516" t="e">
        <f t="shared" si="95"/>
        <v>#N/A</v>
      </c>
      <c r="AY155" s="516" t="e">
        <f t="shared" si="95"/>
        <v>#N/A</v>
      </c>
      <c r="AZ155" s="516" t="e">
        <f t="shared" si="95"/>
        <v>#N/A</v>
      </c>
      <c r="BA155" s="516" t="e">
        <f t="shared" si="95"/>
        <v>#N/A</v>
      </c>
      <c r="BB155" s="516" t="e">
        <f t="shared" si="95"/>
        <v>#N/A</v>
      </c>
      <c r="BC155" s="516" t="e">
        <f t="shared" si="95"/>
        <v>#N/A</v>
      </c>
      <c r="BD155" s="516" t="e">
        <f t="shared" si="95"/>
        <v>#N/A</v>
      </c>
      <c r="BE155" s="516" t="e">
        <f t="shared" si="95"/>
        <v>#N/A</v>
      </c>
      <c r="BF155" s="516" t="e">
        <f t="shared" si="95"/>
        <v>#N/A</v>
      </c>
      <c r="BG155" s="516" t="e">
        <f t="shared" si="95"/>
        <v>#N/A</v>
      </c>
      <c r="BH155" s="516" t="e">
        <f t="shared" si="95"/>
        <v>#N/A</v>
      </c>
      <c r="BI155" s="516" t="e">
        <f t="shared" si="95"/>
        <v>#N/A</v>
      </c>
      <c r="BJ155" s="516" t="e">
        <f t="shared" si="95"/>
        <v>#N/A</v>
      </c>
      <c r="BK155" s="516" t="e">
        <f t="shared" si="95"/>
        <v>#N/A</v>
      </c>
      <c r="BL155" s="516" t="e">
        <f t="shared" si="95"/>
        <v>#N/A</v>
      </c>
      <c r="BM155" s="748"/>
      <c r="BN155" s="749"/>
      <c r="BO155" s="748"/>
      <c r="BP155" s="749"/>
      <c r="BQ155" s="752"/>
      <c r="BR155" s="753"/>
      <c r="BS155" s="753"/>
      <c r="BT155" s="753"/>
      <c r="BU155" s="753"/>
      <c r="BV155" s="330"/>
      <c r="BW155" s="330"/>
      <c r="BX155" s="330"/>
      <c r="BY155" s="330"/>
      <c r="BZ155" s="330"/>
      <c r="CA155" s="330"/>
      <c r="CB155" s="330"/>
      <c r="CC155" s="519"/>
      <c r="CD155" s="519"/>
      <c r="CE155" s="519"/>
      <c r="CF155" s="519"/>
      <c r="CG155" s="519"/>
      <c r="CH155" s="519"/>
      <c r="CI155" s="519"/>
      <c r="CJ155" s="519"/>
      <c r="CK155" s="519"/>
      <c r="CL155" s="519"/>
      <c r="CM155" s="519"/>
      <c r="CN155" s="519"/>
      <c r="CO155" s="519"/>
      <c r="CP155" s="519"/>
      <c r="CQ155" s="519"/>
      <c r="CR155" s="519"/>
      <c r="CS155" s="519"/>
      <c r="CT155" s="519"/>
      <c r="CU155" s="519"/>
      <c r="CV155" s="519"/>
      <c r="CW155" s="519"/>
      <c r="CX155" s="519"/>
      <c r="CY155" s="519"/>
      <c r="CZ155" s="519"/>
      <c r="DA155" s="519"/>
      <c r="DB155" s="519"/>
      <c r="DC155" s="519"/>
      <c r="DD155" s="519"/>
      <c r="DE155" s="519"/>
      <c r="DF155" s="519"/>
      <c r="DG155" s="519"/>
      <c r="DH155" s="507"/>
      <c r="DI155" s="440"/>
      <c r="DJ155" s="440"/>
      <c r="DK155" s="440"/>
      <c r="DL155" s="440"/>
      <c r="DM155" s="440"/>
      <c r="DN155" s="440"/>
      <c r="DO155" s="440"/>
    </row>
    <row r="156" spans="1:119" s="441" customFormat="1" ht="12.95" hidden="1" customHeight="1">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c r="AC156" s="330"/>
      <c r="AD156" s="430"/>
      <c r="AE156" s="430"/>
      <c r="AF156" s="430"/>
      <c r="AG156" s="430"/>
      <c r="AH156" s="330"/>
      <c r="AI156" s="330"/>
      <c r="AJ156" s="330"/>
      <c r="AK156" s="330"/>
      <c r="AL156" s="330"/>
      <c r="AM156" s="332"/>
      <c r="AN156" s="330"/>
      <c r="AO156" s="330"/>
      <c r="AP156" s="330"/>
      <c r="AQ156" s="330"/>
      <c r="AR156" s="330"/>
      <c r="AS156" s="330"/>
      <c r="AT156" s="330"/>
      <c r="AU156" s="330"/>
      <c r="AV156" s="330"/>
      <c r="AW156" s="330"/>
      <c r="AX156" s="330"/>
      <c r="AY156" s="330"/>
      <c r="AZ156" s="330"/>
      <c r="BA156" s="330"/>
      <c r="BB156" s="330"/>
      <c r="BC156" s="330"/>
      <c r="BD156" s="330"/>
      <c r="BE156" s="330"/>
      <c r="BF156" s="330"/>
      <c r="BG156" s="330"/>
      <c r="BH156" s="330"/>
      <c r="BI156" s="330"/>
      <c r="BJ156" s="330"/>
      <c r="BK156" s="330"/>
      <c r="BL156" s="330"/>
      <c r="BM156" s="430"/>
      <c r="BN156" s="430"/>
      <c r="BO156" s="430"/>
      <c r="BP156" s="430"/>
      <c r="BQ156" s="430"/>
      <c r="BR156" s="430"/>
      <c r="BS156" s="430"/>
      <c r="BT156" s="430"/>
      <c r="BU156" s="430"/>
      <c r="BV156" s="330"/>
      <c r="BW156" s="330"/>
      <c r="BX156" s="330"/>
      <c r="BY156" s="330"/>
      <c r="BZ156" s="330"/>
      <c r="CA156" s="330"/>
      <c r="CB156" s="330"/>
      <c r="CC156" s="430"/>
      <c r="CD156" s="430"/>
      <c r="CE156" s="430"/>
      <c r="CF156" s="430"/>
      <c r="CG156" s="430"/>
      <c r="CH156" s="518"/>
      <c r="CI156" s="430"/>
      <c r="CJ156" s="430"/>
      <c r="CK156" s="430"/>
      <c r="CL156" s="430"/>
      <c r="CM156" s="430"/>
      <c r="CN156" s="430"/>
      <c r="CO156" s="430"/>
      <c r="CP156" s="430"/>
      <c r="CQ156" s="430"/>
      <c r="CR156" s="430"/>
      <c r="CS156" s="430"/>
      <c r="CT156" s="430"/>
      <c r="CU156" s="430"/>
      <c r="CV156" s="430"/>
      <c r="CW156" s="430"/>
      <c r="CX156" s="430"/>
      <c r="CY156" s="430"/>
      <c r="CZ156" s="430"/>
      <c r="DA156" s="430"/>
      <c r="DB156" s="430"/>
      <c r="DC156" s="430"/>
      <c r="DD156" s="430"/>
      <c r="DE156" s="430"/>
      <c r="DF156" s="430"/>
      <c r="DG156" s="430"/>
      <c r="DH156" s="507"/>
      <c r="DI156" s="440"/>
      <c r="DJ156" s="440"/>
      <c r="DK156" s="440"/>
      <c r="DL156" s="440"/>
      <c r="DM156" s="440"/>
      <c r="DN156" s="440"/>
      <c r="DO156" s="440"/>
    </row>
    <row r="157" spans="1:119" s="441" customFormat="1" ht="12.95" hidden="1" customHeight="1">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514"/>
      <c r="AE157" s="515"/>
      <c r="AF157" s="515"/>
      <c r="AG157" s="515"/>
      <c r="AH157" s="516" t="e">
        <f t="shared" ref="AH157:BL157" si="96">VLOOKUP(AH39,$X$42:$AF$61,8,FALSE)</f>
        <v>#N/A</v>
      </c>
      <c r="AI157" s="516" t="e">
        <f t="shared" si="96"/>
        <v>#N/A</v>
      </c>
      <c r="AJ157" s="516" t="e">
        <f t="shared" si="96"/>
        <v>#N/A</v>
      </c>
      <c r="AK157" s="516" t="e">
        <f t="shared" si="96"/>
        <v>#N/A</v>
      </c>
      <c r="AL157" s="516" t="e">
        <f t="shared" si="96"/>
        <v>#N/A</v>
      </c>
      <c r="AM157" s="516" t="e">
        <f t="shared" si="96"/>
        <v>#N/A</v>
      </c>
      <c r="AN157" s="516" t="e">
        <f t="shared" si="96"/>
        <v>#N/A</v>
      </c>
      <c r="AO157" s="516" t="e">
        <f t="shared" si="96"/>
        <v>#N/A</v>
      </c>
      <c r="AP157" s="516" t="e">
        <f t="shared" si="96"/>
        <v>#N/A</v>
      </c>
      <c r="AQ157" s="516" t="e">
        <f t="shared" si="96"/>
        <v>#N/A</v>
      </c>
      <c r="AR157" s="516" t="e">
        <f t="shared" si="96"/>
        <v>#N/A</v>
      </c>
      <c r="AS157" s="516" t="e">
        <f t="shared" si="96"/>
        <v>#N/A</v>
      </c>
      <c r="AT157" s="516" t="e">
        <f t="shared" si="96"/>
        <v>#N/A</v>
      </c>
      <c r="AU157" s="516" t="e">
        <f t="shared" si="96"/>
        <v>#N/A</v>
      </c>
      <c r="AV157" s="516" t="e">
        <f t="shared" si="96"/>
        <v>#N/A</v>
      </c>
      <c r="AW157" s="516" t="e">
        <f t="shared" si="96"/>
        <v>#N/A</v>
      </c>
      <c r="AX157" s="516" t="e">
        <f t="shared" si="96"/>
        <v>#N/A</v>
      </c>
      <c r="AY157" s="516" t="e">
        <f t="shared" si="96"/>
        <v>#N/A</v>
      </c>
      <c r="AZ157" s="516" t="e">
        <f t="shared" si="96"/>
        <v>#N/A</v>
      </c>
      <c r="BA157" s="516" t="e">
        <f t="shared" si="96"/>
        <v>#N/A</v>
      </c>
      <c r="BB157" s="516" t="e">
        <f t="shared" si="96"/>
        <v>#N/A</v>
      </c>
      <c r="BC157" s="516" t="e">
        <f t="shared" si="96"/>
        <v>#N/A</v>
      </c>
      <c r="BD157" s="516" t="e">
        <f t="shared" si="96"/>
        <v>#N/A</v>
      </c>
      <c r="BE157" s="516" t="e">
        <f t="shared" si="96"/>
        <v>#N/A</v>
      </c>
      <c r="BF157" s="516" t="e">
        <f t="shared" si="96"/>
        <v>#N/A</v>
      </c>
      <c r="BG157" s="516" t="e">
        <f t="shared" si="96"/>
        <v>#N/A</v>
      </c>
      <c r="BH157" s="516" t="e">
        <f t="shared" si="96"/>
        <v>#N/A</v>
      </c>
      <c r="BI157" s="516" t="e">
        <f t="shared" si="96"/>
        <v>#N/A</v>
      </c>
      <c r="BJ157" s="516" t="e">
        <f t="shared" si="96"/>
        <v>#N/A</v>
      </c>
      <c r="BK157" s="516" t="e">
        <f t="shared" si="96"/>
        <v>#N/A</v>
      </c>
      <c r="BL157" s="516" t="e">
        <f t="shared" si="96"/>
        <v>#N/A</v>
      </c>
      <c r="BM157" s="748"/>
      <c r="BN157" s="749"/>
      <c r="BO157" s="748"/>
      <c r="BP157" s="749"/>
      <c r="BQ157" s="752"/>
      <c r="BR157" s="753"/>
      <c r="BS157" s="753"/>
      <c r="BT157" s="753"/>
      <c r="BU157" s="753"/>
      <c r="BV157" s="330"/>
      <c r="BW157" s="330"/>
      <c r="BX157" s="330"/>
      <c r="BY157" s="330"/>
      <c r="BZ157" s="330"/>
      <c r="CA157" s="330"/>
      <c r="CB157" s="330"/>
      <c r="CC157" s="519"/>
      <c r="CD157" s="519"/>
      <c r="CE157" s="519"/>
      <c r="CF157" s="519"/>
      <c r="CG157" s="519"/>
      <c r="CH157" s="519"/>
      <c r="CI157" s="519"/>
      <c r="CJ157" s="519"/>
      <c r="CK157" s="519"/>
      <c r="CL157" s="519"/>
      <c r="CM157" s="519"/>
      <c r="CN157" s="519"/>
      <c r="CO157" s="519"/>
      <c r="CP157" s="519"/>
      <c r="CQ157" s="519"/>
      <c r="CR157" s="519"/>
      <c r="CS157" s="519"/>
      <c r="CT157" s="519"/>
      <c r="CU157" s="519"/>
      <c r="CV157" s="519"/>
      <c r="CW157" s="519"/>
      <c r="CX157" s="519"/>
      <c r="CY157" s="519"/>
      <c r="CZ157" s="519"/>
      <c r="DA157" s="519"/>
      <c r="DB157" s="519"/>
      <c r="DC157" s="519"/>
      <c r="DD157" s="519"/>
      <c r="DE157" s="519"/>
      <c r="DF157" s="519"/>
      <c r="DG157" s="519"/>
      <c r="DH157" s="507"/>
      <c r="DI157" s="440"/>
      <c r="DJ157" s="440"/>
      <c r="DK157" s="440"/>
      <c r="DL157" s="440"/>
      <c r="DM157" s="440"/>
      <c r="DN157" s="440"/>
      <c r="DO157" s="440"/>
    </row>
    <row r="158" spans="1:119" s="441" customFormat="1" ht="12.95" hidden="1" customHeight="1">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c r="AE158" s="330"/>
      <c r="AF158" s="330"/>
      <c r="AG158" s="330"/>
      <c r="AH158" s="330"/>
      <c r="AI158" s="330"/>
      <c r="AJ158" s="330"/>
      <c r="AK158" s="330"/>
      <c r="AL158" s="330"/>
      <c r="AM158" s="332"/>
      <c r="AN158" s="330"/>
      <c r="AO158" s="330"/>
      <c r="AP158" s="330"/>
      <c r="AQ158" s="330"/>
      <c r="AR158" s="330"/>
      <c r="AS158" s="330"/>
      <c r="AT158" s="330"/>
      <c r="AU158" s="330"/>
      <c r="AV158" s="330"/>
      <c r="AW158" s="330"/>
      <c r="AX158" s="330"/>
      <c r="AY158" s="330"/>
      <c r="AZ158" s="330"/>
      <c r="BA158" s="330"/>
      <c r="BB158" s="330"/>
      <c r="BC158" s="330"/>
      <c r="BD158" s="330"/>
      <c r="BE158" s="330"/>
      <c r="BF158" s="330"/>
      <c r="BG158" s="330"/>
      <c r="BH158" s="330"/>
      <c r="BI158" s="330"/>
      <c r="BJ158" s="330"/>
      <c r="BK158" s="330"/>
      <c r="BL158" s="330"/>
      <c r="BM158" s="430"/>
      <c r="BN158" s="430"/>
      <c r="BO158" s="430"/>
      <c r="BP158" s="430"/>
      <c r="BQ158" s="430"/>
      <c r="BR158" s="430"/>
      <c r="BS158" s="430"/>
      <c r="BT158" s="430"/>
      <c r="BU158" s="430"/>
      <c r="BV158" s="330"/>
      <c r="BW158" s="330"/>
      <c r="BX158" s="330"/>
      <c r="BY158" s="330"/>
      <c r="BZ158" s="330"/>
      <c r="CA158" s="330"/>
      <c r="CB158" s="330"/>
      <c r="CC158" s="330"/>
      <c r="CD158" s="330"/>
      <c r="CE158" s="330"/>
      <c r="CF158" s="330"/>
      <c r="CG158" s="330"/>
      <c r="CH158" s="330"/>
      <c r="CI158" s="330"/>
      <c r="CJ158" s="330"/>
      <c r="CK158" s="330"/>
      <c r="CL158" s="330"/>
      <c r="CM158" s="330"/>
      <c r="CN158" s="330"/>
      <c r="CO158" s="330"/>
      <c r="CP158" s="440"/>
      <c r="CQ158" s="440"/>
      <c r="CR158" s="440"/>
      <c r="CS158" s="440"/>
      <c r="CT158" s="440"/>
      <c r="CU158" s="440"/>
      <c r="CV158" s="440"/>
      <c r="CW158" s="440"/>
      <c r="CX158" s="440"/>
      <c r="CY158" s="440"/>
      <c r="CZ158" s="440"/>
      <c r="DA158" s="440"/>
      <c r="DB158" s="440"/>
      <c r="DC158" s="440"/>
      <c r="DD158" s="440"/>
      <c r="DE158" s="440"/>
      <c r="DF158" s="440"/>
      <c r="DG158" s="440"/>
      <c r="DH158" s="440"/>
      <c r="DI158" s="440"/>
      <c r="DJ158" s="440"/>
      <c r="DK158" s="440"/>
      <c r="DL158" s="440"/>
      <c r="DM158" s="440"/>
      <c r="DN158" s="440"/>
      <c r="DO158" s="440"/>
    </row>
    <row r="159" spans="1:119" s="441" customFormat="1" ht="12.95" customHeight="1" thickBot="1">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t="s">
        <v>831</v>
      </c>
      <c r="AE159" s="330"/>
      <c r="AF159" s="330"/>
      <c r="AG159" s="330"/>
      <c r="AH159" s="330"/>
      <c r="AI159" s="330"/>
      <c r="AJ159" s="330"/>
      <c r="AK159" s="330"/>
      <c r="AL159" s="330"/>
      <c r="AM159" s="332"/>
      <c r="AN159" s="330"/>
      <c r="AO159" s="330"/>
      <c r="AP159" s="330"/>
      <c r="AQ159" s="330"/>
      <c r="AR159" s="330"/>
      <c r="AS159" s="330"/>
      <c r="AT159" s="330"/>
      <c r="AU159" s="330"/>
      <c r="AV159" s="330"/>
      <c r="AW159" s="330"/>
      <c r="AX159" s="330"/>
      <c r="AY159" s="330"/>
      <c r="AZ159" s="330"/>
      <c r="BA159" s="330"/>
      <c r="BB159" s="330"/>
      <c r="BC159" s="330"/>
      <c r="BD159" s="330"/>
      <c r="BE159" s="330"/>
      <c r="BF159" s="330"/>
      <c r="BG159" s="330"/>
      <c r="BH159" s="330"/>
      <c r="BI159" s="330"/>
      <c r="BJ159" s="330"/>
      <c r="BK159" s="330"/>
      <c r="BL159" s="330"/>
      <c r="BM159" s="430"/>
      <c r="BN159" s="430"/>
      <c r="BO159" s="430"/>
      <c r="BP159" s="430"/>
      <c r="BQ159" s="430"/>
      <c r="BR159" s="430"/>
      <c r="BS159" s="430"/>
      <c r="BT159" s="430"/>
      <c r="BU159" s="430"/>
      <c r="BV159" s="330"/>
      <c r="BW159" s="330"/>
      <c r="BX159" s="330"/>
      <c r="BY159" s="330"/>
      <c r="BZ159" s="330"/>
      <c r="CA159" s="330"/>
      <c r="CB159" s="330"/>
      <c r="CC159" s="330"/>
      <c r="CD159" s="330"/>
      <c r="CE159" s="330"/>
      <c r="CF159" s="330"/>
      <c r="CG159" s="330"/>
      <c r="CH159" s="330"/>
      <c r="CI159" s="330"/>
      <c r="CJ159" s="330"/>
      <c r="CK159" s="330"/>
      <c r="CL159" s="330"/>
      <c r="CM159" s="330"/>
      <c r="CN159" s="330"/>
      <c r="CO159" s="330"/>
      <c r="CP159" s="440"/>
      <c r="CQ159" s="440"/>
      <c r="CR159" s="440"/>
      <c r="CS159" s="440"/>
      <c r="CT159" s="440"/>
      <c r="CU159" s="440"/>
      <c r="CV159" s="440"/>
      <c r="CW159" s="440"/>
      <c r="CX159" s="440"/>
      <c r="CY159" s="440"/>
      <c r="CZ159" s="440"/>
      <c r="DA159" s="440"/>
      <c r="DB159" s="440"/>
      <c r="DC159" s="440"/>
      <c r="DD159" s="440"/>
      <c r="DE159" s="440"/>
      <c r="DF159" s="440"/>
      <c r="DG159" s="440"/>
      <c r="DH159" s="440"/>
      <c r="DI159" s="440"/>
      <c r="DJ159" s="440"/>
      <c r="DK159" s="440"/>
      <c r="DL159" s="440"/>
      <c r="DM159" s="440"/>
      <c r="DN159" s="440"/>
      <c r="DO159" s="440"/>
    </row>
    <row r="160" spans="1:119" s="441" customFormat="1" ht="12.95" customHeight="1">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520"/>
      <c r="AE160" s="341"/>
      <c r="AF160" s="341"/>
      <c r="AG160" s="521"/>
      <c r="AH160" s="367" t="s">
        <v>768</v>
      </c>
      <c r="AI160" s="367"/>
      <c r="AJ160" s="367"/>
      <c r="AK160" s="367"/>
      <c r="AL160" s="367"/>
      <c r="AM160" s="367"/>
      <c r="AN160" s="367"/>
      <c r="AO160" s="367" t="s">
        <v>717</v>
      </c>
      <c r="AP160" s="367"/>
      <c r="AQ160" s="367"/>
      <c r="AR160" s="367"/>
      <c r="AS160" s="367"/>
      <c r="AT160" s="367"/>
      <c r="AU160" s="367"/>
      <c r="AV160" s="367" t="s">
        <v>718</v>
      </c>
      <c r="AW160" s="367"/>
      <c r="AX160" s="367"/>
      <c r="AY160" s="367"/>
      <c r="AZ160" s="367"/>
      <c r="BA160" s="367"/>
      <c r="BB160" s="367"/>
      <c r="BC160" s="367" t="s">
        <v>719</v>
      </c>
      <c r="BD160" s="367"/>
      <c r="BE160" s="367"/>
      <c r="BF160" s="367"/>
      <c r="BG160" s="367"/>
      <c r="BH160" s="367"/>
      <c r="BI160" s="367"/>
      <c r="BJ160" s="371" t="s">
        <v>720</v>
      </c>
      <c r="BK160" s="371"/>
      <c r="BL160" s="522"/>
      <c r="BM160" s="430"/>
      <c r="BN160" s="430"/>
      <c r="BO160" s="430"/>
      <c r="BP160" s="430"/>
      <c r="BQ160" s="430"/>
      <c r="BR160" s="430"/>
      <c r="BS160" s="430"/>
      <c r="BT160" s="430"/>
      <c r="BU160" s="430"/>
      <c r="BV160" s="330"/>
      <c r="BW160" s="330"/>
      <c r="BX160" s="330"/>
      <c r="BY160" s="330"/>
      <c r="BZ160" s="330"/>
      <c r="CA160" s="330"/>
      <c r="CB160" s="330"/>
      <c r="CC160" s="330"/>
      <c r="CD160" s="330"/>
      <c r="CE160" s="330"/>
      <c r="CF160" s="330"/>
      <c r="CG160" s="330"/>
      <c r="CH160" s="330"/>
      <c r="CI160" s="330"/>
      <c r="CJ160" s="330"/>
      <c r="CK160" s="330"/>
      <c r="CL160" s="330"/>
      <c r="CM160" s="330"/>
      <c r="CN160" s="330"/>
      <c r="CO160" s="330"/>
      <c r="CP160" s="440"/>
      <c r="CQ160" s="440"/>
      <c r="CR160" s="440"/>
      <c r="CS160" s="440"/>
      <c r="CT160" s="440"/>
      <c r="CU160" s="440"/>
      <c r="CV160" s="440"/>
      <c r="CW160" s="440"/>
      <c r="CX160" s="440"/>
      <c r="CY160" s="440"/>
      <c r="CZ160" s="440"/>
      <c r="DA160" s="440"/>
      <c r="DB160" s="440"/>
      <c r="DC160" s="440"/>
      <c r="DD160" s="440"/>
      <c r="DE160" s="440"/>
      <c r="DF160" s="440"/>
      <c r="DG160" s="440"/>
      <c r="DH160" s="440"/>
      <c r="DI160" s="440"/>
      <c r="DJ160" s="440"/>
      <c r="DK160" s="440"/>
      <c r="DL160" s="440"/>
      <c r="DM160" s="440"/>
      <c r="DN160" s="440"/>
      <c r="DO160" s="440"/>
    </row>
    <row r="161" spans="1:119" s="441" customFormat="1" ht="12.95" customHeight="1">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523"/>
      <c r="AE161" s="459"/>
      <c r="AF161" s="459"/>
      <c r="AG161" s="524"/>
      <c r="AH161" s="377">
        <v>1</v>
      </c>
      <c r="AI161" s="377">
        <v>2</v>
      </c>
      <c r="AJ161" s="377">
        <v>3</v>
      </c>
      <c r="AK161" s="377">
        <v>4</v>
      </c>
      <c r="AL161" s="377">
        <v>5</v>
      </c>
      <c r="AM161" s="377">
        <v>6</v>
      </c>
      <c r="AN161" s="377">
        <v>7</v>
      </c>
      <c r="AO161" s="377">
        <v>8</v>
      </c>
      <c r="AP161" s="377">
        <v>9</v>
      </c>
      <c r="AQ161" s="377">
        <v>10</v>
      </c>
      <c r="AR161" s="377">
        <v>11</v>
      </c>
      <c r="AS161" s="377">
        <v>12</v>
      </c>
      <c r="AT161" s="377">
        <v>13</v>
      </c>
      <c r="AU161" s="377">
        <v>14</v>
      </c>
      <c r="AV161" s="377">
        <v>15</v>
      </c>
      <c r="AW161" s="377">
        <v>16</v>
      </c>
      <c r="AX161" s="377">
        <v>17</v>
      </c>
      <c r="AY161" s="377">
        <v>18</v>
      </c>
      <c r="AZ161" s="377">
        <v>19</v>
      </c>
      <c r="BA161" s="377">
        <v>20</v>
      </c>
      <c r="BB161" s="377">
        <v>21</v>
      </c>
      <c r="BC161" s="377">
        <v>22</v>
      </c>
      <c r="BD161" s="377">
        <v>23</v>
      </c>
      <c r="BE161" s="377">
        <v>24</v>
      </c>
      <c r="BF161" s="377">
        <v>25</v>
      </c>
      <c r="BG161" s="377">
        <v>26</v>
      </c>
      <c r="BH161" s="377">
        <v>27</v>
      </c>
      <c r="BI161" s="377">
        <v>28</v>
      </c>
      <c r="BJ161" s="377">
        <v>29</v>
      </c>
      <c r="BK161" s="377">
        <v>30</v>
      </c>
      <c r="BL161" s="525">
        <v>31</v>
      </c>
      <c r="BM161" s="430"/>
      <c r="BN161" s="430"/>
      <c r="BO161" s="430"/>
      <c r="BP161" s="430"/>
      <c r="BQ161" s="430"/>
      <c r="BR161" s="430"/>
      <c r="BS161" s="430"/>
      <c r="BT161" s="430"/>
      <c r="BU161" s="430"/>
      <c r="BV161" s="330"/>
      <c r="BW161" s="330"/>
      <c r="BX161" s="330"/>
      <c r="BY161" s="330"/>
      <c r="BZ161" s="330"/>
      <c r="CA161" s="330"/>
      <c r="CB161" s="330"/>
      <c r="CC161" s="330"/>
      <c r="CD161" s="330"/>
      <c r="CE161" s="330"/>
      <c r="CF161" s="330"/>
      <c r="CG161" s="330"/>
      <c r="CH161" s="330"/>
      <c r="CI161" s="330"/>
      <c r="CJ161" s="330"/>
      <c r="CK161" s="330"/>
      <c r="CL161" s="330"/>
      <c r="CM161" s="330"/>
      <c r="CN161" s="330"/>
      <c r="CO161" s="330"/>
      <c r="CP161" s="440"/>
      <c r="CQ161" s="440"/>
      <c r="CR161" s="440"/>
      <c r="CS161" s="440"/>
      <c r="CT161" s="440"/>
      <c r="CU161" s="440"/>
      <c r="CV161" s="440"/>
      <c r="CW161" s="440"/>
      <c r="CX161" s="440"/>
      <c r="CY161" s="440"/>
      <c r="CZ161" s="440"/>
      <c r="DA161" s="440"/>
      <c r="DB161" s="440"/>
      <c r="DC161" s="440"/>
      <c r="DD161" s="440"/>
      <c r="DE161" s="440"/>
      <c r="DF161" s="440"/>
      <c r="DG161" s="440"/>
      <c r="DH161" s="440"/>
      <c r="DI161" s="440"/>
      <c r="DJ161" s="440"/>
      <c r="DK161" s="440"/>
      <c r="DL161" s="440"/>
      <c r="DM161" s="440"/>
      <c r="DN161" s="440"/>
      <c r="DO161" s="440"/>
    </row>
    <row r="162" spans="1:119" s="441" customFormat="1" ht="12.95" customHeight="1">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c r="AC162" s="330"/>
      <c r="AD162" s="526"/>
      <c r="AE162" s="337"/>
      <c r="AF162" s="337"/>
      <c r="AG162" s="527"/>
      <c r="AH162" s="528">
        <f t="shared" ref="AH162:BL162" si="97">DATE($AR$2,$AU$2,AH161)</f>
        <v>46357</v>
      </c>
      <c r="AI162" s="528">
        <f t="shared" si="97"/>
        <v>46358</v>
      </c>
      <c r="AJ162" s="528">
        <f t="shared" si="97"/>
        <v>46359</v>
      </c>
      <c r="AK162" s="528">
        <f t="shared" si="97"/>
        <v>46360</v>
      </c>
      <c r="AL162" s="528">
        <f t="shared" si="97"/>
        <v>46361</v>
      </c>
      <c r="AM162" s="528">
        <f t="shared" si="97"/>
        <v>46362</v>
      </c>
      <c r="AN162" s="528">
        <f t="shared" si="97"/>
        <v>46363</v>
      </c>
      <c r="AO162" s="528">
        <f t="shared" si="97"/>
        <v>46364</v>
      </c>
      <c r="AP162" s="528">
        <f t="shared" si="97"/>
        <v>46365</v>
      </c>
      <c r="AQ162" s="528">
        <f t="shared" si="97"/>
        <v>46366</v>
      </c>
      <c r="AR162" s="528">
        <f t="shared" si="97"/>
        <v>46367</v>
      </c>
      <c r="AS162" s="528">
        <f t="shared" si="97"/>
        <v>46368</v>
      </c>
      <c r="AT162" s="528">
        <f t="shared" si="97"/>
        <v>46369</v>
      </c>
      <c r="AU162" s="528">
        <f t="shared" si="97"/>
        <v>46370</v>
      </c>
      <c r="AV162" s="528">
        <f t="shared" si="97"/>
        <v>46371</v>
      </c>
      <c r="AW162" s="528">
        <f t="shared" si="97"/>
        <v>46372</v>
      </c>
      <c r="AX162" s="528">
        <f t="shared" si="97"/>
        <v>46373</v>
      </c>
      <c r="AY162" s="528">
        <f t="shared" si="97"/>
        <v>46374</v>
      </c>
      <c r="AZ162" s="528">
        <f t="shared" si="97"/>
        <v>46375</v>
      </c>
      <c r="BA162" s="528">
        <f t="shared" si="97"/>
        <v>46376</v>
      </c>
      <c r="BB162" s="528">
        <f t="shared" si="97"/>
        <v>46377</v>
      </c>
      <c r="BC162" s="528">
        <f t="shared" si="97"/>
        <v>46378</v>
      </c>
      <c r="BD162" s="528">
        <f t="shared" si="97"/>
        <v>46379</v>
      </c>
      <c r="BE162" s="528">
        <f t="shared" si="97"/>
        <v>46380</v>
      </c>
      <c r="BF162" s="528">
        <f t="shared" si="97"/>
        <v>46381</v>
      </c>
      <c r="BG162" s="528">
        <f t="shared" si="97"/>
        <v>46382</v>
      </c>
      <c r="BH162" s="528">
        <f t="shared" si="97"/>
        <v>46383</v>
      </c>
      <c r="BI162" s="528">
        <f t="shared" si="97"/>
        <v>46384</v>
      </c>
      <c r="BJ162" s="528">
        <f t="shared" si="97"/>
        <v>46385</v>
      </c>
      <c r="BK162" s="528">
        <f t="shared" si="97"/>
        <v>46386</v>
      </c>
      <c r="BL162" s="529">
        <f t="shared" si="97"/>
        <v>46387</v>
      </c>
      <c r="BM162" s="430"/>
      <c r="BN162" s="430"/>
      <c r="BO162" s="430"/>
      <c r="BP162" s="430"/>
      <c r="BQ162" s="430"/>
      <c r="BR162" s="430"/>
      <c r="BS162" s="430"/>
      <c r="BT162" s="430"/>
      <c r="BU162" s="430"/>
      <c r="BV162" s="330"/>
      <c r="BW162" s="330"/>
      <c r="BX162" s="330"/>
      <c r="BY162" s="330"/>
      <c r="BZ162" s="330"/>
      <c r="CA162" s="330"/>
      <c r="CB162" s="330"/>
      <c r="CC162" s="330"/>
      <c r="CD162" s="330"/>
      <c r="CE162" s="330"/>
      <c r="CF162" s="330"/>
      <c r="CG162" s="330"/>
      <c r="CH162" s="330"/>
      <c r="CI162" s="330"/>
      <c r="CJ162" s="330"/>
      <c r="CK162" s="330"/>
      <c r="CL162" s="330"/>
      <c r="CM162" s="330"/>
      <c r="CN162" s="330"/>
      <c r="CO162" s="330"/>
      <c r="CP162" s="440"/>
      <c r="CQ162" s="440"/>
      <c r="CR162" s="440"/>
      <c r="CS162" s="440"/>
      <c r="CT162" s="440"/>
      <c r="CU162" s="440"/>
      <c r="CV162" s="440"/>
      <c r="CW162" s="440"/>
      <c r="CX162" s="440"/>
      <c r="CY162" s="440"/>
      <c r="CZ162" s="440"/>
      <c r="DA162" s="440"/>
      <c r="DB162" s="440"/>
      <c r="DC162" s="440"/>
      <c r="DD162" s="440"/>
      <c r="DE162" s="440"/>
      <c r="DF162" s="440"/>
      <c r="DG162" s="440"/>
      <c r="DH162" s="440"/>
      <c r="DI162" s="440"/>
      <c r="DJ162" s="440"/>
      <c r="DK162" s="440"/>
      <c r="DL162" s="440"/>
      <c r="DM162" s="440"/>
      <c r="DN162" s="440"/>
      <c r="DO162" s="440"/>
    </row>
    <row r="163" spans="1:119" s="441" customFormat="1" ht="12.95" customHeight="1">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c r="AC163" s="330"/>
      <c r="AD163" s="345">
        <f t="shared" ref="AD163:AD187" si="98">AD14</f>
        <v>0</v>
      </c>
      <c r="AE163" s="349"/>
      <c r="AF163" s="349"/>
      <c r="AG163" s="530"/>
      <c r="AH163" s="531" t="e">
        <f>IF(AND(AH101&lt;=AH$126,AH132&gt;=AH$157),"OK","NG")</f>
        <v>#N/A</v>
      </c>
      <c r="AI163" s="531" t="e">
        <f t="shared" ref="AI163:BL163" si="99">IF(AND(AI101&lt;=AI$126,AI132&gt;=AI$157),"OK","NG")</f>
        <v>#N/A</v>
      </c>
      <c r="AJ163" s="531" t="e">
        <f t="shared" si="99"/>
        <v>#N/A</v>
      </c>
      <c r="AK163" s="531" t="e">
        <f t="shared" si="99"/>
        <v>#N/A</v>
      </c>
      <c r="AL163" s="531" t="e">
        <f t="shared" si="99"/>
        <v>#N/A</v>
      </c>
      <c r="AM163" s="531" t="e">
        <f t="shared" si="99"/>
        <v>#N/A</v>
      </c>
      <c r="AN163" s="531" t="e">
        <f t="shared" si="99"/>
        <v>#N/A</v>
      </c>
      <c r="AO163" s="531" t="e">
        <f t="shared" si="99"/>
        <v>#N/A</v>
      </c>
      <c r="AP163" s="531" t="e">
        <f t="shared" si="99"/>
        <v>#N/A</v>
      </c>
      <c r="AQ163" s="531" t="e">
        <f t="shared" si="99"/>
        <v>#N/A</v>
      </c>
      <c r="AR163" s="531" t="e">
        <f t="shared" si="99"/>
        <v>#N/A</v>
      </c>
      <c r="AS163" s="531" t="e">
        <f t="shared" si="99"/>
        <v>#N/A</v>
      </c>
      <c r="AT163" s="531" t="e">
        <f t="shared" si="99"/>
        <v>#N/A</v>
      </c>
      <c r="AU163" s="531" t="e">
        <f t="shared" si="99"/>
        <v>#N/A</v>
      </c>
      <c r="AV163" s="531" t="e">
        <f t="shared" si="99"/>
        <v>#N/A</v>
      </c>
      <c r="AW163" s="531" t="e">
        <f t="shared" si="99"/>
        <v>#N/A</v>
      </c>
      <c r="AX163" s="531" t="e">
        <f t="shared" si="99"/>
        <v>#N/A</v>
      </c>
      <c r="AY163" s="531" t="e">
        <f t="shared" si="99"/>
        <v>#N/A</v>
      </c>
      <c r="AZ163" s="531" t="e">
        <f t="shared" si="99"/>
        <v>#N/A</v>
      </c>
      <c r="BA163" s="531" t="e">
        <f t="shared" si="99"/>
        <v>#N/A</v>
      </c>
      <c r="BB163" s="531" t="e">
        <f t="shared" si="99"/>
        <v>#N/A</v>
      </c>
      <c r="BC163" s="531" t="e">
        <f t="shared" si="99"/>
        <v>#N/A</v>
      </c>
      <c r="BD163" s="531" t="e">
        <f t="shared" si="99"/>
        <v>#N/A</v>
      </c>
      <c r="BE163" s="531" t="e">
        <f t="shared" si="99"/>
        <v>#N/A</v>
      </c>
      <c r="BF163" s="531" t="e">
        <f t="shared" si="99"/>
        <v>#N/A</v>
      </c>
      <c r="BG163" s="531" t="e">
        <f t="shared" si="99"/>
        <v>#N/A</v>
      </c>
      <c r="BH163" s="531" t="e">
        <f t="shared" si="99"/>
        <v>#N/A</v>
      </c>
      <c r="BI163" s="531" t="e">
        <f t="shared" si="99"/>
        <v>#N/A</v>
      </c>
      <c r="BJ163" s="531" t="e">
        <f t="shared" si="99"/>
        <v>#N/A</v>
      </c>
      <c r="BK163" s="531" t="e">
        <f t="shared" si="99"/>
        <v>#N/A</v>
      </c>
      <c r="BL163" s="531" t="e">
        <f t="shared" si="99"/>
        <v>#N/A</v>
      </c>
      <c r="BM163" s="430"/>
      <c r="BN163" s="430"/>
      <c r="BO163" s="430"/>
      <c r="BP163" s="430"/>
      <c r="BQ163" s="430"/>
      <c r="BR163" s="430"/>
      <c r="BS163" s="430"/>
      <c r="BT163" s="430"/>
      <c r="BU163" s="430"/>
      <c r="BV163" s="330"/>
      <c r="BW163" s="330"/>
      <c r="BX163" s="330"/>
      <c r="BY163" s="330"/>
      <c r="BZ163" s="330"/>
      <c r="CA163" s="330"/>
      <c r="CB163" s="330"/>
      <c r="CC163" s="330"/>
      <c r="CD163" s="330"/>
      <c r="CE163" s="330"/>
      <c r="CF163" s="330"/>
      <c r="CG163" s="330"/>
      <c r="CH163" s="330"/>
      <c r="CI163" s="330"/>
      <c r="CJ163" s="330"/>
      <c r="CK163" s="330"/>
      <c r="CL163" s="330"/>
      <c r="CM163" s="330"/>
      <c r="CN163" s="330"/>
      <c r="CO163" s="330"/>
      <c r="CP163" s="440"/>
      <c r="CQ163" s="440"/>
      <c r="CR163" s="440"/>
      <c r="CS163" s="440"/>
      <c r="CT163" s="440"/>
      <c r="CU163" s="440"/>
      <c r="CV163" s="440"/>
      <c r="CW163" s="440"/>
      <c r="CX163" s="440"/>
      <c r="CY163" s="440"/>
      <c r="CZ163" s="440"/>
      <c r="DA163" s="440"/>
      <c r="DB163" s="440"/>
      <c r="DC163" s="440"/>
      <c r="DD163" s="440"/>
      <c r="DE163" s="440"/>
      <c r="DF163" s="440"/>
      <c r="DG163" s="440"/>
      <c r="DH163" s="440"/>
      <c r="DI163" s="440"/>
      <c r="DJ163" s="440"/>
      <c r="DK163" s="440"/>
      <c r="DL163" s="440"/>
      <c r="DM163" s="440"/>
      <c r="DN163" s="440"/>
      <c r="DO163" s="440"/>
    </row>
    <row r="164" spans="1:119" s="441" customFormat="1" ht="12.95" customHeight="1">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45">
        <f t="shared" si="98"/>
        <v>0</v>
      </c>
      <c r="AE164" s="349"/>
      <c r="AF164" s="349"/>
      <c r="AG164" s="530"/>
      <c r="AH164" s="531" t="e">
        <f t="shared" ref="AH164:BL164" si="100">IF(AND(AH102&lt;=AH$126,AH133&gt;=AH$157),"OK","NG")</f>
        <v>#N/A</v>
      </c>
      <c r="AI164" s="531" t="e">
        <f t="shared" si="100"/>
        <v>#N/A</v>
      </c>
      <c r="AJ164" s="531" t="e">
        <f t="shared" si="100"/>
        <v>#N/A</v>
      </c>
      <c r="AK164" s="531" t="e">
        <f t="shared" si="100"/>
        <v>#N/A</v>
      </c>
      <c r="AL164" s="531" t="e">
        <f t="shared" si="100"/>
        <v>#N/A</v>
      </c>
      <c r="AM164" s="531" t="e">
        <f t="shared" si="100"/>
        <v>#N/A</v>
      </c>
      <c r="AN164" s="531" t="e">
        <f t="shared" si="100"/>
        <v>#N/A</v>
      </c>
      <c r="AO164" s="531" t="e">
        <f t="shared" si="100"/>
        <v>#N/A</v>
      </c>
      <c r="AP164" s="531" t="e">
        <f t="shared" si="100"/>
        <v>#N/A</v>
      </c>
      <c r="AQ164" s="531" t="e">
        <f t="shared" si="100"/>
        <v>#N/A</v>
      </c>
      <c r="AR164" s="531" t="e">
        <f t="shared" si="100"/>
        <v>#N/A</v>
      </c>
      <c r="AS164" s="531" t="e">
        <f t="shared" si="100"/>
        <v>#N/A</v>
      </c>
      <c r="AT164" s="531" t="e">
        <f t="shared" si="100"/>
        <v>#N/A</v>
      </c>
      <c r="AU164" s="531" t="e">
        <f t="shared" si="100"/>
        <v>#N/A</v>
      </c>
      <c r="AV164" s="531" t="e">
        <f t="shared" si="100"/>
        <v>#N/A</v>
      </c>
      <c r="AW164" s="531" t="e">
        <f t="shared" si="100"/>
        <v>#N/A</v>
      </c>
      <c r="AX164" s="531" t="e">
        <f t="shared" si="100"/>
        <v>#N/A</v>
      </c>
      <c r="AY164" s="531" t="e">
        <f t="shared" si="100"/>
        <v>#N/A</v>
      </c>
      <c r="AZ164" s="531" t="e">
        <f t="shared" si="100"/>
        <v>#N/A</v>
      </c>
      <c r="BA164" s="531" t="e">
        <f t="shared" si="100"/>
        <v>#N/A</v>
      </c>
      <c r="BB164" s="531" t="e">
        <f t="shared" si="100"/>
        <v>#N/A</v>
      </c>
      <c r="BC164" s="531" t="e">
        <f t="shared" si="100"/>
        <v>#N/A</v>
      </c>
      <c r="BD164" s="531" t="e">
        <f t="shared" si="100"/>
        <v>#N/A</v>
      </c>
      <c r="BE164" s="531" t="e">
        <f t="shared" si="100"/>
        <v>#N/A</v>
      </c>
      <c r="BF164" s="531" t="e">
        <f t="shared" si="100"/>
        <v>#N/A</v>
      </c>
      <c r="BG164" s="531" t="e">
        <f t="shared" si="100"/>
        <v>#N/A</v>
      </c>
      <c r="BH164" s="531" t="e">
        <f t="shared" si="100"/>
        <v>#N/A</v>
      </c>
      <c r="BI164" s="531" t="e">
        <f t="shared" si="100"/>
        <v>#N/A</v>
      </c>
      <c r="BJ164" s="531" t="e">
        <f t="shared" si="100"/>
        <v>#N/A</v>
      </c>
      <c r="BK164" s="531" t="e">
        <f t="shared" si="100"/>
        <v>#N/A</v>
      </c>
      <c r="BL164" s="531" t="e">
        <f t="shared" si="100"/>
        <v>#N/A</v>
      </c>
      <c r="BM164" s="430"/>
      <c r="BN164" s="430"/>
      <c r="BO164" s="430"/>
      <c r="BP164" s="430"/>
      <c r="BQ164" s="430"/>
      <c r="BR164" s="430"/>
      <c r="BS164" s="430"/>
      <c r="BT164" s="430"/>
      <c r="BU164" s="430"/>
      <c r="BV164" s="330"/>
      <c r="BW164" s="330"/>
      <c r="BX164" s="330"/>
      <c r="BY164" s="330"/>
      <c r="BZ164" s="330"/>
      <c r="CA164" s="330"/>
      <c r="CB164" s="330"/>
      <c r="CC164" s="330"/>
      <c r="CD164" s="330"/>
      <c r="CE164" s="330"/>
      <c r="CF164" s="330"/>
      <c r="CG164" s="330"/>
      <c r="CH164" s="330"/>
      <c r="CI164" s="330"/>
      <c r="CJ164" s="330"/>
      <c r="CK164" s="330"/>
      <c r="CL164" s="330"/>
      <c r="CM164" s="330"/>
      <c r="CN164" s="330"/>
      <c r="CO164" s="330"/>
      <c r="CP164" s="440"/>
      <c r="CQ164" s="440"/>
      <c r="CR164" s="440"/>
      <c r="CS164" s="440"/>
      <c r="CT164" s="440"/>
      <c r="CU164" s="440"/>
      <c r="CV164" s="440"/>
      <c r="CW164" s="440"/>
      <c r="CX164" s="440"/>
      <c r="CY164" s="440"/>
      <c r="CZ164" s="440"/>
      <c r="DA164" s="440"/>
      <c r="DB164" s="440"/>
      <c r="DC164" s="440"/>
      <c r="DD164" s="440"/>
      <c r="DE164" s="440"/>
      <c r="DF164" s="440"/>
      <c r="DG164" s="440"/>
      <c r="DH164" s="440"/>
      <c r="DI164" s="440"/>
      <c r="DJ164" s="440"/>
      <c r="DK164" s="440"/>
      <c r="DL164" s="440"/>
      <c r="DM164" s="440"/>
      <c r="DN164" s="440"/>
      <c r="DO164" s="440"/>
    </row>
    <row r="165" spans="1:119" s="441" customFormat="1" ht="12.95" customHeight="1">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45">
        <f t="shared" si="98"/>
        <v>0</v>
      </c>
      <c r="AE165" s="349"/>
      <c r="AF165" s="349"/>
      <c r="AG165" s="530"/>
      <c r="AH165" s="531" t="e">
        <f t="shared" ref="AH165:BL165" si="101">IF(AND(AH103&lt;=AH$126,AH134&gt;=AH$157),"OK","NG")</f>
        <v>#N/A</v>
      </c>
      <c r="AI165" s="531" t="e">
        <f t="shared" si="101"/>
        <v>#N/A</v>
      </c>
      <c r="AJ165" s="531" t="e">
        <f t="shared" si="101"/>
        <v>#N/A</v>
      </c>
      <c r="AK165" s="531" t="e">
        <f t="shared" si="101"/>
        <v>#N/A</v>
      </c>
      <c r="AL165" s="531" t="e">
        <f t="shared" si="101"/>
        <v>#N/A</v>
      </c>
      <c r="AM165" s="531" t="e">
        <f t="shared" si="101"/>
        <v>#N/A</v>
      </c>
      <c r="AN165" s="531" t="e">
        <f t="shared" si="101"/>
        <v>#N/A</v>
      </c>
      <c r="AO165" s="531" t="e">
        <f t="shared" si="101"/>
        <v>#N/A</v>
      </c>
      <c r="AP165" s="531" t="e">
        <f t="shared" si="101"/>
        <v>#N/A</v>
      </c>
      <c r="AQ165" s="531" t="e">
        <f t="shared" si="101"/>
        <v>#N/A</v>
      </c>
      <c r="AR165" s="531" t="e">
        <f t="shared" si="101"/>
        <v>#N/A</v>
      </c>
      <c r="AS165" s="531" t="e">
        <f t="shared" si="101"/>
        <v>#N/A</v>
      </c>
      <c r="AT165" s="531" t="e">
        <f t="shared" si="101"/>
        <v>#N/A</v>
      </c>
      <c r="AU165" s="531" t="e">
        <f t="shared" si="101"/>
        <v>#N/A</v>
      </c>
      <c r="AV165" s="531" t="e">
        <f t="shared" si="101"/>
        <v>#N/A</v>
      </c>
      <c r="AW165" s="531" t="e">
        <f t="shared" si="101"/>
        <v>#N/A</v>
      </c>
      <c r="AX165" s="531" t="e">
        <f t="shared" si="101"/>
        <v>#N/A</v>
      </c>
      <c r="AY165" s="531" t="e">
        <f t="shared" si="101"/>
        <v>#N/A</v>
      </c>
      <c r="AZ165" s="531" t="e">
        <f t="shared" si="101"/>
        <v>#N/A</v>
      </c>
      <c r="BA165" s="531" t="e">
        <f t="shared" si="101"/>
        <v>#N/A</v>
      </c>
      <c r="BB165" s="531" t="e">
        <f t="shared" si="101"/>
        <v>#N/A</v>
      </c>
      <c r="BC165" s="531" t="e">
        <f t="shared" si="101"/>
        <v>#N/A</v>
      </c>
      <c r="BD165" s="531" t="e">
        <f t="shared" si="101"/>
        <v>#N/A</v>
      </c>
      <c r="BE165" s="531" t="e">
        <f t="shared" si="101"/>
        <v>#N/A</v>
      </c>
      <c r="BF165" s="531" t="e">
        <f t="shared" si="101"/>
        <v>#N/A</v>
      </c>
      <c r="BG165" s="531" t="e">
        <f t="shared" si="101"/>
        <v>#N/A</v>
      </c>
      <c r="BH165" s="531" t="e">
        <f t="shared" si="101"/>
        <v>#N/A</v>
      </c>
      <c r="BI165" s="531" t="e">
        <f t="shared" si="101"/>
        <v>#N/A</v>
      </c>
      <c r="BJ165" s="531" t="e">
        <f t="shared" si="101"/>
        <v>#N/A</v>
      </c>
      <c r="BK165" s="531" t="e">
        <f t="shared" si="101"/>
        <v>#N/A</v>
      </c>
      <c r="BL165" s="531" t="e">
        <f t="shared" si="101"/>
        <v>#N/A</v>
      </c>
      <c r="BM165" s="430"/>
      <c r="BN165" s="430"/>
      <c r="BO165" s="430"/>
      <c r="BP165" s="430"/>
      <c r="BQ165" s="430"/>
      <c r="BR165" s="430"/>
      <c r="BS165" s="430"/>
      <c r="BT165" s="430"/>
      <c r="BU165" s="430"/>
      <c r="BV165" s="330"/>
      <c r="BW165" s="330"/>
      <c r="BX165" s="330"/>
      <c r="BY165" s="330"/>
      <c r="BZ165" s="330"/>
      <c r="CA165" s="330"/>
      <c r="CB165" s="330"/>
      <c r="CC165" s="330"/>
      <c r="CD165" s="330"/>
      <c r="CE165" s="330"/>
      <c r="CF165" s="330"/>
      <c r="CG165" s="330"/>
      <c r="CH165" s="330"/>
      <c r="CI165" s="330"/>
      <c r="CJ165" s="330"/>
      <c r="CK165" s="330"/>
      <c r="CL165" s="330"/>
      <c r="CM165" s="330"/>
      <c r="CN165" s="330"/>
      <c r="CO165" s="330"/>
      <c r="CP165" s="440"/>
      <c r="CQ165" s="440"/>
      <c r="CR165" s="440"/>
      <c r="CS165" s="440"/>
      <c r="CT165" s="440"/>
      <c r="CU165" s="440"/>
      <c r="CV165" s="440"/>
      <c r="CW165" s="440"/>
      <c r="CX165" s="440"/>
      <c r="CY165" s="440"/>
      <c r="CZ165" s="440"/>
      <c r="DA165" s="440"/>
      <c r="DB165" s="440"/>
      <c r="DC165" s="440"/>
      <c r="DD165" s="440"/>
      <c r="DE165" s="440"/>
      <c r="DF165" s="440"/>
      <c r="DG165" s="440"/>
      <c r="DH165" s="440"/>
      <c r="DI165" s="440"/>
      <c r="DJ165" s="440"/>
      <c r="DK165" s="440"/>
      <c r="DL165" s="440"/>
      <c r="DM165" s="440"/>
      <c r="DN165" s="440"/>
      <c r="DO165" s="440"/>
    </row>
    <row r="166" spans="1:119" s="441" customFormat="1" ht="12.95" customHeight="1">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45">
        <f t="shared" si="98"/>
        <v>0</v>
      </c>
      <c r="AE166" s="349"/>
      <c r="AF166" s="349"/>
      <c r="AG166" s="530"/>
      <c r="AH166" s="531" t="e">
        <f t="shared" ref="AH166:BL166" si="102">IF(AND(AH104&lt;=AH$126,AH135&gt;=AH$157),"OK","NG")</f>
        <v>#N/A</v>
      </c>
      <c r="AI166" s="531" t="e">
        <f t="shared" si="102"/>
        <v>#N/A</v>
      </c>
      <c r="AJ166" s="531" t="e">
        <f t="shared" si="102"/>
        <v>#N/A</v>
      </c>
      <c r="AK166" s="531" t="e">
        <f t="shared" si="102"/>
        <v>#N/A</v>
      </c>
      <c r="AL166" s="531" t="e">
        <f t="shared" si="102"/>
        <v>#N/A</v>
      </c>
      <c r="AM166" s="531" t="e">
        <f t="shared" si="102"/>
        <v>#N/A</v>
      </c>
      <c r="AN166" s="531" t="e">
        <f t="shared" si="102"/>
        <v>#N/A</v>
      </c>
      <c r="AO166" s="531" t="e">
        <f t="shared" si="102"/>
        <v>#N/A</v>
      </c>
      <c r="AP166" s="531" t="e">
        <f t="shared" si="102"/>
        <v>#N/A</v>
      </c>
      <c r="AQ166" s="531" t="e">
        <f t="shared" si="102"/>
        <v>#N/A</v>
      </c>
      <c r="AR166" s="531" t="e">
        <f t="shared" si="102"/>
        <v>#N/A</v>
      </c>
      <c r="AS166" s="531" t="e">
        <f t="shared" si="102"/>
        <v>#N/A</v>
      </c>
      <c r="AT166" s="531" t="e">
        <f t="shared" si="102"/>
        <v>#N/A</v>
      </c>
      <c r="AU166" s="531" t="e">
        <f t="shared" si="102"/>
        <v>#N/A</v>
      </c>
      <c r="AV166" s="531" t="e">
        <f t="shared" si="102"/>
        <v>#N/A</v>
      </c>
      <c r="AW166" s="531" t="e">
        <f t="shared" si="102"/>
        <v>#N/A</v>
      </c>
      <c r="AX166" s="531" t="e">
        <f t="shared" si="102"/>
        <v>#N/A</v>
      </c>
      <c r="AY166" s="531" t="e">
        <f t="shared" si="102"/>
        <v>#N/A</v>
      </c>
      <c r="AZ166" s="531" t="e">
        <f t="shared" si="102"/>
        <v>#N/A</v>
      </c>
      <c r="BA166" s="531" t="e">
        <f t="shared" si="102"/>
        <v>#N/A</v>
      </c>
      <c r="BB166" s="531" t="e">
        <f t="shared" si="102"/>
        <v>#N/A</v>
      </c>
      <c r="BC166" s="531" t="e">
        <f t="shared" si="102"/>
        <v>#N/A</v>
      </c>
      <c r="BD166" s="531" t="e">
        <f t="shared" si="102"/>
        <v>#N/A</v>
      </c>
      <c r="BE166" s="531" t="e">
        <f t="shared" si="102"/>
        <v>#N/A</v>
      </c>
      <c r="BF166" s="531" t="e">
        <f t="shared" si="102"/>
        <v>#N/A</v>
      </c>
      <c r="BG166" s="531" t="e">
        <f t="shared" si="102"/>
        <v>#N/A</v>
      </c>
      <c r="BH166" s="531" t="e">
        <f t="shared" si="102"/>
        <v>#N/A</v>
      </c>
      <c r="BI166" s="531" t="e">
        <f t="shared" si="102"/>
        <v>#N/A</v>
      </c>
      <c r="BJ166" s="531" t="e">
        <f t="shared" si="102"/>
        <v>#N/A</v>
      </c>
      <c r="BK166" s="531" t="e">
        <f t="shared" si="102"/>
        <v>#N/A</v>
      </c>
      <c r="BL166" s="531" t="e">
        <f t="shared" si="102"/>
        <v>#N/A</v>
      </c>
      <c r="BM166" s="430"/>
      <c r="BN166" s="430"/>
      <c r="BO166" s="430"/>
      <c r="BP166" s="430"/>
      <c r="BQ166" s="430"/>
      <c r="BR166" s="430"/>
      <c r="BS166" s="430"/>
      <c r="BT166" s="430"/>
      <c r="BU166" s="430"/>
      <c r="BV166" s="330"/>
      <c r="BW166" s="330"/>
      <c r="BX166" s="330"/>
      <c r="BY166" s="330"/>
      <c r="BZ166" s="330"/>
      <c r="CA166" s="330"/>
      <c r="CB166" s="330"/>
      <c r="CC166" s="330"/>
      <c r="CD166" s="330"/>
      <c r="CE166" s="330"/>
      <c r="CF166" s="330"/>
      <c r="CG166" s="330"/>
      <c r="CH166" s="330"/>
      <c r="CI166" s="330"/>
      <c r="CJ166" s="330"/>
      <c r="CK166" s="330"/>
      <c r="CL166" s="330"/>
      <c r="CM166" s="330"/>
      <c r="CN166" s="330"/>
      <c r="CO166" s="330"/>
      <c r="CP166" s="440"/>
      <c r="CQ166" s="440"/>
      <c r="CR166" s="440"/>
      <c r="CS166" s="440"/>
      <c r="CT166" s="440"/>
      <c r="CU166" s="440"/>
      <c r="CV166" s="440"/>
      <c r="CW166" s="440"/>
      <c r="CX166" s="440"/>
      <c r="CY166" s="440"/>
      <c r="CZ166" s="440"/>
      <c r="DA166" s="440"/>
      <c r="DB166" s="440"/>
      <c r="DC166" s="440"/>
      <c r="DD166" s="440"/>
      <c r="DE166" s="440"/>
      <c r="DF166" s="440"/>
      <c r="DG166" s="440"/>
      <c r="DH166" s="440"/>
      <c r="DI166" s="440"/>
      <c r="DJ166" s="440"/>
      <c r="DK166" s="440"/>
      <c r="DL166" s="440"/>
      <c r="DM166" s="440"/>
      <c r="DN166" s="440"/>
      <c r="DO166" s="440"/>
    </row>
    <row r="167" spans="1:119" s="441" customFormat="1" ht="12.95" customHeight="1">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c r="AC167" s="330"/>
      <c r="AD167" s="345">
        <f t="shared" si="98"/>
        <v>0</v>
      </c>
      <c r="AE167" s="349"/>
      <c r="AF167" s="349"/>
      <c r="AG167" s="530"/>
      <c r="AH167" s="531" t="e">
        <f t="shared" ref="AH167:BL167" si="103">IF(AND(AH105&lt;=AH$126,AH136&gt;=AH$157),"OK","NG")</f>
        <v>#N/A</v>
      </c>
      <c r="AI167" s="531" t="e">
        <f t="shared" si="103"/>
        <v>#N/A</v>
      </c>
      <c r="AJ167" s="531" t="e">
        <f t="shared" si="103"/>
        <v>#N/A</v>
      </c>
      <c r="AK167" s="531" t="e">
        <f t="shared" si="103"/>
        <v>#N/A</v>
      </c>
      <c r="AL167" s="531" t="e">
        <f t="shared" si="103"/>
        <v>#N/A</v>
      </c>
      <c r="AM167" s="531" t="e">
        <f t="shared" si="103"/>
        <v>#N/A</v>
      </c>
      <c r="AN167" s="531" t="e">
        <f t="shared" si="103"/>
        <v>#N/A</v>
      </c>
      <c r="AO167" s="531" t="e">
        <f t="shared" si="103"/>
        <v>#N/A</v>
      </c>
      <c r="AP167" s="531" t="e">
        <f t="shared" si="103"/>
        <v>#N/A</v>
      </c>
      <c r="AQ167" s="531" t="e">
        <f t="shared" si="103"/>
        <v>#N/A</v>
      </c>
      <c r="AR167" s="531" t="e">
        <f t="shared" si="103"/>
        <v>#N/A</v>
      </c>
      <c r="AS167" s="531" t="e">
        <f t="shared" si="103"/>
        <v>#N/A</v>
      </c>
      <c r="AT167" s="531" t="e">
        <f t="shared" si="103"/>
        <v>#N/A</v>
      </c>
      <c r="AU167" s="531" t="e">
        <f t="shared" si="103"/>
        <v>#N/A</v>
      </c>
      <c r="AV167" s="531" t="e">
        <f t="shared" si="103"/>
        <v>#N/A</v>
      </c>
      <c r="AW167" s="531" t="e">
        <f t="shared" si="103"/>
        <v>#N/A</v>
      </c>
      <c r="AX167" s="531" t="e">
        <f t="shared" si="103"/>
        <v>#N/A</v>
      </c>
      <c r="AY167" s="531" t="e">
        <f t="shared" si="103"/>
        <v>#N/A</v>
      </c>
      <c r="AZ167" s="531" t="e">
        <f t="shared" si="103"/>
        <v>#N/A</v>
      </c>
      <c r="BA167" s="531" t="e">
        <f t="shared" si="103"/>
        <v>#N/A</v>
      </c>
      <c r="BB167" s="531" t="e">
        <f t="shared" si="103"/>
        <v>#N/A</v>
      </c>
      <c r="BC167" s="531" t="e">
        <f t="shared" si="103"/>
        <v>#N/A</v>
      </c>
      <c r="BD167" s="531" t="e">
        <f t="shared" si="103"/>
        <v>#N/A</v>
      </c>
      <c r="BE167" s="531" t="e">
        <f t="shared" si="103"/>
        <v>#N/A</v>
      </c>
      <c r="BF167" s="531" t="e">
        <f t="shared" si="103"/>
        <v>#N/A</v>
      </c>
      <c r="BG167" s="531" t="e">
        <f t="shared" si="103"/>
        <v>#N/A</v>
      </c>
      <c r="BH167" s="531" t="e">
        <f t="shared" si="103"/>
        <v>#N/A</v>
      </c>
      <c r="BI167" s="531" t="e">
        <f t="shared" si="103"/>
        <v>#N/A</v>
      </c>
      <c r="BJ167" s="531" t="e">
        <f t="shared" si="103"/>
        <v>#N/A</v>
      </c>
      <c r="BK167" s="531" t="e">
        <f t="shared" si="103"/>
        <v>#N/A</v>
      </c>
      <c r="BL167" s="531" t="e">
        <f t="shared" si="103"/>
        <v>#N/A</v>
      </c>
      <c r="BM167" s="430"/>
      <c r="BN167" s="430"/>
      <c r="BO167" s="430"/>
      <c r="BP167" s="430"/>
      <c r="BQ167" s="430"/>
      <c r="BR167" s="430"/>
      <c r="BS167" s="430"/>
      <c r="BT167" s="430"/>
      <c r="BU167" s="430"/>
      <c r="BV167" s="330"/>
      <c r="BW167" s="330"/>
      <c r="BX167" s="330"/>
      <c r="BY167" s="330"/>
      <c r="BZ167" s="330"/>
      <c r="CA167" s="330"/>
      <c r="CB167" s="330"/>
      <c r="CC167" s="330"/>
      <c r="CD167" s="330"/>
      <c r="CE167" s="330"/>
      <c r="CF167" s="330"/>
      <c r="CG167" s="330"/>
      <c r="CH167" s="330"/>
      <c r="CI167" s="330"/>
      <c r="CJ167" s="330"/>
      <c r="CK167" s="330"/>
      <c r="CL167" s="330"/>
      <c r="CM167" s="330"/>
      <c r="CN167" s="330"/>
      <c r="CO167" s="330"/>
      <c r="CP167" s="440"/>
      <c r="CQ167" s="440"/>
      <c r="CR167" s="440"/>
      <c r="CS167" s="440"/>
      <c r="CT167" s="440"/>
      <c r="CU167" s="440"/>
      <c r="CV167" s="440"/>
      <c r="CW167" s="440"/>
      <c r="CX167" s="440"/>
      <c r="CY167" s="440"/>
      <c r="CZ167" s="440"/>
      <c r="DA167" s="440"/>
      <c r="DB167" s="440"/>
      <c r="DC167" s="440"/>
      <c r="DD167" s="440"/>
      <c r="DE167" s="440"/>
      <c r="DF167" s="440"/>
      <c r="DG167" s="440"/>
      <c r="DH167" s="440"/>
      <c r="DI167" s="440"/>
      <c r="DJ167" s="440"/>
      <c r="DK167" s="440"/>
      <c r="DL167" s="440"/>
      <c r="DM167" s="440"/>
      <c r="DN167" s="440"/>
      <c r="DO167" s="440"/>
    </row>
    <row r="168" spans="1:119" s="441" customFormat="1" ht="12.95" customHeight="1">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c r="AC168" s="330"/>
      <c r="AD168" s="345">
        <f t="shared" si="98"/>
        <v>0</v>
      </c>
      <c r="AE168" s="349"/>
      <c r="AF168" s="349"/>
      <c r="AG168" s="530"/>
      <c r="AH168" s="531" t="e">
        <f t="shared" ref="AH168:BL168" si="104">IF(AND(AH106&lt;=AH$126,AH137&gt;=AH$157),"OK","NG")</f>
        <v>#N/A</v>
      </c>
      <c r="AI168" s="531" t="e">
        <f t="shared" si="104"/>
        <v>#N/A</v>
      </c>
      <c r="AJ168" s="531" t="e">
        <f t="shared" si="104"/>
        <v>#N/A</v>
      </c>
      <c r="AK168" s="531" t="e">
        <f t="shared" si="104"/>
        <v>#N/A</v>
      </c>
      <c r="AL168" s="531" t="e">
        <f t="shared" si="104"/>
        <v>#N/A</v>
      </c>
      <c r="AM168" s="531" t="e">
        <f t="shared" si="104"/>
        <v>#N/A</v>
      </c>
      <c r="AN168" s="531" t="e">
        <f t="shared" si="104"/>
        <v>#N/A</v>
      </c>
      <c r="AO168" s="531" t="e">
        <f t="shared" si="104"/>
        <v>#N/A</v>
      </c>
      <c r="AP168" s="531" t="e">
        <f t="shared" si="104"/>
        <v>#N/A</v>
      </c>
      <c r="AQ168" s="531" t="e">
        <f t="shared" si="104"/>
        <v>#N/A</v>
      </c>
      <c r="AR168" s="531" t="e">
        <f t="shared" si="104"/>
        <v>#N/A</v>
      </c>
      <c r="AS168" s="531" t="e">
        <f t="shared" si="104"/>
        <v>#N/A</v>
      </c>
      <c r="AT168" s="531" t="e">
        <f t="shared" si="104"/>
        <v>#N/A</v>
      </c>
      <c r="AU168" s="531" t="e">
        <f t="shared" si="104"/>
        <v>#N/A</v>
      </c>
      <c r="AV168" s="531" t="e">
        <f t="shared" si="104"/>
        <v>#N/A</v>
      </c>
      <c r="AW168" s="531" t="e">
        <f t="shared" si="104"/>
        <v>#N/A</v>
      </c>
      <c r="AX168" s="531" t="e">
        <f t="shared" si="104"/>
        <v>#N/A</v>
      </c>
      <c r="AY168" s="531" t="e">
        <f t="shared" si="104"/>
        <v>#N/A</v>
      </c>
      <c r="AZ168" s="531" t="e">
        <f t="shared" si="104"/>
        <v>#N/A</v>
      </c>
      <c r="BA168" s="531" t="e">
        <f t="shared" si="104"/>
        <v>#N/A</v>
      </c>
      <c r="BB168" s="531" t="e">
        <f t="shared" si="104"/>
        <v>#N/A</v>
      </c>
      <c r="BC168" s="531" t="e">
        <f t="shared" si="104"/>
        <v>#N/A</v>
      </c>
      <c r="BD168" s="531" t="e">
        <f t="shared" si="104"/>
        <v>#N/A</v>
      </c>
      <c r="BE168" s="531" t="e">
        <f t="shared" si="104"/>
        <v>#N/A</v>
      </c>
      <c r="BF168" s="531" t="e">
        <f t="shared" si="104"/>
        <v>#N/A</v>
      </c>
      <c r="BG168" s="531" t="e">
        <f t="shared" si="104"/>
        <v>#N/A</v>
      </c>
      <c r="BH168" s="531" t="e">
        <f t="shared" si="104"/>
        <v>#N/A</v>
      </c>
      <c r="BI168" s="531" t="e">
        <f t="shared" si="104"/>
        <v>#N/A</v>
      </c>
      <c r="BJ168" s="531" t="e">
        <f t="shared" si="104"/>
        <v>#N/A</v>
      </c>
      <c r="BK168" s="531" t="e">
        <f t="shared" si="104"/>
        <v>#N/A</v>
      </c>
      <c r="BL168" s="531" t="e">
        <f t="shared" si="104"/>
        <v>#N/A</v>
      </c>
      <c r="BM168" s="430"/>
      <c r="BN168" s="430"/>
      <c r="BO168" s="430"/>
      <c r="BP168" s="430"/>
      <c r="BQ168" s="430"/>
      <c r="BR168" s="430"/>
      <c r="BS168" s="430"/>
      <c r="BT168" s="430"/>
      <c r="BU168" s="430"/>
      <c r="BV168" s="330"/>
      <c r="BW168" s="330"/>
      <c r="BX168" s="330"/>
      <c r="BY168" s="330"/>
      <c r="BZ168" s="330"/>
      <c r="CA168" s="330"/>
      <c r="CB168" s="330"/>
      <c r="CC168" s="330"/>
      <c r="CD168" s="330"/>
      <c r="CE168" s="330"/>
      <c r="CF168" s="330"/>
      <c r="CG168" s="330"/>
      <c r="CH168" s="330"/>
      <c r="CI168" s="330"/>
      <c r="CJ168" s="330"/>
      <c r="CK168" s="330"/>
      <c r="CL168" s="330"/>
      <c r="CM168" s="330"/>
      <c r="CN168" s="330"/>
      <c r="CO168" s="330"/>
      <c r="CP168" s="440"/>
      <c r="CQ168" s="440"/>
      <c r="CR168" s="440"/>
      <c r="CS168" s="440"/>
      <c r="CT168" s="440"/>
      <c r="CU168" s="440"/>
      <c r="CV168" s="440"/>
      <c r="CW168" s="440"/>
      <c r="CX168" s="440"/>
      <c r="CY168" s="440"/>
      <c r="CZ168" s="440"/>
      <c r="DA168" s="440"/>
      <c r="DB168" s="440"/>
      <c r="DC168" s="440"/>
      <c r="DD168" s="440"/>
      <c r="DE168" s="440"/>
      <c r="DF168" s="440"/>
      <c r="DG168" s="440"/>
      <c r="DH168" s="440"/>
      <c r="DI168" s="440"/>
      <c r="DJ168" s="440"/>
      <c r="DK168" s="440"/>
      <c r="DL168" s="440"/>
      <c r="DM168" s="440"/>
      <c r="DN168" s="440"/>
      <c r="DO168" s="440"/>
    </row>
    <row r="169" spans="1:119" s="441" customFormat="1" ht="12.95" customHeight="1">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c r="AC169" s="330"/>
      <c r="AD169" s="345">
        <f t="shared" si="98"/>
        <v>0</v>
      </c>
      <c r="AE169" s="349"/>
      <c r="AF169" s="349"/>
      <c r="AG169" s="530"/>
      <c r="AH169" s="531" t="e">
        <f t="shared" ref="AH169:BL169" si="105">IF(AND(AH107&lt;=AH$126,AH138&gt;=AH$157),"OK","NG")</f>
        <v>#N/A</v>
      </c>
      <c r="AI169" s="531" t="e">
        <f t="shared" si="105"/>
        <v>#N/A</v>
      </c>
      <c r="AJ169" s="531" t="e">
        <f t="shared" si="105"/>
        <v>#N/A</v>
      </c>
      <c r="AK169" s="531" t="e">
        <f t="shared" si="105"/>
        <v>#N/A</v>
      </c>
      <c r="AL169" s="531" t="e">
        <f t="shared" si="105"/>
        <v>#N/A</v>
      </c>
      <c r="AM169" s="531" t="e">
        <f t="shared" si="105"/>
        <v>#N/A</v>
      </c>
      <c r="AN169" s="531" t="e">
        <f t="shared" si="105"/>
        <v>#N/A</v>
      </c>
      <c r="AO169" s="531" t="e">
        <f t="shared" si="105"/>
        <v>#N/A</v>
      </c>
      <c r="AP169" s="531" t="e">
        <f t="shared" si="105"/>
        <v>#N/A</v>
      </c>
      <c r="AQ169" s="531" t="e">
        <f t="shared" si="105"/>
        <v>#N/A</v>
      </c>
      <c r="AR169" s="531" t="e">
        <f t="shared" si="105"/>
        <v>#N/A</v>
      </c>
      <c r="AS169" s="531" t="e">
        <f t="shared" si="105"/>
        <v>#N/A</v>
      </c>
      <c r="AT169" s="531" t="e">
        <f t="shared" si="105"/>
        <v>#N/A</v>
      </c>
      <c r="AU169" s="531" t="e">
        <f t="shared" si="105"/>
        <v>#N/A</v>
      </c>
      <c r="AV169" s="531" t="e">
        <f t="shared" si="105"/>
        <v>#N/A</v>
      </c>
      <c r="AW169" s="531" t="e">
        <f t="shared" si="105"/>
        <v>#N/A</v>
      </c>
      <c r="AX169" s="531" t="e">
        <f t="shared" si="105"/>
        <v>#N/A</v>
      </c>
      <c r="AY169" s="531" t="e">
        <f t="shared" si="105"/>
        <v>#N/A</v>
      </c>
      <c r="AZ169" s="531" t="e">
        <f t="shared" si="105"/>
        <v>#N/A</v>
      </c>
      <c r="BA169" s="531" t="e">
        <f t="shared" si="105"/>
        <v>#N/A</v>
      </c>
      <c r="BB169" s="531" t="e">
        <f t="shared" si="105"/>
        <v>#N/A</v>
      </c>
      <c r="BC169" s="531" t="e">
        <f t="shared" si="105"/>
        <v>#N/A</v>
      </c>
      <c r="BD169" s="531" t="e">
        <f t="shared" si="105"/>
        <v>#N/A</v>
      </c>
      <c r="BE169" s="531" t="e">
        <f t="shared" si="105"/>
        <v>#N/A</v>
      </c>
      <c r="BF169" s="531" t="e">
        <f t="shared" si="105"/>
        <v>#N/A</v>
      </c>
      <c r="BG169" s="531" t="e">
        <f t="shared" si="105"/>
        <v>#N/A</v>
      </c>
      <c r="BH169" s="531" t="e">
        <f t="shared" si="105"/>
        <v>#N/A</v>
      </c>
      <c r="BI169" s="531" t="e">
        <f t="shared" si="105"/>
        <v>#N/A</v>
      </c>
      <c r="BJ169" s="531" t="e">
        <f t="shared" si="105"/>
        <v>#N/A</v>
      </c>
      <c r="BK169" s="531" t="e">
        <f t="shared" si="105"/>
        <v>#N/A</v>
      </c>
      <c r="BL169" s="531" t="e">
        <f t="shared" si="105"/>
        <v>#N/A</v>
      </c>
      <c r="BM169" s="430"/>
      <c r="BN169" s="430"/>
      <c r="BO169" s="430"/>
      <c r="BP169" s="430"/>
      <c r="BQ169" s="430"/>
      <c r="BR169" s="430"/>
      <c r="BS169" s="430"/>
      <c r="BT169" s="430"/>
      <c r="BU169" s="430"/>
      <c r="BV169" s="330"/>
      <c r="BW169" s="330"/>
      <c r="BX169" s="330"/>
      <c r="BY169" s="330"/>
      <c r="BZ169" s="330"/>
      <c r="CA169" s="330"/>
      <c r="CB169" s="330"/>
      <c r="CC169" s="330"/>
      <c r="CD169" s="330"/>
      <c r="CE169" s="330"/>
      <c r="CF169" s="330"/>
      <c r="CG169" s="330"/>
      <c r="CH169" s="330"/>
      <c r="CI169" s="330"/>
      <c r="CJ169" s="330"/>
      <c r="CK169" s="330"/>
      <c r="CL169" s="330"/>
      <c r="CM169" s="330"/>
      <c r="CN169" s="330"/>
      <c r="CO169" s="330"/>
      <c r="CP169" s="440"/>
      <c r="CQ169" s="440"/>
      <c r="CR169" s="440"/>
      <c r="CS169" s="440"/>
      <c r="CT169" s="440"/>
      <c r="CU169" s="440"/>
      <c r="CV169" s="440"/>
      <c r="CW169" s="440"/>
      <c r="CX169" s="440"/>
      <c r="CY169" s="440"/>
      <c r="CZ169" s="440"/>
      <c r="DA169" s="440"/>
      <c r="DB169" s="440"/>
      <c r="DC169" s="440"/>
      <c r="DD169" s="440"/>
      <c r="DE169" s="440"/>
      <c r="DF169" s="440"/>
      <c r="DG169" s="440"/>
      <c r="DH169" s="440"/>
      <c r="DI169" s="440"/>
      <c r="DJ169" s="440"/>
      <c r="DK169" s="440"/>
      <c r="DL169" s="440"/>
      <c r="DM169" s="440"/>
      <c r="DN169" s="440"/>
      <c r="DO169" s="440"/>
    </row>
    <row r="170" spans="1:119" s="441" customFormat="1" ht="12.95" customHeight="1">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c r="AC170" s="330"/>
      <c r="AD170" s="345">
        <f t="shared" si="98"/>
        <v>0</v>
      </c>
      <c r="AE170" s="349"/>
      <c r="AF170" s="349"/>
      <c r="AG170" s="530"/>
      <c r="AH170" s="531" t="e">
        <f t="shared" ref="AH170:BL170" si="106">IF(AND(AH108&lt;=AH$126,AH139&gt;=AH$157),"OK","NG")</f>
        <v>#N/A</v>
      </c>
      <c r="AI170" s="531" t="e">
        <f t="shared" si="106"/>
        <v>#N/A</v>
      </c>
      <c r="AJ170" s="531" t="e">
        <f t="shared" si="106"/>
        <v>#N/A</v>
      </c>
      <c r="AK170" s="531" t="e">
        <f t="shared" si="106"/>
        <v>#N/A</v>
      </c>
      <c r="AL170" s="531" t="e">
        <f t="shared" si="106"/>
        <v>#N/A</v>
      </c>
      <c r="AM170" s="531" t="e">
        <f t="shared" si="106"/>
        <v>#N/A</v>
      </c>
      <c r="AN170" s="531" t="e">
        <f t="shared" si="106"/>
        <v>#N/A</v>
      </c>
      <c r="AO170" s="531" t="e">
        <f t="shared" si="106"/>
        <v>#N/A</v>
      </c>
      <c r="AP170" s="531" t="e">
        <f t="shared" si="106"/>
        <v>#N/A</v>
      </c>
      <c r="AQ170" s="531" t="e">
        <f t="shared" si="106"/>
        <v>#N/A</v>
      </c>
      <c r="AR170" s="531" t="e">
        <f t="shared" si="106"/>
        <v>#N/A</v>
      </c>
      <c r="AS170" s="531" t="e">
        <f t="shared" si="106"/>
        <v>#N/A</v>
      </c>
      <c r="AT170" s="531" t="e">
        <f t="shared" si="106"/>
        <v>#N/A</v>
      </c>
      <c r="AU170" s="531" t="e">
        <f t="shared" si="106"/>
        <v>#N/A</v>
      </c>
      <c r="AV170" s="531" t="e">
        <f t="shared" si="106"/>
        <v>#N/A</v>
      </c>
      <c r="AW170" s="531" t="e">
        <f t="shared" si="106"/>
        <v>#N/A</v>
      </c>
      <c r="AX170" s="531" t="e">
        <f t="shared" si="106"/>
        <v>#N/A</v>
      </c>
      <c r="AY170" s="531" t="e">
        <f t="shared" si="106"/>
        <v>#N/A</v>
      </c>
      <c r="AZ170" s="531" t="e">
        <f t="shared" si="106"/>
        <v>#N/A</v>
      </c>
      <c r="BA170" s="531" t="e">
        <f t="shared" si="106"/>
        <v>#N/A</v>
      </c>
      <c r="BB170" s="531" t="e">
        <f t="shared" si="106"/>
        <v>#N/A</v>
      </c>
      <c r="BC170" s="531" t="e">
        <f t="shared" si="106"/>
        <v>#N/A</v>
      </c>
      <c r="BD170" s="531" t="e">
        <f t="shared" si="106"/>
        <v>#N/A</v>
      </c>
      <c r="BE170" s="531" t="e">
        <f t="shared" si="106"/>
        <v>#N/A</v>
      </c>
      <c r="BF170" s="531" t="e">
        <f t="shared" si="106"/>
        <v>#N/A</v>
      </c>
      <c r="BG170" s="531" t="e">
        <f t="shared" si="106"/>
        <v>#N/A</v>
      </c>
      <c r="BH170" s="531" t="e">
        <f t="shared" si="106"/>
        <v>#N/A</v>
      </c>
      <c r="BI170" s="531" t="e">
        <f t="shared" si="106"/>
        <v>#N/A</v>
      </c>
      <c r="BJ170" s="531" t="e">
        <f t="shared" si="106"/>
        <v>#N/A</v>
      </c>
      <c r="BK170" s="531" t="e">
        <f t="shared" si="106"/>
        <v>#N/A</v>
      </c>
      <c r="BL170" s="531" t="e">
        <f t="shared" si="106"/>
        <v>#N/A</v>
      </c>
      <c r="BM170" s="430"/>
      <c r="BN170" s="430"/>
      <c r="BO170" s="430"/>
      <c r="BP170" s="430"/>
      <c r="BQ170" s="430"/>
      <c r="BR170" s="430"/>
      <c r="BS170" s="430"/>
      <c r="BT170" s="430"/>
      <c r="BU170" s="430"/>
      <c r="BV170" s="330"/>
      <c r="BW170" s="330"/>
      <c r="BX170" s="330"/>
      <c r="BY170" s="330"/>
      <c r="BZ170" s="330"/>
      <c r="CA170" s="330"/>
      <c r="CB170" s="330"/>
      <c r="CC170" s="330"/>
      <c r="CD170" s="330"/>
      <c r="CE170" s="330"/>
      <c r="CF170" s="330"/>
      <c r="CG170" s="330"/>
      <c r="CH170" s="330"/>
      <c r="CI170" s="330"/>
      <c r="CJ170" s="330"/>
      <c r="CK170" s="330"/>
      <c r="CL170" s="330"/>
      <c r="CM170" s="330"/>
      <c r="CN170" s="330"/>
      <c r="CO170" s="330"/>
      <c r="CP170" s="440"/>
      <c r="CQ170" s="440"/>
      <c r="CR170" s="440"/>
      <c r="CS170" s="440"/>
      <c r="CT170" s="440"/>
      <c r="CU170" s="440"/>
      <c r="CV170" s="440"/>
      <c r="CW170" s="440"/>
      <c r="CX170" s="440"/>
      <c r="CY170" s="440"/>
      <c r="CZ170" s="440"/>
      <c r="DA170" s="440"/>
      <c r="DB170" s="440"/>
      <c r="DC170" s="440"/>
      <c r="DD170" s="440"/>
      <c r="DE170" s="440"/>
      <c r="DF170" s="440"/>
      <c r="DG170" s="440"/>
      <c r="DH170" s="440"/>
      <c r="DI170" s="440"/>
      <c r="DJ170" s="440"/>
      <c r="DK170" s="440"/>
      <c r="DL170" s="440"/>
      <c r="DM170" s="440"/>
      <c r="DN170" s="440"/>
      <c r="DO170" s="440"/>
    </row>
    <row r="171" spans="1:119" s="441" customFormat="1" ht="12.95" customHeight="1">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45">
        <f t="shared" si="98"/>
        <v>0</v>
      </c>
      <c r="AE171" s="349"/>
      <c r="AF171" s="349"/>
      <c r="AG171" s="530"/>
      <c r="AH171" s="531" t="e">
        <f t="shared" ref="AH171:BL171" si="107">IF(AND(AH109&lt;=AH$126,AH140&gt;=AH$157),"OK","NG")</f>
        <v>#N/A</v>
      </c>
      <c r="AI171" s="531" t="e">
        <f t="shared" si="107"/>
        <v>#N/A</v>
      </c>
      <c r="AJ171" s="531" t="e">
        <f t="shared" si="107"/>
        <v>#N/A</v>
      </c>
      <c r="AK171" s="531" t="e">
        <f t="shared" si="107"/>
        <v>#N/A</v>
      </c>
      <c r="AL171" s="531" t="e">
        <f t="shared" si="107"/>
        <v>#N/A</v>
      </c>
      <c r="AM171" s="531" t="e">
        <f t="shared" si="107"/>
        <v>#N/A</v>
      </c>
      <c r="AN171" s="531" t="e">
        <f t="shared" si="107"/>
        <v>#N/A</v>
      </c>
      <c r="AO171" s="531" t="e">
        <f t="shared" si="107"/>
        <v>#N/A</v>
      </c>
      <c r="AP171" s="531" t="e">
        <f t="shared" si="107"/>
        <v>#N/A</v>
      </c>
      <c r="AQ171" s="531" t="e">
        <f t="shared" si="107"/>
        <v>#N/A</v>
      </c>
      <c r="AR171" s="531" t="e">
        <f t="shared" si="107"/>
        <v>#N/A</v>
      </c>
      <c r="AS171" s="531" t="e">
        <f t="shared" si="107"/>
        <v>#N/A</v>
      </c>
      <c r="AT171" s="531" t="e">
        <f t="shared" si="107"/>
        <v>#N/A</v>
      </c>
      <c r="AU171" s="531" t="e">
        <f t="shared" si="107"/>
        <v>#N/A</v>
      </c>
      <c r="AV171" s="531" t="e">
        <f t="shared" si="107"/>
        <v>#N/A</v>
      </c>
      <c r="AW171" s="531" t="e">
        <f t="shared" si="107"/>
        <v>#N/A</v>
      </c>
      <c r="AX171" s="531" t="e">
        <f t="shared" si="107"/>
        <v>#N/A</v>
      </c>
      <c r="AY171" s="531" t="e">
        <f t="shared" si="107"/>
        <v>#N/A</v>
      </c>
      <c r="AZ171" s="531" t="e">
        <f t="shared" si="107"/>
        <v>#N/A</v>
      </c>
      <c r="BA171" s="531" t="e">
        <f t="shared" si="107"/>
        <v>#N/A</v>
      </c>
      <c r="BB171" s="531" t="e">
        <f t="shared" si="107"/>
        <v>#N/A</v>
      </c>
      <c r="BC171" s="531" t="e">
        <f t="shared" si="107"/>
        <v>#N/A</v>
      </c>
      <c r="BD171" s="531" t="e">
        <f t="shared" si="107"/>
        <v>#N/A</v>
      </c>
      <c r="BE171" s="531" t="e">
        <f t="shared" si="107"/>
        <v>#N/A</v>
      </c>
      <c r="BF171" s="531" t="e">
        <f t="shared" si="107"/>
        <v>#N/A</v>
      </c>
      <c r="BG171" s="531" t="e">
        <f t="shared" si="107"/>
        <v>#N/A</v>
      </c>
      <c r="BH171" s="531" t="e">
        <f t="shared" si="107"/>
        <v>#N/A</v>
      </c>
      <c r="BI171" s="531" t="e">
        <f t="shared" si="107"/>
        <v>#N/A</v>
      </c>
      <c r="BJ171" s="531" t="e">
        <f t="shared" si="107"/>
        <v>#N/A</v>
      </c>
      <c r="BK171" s="531" t="e">
        <f t="shared" si="107"/>
        <v>#N/A</v>
      </c>
      <c r="BL171" s="531" t="e">
        <f t="shared" si="107"/>
        <v>#N/A</v>
      </c>
      <c r="BM171" s="430"/>
      <c r="BN171" s="430"/>
      <c r="BO171" s="430"/>
      <c r="BP171" s="430"/>
      <c r="BQ171" s="430"/>
      <c r="BR171" s="430"/>
      <c r="BS171" s="430"/>
      <c r="BT171" s="430"/>
      <c r="BU171" s="430"/>
      <c r="BV171" s="330"/>
      <c r="BW171" s="330"/>
      <c r="BX171" s="330"/>
      <c r="BY171" s="330"/>
      <c r="BZ171" s="330"/>
      <c r="CA171" s="330"/>
      <c r="CB171" s="330"/>
      <c r="CC171" s="330"/>
      <c r="CD171" s="330"/>
      <c r="CE171" s="330"/>
      <c r="CF171" s="330"/>
      <c r="CG171" s="330"/>
      <c r="CH171" s="330"/>
      <c r="CI171" s="330"/>
      <c r="CJ171" s="330"/>
      <c r="CK171" s="330"/>
      <c r="CL171" s="330"/>
      <c r="CM171" s="330"/>
      <c r="CN171" s="330"/>
      <c r="CO171" s="330"/>
      <c r="CP171" s="440"/>
      <c r="CQ171" s="440"/>
      <c r="CR171" s="440"/>
      <c r="CS171" s="440"/>
      <c r="CT171" s="440"/>
      <c r="CU171" s="440"/>
      <c r="CV171" s="440"/>
      <c r="CW171" s="440"/>
      <c r="CX171" s="440"/>
      <c r="CY171" s="440"/>
      <c r="CZ171" s="440"/>
      <c r="DA171" s="440"/>
      <c r="DB171" s="440"/>
      <c r="DC171" s="440"/>
      <c r="DD171" s="440"/>
      <c r="DE171" s="440"/>
      <c r="DF171" s="440"/>
      <c r="DG171" s="440"/>
      <c r="DH171" s="440"/>
      <c r="DI171" s="440"/>
      <c r="DJ171" s="440"/>
      <c r="DK171" s="440"/>
      <c r="DL171" s="440"/>
      <c r="DM171" s="440"/>
      <c r="DN171" s="440"/>
      <c r="DO171" s="440"/>
    </row>
    <row r="172" spans="1:119" s="441" customFormat="1" ht="12.95" customHeight="1">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45">
        <f t="shared" si="98"/>
        <v>0</v>
      </c>
      <c r="AE172" s="349"/>
      <c r="AF172" s="349"/>
      <c r="AG172" s="530"/>
      <c r="AH172" s="531" t="e">
        <f t="shared" ref="AH172:BL172" si="108">IF(AND(AH110&lt;=AH$126,AH141&gt;=AH$157),"OK","NG")</f>
        <v>#N/A</v>
      </c>
      <c r="AI172" s="531" t="e">
        <f t="shared" si="108"/>
        <v>#N/A</v>
      </c>
      <c r="AJ172" s="531" t="e">
        <f t="shared" si="108"/>
        <v>#N/A</v>
      </c>
      <c r="AK172" s="531" t="e">
        <f t="shared" si="108"/>
        <v>#N/A</v>
      </c>
      <c r="AL172" s="531" t="e">
        <f t="shared" si="108"/>
        <v>#N/A</v>
      </c>
      <c r="AM172" s="531" t="e">
        <f t="shared" si="108"/>
        <v>#N/A</v>
      </c>
      <c r="AN172" s="531" t="e">
        <f t="shared" si="108"/>
        <v>#N/A</v>
      </c>
      <c r="AO172" s="531" t="e">
        <f t="shared" si="108"/>
        <v>#N/A</v>
      </c>
      <c r="AP172" s="531" t="e">
        <f t="shared" si="108"/>
        <v>#N/A</v>
      </c>
      <c r="AQ172" s="531" t="e">
        <f t="shared" si="108"/>
        <v>#N/A</v>
      </c>
      <c r="AR172" s="531" t="e">
        <f t="shared" si="108"/>
        <v>#N/A</v>
      </c>
      <c r="AS172" s="531" t="e">
        <f t="shared" si="108"/>
        <v>#N/A</v>
      </c>
      <c r="AT172" s="531" t="e">
        <f t="shared" si="108"/>
        <v>#N/A</v>
      </c>
      <c r="AU172" s="531" t="e">
        <f t="shared" si="108"/>
        <v>#N/A</v>
      </c>
      <c r="AV172" s="531" t="e">
        <f t="shared" si="108"/>
        <v>#N/A</v>
      </c>
      <c r="AW172" s="531" t="e">
        <f t="shared" si="108"/>
        <v>#N/A</v>
      </c>
      <c r="AX172" s="531" t="e">
        <f t="shared" si="108"/>
        <v>#N/A</v>
      </c>
      <c r="AY172" s="531" t="e">
        <f t="shared" si="108"/>
        <v>#N/A</v>
      </c>
      <c r="AZ172" s="531" t="e">
        <f t="shared" si="108"/>
        <v>#N/A</v>
      </c>
      <c r="BA172" s="531" t="e">
        <f t="shared" si="108"/>
        <v>#N/A</v>
      </c>
      <c r="BB172" s="531" t="e">
        <f t="shared" si="108"/>
        <v>#N/A</v>
      </c>
      <c r="BC172" s="531" t="e">
        <f t="shared" si="108"/>
        <v>#N/A</v>
      </c>
      <c r="BD172" s="531" t="e">
        <f t="shared" si="108"/>
        <v>#N/A</v>
      </c>
      <c r="BE172" s="531" t="e">
        <f t="shared" si="108"/>
        <v>#N/A</v>
      </c>
      <c r="BF172" s="531" t="e">
        <f t="shared" si="108"/>
        <v>#N/A</v>
      </c>
      <c r="BG172" s="531" t="e">
        <f t="shared" si="108"/>
        <v>#N/A</v>
      </c>
      <c r="BH172" s="531" t="e">
        <f t="shared" si="108"/>
        <v>#N/A</v>
      </c>
      <c r="BI172" s="531" t="e">
        <f t="shared" si="108"/>
        <v>#N/A</v>
      </c>
      <c r="BJ172" s="531" t="e">
        <f t="shared" si="108"/>
        <v>#N/A</v>
      </c>
      <c r="BK172" s="531" t="e">
        <f t="shared" si="108"/>
        <v>#N/A</v>
      </c>
      <c r="BL172" s="531" t="e">
        <f t="shared" si="108"/>
        <v>#N/A</v>
      </c>
      <c r="BM172" s="430"/>
      <c r="BN172" s="430"/>
      <c r="BO172" s="430"/>
      <c r="BP172" s="430"/>
      <c r="BQ172" s="430"/>
      <c r="BR172" s="430"/>
      <c r="BS172" s="430"/>
      <c r="BT172" s="430"/>
      <c r="BU172" s="430"/>
      <c r="BV172" s="330"/>
      <c r="BW172" s="330"/>
      <c r="BX172" s="330"/>
      <c r="BY172" s="330"/>
      <c r="BZ172" s="330"/>
      <c r="CA172" s="330"/>
      <c r="CB172" s="330"/>
      <c r="CC172" s="330"/>
      <c r="CD172" s="330"/>
      <c r="CE172" s="330"/>
      <c r="CF172" s="330"/>
      <c r="CG172" s="330"/>
      <c r="CH172" s="330"/>
      <c r="CI172" s="330"/>
      <c r="CJ172" s="330"/>
      <c r="CK172" s="330"/>
      <c r="CL172" s="330"/>
      <c r="CM172" s="330"/>
      <c r="CN172" s="330"/>
      <c r="CO172" s="33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0"/>
      <c r="DL172" s="440"/>
      <c r="DM172" s="440"/>
      <c r="DN172" s="440"/>
      <c r="DO172" s="440"/>
    </row>
    <row r="173" spans="1:119" s="441" customFormat="1" ht="12.95" customHeight="1">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45">
        <f t="shared" si="98"/>
        <v>0</v>
      </c>
      <c r="AE173" s="349"/>
      <c r="AF173" s="349"/>
      <c r="AG173" s="530"/>
      <c r="AH173" s="531" t="e">
        <f t="shared" ref="AH173:BL173" si="109">IF(AND(AH111&lt;=AH$126,AH142&gt;=AH$157),"OK","NG")</f>
        <v>#N/A</v>
      </c>
      <c r="AI173" s="531" t="e">
        <f t="shared" si="109"/>
        <v>#N/A</v>
      </c>
      <c r="AJ173" s="531" t="e">
        <f t="shared" si="109"/>
        <v>#N/A</v>
      </c>
      <c r="AK173" s="531" t="e">
        <f t="shared" si="109"/>
        <v>#N/A</v>
      </c>
      <c r="AL173" s="531" t="e">
        <f t="shared" si="109"/>
        <v>#N/A</v>
      </c>
      <c r="AM173" s="531" t="e">
        <f t="shared" si="109"/>
        <v>#N/A</v>
      </c>
      <c r="AN173" s="531" t="e">
        <f t="shared" si="109"/>
        <v>#N/A</v>
      </c>
      <c r="AO173" s="531" t="e">
        <f t="shared" si="109"/>
        <v>#N/A</v>
      </c>
      <c r="AP173" s="531" t="e">
        <f t="shared" si="109"/>
        <v>#N/A</v>
      </c>
      <c r="AQ173" s="531" t="e">
        <f t="shared" si="109"/>
        <v>#N/A</v>
      </c>
      <c r="AR173" s="531" t="e">
        <f t="shared" si="109"/>
        <v>#N/A</v>
      </c>
      <c r="AS173" s="531" t="e">
        <f t="shared" si="109"/>
        <v>#N/A</v>
      </c>
      <c r="AT173" s="531" t="e">
        <f t="shared" si="109"/>
        <v>#N/A</v>
      </c>
      <c r="AU173" s="531" t="e">
        <f t="shared" si="109"/>
        <v>#N/A</v>
      </c>
      <c r="AV173" s="531" t="e">
        <f t="shared" si="109"/>
        <v>#N/A</v>
      </c>
      <c r="AW173" s="531" t="e">
        <f t="shared" si="109"/>
        <v>#N/A</v>
      </c>
      <c r="AX173" s="531" t="e">
        <f t="shared" si="109"/>
        <v>#N/A</v>
      </c>
      <c r="AY173" s="531" t="e">
        <f t="shared" si="109"/>
        <v>#N/A</v>
      </c>
      <c r="AZ173" s="531" t="e">
        <f t="shared" si="109"/>
        <v>#N/A</v>
      </c>
      <c r="BA173" s="531" t="e">
        <f t="shared" si="109"/>
        <v>#N/A</v>
      </c>
      <c r="BB173" s="531" t="e">
        <f t="shared" si="109"/>
        <v>#N/A</v>
      </c>
      <c r="BC173" s="531" t="e">
        <f t="shared" si="109"/>
        <v>#N/A</v>
      </c>
      <c r="BD173" s="531" t="e">
        <f t="shared" si="109"/>
        <v>#N/A</v>
      </c>
      <c r="BE173" s="531" t="e">
        <f t="shared" si="109"/>
        <v>#N/A</v>
      </c>
      <c r="BF173" s="531" t="e">
        <f t="shared" si="109"/>
        <v>#N/A</v>
      </c>
      <c r="BG173" s="531" t="e">
        <f t="shared" si="109"/>
        <v>#N/A</v>
      </c>
      <c r="BH173" s="531" t="e">
        <f t="shared" si="109"/>
        <v>#N/A</v>
      </c>
      <c r="BI173" s="531" t="e">
        <f t="shared" si="109"/>
        <v>#N/A</v>
      </c>
      <c r="BJ173" s="531" t="e">
        <f t="shared" si="109"/>
        <v>#N/A</v>
      </c>
      <c r="BK173" s="531" t="e">
        <f t="shared" si="109"/>
        <v>#N/A</v>
      </c>
      <c r="BL173" s="531" t="e">
        <f t="shared" si="109"/>
        <v>#N/A</v>
      </c>
      <c r="BM173" s="430"/>
      <c r="BN173" s="430"/>
      <c r="BO173" s="430"/>
      <c r="BP173" s="430"/>
      <c r="BQ173" s="430"/>
      <c r="BR173" s="430"/>
      <c r="BS173" s="430"/>
      <c r="BT173" s="430"/>
      <c r="BU173" s="430"/>
      <c r="BV173" s="330"/>
      <c r="BW173" s="330"/>
      <c r="BX173" s="330"/>
      <c r="BY173" s="330"/>
      <c r="BZ173" s="330"/>
      <c r="CA173" s="330"/>
      <c r="CB173" s="330"/>
      <c r="CC173" s="330"/>
      <c r="CD173" s="330"/>
      <c r="CE173" s="330"/>
      <c r="CF173" s="330"/>
      <c r="CG173" s="330"/>
      <c r="CH173" s="330"/>
      <c r="CI173" s="330"/>
      <c r="CJ173" s="330"/>
      <c r="CK173" s="330"/>
      <c r="CL173" s="330"/>
      <c r="CM173" s="330"/>
      <c r="CN173" s="330"/>
      <c r="CO173" s="33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0"/>
      <c r="DL173" s="440"/>
      <c r="DM173" s="440"/>
      <c r="DN173" s="440"/>
      <c r="DO173" s="440"/>
    </row>
    <row r="174" spans="1:119" s="441" customFormat="1" ht="12.95" customHeight="1">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45">
        <f t="shared" si="98"/>
        <v>0</v>
      </c>
      <c r="AE174" s="349"/>
      <c r="AF174" s="349"/>
      <c r="AG174" s="530"/>
      <c r="AH174" s="531" t="e">
        <f t="shared" ref="AH174:BL174" si="110">IF(AND(AH112&lt;=AH$126,AH143&gt;=AH$157),"OK","NG")</f>
        <v>#N/A</v>
      </c>
      <c r="AI174" s="531" t="e">
        <f t="shared" si="110"/>
        <v>#N/A</v>
      </c>
      <c r="AJ174" s="531" t="e">
        <f t="shared" si="110"/>
        <v>#N/A</v>
      </c>
      <c r="AK174" s="531" t="e">
        <f t="shared" si="110"/>
        <v>#N/A</v>
      </c>
      <c r="AL174" s="531" t="e">
        <f t="shared" si="110"/>
        <v>#N/A</v>
      </c>
      <c r="AM174" s="531" t="e">
        <f t="shared" si="110"/>
        <v>#N/A</v>
      </c>
      <c r="AN174" s="531" t="e">
        <f t="shared" si="110"/>
        <v>#N/A</v>
      </c>
      <c r="AO174" s="531" t="e">
        <f t="shared" si="110"/>
        <v>#N/A</v>
      </c>
      <c r="AP174" s="531" t="e">
        <f t="shared" si="110"/>
        <v>#N/A</v>
      </c>
      <c r="AQ174" s="531" t="e">
        <f t="shared" si="110"/>
        <v>#N/A</v>
      </c>
      <c r="AR174" s="531" t="e">
        <f t="shared" si="110"/>
        <v>#N/A</v>
      </c>
      <c r="AS174" s="531" t="e">
        <f t="shared" si="110"/>
        <v>#N/A</v>
      </c>
      <c r="AT174" s="531" t="e">
        <f t="shared" si="110"/>
        <v>#N/A</v>
      </c>
      <c r="AU174" s="531" t="e">
        <f t="shared" si="110"/>
        <v>#N/A</v>
      </c>
      <c r="AV174" s="531" t="e">
        <f t="shared" si="110"/>
        <v>#N/A</v>
      </c>
      <c r="AW174" s="531" t="e">
        <f t="shared" si="110"/>
        <v>#N/A</v>
      </c>
      <c r="AX174" s="531" t="e">
        <f t="shared" si="110"/>
        <v>#N/A</v>
      </c>
      <c r="AY174" s="531" t="e">
        <f t="shared" si="110"/>
        <v>#N/A</v>
      </c>
      <c r="AZ174" s="531" t="e">
        <f t="shared" si="110"/>
        <v>#N/A</v>
      </c>
      <c r="BA174" s="531" t="e">
        <f t="shared" si="110"/>
        <v>#N/A</v>
      </c>
      <c r="BB174" s="531" t="e">
        <f t="shared" si="110"/>
        <v>#N/A</v>
      </c>
      <c r="BC174" s="531" t="e">
        <f t="shared" si="110"/>
        <v>#N/A</v>
      </c>
      <c r="BD174" s="531" t="e">
        <f t="shared" si="110"/>
        <v>#N/A</v>
      </c>
      <c r="BE174" s="531" t="e">
        <f t="shared" si="110"/>
        <v>#N/A</v>
      </c>
      <c r="BF174" s="531" t="e">
        <f t="shared" si="110"/>
        <v>#N/A</v>
      </c>
      <c r="BG174" s="531" t="e">
        <f t="shared" si="110"/>
        <v>#N/A</v>
      </c>
      <c r="BH174" s="531" t="e">
        <f t="shared" si="110"/>
        <v>#N/A</v>
      </c>
      <c r="BI174" s="531" t="e">
        <f t="shared" si="110"/>
        <v>#N/A</v>
      </c>
      <c r="BJ174" s="531" t="e">
        <f t="shared" si="110"/>
        <v>#N/A</v>
      </c>
      <c r="BK174" s="531" t="e">
        <f t="shared" si="110"/>
        <v>#N/A</v>
      </c>
      <c r="BL174" s="531" t="e">
        <f t="shared" si="110"/>
        <v>#N/A</v>
      </c>
      <c r="BM174" s="430"/>
      <c r="BN174" s="430"/>
      <c r="BO174" s="430"/>
      <c r="BP174" s="430"/>
      <c r="BQ174" s="430"/>
      <c r="BR174" s="430"/>
      <c r="BS174" s="430"/>
      <c r="BT174" s="430"/>
      <c r="BU174" s="430"/>
      <c r="BV174" s="330"/>
      <c r="BW174" s="330"/>
      <c r="BX174" s="330"/>
      <c r="BY174" s="330"/>
      <c r="BZ174" s="330"/>
      <c r="CA174" s="330"/>
      <c r="CB174" s="330"/>
      <c r="CC174" s="330"/>
      <c r="CD174" s="330"/>
      <c r="CE174" s="330"/>
      <c r="CF174" s="330"/>
      <c r="CG174" s="330"/>
      <c r="CH174" s="330"/>
      <c r="CI174" s="330"/>
      <c r="CJ174" s="330"/>
      <c r="CK174" s="330"/>
      <c r="CL174" s="330"/>
      <c r="CM174" s="330"/>
      <c r="CN174" s="330"/>
      <c r="CO174" s="330"/>
      <c r="CP174" s="440"/>
      <c r="CQ174" s="440"/>
      <c r="CR174" s="440"/>
      <c r="CS174" s="440"/>
      <c r="CT174" s="440"/>
      <c r="CU174" s="440"/>
      <c r="CV174" s="440"/>
      <c r="CW174" s="440"/>
      <c r="CX174" s="440"/>
      <c r="CY174" s="440"/>
      <c r="CZ174" s="440"/>
      <c r="DA174" s="440"/>
      <c r="DB174" s="440"/>
      <c r="DC174" s="440"/>
      <c r="DD174" s="440"/>
      <c r="DE174" s="440"/>
      <c r="DF174" s="440"/>
      <c r="DG174" s="440"/>
      <c r="DH174" s="440"/>
      <c r="DI174" s="440"/>
      <c r="DJ174" s="440"/>
      <c r="DK174" s="440"/>
      <c r="DL174" s="440"/>
      <c r="DM174" s="440"/>
      <c r="DN174" s="440"/>
      <c r="DO174" s="440"/>
    </row>
    <row r="175" spans="1:119" s="441" customFormat="1" ht="12.95" customHeight="1">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45">
        <f t="shared" si="98"/>
        <v>0</v>
      </c>
      <c r="AE175" s="349"/>
      <c r="AF175" s="349"/>
      <c r="AG175" s="530"/>
      <c r="AH175" s="531" t="e">
        <f t="shared" ref="AH175:BL175" si="111">IF(AND(AH113&lt;=AH$126,AH144&gt;=AH$157),"OK","NG")</f>
        <v>#N/A</v>
      </c>
      <c r="AI175" s="531" t="e">
        <f t="shared" si="111"/>
        <v>#N/A</v>
      </c>
      <c r="AJ175" s="531" t="e">
        <f t="shared" si="111"/>
        <v>#N/A</v>
      </c>
      <c r="AK175" s="531" t="e">
        <f t="shared" si="111"/>
        <v>#N/A</v>
      </c>
      <c r="AL175" s="531" t="e">
        <f t="shared" si="111"/>
        <v>#N/A</v>
      </c>
      <c r="AM175" s="531" t="e">
        <f t="shared" si="111"/>
        <v>#N/A</v>
      </c>
      <c r="AN175" s="531" t="e">
        <f t="shared" si="111"/>
        <v>#N/A</v>
      </c>
      <c r="AO175" s="531" t="e">
        <f t="shared" si="111"/>
        <v>#N/A</v>
      </c>
      <c r="AP175" s="531" t="e">
        <f t="shared" si="111"/>
        <v>#N/A</v>
      </c>
      <c r="AQ175" s="531" t="e">
        <f t="shared" si="111"/>
        <v>#N/A</v>
      </c>
      <c r="AR175" s="531" t="e">
        <f t="shared" si="111"/>
        <v>#N/A</v>
      </c>
      <c r="AS175" s="531" t="e">
        <f t="shared" si="111"/>
        <v>#N/A</v>
      </c>
      <c r="AT175" s="531" t="e">
        <f t="shared" si="111"/>
        <v>#N/A</v>
      </c>
      <c r="AU175" s="531" t="e">
        <f t="shared" si="111"/>
        <v>#N/A</v>
      </c>
      <c r="AV175" s="531" t="e">
        <f t="shared" si="111"/>
        <v>#N/A</v>
      </c>
      <c r="AW175" s="531" t="e">
        <f t="shared" si="111"/>
        <v>#N/A</v>
      </c>
      <c r="AX175" s="531" t="e">
        <f t="shared" si="111"/>
        <v>#N/A</v>
      </c>
      <c r="AY175" s="531" t="e">
        <f t="shared" si="111"/>
        <v>#N/A</v>
      </c>
      <c r="AZ175" s="531" t="e">
        <f t="shared" si="111"/>
        <v>#N/A</v>
      </c>
      <c r="BA175" s="531" t="e">
        <f t="shared" si="111"/>
        <v>#N/A</v>
      </c>
      <c r="BB175" s="531" t="e">
        <f t="shared" si="111"/>
        <v>#N/A</v>
      </c>
      <c r="BC175" s="531" t="e">
        <f t="shared" si="111"/>
        <v>#N/A</v>
      </c>
      <c r="BD175" s="531" t="e">
        <f t="shared" si="111"/>
        <v>#N/A</v>
      </c>
      <c r="BE175" s="531" t="e">
        <f t="shared" si="111"/>
        <v>#N/A</v>
      </c>
      <c r="BF175" s="531" t="e">
        <f t="shared" si="111"/>
        <v>#N/A</v>
      </c>
      <c r="BG175" s="531" t="e">
        <f t="shared" si="111"/>
        <v>#N/A</v>
      </c>
      <c r="BH175" s="531" t="e">
        <f t="shared" si="111"/>
        <v>#N/A</v>
      </c>
      <c r="BI175" s="531" t="e">
        <f t="shared" si="111"/>
        <v>#N/A</v>
      </c>
      <c r="BJ175" s="531" t="e">
        <f t="shared" si="111"/>
        <v>#N/A</v>
      </c>
      <c r="BK175" s="531" t="e">
        <f t="shared" si="111"/>
        <v>#N/A</v>
      </c>
      <c r="BL175" s="531" t="e">
        <f t="shared" si="111"/>
        <v>#N/A</v>
      </c>
      <c r="BM175" s="430"/>
      <c r="BN175" s="430"/>
      <c r="BO175" s="430"/>
      <c r="BP175" s="430"/>
      <c r="BQ175" s="430"/>
      <c r="BR175" s="430"/>
      <c r="BS175" s="430"/>
      <c r="BT175" s="430"/>
      <c r="BU175" s="430"/>
      <c r="BV175" s="330"/>
      <c r="BW175" s="330"/>
      <c r="BX175" s="330"/>
      <c r="BY175" s="330"/>
      <c r="BZ175" s="330"/>
      <c r="CA175" s="330"/>
      <c r="CB175" s="330"/>
      <c r="CC175" s="330"/>
      <c r="CD175" s="330"/>
      <c r="CE175" s="330"/>
      <c r="CF175" s="330"/>
      <c r="CG175" s="330"/>
      <c r="CH175" s="330"/>
      <c r="CI175" s="330"/>
      <c r="CJ175" s="330"/>
      <c r="CK175" s="330"/>
      <c r="CL175" s="330"/>
      <c r="CM175" s="330"/>
      <c r="CN175" s="330"/>
      <c r="CO175" s="330"/>
      <c r="CP175" s="440"/>
      <c r="CQ175" s="440"/>
      <c r="CR175" s="440"/>
      <c r="CS175" s="440"/>
      <c r="CT175" s="440"/>
      <c r="CU175" s="440"/>
      <c r="CV175" s="440"/>
      <c r="CW175" s="440"/>
      <c r="CX175" s="440"/>
      <c r="CY175" s="440"/>
      <c r="CZ175" s="440"/>
      <c r="DA175" s="440"/>
      <c r="DB175" s="440"/>
      <c r="DC175" s="440"/>
      <c r="DD175" s="440"/>
      <c r="DE175" s="440"/>
      <c r="DF175" s="440"/>
      <c r="DG175" s="440"/>
      <c r="DH175" s="440"/>
      <c r="DI175" s="440"/>
      <c r="DJ175" s="440"/>
      <c r="DK175" s="440"/>
      <c r="DL175" s="440"/>
      <c r="DM175" s="440"/>
      <c r="DN175" s="440"/>
      <c r="DO175" s="440"/>
    </row>
    <row r="176" spans="1:119" s="441" customFormat="1" ht="12.95" customHeight="1">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45">
        <f t="shared" si="98"/>
        <v>0</v>
      </c>
      <c r="AE176" s="349"/>
      <c r="AF176" s="349"/>
      <c r="AG176" s="530"/>
      <c r="AH176" s="531" t="e">
        <f t="shared" ref="AH176:BL176" si="112">IF(AND(AH114&lt;=AH$126,AH145&gt;=AH$157),"OK","NG")</f>
        <v>#N/A</v>
      </c>
      <c r="AI176" s="531" t="e">
        <f t="shared" si="112"/>
        <v>#N/A</v>
      </c>
      <c r="AJ176" s="531" t="e">
        <f t="shared" si="112"/>
        <v>#N/A</v>
      </c>
      <c r="AK176" s="531" t="e">
        <f t="shared" si="112"/>
        <v>#N/A</v>
      </c>
      <c r="AL176" s="531" t="e">
        <f t="shared" si="112"/>
        <v>#N/A</v>
      </c>
      <c r="AM176" s="531" t="e">
        <f t="shared" si="112"/>
        <v>#N/A</v>
      </c>
      <c r="AN176" s="531" t="e">
        <f t="shared" si="112"/>
        <v>#N/A</v>
      </c>
      <c r="AO176" s="531" t="e">
        <f t="shared" si="112"/>
        <v>#N/A</v>
      </c>
      <c r="AP176" s="531" t="e">
        <f t="shared" si="112"/>
        <v>#N/A</v>
      </c>
      <c r="AQ176" s="531" t="e">
        <f t="shared" si="112"/>
        <v>#N/A</v>
      </c>
      <c r="AR176" s="531" t="e">
        <f t="shared" si="112"/>
        <v>#N/A</v>
      </c>
      <c r="AS176" s="531" t="e">
        <f t="shared" si="112"/>
        <v>#N/A</v>
      </c>
      <c r="AT176" s="531" t="e">
        <f t="shared" si="112"/>
        <v>#N/A</v>
      </c>
      <c r="AU176" s="531" t="e">
        <f t="shared" si="112"/>
        <v>#N/A</v>
      </c>
      <c r="AV176" s="531" t="e">
        <f t="shared" si="112"/>
        <v>#N/A</v>
      </c>
      <c r="AW176" s="531" t="e">
        <f t="shared" si="112"/>
        <v>#N/A</v>
      </c>
      <c r="AX176" s="531" t="e">
        <f t="shared" si="112"/>
        <v>#N/A</v>
      </c>
      <c r="AY176" s="531" t="e">
        <f t="shared" si="112"/>
        <v>#N/A</v>
      </c>
      <c r="AZ176" s="531" t="e">
        <f t="shared" si="112"/>
        <v>#N/A</v>
      </c>
      <c r="BA176" s="531" t="e">
        <f t="shared" si="112"/>
        <v>#N/A</v>
      </c>
      <c r="BB176" s="531" t="e">
        <f t="shared" si="112"/>
        <v>#N/A</v>
      </c>
      <c r="BC176" s="531" t="e">
        <f t="shared" si="112"/>
        <v>#N/A</v>
      </c>
      <c r="BD176" s="531" t="e">
        <f t="shared" si="112"/>
        <v>#N/A</v>
      </c>
      <c r="BE176" s="531" t="e">
        <f t="shared" si="112"/>
        <v>#N/A</v>
      </c>
      <c r="BF176" s="531" t="e">
        <f t="shared" si="112"/>
        <v>#N/A</v>
      </c>
      <c r="BG176" s="531" t="e">
        <f t="shared" si="112"/>
        <v>#N/A</v>
      </c>
      <c r="BH176" s="531" t="e">
        <f t="shared" si="112"/>
        <v>#N/A</v>
      </c>
      <c r="BI176" s="531" t="e">
        <f t="shared" si="112"/>
        <v>#N/A</v>
      </c>
      <c r="BJ176" s="531" t="e">
        <f t="shared" si="112"/>
        <v>#N/A</v>
      </c>
      <c r="BK176" s="531" t="e">
        <f t="shared" si="112"/>
        <v>#N/A</v>
      </c>
      <c r="BL176" s="531" t="e">
        <f t="shared" si="112"/>
        <v>#N/A</v>
      </c>
      <c r="BM176" s="430"/>
      <c r="BN176" s="430"/>
      <c r="BO176" s="430"/>
      <c r="BP176" s="430"/>
      <c r="BQ176" s="430"/>
      <c r="BR176" s="430"/>
      <c r="BS176" s="430"/>
      <c r="BT176" s="430"/>
      <c r="BU176" s="430"/>
      <c r="BV176" s="330"/>
      <c r="BW176" s="330"/>
      <c r="BX176" s="330"/>
      <c r="BY176" s="330"/>
      <c r="BZ176" s="330"/>
      <c r="CA176" s="330"/>
      <c r="CB176" s="330"/>
      <c r="CC176" s="330"/>
      <c r="CD176" s="330"/>
      <c r="CE176" s="330"/>
      <c r="CF176" s="330"/>
      <c r="CG176" s="330"/>
      <c r="CH176" s="330"/>
      <c r="CI176" s="330"/>
      <c r="CJ176" s="330"/>
      <c r="CK176" s="330"/>
      <c r="CL176" s="330"/>
      <c r="CM176" s="330"/>
      <c r="CN176" s="330"/>
      <c r="CO176" s="330"/>
      <c r="CP176" s="440"/>
      <c r="CQ176" s="440"/>
      <c r="CR176" s="440"/>
      <c r="CS176" s="440"/>
      <c r="CT176" s="440"/>
      <c r="CU176" s="440"/>
      <c r="CV176" s="440"/>
      <c r="CW176" s="440"/>
      <c r="CX176" s="440"/>
      <c r="CY176" s="440"/>
      <c r="CZ176" s="440"/>
      <c r="DA176" s="440"/>
      <c r="DB176" s="440"/>
      <c r="DC176" s="440"/>
      <c r="DD176" s="440"/>
      <c r="DE176" s="440"/>
      <c r="DF176" s="440"/>
      <c r="DG176" s="440"/>
      <c r="DH176" s="440"/>
      <c r="DI176" s="440"/>
      <c r="DJ176" s="440"/>
      <c r="DK176" s="440"/>
      <c r="DL176" s="440"/>
      <c r="DM176" s="440"/>
      <c r="DN176" s="440"/>
      <c r="DO176" s="440"/>
    </row>
    <row r="177" spans="1:119" s="441" customFormat="1" ht="12.95" customHeight="1">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c r="AC177" s="330"/>
      <c r="AD177" s="345">
        <f t="shared" si="98"/>
        <v>0</v>
      </c>
      <c r="AE177" s="349"/>
      <c r="AF177" s="349"/>
      <c r="AG177" s="530"/>
      <c r="AH177" s="531" t="e">
        <f t="shared" ref="AH177:BL177" si="113">IF(AND(AH115&lt;=AH$126,AH146&gt;=AH$157),"OK","NG")</f>
        <v>#N/A</v>
      </c>
      <c r="AI177" s="531" t="e">
        <f t="shared" si="113"/>
        <v>#N/A</v>
      </c>
      <c r="AJ177" s="531" t="e">
        <f t="shared" si="113"/>
        <v>#N/A</v>
      </c>
      <c r="AK177" s="531" t="e">
        <f t="shared" si="113"/>
        <v>#N/A</v>
      </c>
      <c r="AL177" s="531" t="e">
        <f t="shared" si="113"/>
        <v>#N/A</v>
      </c>
      <c r="AM177" s="531" t="e">
        <f t="shared" si="113"/>
        <v>#N/A</v>
      </c>
      <c r="AN177" s="531" t="e">
        <f t="shared" si="113"/>
        <v>#N/A</v>
      </c>
      <c r="AO177" s="531" t="e">
        <f t="shared" si="113"/>
        <v>#N/A</v>
      </c>
      <c r="AP177" s="531" t="e">
        <f t="shared" si="113"/>
        <v>#N/A</v>
      </c>
      <c r="AQ177" s="531" t="e">
        <f t="shared" si="113"/>
        <v>#N/A</v>
      </c>
      <c r="AR177" s="531" t="e">
        <f t="shared" si="113"/>
        <v>#N/A</v>
      </c>
      <c r="AS177" s="531" t="e">
        <f t="shared" si="113"/>
        <v>#N/A</v>
      </c>
      <c r="AT177" s="531" t="e">
        <f t="shared" si="113"/>
        <v>#N/A</v>
      </c>
      <c r="AU177" s="531" t="e">
        <f t="shared" si="113"/>
        <v>#N/A</v>
      </c>
      <c r="AV177" s="531" t="e">
        <f t="shared" si="113"/>
        <v>#N/A</v>
      </c>
      <c r="AW177" s="531" t="e">
        <f t="shared" si="113"/>
        <v>#N/A</v>
      </c>
      <c r="AX177" s="531" t="e">
        <f t="shared" si="113"/>
        <v>#N/A</v>
      </c>
      <c r="AY177" s="531" t="e">
        <f t="shared" si="113"/>
        <v>#N/A</v>
      </c>
      <c r="AZ177" s="531" t="e">
        <f t="shared" si="113"/>
        <v>#N/A</v>
      </c>
      <c r="BA177" s="531" t="e">
        <f t="shared" si="113"/>
        <v>#N/A</v>
      </c>
      <c r="BB177" s="531" t="e">
        <f t="shared" si="113"/>
        <v>#N/A</v>
      </c>
      <c r="BC177" s="531" t="e">
        <f t="shared" si="113"/>
        <v>#N/A</v>
      </c>
      <c r="BD177" s="531" t="e">
        <f t="shared" si="113"/>
        <v>#N/A</v>
      </c>
      <c r="BE177" s="531" t="e">
        <f t="shared" si="113"/>
        <v>#N/A</v>
      </c>
      <c r="BF177" s="531" t="e">
        <f t="shared" si="113"/>
        <v>#N/A</v>
      </c>
      <c r="BG177" s="531" t="e">
        <f t="shared" si="113"/>
        <v>#N/A</v>
      </c>
      <c r="BH177" s="531" t="e">
        <f t="shared" si="113"/>
        <v>#N/A</v>
      </c>
      <c r="BI177" s="531" t="e">
        <f t="shared" si="113"/>
        <v>#N/A</v>
      </c>
      <c r="BJ177" s="531" t="e">
        <f t="shared" si="113"/>
        <v>#N/A</v>
      </c>
      <c r="BK177" s="531" t="e">
        <f t="shared" si="113"/>
        <v>#N/A</v>
      </c>
      <c r="BL177" s="531" t="e">
        <f t="shared" si="113"/>
        <v>#N/A</v>
      </c>
      <c r="BM177" s="430"/>
      <c r="BN177" s="430"/>
      <c r="BO177" s="430"/>
      <c r="BP177" s="430"/>
      <c r="BQ177" s="430"/>
      <c r="BR177" s="430"/>
      <c r="BS177" s="430"/>
      <c r="BT177" s="430"/>
      <c r="BU177" s="430"/>
      <c r="BV177" s="330"/>
      <c r="BW177" s="330"/>
      <c r="BX177" s="330"/>
      <c r="BY177" s="330"/>
      <c r="BZ177" s="330"/>
      <c r="CA177" s="330"/>
      <c r="CB177" s="330"/>
      <c r="CC177" s="330"/>
      <c r="CD177" s="330"/>
      <c r="CE177" s="330"/>
      <c r="CF177" s="330"/>
      <c r="CG177" s="330"/>
      <c r="CH177" s="330"/>
      <c r="CI177" s="330"/>
      <c r="CJ177" s="330"/>
      <c r="CK177" s="330"/>
      <c r="CL177" s="330"/>
      <c r="CM177" s="330"/>
      <c r="CN177" s="330"/>
      <c r="CO177" s="330"/>
      <c r="CP177" s="440"/>
      <c r="CQ177" s="440"/>
      <c r="CR177" s="440"/>
      <c r="CS177" s="440"/>
      <c r="CT177" s="440"/>
      <c r="CU177" s="440"/>
      <c r="CV177" s="440"/>
      <c r="CW177" s="440"/>
      <c r="CX177" s="440"/>
      <c r="CY177" s="440"/>
      <c r="CZ177" s="440"/>
      <c r="DA177" s="440"/>
      <c r="DB177" s="440"/>
      <c r="DC177" s="440"/>
      <c r="DD177" s="440"/>
      <c r="DE177" s="440"/>
      <c r="DF177" s="440"/>
      <c r="DG177" s="440"/>
      <c r="DH177" s="440"/>
      <c r="DI177" s="440"/>
      <c r="DJ177" s="440"/>
      <c r="DK177" s="440"/>
      <c r="DL177" s="440"/>
      <c r="DM177" s="440"/>
      <c r="DN177" s="440"/>
      <c r="DO177" s="440"/>
    </row>
    <row r="178" spans="1:119" s="441" customFormat="1" ht="12.95" customHeight="1">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c r="AC178" s="330"/>
      <c r="AD178" s="345">
        <f t="shared" si="98"/>
        <v>0</v>
      </c>
      <c r="AE178" s="349"/>
      <c r="AF178" s="349"/>
      <c r="AG178" s="530"/>
      <c r="AH178" s="531" t="e">
        <f t="shared" ref="AH178:BL178" si="114">IF(AND(AH116&lt;=AH$126,AH147&gt;=AH$157),"OK","NG")</f>
        <v>#N/A</v>
      </c>
      <c r="AI178" s="531" t="e">
        <f t="shared" si="114"/>
        <v>#N/A</v>
      </c>
      <c r="AJ178" s="531" t="e">
        <f t="shared" si="114"/>
        <v>#N/A</v>
      </c>
      <c r="AK178" s="531" t="e">
        <f t="shared" si="114"/>
        <v>#N/A</v>
      </c>
      <c r="AL178" s="531" t="e">
        <f t="shared" si="114"/>
        <v>#N/A</v>
      </c>
      <c r="AM178" s="531" t="e">
        <f t="shared" si="114"/>
        <v>#N/A</v>
      </c>
      <c r="AN178" s="531" t="e">
        <f t="shared" si="114"/>
        <v>#N/A</v>
      </c>
      <c r="AO178" s="531" t="e">
        <f t="shared" si="114"/>
        <v>#N/A</v>
      </c>
      <c r="AP178" s="531" t="e">
        <f t="shared" si="114"/>
        <v>#N/A</v>
      </c>
      <c r="AQ178" s="531" t="e">
        <f t="shared" si="114"/>
        <v>#N/A</v>
      </c>
      <c r="AR178" s="531" t="e">
        <f t="shared" si="114"/>
        <v>#N/A</v>
      </c>
      <c r="AS178" s="531" t="e">
        <f t="shared" si="114"/>
        <v>#N/A</v>
      </c>
      <c r="AT178" s="531" t="e">
        <f t="shared" si="114"/>
        <v>#N/A</v>
      </c>
      <c r="AU178" s="531" t="e">
        <f t="shared" si="114"/>
        <v>#N/A</v>
      </c>
      <c r="AV178" s="531" t="e">
        <f t="shared" si="114"/>
        <v>#N/A</v>
      </c>
      <c r="AW178" s="531" t="e">
        <f t="shared" si="114"/>
        <v>#N/A</v>
      </c>
      <c r="AX178" s="531" t="e">
        <f t="shared" si="114"/>
        <v>#N/A</v>
      </c>
      <c r="AY178" s="531" t="e">
        <f t="shared" si="114"/>
        <v>#N/A</v>
      </c>
      <c r="AZ178" s="531" t="e">
        <f t="shared" si="114"/>
        <v>#N/A</v>
      </c>
      <c r="BA178" s="531" t="e">
        <f t="shared" si="114"/>
        <v>#N/A</v>
      </c>
      <c r="BB178" s="531" t="e">
        <f t="shared" si="114"/>
        <v>#N/A</v>
      </c>
      <c r="BC178" s="531" t="e">
        <f t="shared" si="114"/>
        <v>#N/A</v>
      </c>
      <c r="BD178" s="531" t="e">
        <f t="shared" si="114"/>
        <v>#N/A</v>
      </c>
      <c r="BE178" s="531" t="e">
        <f t="shared" si="114"/>
        <v>#N/A</v>
      </c>
      <c r="BF178" s="531" t="e">
        <f t="shared" si="114"/>
        <v>#N/A</v>
      </c>
      <c r="BG178" s="531" t="e">
        <f t="shared" si="114"/>
        <v>#N/A</v>
      </c>
      <c r="BH178" s="531" t="e">
        <f t="shared" si="114"/>
        <v>#N/A</v>
      </c>
      <c r="BI178" s="531" t="e">
        <f t="shared" si="114"/>
        <v>#N/A</v>
      </c>
      <c r="BJ178" s="531" t="e">
        <f t="shared" si="114"/>
        <v>#N/A</v>
      </c>
      <c r="BK178" s="531" t="e">
        <f t="shared" si="114"/>
        <v>#N/A</v>
      </c>
      <c r="BL178" s="531" t="e">
        <f t="shared" si="114"/>
        <v>#N/A</v>
      </c>
      <c r="BM178" s="430"/>
      <c r="BN178" s="430"/>
      <c r="BO178" s="430"/>
      <c r="BP178" s="430"/>
      <c r="BQ178" s="430"/>
      <c r="BR178" s="430"/>
      <c r="BS178" s="430"/>
      <c r="BT178" s="430"/>
      <c r="BU178" s="430"/>
      <c r="BV178" s="330"/>
      <c r="BW178" s="330"/>
      <c r="BX178" s="330"/>
      <c r="BY178" s="330"/>
      <c r="BZ178" s="330"/>
      <c r="CA178" s="330"/>
      <c r="CB178" s="330"/>
      <c r="CC178" s="330"/>
      <c r="CD178" s="330"/>
      <c r="CE178" s="330"/>
      <c r="CF178" s="330"/>
      <c r="CG178" s="330"/>
      <c r="CH178" s="330"/>
      <c r="CI178" s="330"/>
      <c r="CJ178" s="330"/>
      <c r="CK178" s="330"/>
      <c r="CL178" s="330"/>
      <c r="CM178" s="330"/>
      <c r="CN178" s="330"/>
      <c r="CO178" s="330"/>
      <c r="CP178" s="440"/>
      <c r="CQ178" s="440"/>
      <c r="CR178" s="440"/>
      <c r="CS178" s="440"/>
      <c r="CT178" s="440"/>
      <c r="CU178" s="440"/>
      <c r="CV178" s="440"/>
      <c r="CW178" s="440"/>
      <c r="CX178" s="440"/>
      <c r="CY178" s="440"/>
      <c r="CZ178" s="440"/>
      <c r="DA178" s="440"/>
      <c r="DB178" s="440"/>
      <c r="DC178" s="440"/>
      <c r="DD178" s="440"/>
      <c r="DE178" s="440"/>
      <c r="DF178" s="440"/>
      <c r="DG178" s="440"/>
      <c r="DH178" s="440"/>
      <c r="DI178" s="440"/>
      <c r="DJ178" s="440"/>
      <c r="DK178" s="440"/>
      <c r="DL178" s="440"/>
      <c r="DM178" s="440"/>
      <c r="DN178" s="440"/>
      <c r="DO178" s="440"/>
    </row>
    <row r="179" spans="1:119" s="441" customFormat="1" ht="12.95" customHeight="1">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c r="AC179" s="330"/>
      <c r="AD179" s="345">
        <f t="shared" si="98"/>
        <v>0</v>
      </c>
      <c r="AE179" s="349"/>
      <c r="AF179" s="349"/>
      <c r="AG179" s="530"/>
      <c r="AH179" s="531" t="e">
        <f t="shared" ref="AH179:BL179" si="115">IF(AND(AH117&lt;=AH$126,AH148&gt;=AH$157),"OK","NG")</f>
        <v>#N/A</v>
      </c>
      <c r="AI179" s="531" t="e">
        <f t="shared" si="115"/>
        <v>#N/A</v>
      </c>
      <c r="AJ179" s="531" t="e">
        <f t="shared" si="115"/>
        <v>#N/A</v>
      </c>
      <c r="AK179" s="531" t="e">
        <f t="shared" si="115"/>
        <v>#N/A</v>
      </c>
      <c r="AL179" s="531" t="e">
        <f t="shared" si="115"/>
        <v>#N/A</v>
      </c>
      <c r="AM179" s="531" t="e">
        <f t="shared" si="115"/>
        <v>#N/A</v>
      </c>
      <c r="AN179" s="531" t="e">
        <f t="shared" si="115"/>
        <v>#N/A</v>
      </c>
      <c r="AO179" s="531" t="e">
        <f t="shared" si="115"/>
        <v>#N/A</v>
      </c>
      <c r="AP179" s="531" t="e">
        <f t="shared" si="115"/>
        <v>#N/A</v>
      </c>
      <c r="AQ179" s="531" t="e">
        <f t="shared" si="115"/>
        <v>#N/A</v>
      </c>
      <c r="AR179" s="531" t="e">
        <f t="shared" si="115"/>
        <v>#N/A</v>
      </c>
      <c r="AS179" s="531" t="e">
        <f t="shared" si="115"/>
        <v>#N/A</v>
      </c>
      <c r="AT179" s="531" t="e">
        <f t="shared" si="115"/>
        <v>#N/A</v>
      </c>
      <c r="AU179" s="531" t="e">
        <f t="shared" si="115"/>
        <v>#N/A</v>
      </c>
      <c r="AV179" s="531" t="e">
        <f t="shared" si="115"/>
        <v>#N/A</v>
      </c>
      <c r="AW179" s="531" t="e">
        <f t="shared" si="115"/>
        <v>#N/A</v>
      </c>
      <c r="AX179" s="531" t="e">
        <f t="shared" si="115"/>
        <v>#N/A</v>
      </c>
      <c r="AY179" s="531" t="e">
        <f t="shared" si="115"/>
        <v>#N/A</v>
      </c>
      <c r="AZ179" s="531" t="e">
        <f t="shared" si="115"/>
        <v>#N/A</v>
      </c>
      <c r="BA179" s="531" t="e">
        <f t="shared" si="115"/>
        <v>#N/A</v>
      </c>
      <c r="BB179" s="531" t="e">
        <f t="shared" si="115"/>
        <v>#N/A</v>
      </c>
      <c r="BC179" s="531" t="e">
        <f t="shared" si="115"/>
        <v>#N/A</v>
      </c>
      <c r="BD179" s="531" t="e">
        <f t="shared" si="115"/>
        <v>#N/A</v>
      </c>
      <c r="BE179" s="531" t="e">
        <f t="shared" si="115"/>
        <v>#N/A</v>
      </c>
      <c r="BF179" s="531" t="e">
        <f t="shared" si="115"/>
        <v>#N/A</v>
      </c>
      <c r="BG179" s="531" t="e">
        <f t="shared" si="115"/>
        <v>#N/A</v>
      </c>
      <c r="BH179" s="531" t="e">
        <f t="shared" si="115"/>
        <v>#N/A</v>
      </c>
      <c r="BI179" s="531" t="e">
        <f t="shared" si="115"/>
        <v>#N/A</v>
      </c>
      <c r="BJ179" s="531" t="e">
        <f t="shared" si="115"/>
        <v>#N/A</v>
      </c>
      <c r="BK179" s="531" t="e">
        <f t="shared" si="115"/>
        <v>#N/A</v>
      </c>
      <c r="BL179" s="531" t="e">
        <f t="shared" si="115"/>
        <v>#N/A</v>
      </c>
      <c r="BM179" s="430"/>
      <c r="BN179" s="430"/>
      <c r="BO179" s="430"/>
      <c r="BP179" s="430"/>
      <c r="BQ179" s="430"/>
      <c r="BR179" s="430"/>
      <c r="BS179" s="430"/>
      <c r="BT179" s="430"/>
      <c r="BU179" s="430"/>
      <c r="BV179" s="330"/>
      <c r="BW179" s="330"/>
      <c r="BX179" s="330"/>
      <c r="BY179" s="330"/>
      <c r="BZ179" s="330"/>
      <c r="CA179" s="330"/>
      <c r="CB179" s="330"/>
      <c r="CC179" s="330"/>
      <c r="CD179" s="330"/>
      <c r="CE179" s="330"/>
      <c r="CF179" s="330"/>
      <c r="CG179" s="330"/>
      <c r="CH179" s="330"/>
      <c r="CI179" s="330"/>
      <c r="CJ179" s="330"/>
      <c r="CK179" s="330"/>
      <c r="CL179" s="330"/>
      <c r="CM179" s="330"/>
      <c r="CN179" s="330"/>
      <c r="CO179" s="330"/>
      <c r="CP179" s="440"/>
      <c r="CQ179" s="440"/>
      <c r="CR179" s="440"/>
      <c r="CS179" s="440"/>
      <c r="CT179" s="440"/>
      <c r="CU179" s="440"/>
      <c r="CV179" s="440"/>
      <c r="CW179" s="440"/>
      <c r="CX179" s="440"/>
      <c r="CY179" s="440"/>
      <c r="CZ179" s="440"/>
      <c r="DA179" s="440"/>
      <c r="DB179" s="440"/>
      <c r="DC179" s="440"/>
      <c r="DD179" s="440"/>
      <c r="DE179" s="440"/>
      <c r="DF179" s="440"/>
      <c r="DG179" s="440"/>
      <c r="DH179" s="440"/>
      <c r="DI179" s="440"/>
      <c r="DJ179" s="440"/>
      <c r="DK179" s="440"/>
      <c r="DL179" s="440"/>
      <c r="DM179" s="440"/>
      <c r="DN179" s="440"/>
      <c r="DO179" s="440"/>
    </row>
    <row r="180" spans="1:119" s="441" customFormat="1" ht="12.95" customHeight="1">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c r="AC180" s="330"/>
      <c r="AD180" s="345">
        <f t="shared" si="98"/>
        <v>0</v>
      </c>
      <c r="AE180" s="349"/>
      <c r="AF180" s="349"/>
      <c r="AG180" s="530"/>
      <c r="AH180" s="531" t="e">
        <f t="shared" ref="AH180:BL180" si="116">IF(AND(AH118&lt;=AH$126,AH149&gt;=AH$157),"OK","NG")</f>
        <v>#N/A</v>
      </c>
      <c r="AI180" s="531" t="e">
        <f t="shared" si="116"/>
        <v>#N/A</v>
      </c>
      <c r="AJ180" s="531" t="e">
        <f t="shared" si="116"/>
        <v>#N/A</v>
      </c>
      <c r="AK180" s="531" t="e">
        <f t="shared" si="116"/>
        <v>#N/A</v>
      </c>
      <c r="AL180" s="531" t="e">
        <f t="shared" si="116"/>
        <v>#N/A</v>
      </c>
      <c r="AM180" s="531" t="e">
        <f t="shared" si="116"/>
        <v>#N/A</v>
      </c>
      <c r="AN180" s="531" t="e">
        <f t="shared" si="116"/>
        <v>#N/A</v>
      </c>
      <c r="AO180" s="531" t="e">
        <f t="shared" si="116"/>
        <v>#N/A</v>
      </c>
      <c r="AP180" s="531" t="e">
        <f t="shared" si="116"/>
        <v>#N/A</v>
      </c>
      <c r="AQ180" s="531" t="e">
        <f t="shared" si="116"/>
        <v>#N/A</v>
      </c>
      <c r="AR180" s="531" t="e">
        <f t="shared" si="116"/>
        <v>#N/A</v>
      </c>
      <c r="AS180" s="531" t="e">
        <f t="shared" si="116"/>
        <v>#N/A</v>
      </c>
      <c r="AT180" s="531" t="e">
        <f t="shared" si="116"/>
        <v>#N/A</v>
      </c>
      <c r="AU180" s="531" t="e">
        <f t="shared" si="116"/>
        <v>#N/A</v>
      </c>
      <c r="AV180" s="531" t="e">
        <f t="shared" si="116"/>
        <v>#N/A</v>
      </c>
      <c r="AW180" s="531" t="e">
        <f t="shared" si="116"/>
        <v>#N/A</v>
      </c>
      <c r="AX180" s="531" t="e">
        <f t="shared" si="116"/>
        <v>#N/A</v>
      </c>
      <c r="AY180" s="531" t="e">
        <f t="shared" si="116"/>
        <v>#N/A</v>
      </c>
      <c r="AZ180" s="531" t="e">
        <f t="shared" si="116"/>
        <v>#N/A</v>
      </c>
      <c r="BA180" s="531" t="e">
        <f t="shared" si="116"/>
        <v>#N/A</v>
      </c>
      <c r="BB180" s="531" t="e">
        <f t="shared" si="116"/>
        <v>#N/A</v>
      </c>
      <c r="BC180" s="531" t="e">
        <f t="shared" si="116"/>
        <v>#N/A</v>
      </c>
      <c r="BD180" s="531" t="e">
        <f t="shared" si="116"/>
        <v>#N/A</v>
      </c>
      <c r="BE180" s="531" t="e">
        <f t="shared" si="116"/>
        <v>#N/A</v>
      </c>
      <c r="BF180" s="531" t="e">
        <f t="shared" si="116"/>
        <v>#N/A</v>
      </c>
      <c r="BG180" s="531" t="e">
        <f t="shared" si="116"/>
        <v>#N/A</v>
      </c>
      <c r="BH180" s="531" t="e">
        <f t="shared" si="116"/>
        <v>#N/A</v>
      </c>
      <c r="BI180" s="531" t="e">
        <f t="shared" si="116"/>
        <v>#N/A</v>
      </c>
      <c r="BJ180" s="531" t="e">
        <f t="shared" si="116"/>
        <v>#N/A</v>
      </c>
      <c r="BK180" s="531" t="e">
        <f t="shared" si="116"/>
        <v>#N/A</v>
      </c>
      <c r="BL180" s="531" t="e">
        <f t="shared" si="116"/>
        <v>#N/A</v>
      </c>
      <c r="BM180" s="430"/>
      <c r="BN180" s="430"/>
      <c r="BO180" s="430"/>
      <c r="BP180" s="430"/>
      <c r="BQ180" s="430"/>
      <c r="BR180" s="430"/>
      <c r="BS180" s="430"/>
      <c r="BT180" s="430"/>
      <c r="BU180" s="430"/>
      <c r="BV180" s="330"/>
      <c r="BW180" s="330"/>
      <c r="BX180" s="330"/>
      <c r="BY180" s="330"/>
      <c r="BZ180" s="330"/>
      <c r="CA180" s="330"/>
      <c r="CB180" s="330"/>
      <c r="CC180" s="330"/>
      <c r="CD180" s="330"/>
      <c r="CE180" s="330"/>
      <c r="CF180" s="330"/>
      <c r="CG180" s="330"/>
      <c r="CH180" s="330"/>
      <c r="CI180" s="330"/>
      <c r="CJ180" s="330"/>
      <c r="CK180" s="330"/>
      <c r="CL180" s="330"/>
      <c r="CM180" s="330"/>
      <c r="CN180" s="330"/>
      <c r="CO180" s="330"/>
      <c r="CP180" s="440"/>
      <c r="CQ180" s="440"/>
      <c r="CR180" s="440"/>
      <c r="CS180" s="440"/>
      <c r="CT180" s="440"/>
      <c r="CU180" s="440"/>
      <c r="CV180" s="440"/>
      <c r="CW180" s="440"/>
      <c r="CX180" s="440"/>
      <c r="CY180" s="440"/>
      <c r="CZ180" s="440"/>
      <c r="DA180" s="440"/>
      <c r="DB180" s="440"/>
      <c r="DC180" s="440"/>
      <c r="DD180" s="440"/>
      <c r="DE180" s="440"/>
      <c r="DF180" s="440"/>
      <c r="DG180" s="440"/>
      <c r="DH180" s="440"/>
      <c r="DI180" s="440"/>
      <c r="DJ180" s="440"/>
      <c r="DK180" s="440"/>
      <c r="DL180" s="440"/>
      <c r="DM180" s="440"/>
      <c r="DN180" s="440"/>
      <c r="DO180" s="440"/>
    </row>
    <row r="181" spans="1:119" s="441" customFormat="1" ht="12.95" customHeight="1">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c r="AC181" s="330"/>
      <c r="AD181" s="345">
        <f t="shared" si="98"/>
        <v>0</v>
      </c>
      <c r="AE181" s="349"/>
      <c r="AF181" s="349"/>
      <c r="AG181" s="530"/>
      <c r="AH181" s="531" t="e">
        <f t="shared" ref="AH181:BL181" si="117">IF(AND(AH119&lt;=AH$126,AH150&gt;=AH$157),"OK","NG")</f>
        <v>#N/A</v>
      </c>
      <c r="AI181" s="531" t="e">
        <f t="shared" si="117"/>
        <v>#N/A</v>
      </c>
      <c r="AJ181" s="531" t="e">
        <f t="shared" si="117"/>
        <v>#N/A</v>
      </c>
      <c r="AK181" s="531" t="e">
        <f t="shared" si="117"/>
        <v>#N/A</v>
      </c>
      <c r="AL181" s="531" t="e">
        <f t="shared" si="117"/>
        <v>#N/A</v>
      </c>
      <c r="AM181" s="531" t="e">
        <f t="shared" si="117"/>
        <v>#N/A</v>
      </c>
      <c r="AN181" s="531" t="e">
        <f t="shared" si="117"/>
        <v>#N/A</v>
      </c>
      <c r="AO181" s="531" t="e">
        <f t="shared" si="117"/>
        <v>#N/A</v>
      </c>
      <c r="AP181" s="531" t="e">
        <f t="shared" si="117"/>
        <v>#N/A</v>
      </c>
      <c r="AQ181" s="531" t="e">
        <f t="shared" si="117"/>
        <v>#N/A</v>
      </c>
      <c r="AR181" s="531" t="e">
        <f t="shared" si="117"/>
        <v>#N/A</v>
      </c>
      <c r="AS181" s="531" t="e">
        <f t="shared" si="117"/>
        <v>#N/A</v>
      </c>
      <c r="AT181" s="531" t="e">
        <f t="shared" si="117"/>
        <v>#N/A</v>
      </c>
      <c r="AU181" s="531" t="e">
        <f t="shared" si="117"/>
        <v>#N/A</v>
      </c>
      <c r="AV181" s="531" t="e">
        <f t="shared" si="117"/>
        <v>#N/A</v>
      </c>
      <c r="AW181" s="531" t="e">
        <f t="shared" si="117"/>
        <v>#N/A</v>
      </c>
      <c r="AX181" s="531" t="e">
        <f t="shared" si="117"/>
        <v>#N/A</v>
      </c>
      <c r="AY181" s="531" t="e">
        <f t="shared" si="117"/>
        <v>#N/A</v>
      </c>
      <c r="AZ181" s="531" t="e">
        <f t="shared" si="117"/>
        <v>#N/A</v>
      </c>
      <c r="BA181" s="531" t="e">
        <f t="shared" si="117"/>
        <v>#N/A</v>
      </c>
      <c r="BB181" s="531" t="e">
        <f t="shared" si="117"/>
        <v>#N/A</v>
      </c>
      <c r="BC181" s="531" t="e">
        <f t="shared" si="117"/>
        <v>#N/A</v>
      </c>
      <c r="BD181" s="531" t="e">
        <f t="shared" si="117"/>
        <v>#N/A</v>
      </c>
      <c r="BE181" s="531" t="e">
        <f t="shared" si="117"/>
        <v>#N/A</v>
      </c>
      <c r="BF181" s="531" t="e">
        <f t="shared" si="117"/>
        <v>#N/A</v>
      </c>
      <c r="BG181" s="531" t="e">
        <f t="shared" si="117"/>
        <v>#N/A</v>
      </c>
      <c r="BH181" s="531" t="e">
        <f t="shared" si="117"/>
        <v>#N/A</v>
      </c>
      <c r="BI181" s="531" t="e">
        <f t="shared" si="117"/>
        <v>#N/A</v>
      </c>
      <c r="BJ181" s="531" t="e">
        <f t="shared" si="117"/>
        <v>#N/A</v>
      </c>
      <c r="BK181" s="531" t="e">
        <f t="shared" si="117"/>
        <v>#N/A</v>
      </c>
      <c r="BL181" s="531" t="e">
        <f t="shared" si="117"/>
        <v>#N/A</v>
      </c>
      <c r="BM181" s="430"/>
      <c r="BN181" s="430"/>
      <c r="BO181" s="430"/>
      <c r="BP181" s="430"/>
      <c r="BQ181" s="430"/>
      <c r="BR181" s="430"/>
      <c r="BS181" s="430"/>
      <c r="BT181" s="430"/>
      <c r="BU181" s="430"/>
      <c r="BV181" s="330"/>
      <c r="BW181" s="330"/>
      <c r="BX181" s="330"/>
      <c r="BY181" s="330"/>
      <c r="BZ181" s="330"/>
      <c r="CA181" s="330"/>
      <c r="CB181" s="330"/>
      <c r="CC181" s="330"/>
      <c r="CD181" s="330"/>
      <c r="CE181" s="330"/>
      <c r="CF181" s="330"/>
      <c r="CG181" s="330"/>
      <c r="CH181" s="330"/>
      <c r="CI181" s="330"/>
      <c r="CJ181" s="330"/>
      <c r="CK181" s="330"/>
      <c r="CL181" s="330"/>
      <c r="CM181" s="330"/>
      <c r="CN181" s="330"/>
      <c r="CO181" s="330"/>
      <c r="CP181" s="440"/>
      <c r="CQ181" s="440"/>
      <c r="CR181" s="440"/>
      <c r="CS181" s="440"/>
      <c r="CT181" s="440"/>
      <c r="CU181" s="440"/>
      <c r="CV181" s="440"/>
      <c r="CW181" s="440"/>
      <c r="CX181" s="440"/>
      <c r="CY181" s="440"/>
      <c r="CZ181" s="440"/>
      <c r="DA181" s="440"/>
      <c r="DB181" s="440"/>
      <c r="DC181" s="440"/>
      <c r="DD181" s="440"/>
      <c r="DE181" s="440"/>
      <c r="DF181" s="440"/>
      <c r="DG181" s="440"/>
      <c r="DH181" s="440"/>
      <c r="DI181" s="440"/>
      <c r="DJ181" s="440"/>
      <c r="DK181" s="440"/>
      <c r="DL181" s="440"/>
      <c r="DM181" s="440"/>
      <c r="DN181" s="440"/>
      <c r="DO181" s="440"/>
    </row>
    <row r="182" spans="1:119" s="441" customFormat="1" ht="12.95" customHeight="1">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c r="AC182" s="330"/>
      <c r="AD182" s="345">
        <f t="shared" si="98"/>
        <v>0</v>
      </c>
      <c r="AE182" s="349"/>
      <c r="AF182" s="349"/>
      <c r="AG182" s="530"/>
      <c r="AH182" s="531" t="e">
        <f t="shared" ref="AH182:BL182" si="118">IF(AND(AH120&lt;=AH$126,AH151&gt;=AH$157),"OK","NG")</f>
        <v>#N/A</v>
      </c>
      <c r="AI182" s="531" t="e">
        <f t="shared" si="118"/>
        <v>#N/A</v>
      </c>
      <c r="AJ182" s="531" t="e">
        <f t="shared" si="118"/>
        <v>#N/A</v>
      </c>
      <c r="AK182" s="531" t="e">
        <f t="shared" si="118"/>
        <v>#N/A</v>
      </c>
      <c r="AL182" s="531" t="e">
        <f t="shared" si="118"/>
        <v>#N/A</v>
      </c>
      <c r="AM182" s="531" t="e">
        <f t="shared" si="118"/>
        <v>#N/A</v>
      </c>
      <c r="AN182" s="531" t="e">
        <f t="shared" si="118"/>
        <v>#N/A</v>
      </c>
      <c r="AO182" s="531" t="e">
        <f t="shared" si="118"/>
        <v>#N/A</v>
      </c>
      <c r="AP182" s="531" t="e">
        <f t="shared" si="118"/>
        <v>#N/A</v>
      </c>
      <c r="AQ182" s="531" t="e">
        <f t="shared" si="118"/>
        <v>#N/A</v>
      </c>
      <c r="AR182" s="531" t="e">
        <f t="shared" si="118"/>
        <v>#N/A</v>
      </c>
      <c r="AS182" s="531" t="e">
        <f t="shared" si="118"/>
        <v>#N/A</v>
      </c>
      <c r="AT182" s="531" t="e">
        <f t="shared" si="118"/>
        <v>#N/A</v>
      </c>
      <c r="AU182" s="531" t="e">
        <f t="shared" si="118"/>
        <v>#N/A</v>
      </c>
      <c r="AV182" s="531" t="e">
        <f t="shared" si="118"/>
        <v>#N/A</v>
      </c>
      <c r="AW182" s="531" t="e">
        <f t="shared" si="118"/>
        <v>#N/A</v>
      </c>
      <c r="AX182" s="531" t="e">
        <f t="shared" si="118"/>
        <v>#N/A</v>
      </c>
      <c r="AY182" s="531" t="e">
        <f t="shared" si="118"/>
        <v>#N/A</v>
      </c>
      <c r="AZ182" s="531" t="e">
        <f t="shared" si="118"/>
        <v>#N/A</v>
      </c>
      <c r="BA182" s="531" t="e">
        <f t="shared" si="118"/>
        <v>#N/A</v>
      </c>
      <c r="BB182" s="531" t="e">
        <f t="shared" si="118"/>
        <v>#N/A</v>
      </c>
      <c r="BC182" s="531" t="e">
        <f t="shared" si="118"/>
        <v>#N/A</v>
      </c>
      <c r="BD182" s="531" t="e">
        <f t="shared" si="118"/>
        <v>#N/A</v>
      </c>
      <c r="BE182" s="531" t="e">
        <f t="shared" si="118"/>
        <v>#N/A</v>
      </c>
      <c r="BF182" s="531" t="e">
        <f t="shared" si="118"/>
        <v>#N/A</v>
      </c>
      <c r="BG182" s="531" t="e">
        <f t="shared" si="118"/>
        <v>#N/A</v>
      </c>
      <c r="BH182" s="531" t="e">
        <f t="shared" si="118"/>
        <v>#N/A</v>
      </c>
      <c r="BI182" s="531" t="e">
        <f t="shared" si="118"/>
        <v>#N/A</v>
      </c>
      <c r="BJ182" s="531" t="e">
        <f t="shared" si="118"/>
        <v>#N/A</v>
      </c>
      <c r="BK182" s="531" t="e">
        <f t="shared" si="118"/>
        <v>#N/A</v>
      </c>
      <c r="BL182" s="531" t="e">
        <f t="shared" si="118"/>
        <v>#N/A</v>
      </c>
      <c r="BM182" s="430"/>
      <c r="BN182" s="430"/>
      <c r="BO182" s="430"/>
      <c r="BP182" s="430"/>
      <c r="BQ182" s="430"/>
      <c r="BR182" s="430"/>
      <c r="BS182" s="430"/>
      <c r="BT182" s="430"/>
      <c r="BU182" s="430"/>
      <c r="BV182" s="330"/>
      <c r="BW182" s="330"/>
      <c r="BX182" s="330"/>
      <c r="BY182" s="330"/>
      <c r="BZ182" s="330"/>
      <c r="CA182" s="330"/>
      <c r="CB182" s="330"/>
      <c r="CC182" s="330"/>
      <c r="CD182" s="330"/>
      <c r="CE182" s="330"/>
      <c r="CF182" s="330"/>
      <c r="CG182" s="330"/>
      <c r="CH182" s="330"/>
      <c r="CI182" s="330"/>
      <c r="CJ182" s="330"/>
      <c r="CK182" s="330"/>
      <c r="CL182" s="330"/>
      <c r="CM182" s="330"/>
      <c r="CN182" s="330"/>
      <c r="CO182" s="330"/>
      <c r="CP182" s="440"/>
      <c r="CQ182" s="440"/>
      <c r="CR182" s="440"/>
      <c r="CS182" s="440"/>
      <c r="CT182" s="440"/>
      <c r="CU182" s="440"/>
      <c r="CV182" s="440"/>
      <c r="CW182" s="440"/>
      <c r="CX182" s="440"/>
      <c r="CY182" s="440"/>
      <c r="CZ182" s="440"/>
      <c r="DA182" s="440"/>
      <c r="DB182" s="440"/>
      <c r="DC182" s="440"/>
      <c r="DD182" s="440"/>
      <c r="DE182" s="440"/>
      <c r="DF182" s="440"/>
      <c r="DG182" s="440"/>
      <c r="DH182" s="440"/>
      <c r="DI182" s="440"/>
      <c r="DJ182" s="440"/>
      <c r="DK182" s="440"/>
      <c r="DL182" s="440"/>
      <c r="DM182" s="440"/>
      <c r="DN182" s="440"/>
      <c r="DO182" s="440"/>
    </row>
    <row r="183" spans="1:119" s="441" customFormat="1" ht="12.95" customHeight="1">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c r="AC183" s="330"/>
      <c r="AD183" s="345">
        <f t="shared" si="98"/>
        <v>0</v>
      </c>
      <c r="AE183" s="349"/>
      <c r="AF183" s="349"/>
      <c r="AG183" s="530"/>
      <c r="AH183" s="531" t="e">
        <f t="shared" ref="AH183:BL183" si="119">IF(AND(AH121&lt;=AH$126,AH152&gt;=AH$157),"OK","NG")</f>
        <v>#N/A</v>
      </c>
      <c r="AI183" s="531" t="e">
        <f t="shared" si="119"/>
        <v>#N/A</v>
      </c>
      <c r="AJ183" s="531" t="e">
        <f t="shared" si="119"/>
        <v>#N/A</v>
      </c>
      <c r="AK183" s="531" t="e">
        <f t="shared" si="119"/>
        <v>#N/A</v>
      </c>
      <c r="AL183" s="531" t="e">
        <f t="shared" si="119"/>
        <v>#N/A</v>
      </c>
      <c r="AM183" s="531" t="e">
        <f t="shared" si="119"/>
        <v>#N/A</v>
      </c>
      <c r="AN183" s="531" t="e">
        <f t="shared" si="119"/>
        <v>#N/A</v>
      </c>
      <c r="AO183" s="531" t="e">
        <f t="shared" si="119"/>
        <v>#N/A</v>
      </c>
      <c r="AP183" s="531" t="e">
        <f t="shared" si="119"/>
        <v>#N/A</v>
      </c>
      <c r="AQ183" s="531" t="e">
        <f t="shared" si="119"/>
        <v>#N/A</v>
      </c>
      <c r="AR183" s="531" t="e">
        <f t="shared" si="119"/>
        <v>#N/A</v>
      </c>
      <c r="AS183" s="531" t="e">
        <f t="shared" si="119"/>
        <v>#N/A</v>
      </c>
      <c r="AT183" s="531" t="e">
        <f t="shared" si="119"/>
        <v>#N/A</v>
      </c>
      <c r="AU183" s="531" t="e">
        <f t="shared" si="119"/>
        <v>#N/A</v>
      </c>
      <c r="AV183" s="531" t="e">
        <f t="shared" si="119"/>
        <v>#N/A</v>
      </c>
      <c r="AW183" s="531" t="e">
        <f t="shared" si="119"/>
        <v>#N/A</v>
      </c>
      <c r="AX183" s="531" t="e">
        <f t="shared" si="119"/>
        <v>#N/A</v>
      </c>
      <c r="AY183" s="531" t="e">
        <f t="shared" si="119"/>
        <v>#N/A</v>
      </c>
      <c r="AZ183" s="531" t="e">
        <f t="shared" si="119"/>
        <v>#N/A</v>
      </c>
      <c r="BA183" s="531" t="e">
        <f t="shared" si="119"/>
        <v>#N/A</v>
      </c>
      <c r="BB183" s="531" t="e">
        <f t="shared" si="119"/>
        <v>#N/A</v>
      </c>
      <c r="BC183" s="531" t="e">
        <f t="shared" si="119"/>
        <v>#N/A</v>
      </c>
      <c r="BD183" s="531" t="e">
        <f t="shared" si="119"/>
        <v>#N/A</v>
      </c>
      <c r="BE183" s="531" t="e">
        <f t="shared" si="119"/>
        <v>#N/A</v>
      </c>
      <c r="BF183" s="531" t="e">
        <f t="shared" si="119"/>
        <v>#N/A</v>
      </c>
      <c r="BG183" s="531" t="e">
        <f t="shared" si="119"/>
        <v>#N/A</v>
      </c>
      <c r="BH183" s="531" t="e">
        <f t="shared" si="119"/>
        <v>#N/A</v>
      </c>
      <c r="BI183" s="531" t="e">
        <f t="shared" si="119"/>
        <v>#N/A</v>
      </c>
      <c r="BJ183" s="531" t="e">
        <f t="shared" si="119"/>
        <v>#N/A</v>
      </c>
      <c r="BK183" s="531" t="e">
        <f t="shared" si="119"/>
        <v>#N/A</v>
      </c>
      <c r="BL183" s="531" t="e">
        <f t="shared" si="119"/>
        <v>#N/A</v>
      </c>
      <c r="BM183" s="430"/>
      <c r="BN183" s="430"/>
      <c r="BO183" s="430"/>
      <c r="BP183" s="430"/>
      <c r="BQ183" s="430"/>
      <c r="BR183" s="430"/>
      <c r="BS183" s="430"/>
      <c r="BT183" s="430"/>
      <c r="BU183" s="430"/>
      <c r="BV183" s="330"/>
      <c r="BW183" s="330"/>
      <c r="BX183" s="330"/>
      <c r="BY183" s="330"/>
      <c r="BZ183" s="330"/>
      <c r="CA183" s="330"/>
      <c r="CB183" s="330"/>
      <c r="CC183" s="330"/>
      <c r="CD183" s="330"/>
      <c r="CE183" s="330"/>
      <c r="CF183" s="330"/>
      <c r="CG183" s="330"/>
      <c r="CH183" s="330"/>
      <c r="CI183" s="330"/>
      <c r="CJ183" s="330"/>
      <c r="CK183" s="330"/>
      <c r="CL183" s="330"/>
      <c r="CM183" s="330"/>
      <c r="CN183" s="330"/>
      <c r="CO183" s="330"/>
      <c r="CP183" s="440"/>
      <c r="CQ183" s="440"/>
      <c r="CR183" s="440"/>
      <c r="CS183" s="440"/>
      <c r="CT183" s="440"/>
      <c r="CU183" s="440"/>
      <c r="CV183" s="440"/>
      <c r="CW183" s="440"/>
      <c r="CX183" s="440"/>
      <c r="CY183" s="440"/>
      <c r="CZ183" s="440"/>
      <c r="DA183" s="440"/>
      <c r="DB183" s="440"/>
      <c r="DC183" s="440"/>
      <c r="DD183" s="440"/>
      <c r="DE183" s="440"/>
      <c r="DF183" s="440"/>
      <c r="DG183" s="440"/>
      <c r="DH183" s="440"/>
      <c r="DI183" s="440"/>
      <c r="DJ183" s="440"/>
      <c r="DK183" s="440"/>
      <c r="DL183" s="440"/>
      <c r="DM183" s="440"/>
      <c r="DN183" s="440"/>
      <c r="DO183" s="440"/>
    </row>
    <row r="184" spans="1:119" s="441" customFormat="1" ht="12.95" customHeight="1">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c r="AC184" s="330"/>
      <c r="AD184" s="345">
        <f t="shared" si="98"/>
        <v>0</v>
      </c>
      <c r="AE184" s="349"/>
      <c r="AF184" s="349"/>
      <c r="AG184" s="530"/>
      <c r="AH184" s="531" t="e">
        <f t="shared" ref="AH184:BL184" si="120">IF(AND(AH122&lt;=AH$126,AH153&gt;=AH$157),"OK","NG")</f>
        <v>#N/A</v>
      </c>
      <c r="AI184" s="531" t="e">
        <f t="shared" si="120"/>
        <v>#N/A</v>
      </c>
      <c r="AJ184" s="531" t="e">
        <f t="shared" si="120"/>
        <v>#N/A</v>
      </c>
      <c r="AK184" s="531" t="e">
        <f t="shared" si="120"/>
        <v>#N/A</v>
      </c>
      <c r="AL184" s="531" t="e">
        <f t="shared" si="120"/>
        <v>#N/A</v>
      </c>
      <c r="AM184" s="531" t="e">
        <f t="shared" si="120"/>
        <v>#N/A</v>
      </c>
      <c r="AN184" s="531" t="e">
        <f t="shared" si="120"/>
        <v>#N/A</v>
      </c>
      <c r="AO184" s="531" t="e">
        <f t="shared" si="120"/>
        <v>#N/A</v>
      </c>
      <c r="AP184" s="531" t="e">
        <f t="shared" si="120"/>
        <v>#N/A</v>
      </c>
      <c r="AQ184" s="531" t="e">
        <f t="shared" si="120"/>
        <v>#N/A</v>
      </c>
      <c r="AR184" s="531" t="e">
        <f t="shared" si="120"/>
        <v>#N/A</v>
      </c>
      <c r="AS184" s="531" t="e">
        <f t="shared" si="120"/>
        <v>#N/A</v>
      </c>
      <c r="AT184" s="531" t="e">
        <f t="shared" si="120"/>
        <v>#N/A</v>
      </c>
      <c r="AU184" s="531" t="e">
        <f t="shared" si="120"/>
        <v>#N/A</v>
      </c>
      <c r="AV184" s="531" t="e">
        <f t="shared" si="120"/>
        <v>#N/A</v>
      </c>
      <c r="AW184" s="531" t="e">
        <f t="shared" si="120"/>
        <v>#N/A</v>
      </c>
      <c r="AX184" s="531" t="e">
        <f t="shared" si="120"/>
        <v>#N/A</v>
      </c>
      <c r="AY184" s="531" t="e">
        <f t="shared" si="120"/>
        <v>#N/A</v>
      </c>
      <c r="AZ184" s="531" t="e">
        <f t="shared" si="120"/>
        <v>#N/A</v>
      </c>
      <c r="BA184" s="531" t="e">
        <f t="shared" si="120"/>
        <v>#N/A</v>
      </c>
      <c r="BB184" s="531" t="e">
        <f t="shared" si="120"/>
        <v>#N/A</v>
      </c>
      <c r="BC184" s="531" t="e">
        <f t="shared" si="120"/>
        <v>#N/A</v>
      </c>
      <c r="BD184" s="531" t="e">
        <f t="shared" si="120"/>
        <v>#N/A</v>
      </c>
      <c r="BE184" s="531" t="e">
        <f t="shared" si="120"/>
        <v>#N/A</v>
      </c>
      <c r="BF184" s="531" t="e">
        <f t="shared" si="120"/>
        <v>#N/A</v>
      </c>
      <c r="BG184" s="531" t="e">
        <f t="shared" si="120"/>
        <v>#N/A</v>
      </c>
      <c r="BH184" s="531" t="e">
        <f t="shared" si="120"/>
        <v>#N/A</v>
      </c>
      <c r="BI184" s="531" t="e">
        <f t="shared" si="120"/>
        <v>#N/A</v>
      </c>
      <c r="BJ184" s="531" t="e">
        <f t="shared" si="120"/>
        <v>#N/A</v>
      </c>
      <c r="BK184" s="531" t="e">
        <f t="shared" si="120"/>
        <v>#N/A</v>
      </c>
      <c r="BL184" s="531" t="e">
        <f t="shared" si="120"/>
        <v>#N/A</v>
      </c>
      <c r="BM184" s="430"/>
      <c r="BN184" s="430"/>
      <c r="BO184" s="430"/>
      <c r="BP184" s="430"/>
      <c r="BQ184" s="430"/>
      <c r="BR184" s="430"/>
      <c r="BS184" s="430"/>
      <c r="BT184" s="430"/>
      <c r="BU184" s="430"/>
      <c r="BV184" s="330"/>
      <c r="BW184" s="330"/>
      <c r="BX184" s="330"/>
      <c r="BY184" s="330"/>
      <c r="BZ184" s="330"/>
      <c r="CA184" s="330"/>
      <c r="CB184" s="330"/>
      <c r="CC184" s="330"/>
      <c r="CD184" s="330"/>
      <c r="CE184" s="330"/>
      <c r="CF184" s="330"/>
      <c r="CG184" s="330"/>
      <c r="CH184" s="330"/>
      <c r="CI184" s="330"/>
      <c r="CJ184" s="330"/>
      <c r="CK184" s="330"/>
      <c r="CL184" s="330"/>
      <c r="CM184" s="330"/>
      <c r="CN184" s="330"/>
      <c r="CO184" s="330"/>
      <c r="CP184" s="440"/>
      <c r="CQ184" s="440"/>
      <c r="CR184" s="440"/>
      <c r="CS184" s="440"/>
      <c r="CT184" s="440"/>
      <c r="CU184" s="440"/>
      <c r="CV184" s="440"/>
      <c r="CW184" s="440"/>
      <c r="CX184" s="440"/>
      <c r="CY184" s="440"/>
      <c r="CZ184" s="440"/>
      <c r="DA184" s="440"/>
      <c r="DB184" s="440"/>
      <c r="DC184" s="440"/>
      <c r="DD184" s="440"/>
      <c r="DE184" s="440"/>
      <c r="DF184" s="440"/>
      <c r="DG184" s="440"/>
      <c r="DH184" s="440"/>
      <c r="DI184" s="440"/>
      <c r="DJ184" s="440"/>
      <c r="DK184" s="440"/>
      <c r="DL184" s="440"/>
      <c r="DM184" s="440"/>
      <c r="DN184" s="440"/>
      <c r="DO184" s="440"/>
    </row>
    <row r="185" spans="1:119" s="441" customFormat="1" ht="12.95" customHeight="1">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c r="AC185" s="330"/>
      <c r="AD185" s="345">
        <f t="shared" si="98"/>
        <v>0</v>
      </c>
      <c r="AE185" s="349"/>
      <c r="AF185" s="349"/>
      <c r="AG185" s="530"/>
      <c r="AH185" s="531" t="e">
        <f t="shared" ref="AH185:BL185" si="121">IF(AND(AH123&lt;=AH$126,AH154&gt;=AH$157),"OK","NG")</f>
        <v>#N/A</v>
      </c>
      <c r="AI185" s="531" t="e">
        <f t="shared" si="121"/>
        <v>#N/A</v>
      </c>
      <c r="AJ185" s="531" t="e">
        <f t="shared" si="121"/>
        <v>#N/A</v>
      </c>
      <c r="AK185" s="531" t="e">
        <f t="shared" si="121"/>
        <v>#N/A</v>
      </c>
      <c r="AL185" s="531" t="e">
        <f t="shared" si="121"/>
        <v>#N/A</v>
      </c>
      <c r="AM185" s="531" t="e">
        <f t="shared" si="121"/>
        <v>#N/A</v>
      </c>
      <c r="AN185" s="531" t="e">
        <f t="shared" si="121"/>
        <v>#N/A</v>
      </c>
      <c r="AO185" s="531" t="e">
        <f t="shared" si="121"/>
        <v>#N/A</v>
      </c>
      <c r="AP185" s="531" t="e">
        <f t="shared" si="121"/>
        <v>#N/A</v>
      </c>
      <c r="AQ185" s="531" t="e">
        <f t="shared" si="121"/>
        <v>#N/A</v>
      </c>
      <c r="AR185" s="531" t="e">
        <f t="shared" si="121"/>
        <v>#N/A</v>
      </c>
      <c r="AS185" s="531" t="e">
        <f t="shared" si="121"/>
        <v>#N/A</v>
      </c>
      <c r="AT185" s="531" t="e">
        <f t="shared" si="121"/>
        <v>#N/A</v>
      </c>
      <c r="AU185" s="531" t="e">
        <f t="shared" si="121"/>
        <v>#N/A</v>
      </c>
      <c r="AV185" s="531" t="e">
        <f t="shared" si="121"/>
        <v>#N/A</v>
      </c>
      <c r="AW185" s="531" t="e">
        <f t="shared" si="121"/>
        <v>#N/A</v>
      </c>
      <c r="AX185" s="531" t="e">
        <f t="shared" si="121"/>
        <v>#N/A</v>
      </c>
      <c r="AY185" s="531" t="e">
        <f t="shared" si="121"/>
        <v>#N/A</v>
      </c>
      <c r="AZ185" s="531" t="e">
        <f t="shared" si="121"/>
        <v>#N/A</v>
      </c>
      <c r="BA185" s="531" t="e">
        <f t="shared" si="121"/>
        <v>#N/A</v>
      </c>
      <c r="BB185" s="531" t="e">
        <f t="shared" si="121"/>
        <v>#N/A</v>
      </c>
      <c r="BC185" s="531" t="e">
        <f t="shared" si="121"/>
        <v>#N/A</v>
      </c>
      <c r="BD185" s="531" t="e">
        <f t="shared" si="121"/>
        <v>#N/A</v>
      </c>
      <c r="BE185" s="531" t="e">
        <f t="shared" si="121"/>
        <v>#N/A</v>
      </c>
      <c r="BF185" s="531" t="e">
        <f t="shared" si="121"/>
        <v>#N/A</v>
      </c>
      <c r="BG185" s="531" t="e">
        <f t="shared" si="121"/>
        <v>#N/A</v>
      </c>
      <c r="BH185" s="531" t="e">
        <f t="shared" si="121"/>
        <v>#N/A</v>
      </c>
      <c r="BI185" s="531" t="e">
        <f t="shared" si="121"/>
        <v>#N/A</v>
      </c>
      <c r="BJ185" s="531" t="e">
        <f t="shared" si="121"/>
        <v>#N/A</v>
      </c>
      <c r="BK185" s="531" t="e">
        <f t="shared" si="121"/>
        <v>#N/A</v>
      </c>
      <c r="BL185" s="531" t="e">
        <f t="shared" si="121"/>
        <v>#N/A</v>
      </c>
      <c r="BM185" s="430"/>
      <c r="BN185" s="430"/>
      <c r="BO185" s="430"/>
      <c r="BP185" s="430"/>
      <c r="BQ185" s="430"/>
      <c r="BR185" s="430"/>
      <c r="BS185" s="430"/>
      <c r="BT185" s="430"/>
      <c r="BU185" s="430"/>
      <c r="BV185" s="330"/>
      <c r="BW185" s="330"/>
      <c r="BX185" s="330"/>
      <c r="BY185" s="330"/>
      <c r="BZ185" s="330"/>
      <c r="CA185" s="330"/>
      <c r="CB185" s="330"/>
      <c r="CC185" s="330"/>
      <c r="CD185" s="330"/>
      <c r="CE185" s="330"/>
      <c r="CF185" s="330"/>
      <c r="CG185" s="330"/>
      <c r="CH185" s="330"/>
      <c r="CI185" s="330"/>
      <c r="CJ185" s="330"/>
      <c r="CK185" s="330"/>
      <c r="CL185" s="330"/>
      <c r="CM185" s="330"/>
      <c r="CN185" s="330"/>
      <c r="CO185" s="330"/>
      <c r="CP185" s="440"/>
      <c r="CQ185" s="440"/>
      <c r="CR185" s="440"/>
      <c r="CS185" s="440"/>
      <c r="CT185" s="440"/>
      <c r="CU185" s="440"/>
      <c r="CV185" s="440"/>
      <c r="CW185" s="440"/>
      <c r="CX185" s="440"/>
      <c r="CY185" s="440"/>
      <c r="CZ185" s="440"/>
      <c r="DA185" s="440"/>
      <c r="DB185" s="440"/>
      <c r="DC185" s="440"/>
      <c r="DD185" s="440"/>
      <c r="DE185" s="440"/>
      <c r="DF185" s="440"/>
      <c r="DG185" s="440"/>
      <c r="DH185" s="440"/>
      <c r="DI185" s="440"/>
      <c r="DJ185" s="440"/>
      <c r="DK185" s="440"/>
      <c r="DL185" s="440"/>
      <c r="DM185" s="440"/>
      <c r="DN185" s="440"/>
      <c r="DO185" s="440"/>
    </row>
    <row r="186" spans="1:119" s="441" customFormat="1" ht="12.95" customHeight="1">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c r="AC186" s="330"/>
      <c r="AD186" s="345">
        <f t="shared" si="98"/>
        <v>0</v>
      </c>
      <c r="AE186" s="349"/>
      <c r="AF186" s="349"/>
      <c r="AG186" s="530"/>
      <c r="AH186" s="531" t="e">
        <f t="shared" ref="AH186:BL186" si="122">IF(AND(AH124&lt;=AH$126,AH155&gt;=AH$157),"OK","NG")</f>
        <v>#N/A</v>
      </c>
      <c r="AI186" s="531" t="e">
        <f t="shared" si="122"/>
        <v>#N/A</v>
      </c>
      <c r="AJ186" s="531" t="e">
        <f t="shared" si="122"/>
        <v>#N/A</v>
      </c>
      <c r="AK186" s="531" t="e">
        <f t="shared" si="122"/>
        <v>#N/A</v>
      </c>
      <c r="AL186" s="531" t="e">
        <f t="shared" si="122"/>
        <v>#N/A</v>
      </c>
      <c r="AM186" s="531" t="e">
        <f t="shared" si="122"/>
        <v>#N/A</v>
      </c>
      <c r="AN186" s="531" t="e">
        <f t="shared" si="122"/>
        <v>#N/A</v>
      </c>
      <c r="AO186" s="531" t="e">
        <f t="shared" si="122"/>
        <v>#N/A</v>
      </c>
      <c r="AP186" s="531" t="e">
        <f t="shared" si="122"/>
        <v>#N/A</v>
      </c>
      <c r="AQ186" s="531" t="e">
        <f t="shared" si="122"/>
        <v>#N/A</v>
      </c>
      <c r="AR186" s="531" t="e">
        <f t="shared" si="122"/>
        <v>#N/A</v>
      </c>
      <c r="AS186" s="531" t="e">
        <f t="shared" si="122"/>
        <v>#N/A</v>
      </c>
      <c r="AT186" s="531" t="e">
        <f t="shared" si="122"/>
        <v>#N/A</v>
      </c>
      <c r="AU186" s="531" t="e">
        <f t="shared" si="122"/>
        <v>#N/A</v>
      </c>
      <c r="AV186" s="531" t="e">
        <f t="shared" si="122"/>
        <v>#N/A</v>
      </c>
      <c r="AW186" s="531" t="e">
        <f t="shared" si="122"/>
        <v>#N/A</v>
      </c>
      <c r="AX186" s="531" t="e">
        <f t="shared" si="122"/>
        <v>#N/A</v>
      </c>
      <c r="AY186" s="531" t="e">
        <f t="shared" si="122"/>
        <v>#N/A</v>
      </c>
      <c r="AZ186" s="531" t="e">
        <f t="shared" si="122"/>
        <v>#N/A</v>
      </c>
      <c r="BA186" s="531" t="e">
        <f t="shared" si="122"/>
        <v>#N/A</v>
      </c>
      <c r="BB186" s="531" t="e">
        <f t="shared" si="122"/>
        <v>#N/A</v>
      </c>
      <c r="BC186" s="531" t="e">
        <f t="shared" si="122"/>
        <v>#N/A</v>
      </c>
      <c r="BD186" s="531" t="e">
        <f t="shared" si="122"/>
        <v>#N/A</v>
      </c>
      <c r="BE186" s="531" t="e">
        <f t="shared" si="122"/>
        <v>#N/A</v>
      </c>
      <c r="BF186" s="531" t="e">
        <f t="shared" si="122"/>
        <v>#N/A</v>
      </c>
      <c r="BG186" s="531" t="e">
        <f t="shared" si="122"/>
        <v>#N/A</v>
      </c>
      <c r="BH186" s="531" t="e">
        <f t="shared" si="122"/>
        <v>#N/A</v>
      </c>
      <c r="BI186" s="531" t="e">
        <f t="shared" si="122"/>
        <v>#N/A</v>
      </c>
      <c r="BJ186" s="531" t="e">
        <f t="shared" si="122"/>
        <v>#N/A</v>
      </c>
      <c r="BK186" s="531" t="e">
        <f t="shared" si="122"/>
        <v>#N/A</v>
      </c>
      <c r="BL186" s="531" t="e">
        <f t="shared" si="122"/>
        <v>#N/A</v>
      </c>
      <c r="BM186" s="430"/>
      <c r="BN186" s="430"/>
      <c r="BO186" s="430"/>
      <c r="BP186" s="430"/>
      <c r="BQ186" s="430"/>
      <c r="BR186" s="430"/>
      <c r="BS186" s="430"/>
      <c r="BT186" s="430"/>
      <c r="BU186" s="430"/>
      <c r="BV186" s="330"/>
      <c r="BW186" s="330"/>
      <c r="BX186" s="330"/>
      <c r="BY186" s="330"/>
      <c r="BZ186" s="330"/>
      <c r="CA186" s="330"/>
      <c r="CB186" s="330"/>
      <c r="CC186" s="330"/>
      <c r="CD186" s="330"/>
      <c r="CE186" s="330"/>
      <c r="CF186" s="330"/>
      <c r="CG186" s="330"/>
      <c r="CH186" s="330"/>
      <c r="CI186" s="330"/>
      <c r="CJ186" s="330"/>
      <c r="CK186" s="330"/>
      <c r="CL186" s="330"/>
      <c r="CM186" s="330"/>
      <c r="CN186" s="330"/>
      <c r="CO186" s="330"/>
      <c r="CP186" s="440"/>
      <c r="CQ186" s="440"/>
      <c r="CR186" s="440"/>
      <c r="CS186" s="440"/>
      <c r="CT186" s="440"/>
      <c r="CU186" s="440"/>
      <c r="CV186" s="440"/>
      <c r="CW186" s="440"/>
      <c r="CX186" s="440"/>
      <c r="CY186" s="440"/>
      <c r="CZ186" s="440"/>
      <c r="DA186" s="440"/>
      <c r="DB186" s="440"/>
      <c r="DC186" s="440"/>
      <c r="DD186" s="440"/>
      <c r="DE186" s="440"/>
      <c r="DF186" s="440"/>
      <c r="DG186" s="440"/>
      <c r="DH186" s="440"/>
      <c r="DI186" s="440"/>
      <c r="DJ186" s="440"/>
      <c r="DK186" s="440"/>
      <c r="DL186" s="440"/>
      <c r="DM186" s="440"/>
      <c r="DN186" s="440"/>
      <c r="DO186" s="440"/>
    </row>
    <row r="187" spans="1:119" s="441" customFormat="1" ht="12.95" customHeight="1" thickBot="1">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c r="AC187" s="330"/>
      <c r="AD187" s="532">
        <f t="shared" si="98"/>
        <v>0</v>
      </c>
      <c r="AE187" s="533"/>
      <c r="AF187" s="533"/>
      <c r="AG187" s="534"/>
      <c r="AH187" s="531" t="e">
        <f t="shared" ref="AH187:BL187" si="123">IF(AND(AH125&lt;=AH$126,AH156&gt;=AH$157),"OK","NG")</f>
        <v>#N/A</v>
      </c>
      <c r="AI187" s="531" t="e">
        <f t="shared" si="123"/>
        <v>#N/A</v>
      </c>
      <c r="AJ187" s="531" t="e">
        <f t="shared" si="123"/>
        <v>#N/A</v>
      </c>
      <c r="AK187" s="531" t="e">
        <f t="shared" si="123"/>
        <v>#N/A</v>
      </c>
      <c r="AL187" s="531" t="e">
        <f t="shared" si="123"/>
        <v>#N/A</v>
      </c>
      <c r="AM187" s="531" t="e">
        <f t="shared" si="123"/>
        <v>#N/A</v>
      </c>
      <c r="AN187" s="531" t="e">
        <f t="shared" si="123"/>
        <v>#N/A</v>
      </c>
      <c r="AO187" s="531" t="e">
        <f t="shared" si="123"/>
        <v>#N/A</v>
      </c>
      <c r="AP187" s="531" t="e">
        <f t="shared" si="123"/>
        <v>#N/A</v>
      </c>
      <c r="AQ187" s="531" t="e">
        <f t="shared" si="123"/>
        <v>#N/A</v>
      </c>
      <c r="AR187" s="531" t="e">
        <f t="shared" si="123"/>
        <v>#N/A</v>
      </c>
      <c r="AS187" s="531" t="e">
        <f t="shared" si="123"/>
        <v>#N/A</v>
      </c>
      <c r="AT187" s="531" t="e">
        <f t="shared" si="123"/>
        <v>#N/A</v>
      </c>
      <c r="AU187" s="531" t="e">
        <f t="shared" si="123"/>
        <v>#N/A</v>
      </c>
      <c r="AV187" s="531" t="e">
        <f t="shared" si="123"/>
        <v>#N/A</v>
      </c>
      <c r="AW187" s="531" t="e">
        <f t="shared" si="123"/>
        <v>#N/A</v>
      </c>
      <c r="AX187" s="531" t="e">
        <f t="shared" si="123"/>
        <v>#N/A</v>
      </c>
      <c r="AY187" s="531" t="e">
        <f t="shared" si="123"/>
        <v>#N/A</v>
      </c>
      <c r="AZ187" s="531" t="e">
        <f t="shared" si="123"/>
        <v>#N/A</v>
      </c>
      <c r="BA187" s="531" t="e">
        <f t="shared" si="123"/>
        <v>#N/A</v>
      </c>
      <c r="BB187" s="531" t="e">
        <f t="shared" si="123"/>
        <v>#N/A</v>
      </c>
      <c r="BC187" s="531" t="e">
        <f t="shared" si="123"/>
        <v>#N/A</v>
      </c>
      <c r="BD187" s="531" t="e">
        <f t="shared" si="123"/>
        <v>#N/A</v>
      </c>
      <c r="BE187" s="531" t="e">
        <f t="shared" si="123"/>
        <v>#N/A</v>
      </c>
      <c r="BF187" s="531" t="e">
        <f t="shared" si="123"/>
        <v>#N/A</v>
      </c>
      <c r="BG187" s="531" t="e">
        <f t="shared" si="123"/>
        <v>#N/A</v>
      </c>
      <c r="BH187" s="531" t="e">
        <f t="shared" si="123"/>
        <v>#N/A</v>
      </c>
      <c r="BI187" s="531" t="e">
        <f t="shared" si="123"/>
        <v>#N/A</v>
      </c>
      <c r="BJ187" s="531" t="e">
        <f t="shared" si="123"/>
        <v>#N/A</v>
      </c>
      <c r="BK187" s="531" t="e">
        <f t="shared" si="123"/>
        <v>#N/A</v>
      </c>
      <c r="BL187" s="531" t="e">
        <f t="shared" si="123"/>
        <v>#N/A</v>
      </c>
      <c r="BM187" s="430"/>
      <c r="BN187" s="430"/>
      <c r="BO187" s="430"/>
      <c r="BP187" s="430"/>
      <c r="BQ187" s="430"/>
      <c r="BR187" s="430"/>
      <c r="BS187" s="430"/>
      <c r="BT187" s="430"/>
      <c r="BU187" s="430"/>
      <c r="BV187" s="330"/>
      <c r="BW187" s="330"/>
      <c r="BX187" s="330"/>
      <c r="BY187" s="330"/>
      <c r="BZ187" s="330"/>
      <c r="CA187" s="330"/>
      <c r="CB187" s="330"/>
      <c r="CC187" s="330"/>
      <c r="CD187" s="330"/>
      <c r="CE187" s="330"/>
      <c r="CF187" s="330"/>
      <c r="CG187" s="330"/>
      <c r="CH187" s="330"/>
      <c r="CI187" s="330"/>
      <c r="CJ187" s="330"/>
      <c r="CK187" s="330"/>
      <c r="CL187" s="330"/>
      <c r="CM187" s="330"/>
      <c r="CN187" s="330"/>
      <c r="CO187" s="330"/>
      <c r="CP187" s="440"/>
      <c r="CQ187" s="440"/>
      <c r="CR187" s="440"/>
      <c r="CS187" s="440"/>
      <c r="CT187" s="440"/>
      <c r="CU187" s="440"/>
      <c r="CV187" s="440"/>
      <c r="CW187" s="440"/>
      <c r="CX187" s="440"/>
      <c r="CY187" s="440"/>
      <c r="CZ187" s="440"/>
      <c r="DA187" s="440"/>
      <c r="DB187" s="440"/>
      <c r="DC187" s="440"/>
      <c r="DD187" s="440"/>
      <c r="DE187" s="440"/>
      <c r="DF187" s="440"/>
      <c r="DG187" s="440"/>
      <c r="DH187" s="440"/>
      <c r="DI187" s="440"/>
      <c r="DJ187" s="440"/>
      <c r="DK187" s="440"/>
      <c r="DL187" s="440"/>
      <c r="DM187" s="440"/>
      <c r="DN187" s="440"/>
      <c r="DO187" s="440"/>
    </row>
    <row r="188" spans="1:119" s="441" customFormat="1" ht="12.95" customHeight="1">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c r="AC188" s="330"/>
      <c r="AD188" s="330"/>
      <c r="AE188" s="330"/>
      <c r="AF188" s="330"/>
      <c r="AG188" s="330"/>
      <c r="AH188" s="330"/>
      <c r="AI188" s="330"/>
      <c r="AJ188" s="330"/>
      <c r="AK188" s="330"/>
      <c r="AL188" s="330"/>
      <c r="AM188" s="332"/>
      <c r="AN188" s="330"/>
      <c r="AO188" s="330"/>
      <c r="AP188" s="330"/>
      <c r="AQ188" s="330"/>
      <c r="AR188" s="330"/>
      <c r="AS188" s="330"/>
      <c r="AT188" s="330"/>
      <c r="AU188" s="330"/>
      <c r="AV188" s="330"/>
      <c r="AW188" s="330"/>
      <c r="AX188" s="330"/>
      <c r="AY188" s="330"/>
      <c r="AZ188" s="330"/>
      <c r="BA188" s="330"/>
      <c r="BB188" s="330"/>
      <c r="BC188" s="330"/>
      <c r="BD188" s="330"/>
      <c r="BE188" s="330"/>
      <c r="BF188" s="330"/>
      <c r="BG188" s="330"/>
      <c r="BH188" s="330"/>
      <c r="BI188" s="330"/>
      <c r="BJ188" s="330"/>
      <c r="BK188" s="330"/>
      <c r="BL188" s="330"/>
      <c r="BM188" s="430"/>
      <c r="BN188" s="430"/>
      <c r="BO188" s="430"/>
      <c r="BP188" s="430"/>
      <c r="BQ188" s="430"/>
      <c r="BR188" s="430"/>
      <c r="BS188" s="430"/>
      <c r="BT188" s="430"/>
      <c r="BU188" s="430"/>
      <c r="BV188" s="330"/>
      <c r="BW188" s="330"/>
      <c r="BX188" s="330"/>
      <c r="BY188" s="330"/>
      <c r="BZ188" s="330"/>
      <c r="CA188" s="330"/>
      <c r="CB188" s="330"/>
      <c r="CC188" s="330"/>
      <c r="CD188" s="330"/>
      <c r="CE188" s="330"/>
      <c r="CF188" s="330"/>
      <c r="CG188" s="330"/>
      <c r="CH188" s="330"/>
      <c r="CI188" s="330"/>
      <c r="CJ188" s="330"/>
      <c r="CK188" s="330"/>
      <c r="CL188" s="330"/>
      <c r="CM188" s="330"/>
      <c r="CN188" s="330"/>
      <c r="CO188" s="330"/>
      <c r="CP188" s="440"/>
      <c r="CQ188" s="440"/>
      <c r="CR188" s="440"/>
      <c r="CS188" s="440"/>
      <c r="CT188" s="440"/>
      <c r="CU188" s="440"/>
      <c r="CV188" s="440"/>
      <c r="CW188" s="440"/>
      <c r="CX188" s="440"/>
      <c r="CY188" s="440"/>
      <c r="CZ188" s="440"/>
      <c r="DA188" s="440"/>
      <c r="DB188" s="440"/>
      <c r="DC188" s="440"/>
      <c r="DD188" s="440"/>
      <c r="DE188" s="440"/>
      <c r="DF188" s="440"/>
      <c r="DG188" s="440"/>
      <c r="DH188" s="440"/>
      <c r="DI188" s="440"/>
      <c r="DJ188" s="440"/>
      <c r="DK188" s="440"/>
      <c r="DL188" s="440"/>
      <c r="DM188" s="440"/>
      <c r="DN188" s="440"/>
      <c r="DO188" s="440"/>
    </row>
    <row r="189" spans="1:119" s="441" customFormat="1" ht="12.95" customHeight="1">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430"/>
      <c r="AD189" s="430"/>
      <c r="AE189" s="430"/>
      <c r="AF189" s="430"/>
      <c r="AG189" s="430"/>
      <c r="AH189" s="519"/>
      <c r="AI189" s="519"/>
      <c r="AJ189" s="519"/>
      <c r="AK189" s="519"/>
      <c r="AL189" s="519"/>
      <c r="AM189" s="519"/>
      <c r="AN189" s="519"/>
      <c r="AO189" s="519"/>
      <c r="AP189" s="519"/>
      <c r="AQ189" s="519"/>
      <c r="AR189" s="519"/>
      <c r="AS189" s="519"/>
      <c r="AT189" s="519"/>
      <c r="AU189" s="519"/>
      <c r="AV189" s="519"/>
      <c r="AW189" s="519"/>
      <c r="AX189" s="519"/>
      <c r="AY189" s="519"/>
      <c r="AZ189" s="519"/>
      <c r="BA189" s="519"/>
      <c r="BB189" s="519"/>
      <c r="BC189" s="519"/>
      <c r="BD189" s="519"/>
      <c r="BE189" s="519"/>
      <c r="BF189" s="519"/>
      <c r="BG189" s="519"/>
      <c r="BH189" s="519"/>
      <c r="BI189" s="519"/>
      <c r="BJ189" s="519"/>
      <c r="BK189" s="519"/>
      <c r="BL189" s="519"/>
      <c r="BM189" s="430"/>
      <c r="BN189" s="430"/>
      <c r="BO189" s="430"/>
      <c r="BP189" s="430"/>
      <c r="BQ189" s="430"/>
      <c r="BR189" s="430"/>
      <c r="BS189" s="430"/>
      <c r="BT189" s="430"/>
      <c r="BU189" s="430"/>
      <c r="BV189" s="330"/>
      <c r="BW189" s="330"/>
      <c r="BX189" s="330"/>
      <c r="BY189" s="330"/>
      <c r="BZ189" s="330"/>
      <c r="CA189" s="330"/>
      <c r="CB189" s="330"/>
      <c r="CC189" s="330"/>
      <c r="CD189" s="330"/>
      <c r="CE189" s="330"/>
      <c r="CF189" s="330"/>
      <c r="CG189" s="330"/>
      <c r="CH189" s="330"/>
      <c r="CI189" s="330"/>
      <c r="CJ189" s="330"/>
      <c r="CK189" s="330"/>
      <c r="CL189" s="330"/>
      <c r="CM189" s="330"/>
      <c r="CN189" s="330"/>
      <c r="CO189" s="330"/>
      <c r="CP189" s="440"/>
      <c r="CQ189" s="440"/>
      <c r="CR189" s="440"/>
      <c r="CS189" s="440"/>
      <c r="CT189" s="440"/>
      <c r="CU189" s="440"/>
      <c r="CV189" s="440"/>
      <c r="CW189" s="440"/>
      <c r="CX189" s="440"/>
      <c r="CY189" s="440"/>
      <c r="CZ189" s="440"/>
      <c r="DA189" s="440"/>
      <c r="DB189" s="440"/>
      <c r="DC189" s="440"/>
      <c r="DD189" s="440"/>
      <c r="DE189" s="440"/>
      <c r="DF189" s="440"/>
      <c r="DG189" s="440"/>
      <c r="DH189" s="440"/>
      <c r="DI189" s="440"/>
      <c r="DJ189" s="440"/>
      <c r="DK189" s="440"/>
      <c r="DL189" s="440"/>
      <c r="DM189" s="440"/>
      <c r="DN189" s="440"/>
      <c r="DO189" s="440"/>
    </row>
    <row r="190" spans="1:119" s="537" customFormat="1" ht="12.95" customHeight="1">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c r="AC190" s="430"/>
      <c r="AD190" s="430"/>
      <c r="AE190" s="430"/>
      <c r="AF190" s="430"/>
      <c r="AG190" s="430"/>
      <c r="AH190" s="430"/>
      <c r="AI190" s="430"/>
      <c r="AJ190" s="430"/>
      <c r="AK190" s="430"/>
      <c r="AL190" s="430"/>
      <c r="AM190" s="518"/>
      <c r="AN190" s="430"/>
      <c r="AO190" s="430"/>
      <c r="AP190" s="430"/>
      <c r="AQ190" s="430"/>
      <c r="AR190" s="430"/>
      <c r="AS190" s="430"/>
      <c r="AT190" s="430"/>
      <c r="AU190" s="430"/>
      <c r="AV190" s="430"/>
      <c r="AW190" s="430"/>
      <c r="AX190" s="430"/>
      <c r="AY190" s="430"/>
      <c r="AZ190" s="430"/>
      <c r="BA190" s="430"/>
      <c r="BB190" s="430"/>
      <c r="BC190" s="430"/>
      <c r="BD190" s="430"/>
      <c r="BE190" s="430"/>
      <c r="BF190" s="430"/>
      <c r="BG190" s="430"/>
      <c r="BH190" s="430"/>
      <c r="BI190" s="430"/>
      <c r="BJ190" s="430"/>
      <c r="BK190" s="430"/>
      <c r="BL190" s="430"/>
      <c r="BM190" s="430"/>
      <c r="BN190" s="430"/>
      <c r="BO190" s="430"/>
      <c r="BP190" s="430"/>
      <c r="BQ190" s="430"/>
      <c r="BR190" s="430"/>
      <c r="BS190" s="430"/>
      <c r="BT190" s="430"/>
      <c r="BU190" s="430"/>
      <c r="BV190" s="535"/>
      <c r="BW190" s="535"/>
      <c r="BX190" s="535"/>
      <c r="BY190" s="535"/>
      <c r="BZ190" s="535"/>
      <c r="CA190" s="535"/>
      <c r="CB190" s="535"/>
      <c r="CC190" s="535"/>
      <c r="CD190" s="535"/>
      <c r="CE190" s="535"/>
      <c r="CF190" s="535"/>
      <c r="CG190" s="535"/>
      <c r="CH190" s="535"/>
      <c r="CI190" s="535"/>
      <c r="CJ190" s="535"/>
      <c r="CK190" s="535"/>
      <c r="CL190" s="535"/>
      <c r="CM190" s="535"/>
      <c r="CN190" s="535"/>
      <c r="CO190" s="535"/>
      <c r="CP190" s="536"/>
      <c r="CQ190" s="536"/>
      <c r="CR190" s="536"/>
      <c r="CS190" s="536"/>
      <c r="CT190" s="536"/>
      <c r="CU190" s="536"/>
      <c r="CV190" s="536"/>
      <c r="CW190" s="536"/>
      <c r="CX190" s="536"/>
      <c r="CY190" s="536"/>
      <c r="CZ190" s="536"/>
      <c r="DA190" s="536"/>
      <c r="DB190" s="536"/>
      <c r="DC190" s="536"/>
      <c r="DD190" s="536"/>
      <c r="DE190" s="536"/>
      <c r="DF190" s="536"/>
      <c r="DG190" s="536"/>
      <c r="DH190" s="536"/>
      <c r="DI190" s="536"/>
      <c r="DJ190" s="536"/>
      <c r="DK190" s="536"/>
      <c r="DL190" s="536"/>
      <c r="DM190" s="536"/>
      <c r="DN190" s="536"/>
      <c r="DO190" s="536"/>
    </row>
    <row r="191" spans="1:119" s="537" customFormat="1" ht="12.95" customHeight="1">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c r="AC191" s="430"/>
      <c r="AD191" s="430"/>
      <c r="AE191" s="430"/>
      <c r="AF191" s="430"/>
      <c r="AG191" s="430"/>
      <c r="AH191" s="430"/>
      <c r="AI191" s="430"/>
      <c r="AJ191" s="430"/>
      <c r="AK191" s="430"/>
      <c r="AL191" s="430"/>
      <c r="AM191" s="518"/>
      <c r="AN191" s="430"/>
      <c r="AO191" s="430"/>
      <c r="AP191" s="430"/>
      <c r="AQ191" s="430"/>
      <c r="AR191" s="430"/>
      <c r="AS191" s="430"/>
      <c r="AT191" s="430"/>
      <c r="AU191" s="430"/>
      <c r="AV191" s="430"/>
      <c r="AW191" s="430"/>
      <c r="AX191" s="430"/>
      <c r="AY191" s="430"/>
      <c r="AZ191" s="430"/>
      <c r="BA191" s="430"/>
      <c r="BB191" s="430"/>
      <c r="BC191" s="430"/>
      <c r="BD191" s="430"/>
      <c r="BE191" s="430"/>
      <c r="BF191" s="430"/>
      <c r="BG191" s="430"/>
      <c r="BH191" s="430"/>
      <c r="BI191" s="430"/>
      <c r="BJ191" s="430"/>
      <c r="BK191" s="430"/>
      <c r="BL191" s="430"/>
      <c r="BM191" s="430"/>
      <c r="BN191" s="430"/>
      <c r="BO191" s="430"/>
      <c r="BP191" s="430"/>
      <c r="BQ191" s="430"/>
      <c r="BR191" s="430"/>
      <c r="BS191" s="430"/>
      <c r="BT191" s="430"/>
      <c r="BU191" s="430"/>
      <c r="BV191" s="535"/>
      <c r="BW191" s="535"/>
      <c r="BX191" s="535"/>
      <c r="BY191" s="535"/>
      <c r="BZ191" s="535"/>
      <c r="CA191" s="535"/>
      <c r="CB191" s="535"/>
      <c r="CC191" s="535"/>
      <c r="CD191" s="535"/>
      <c r="CE191" s="535"/>
      <c r="CF191" s="535"/>
      <c r="CG191" s="535"/>
      <c r="CH191" s="535"/>
      <c r="CI191" s="535"/>
      <c r="CJ191" s="535"/>
      <c r="CK191" s="535"/>
      <c r="CL191" s="535"/>
      <c r="CM191" s="535"/>
      <c r="CN191" s="535"/>
      <c r="CO191" s="535"/>
      <c r="CP191" s="536"/>
      <c r="CQ191" s="536"/>
      <c r="CR191" s="536"/>
      <c r="CS191" s="536"/>
      <c r="CT191" s="536"/>
      <c r="CU191" s="536"/>
      <c r="CV191" s="536"/>
      <c r="CW191" s="536"/>
      <c r="CX191" s="536"/>
      <c r="CY191" s="536"/>
      <c r="CZ191" s="536"/>
      <c r="DA191" s="536"/>
      <c r="DB191" s="536"/>
      <c r="DC191" s="536"/>
      <c r="DD191" s="536"/>
      <c r="DE191" s="536"/>
      <c r="DF191" s="536"/>
      <c r="DG191" s="536"/>
      <c r="DH191" s="536"/>
      <c r="DI191" s="536"/>
      <c r="DJ191" s="536"/>
      <c r="DK191" s="536"/>
      <c r="DL191" s="536"/>
      <c r="DM191" s="536"/>
      <c r="DN191" s="536"/>
      <c r="DO191" s="536"/>
    </row>
    <row r="192" spans="1:119" s="537" customFormat="1" ht="12.95" customHeight="1">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c r="AC192" s="330"/>
      <c r="AD192" s="330"/>
      <c r="AE192" s="330"/>
      <c r="AF192" s="330"/>
      <c r="AG192" s="330"/>
      <c r="AH192" s="330"/>
      <c r="AI192" s="330"/>
      <c r="AJ192" s="330"/>
      <c r="AK192" s="330"/>
      <c r="AL192" s="330"/>
      <c r="AM192" s="332"/>
      <c r="AN192" s="330"/>
      <c r="AO192" s="330"/>
      <c r="AP192" s="330"/>
      <c r="AQ192" s="330"/>
      <c r="AR192" s="330"/>
      <c r="AS192" s="330"/>
      <c r="AT192" s="330"/>
      <c r="AU192" s="330"/>
      <c r="AV192" s="330"/>
      <c r="AW192" s="330"/>
      <c r="AX192" s="330"/>
      <c r="AY192" s="330"/>
      <c r="AZ192" s="330"/>
      <c r="BA192" s="330"/>
      <c r="BB192" s="330"/>
      <c r="BC192" s="330"/>
      <c r="BD192" s="330"/>
      <c r="BE192" s="330"/>
      <c r="BF192" s="330"/>
      <c r="BG192" s="330"/>
      <c r="BH192" s="330"/>
      <c r="BI192" s="330"/>
      <c r="BJ192" s="330"/>
      <c r="BK192" s="330"/>
      <c r="BL192" s="330"/>
      <c r="BM192" s="430"/>
      <c r="BN192" s="430"/>
      <c r="BO192" s="430"/>
      <c r="BP192" s="430"/>
      <c r="BQ192" s="430"/>
      <c r="BR192" s="430"/>
      <c r="BS192" s="430"/>
      <c r="BT192" s="430"/>
      <c r="BU192" s="430"/>
      <c r="BV192" s="535"/>
      <c r="BW192" s="535"/>
      <c r="BX192" s="535"/>
      <c r="BY192" s="535"/>
      <c r="BZ192" s="535"/>
      <c r="CA192" s="535"/>
      <c r="CB192" s="535"/>
      <c r="CC192" s="535"/>
      <c r="CD192" s="535"/>
      <c r="CE192" s="535"/>
      <c r="CF192" s="535"/>
      <c r="CG192" s="535"/>
      <c r="CH192" s="535"/>
      <c r="CI192" s="535"/>
      <c r="CJ192" s="535"/>
      <c r="CK192" s="535"/>
      <c r="CL192" s="535"/>
      <c r="CM192" s="535"/>
      <c r="CN192" s="535"/>
      <c r="CO192" s="535"/>
      <c r="CP192" s="536"/>
      <c r="CQ192" s="536"/>
      <c r="CR192" s="536"/>
      <c r="CS192" s="536"/>
      <c r="CT192" s="536"/>
      <c r="CU192" s="536"/>
      <c r="CV192" s="536"/>
      <c r="CW192" s="536"/>
      <c r="CX192" s="536"/>
      <c r="CY192" s="536"/>
      <c r="CZ192" s="536"/>
      <c r="DA192" s="536"/>
      <c r="DB192" s="536"/>
      <c r="DC192" s="536"/>
      <c r="DD192" s="536"/>
      <c r="DE192" s="536"/>
      <c r="DF192" s="536"/>
      <c r="DG192" s="536"/>
      <c r="DH192" s="536"/>
      <c r="DI192" s="536"/>
      <c r="DJ192" s="536"/>
      <c r="DK192" s="536"/>
      <c r="DL192" s="536"/>
      <c r="DM192" s="536"/>
      <c r="DN192" s="536"/>
      <c r="DO192" s="536"/>
    </row>
    <row r="193" spans="1:119" s="537" customFormat="1" ht="12.95" customHeight="1">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c r="AC193" s="330"/>
      <c r="AD193" s="330"/>
      <c r="AE193" s="330"/>
      <c r="AF193" s="330"/>
      <c r="AG193" s="330"/>
      <c r="AH193" s="330"/>
      <c r="AI193" s="330"/>
      <c r="AJ193" s="330"/>
      <c r="AK193" s="330"/>
      <c r="AL193" s="330"/>
      <c r="AM193" s="332"/>
      <c r="AN193" s="330"/>
      <c r="AO193" s="330"/>
      <c r="AP193" s="330"/>
      <c r="AQ193" s="330"/>
      <c r="AR193" s="330"/>
      <c r="AS193" s="330"/>
      <c r="AT193" s="330"/>
      <c r="AU193" s="330"/>
      <c r="AV193" s="330"/>
      <c r="AW193" s="330"/>
      <c r="AX193" s="330"/>
      <c r="AY193" s="330"/>
      <c r="AZ193" s="330"/>
      <c r="BA193" s="330"/>
      <c r="BB193" s="330"/>
      <c r="BC193" s="330"/>
      <c r="BD193" s="330"/>
      <c r="BE193" s="330"/>
      <c r="BF193" s="330"/>
      <c r="BG193" s="330"/>
      <c r="BH193" s="330"/>
      <c r="BI193" s="330"/>
      <c r="BJ193" s="330"/>
      <c r="BK193" s="330"/>
      <c r="BL193" s="330"/>
      <c r="BM193" s="430"/>
      <c r="BN193" s="430"/>
      <c r="BO193" s="430"/>
      <c r="BP193" s="430"/>
      <c r="BQ193" s="430"/>
      <c r="BR193" s="430"/>
      <c r="BS193" s="430"/>
      <c r="BT193" s="430"/>
      <c r="BU193" s="430"/>
      <c r="BV193" s="535"/>
      <c r="BW193" s="535"/>
      <c r="BX193" s="535"/>
      <c r="BY193" s="535"/>
      <c r="BZ193" s="535"/>
      <c r="CA193" s="535"/>
      <c r="CB193" s="535"/>
      <c r="CC193" s="535"/>
      <c r="CD193" s="535"/>
      <c r="CE193" s="535"/>
      <c r="CF193" s="535"/>
      <c r="CG193" s="535"/>
      <c r="CH193" s="535"/>
      <c r="CI193" s="535"/>
      <c r="CJ193" s="535"/>
      <c r="CK193" s="535"/>
      <c r="CL193" s="535"/>
      <c r="CM193" s="535"/>
      <c r="CN193" s="535"/>
      <c r="CO193" s="535"/>
      <c r="CP193" s="536"/>
      <c r="CQ193" s="536"/>
      <c r="CR193" s="536"/>
      <c r="CS193" s="536"/>
      <c r="CT193" s="536"/>
      <c r="CU193" s="536"/>
      <c r="CV193" s="536"/>
      <c r="CW193" s="536"/>
      <c r="CX193" s="536"/>
      <c r="CY193" s="536"/>
      <c r="CZ193" s="536"/>
      <c r="DA193" s="536"/>
      <c r="DB193" s="536"/>
      <c r="DC193" s="536"/>
      <c r="DD193" s="536"/>
      <c r="DE193" s="536"/>
      <c r="DF193" s="536"/>
      <c r="DG193" s="536"/>
      <c r="DH193" s="536"/>
      <c r="DI193" s="536"/>
      <c r="DJ193" s="536"/>
      <c r="DK193" s="536"/>
      <c r="DL193" s="536"/>
      <c r="DM193" s="536"/>
      <c r="DN193" s="536"/>
      <c r="DO193" s="536"/>
    </row>
    <row r="194" spans="1:119" s="537" customFormat="1" ht="12.95" customHeight="1">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c r="AC194" s="330"/>
      <c r="AD194" s="330"/>
      <c r="AE194" s="330"/>
      <c r="AF194" s="330"/>
      <c r="AG194" s="330"/>
      <c r="AH194" s="330"/>
      <c r="AI194" s="330"/>
      <c r="AJ194" s="330"/>
      <c r="AK194" s="330"/>
      <c r="AL194" s="330"/>
      <c r="AM194" s="332"/>
      <c r="AN194" s="330"/>
      <c r="AO194" s="330"/>
      <c r="AP194" s="330"/>
      <c r="AQ194" s="330"/>
      <c r="AR194" s="330"/>
      <c r="AS194" s="330"/>
      <c r="AT194" s="330"/>
      <c r="AU194" s="330"/>
      <c r="AV194" s="330"/>
      <c r="AW194" s="330"/>
      <c r="AX194" s="330"/>
      <c r="AY194" s="330"/>
      <c r="AZ194" s="330"/>
      <c r="BA194" s="330"/>
      <c r="BB194" s="330"/>
      <c r="BC194" s="330"/>
      <c r="BD194" s="330"/>
      <c r="BE194" s="330"/>
      <c r="BF194" s="330"/>
      <c r="BG194" s="330"/>
      <c r="BH194" s="330"/>
      <c r="BI194" s="330"/>
      <c r="BJ194" s="330"/>
      <c r="BK194" s="330"/>
      <c r="BL194" s="330"/>
      <c r="BM194" s="430"/>
      <c r="BN194" s="430"/>
      <c r="BO194" s="430"/>
      <c r="BP194" s="430"/>
      <c r="BQ194" s="430"/>
      <c r="BR194" s="430"/>
      <c r="BS194" s="430"/>
      <c r="BT194" s="430"/>
      <c r="BU194" s="430"/>
      <c r="BV194" s="535"/>
      <c r="BW194" s="535"/>
      <c r="BX194" s="535"/>
      <c r="BY194" s="535"/>
      <c r="BZ194" s="535"/>
      <c r="CA194" s="535"/>
      <c r="CB194" s="535"/>
      <c r="CC194" s="535"/>
      <c r="CD194" s="535"/>
      <c r="CE194" s="535"/>
      <c r="CF194" s="535"/>
      <c r="CG194" s="535"/>
      <c r="CH194" s="535"/>
      <c r="CI194" s="535"/>
      <c r="CJ194" s="535"/>
      <c r="CK194" s="535"/>
      <c r="CL194" s="535"/>
      <c r="CM194" s="535"/>
      <c r="CN194" s="535"/>
      <c r="CO194" s="535"/>
      <c r="CP194" s="536"/>
      <c r="CQ194" s="536"/>
      <c r="CR194" s="536"/>
      <c r="CS194" s="536"/>
      <c r="CT194" s="536"/>
      <c r="CU194" s="536"/>
      <c r="CV194" s="536"/>
      <c r="CW194" s="536"/>
      <c r="CX194" s="536"/>
      <c r="CY194" s="536"/>
      <c r="CZ194" s="536"/>
      <c r="DA194" s="536"/>
      <c r="DB194" s="536"/>
      <c r="DC194" s="536"/>
      <c r="DD194" s="536"/>
      <c r="DE194" s="536"/>
      <c r="DF194" s="536"/>
      <c r="DG194" s="536"/>
      <c r="DH194" s="536"/>
      <c r="DI194" s="536"/>
      <c r="DJ194" s="536"/>
      <c r="DK194" s="536"/>
      <c r="DL194" s="536"/>
      <c r="DM194" s="536"/>
      <c r="DN194" s="536"/>
      <c r="DO194" s="536"/>
    </row>
    <row r="195" spans="1:119" s="537" customFormat="1" ht="12.95" customHeight="1">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c r="AC195" s="330"/>
      <c r="AD195" s="330"/>
      <c r="AE195" s="330"/>
      <c r="AF195" s="330"/>
      <c r="AG195" s="330"/>
      <c r="AH195" s="330"/>
      <c r="AI195" s="330"/>
      <c r="AJ195" s="330"/>
      <c r="AK195" s="330"/>
      <c r="AL195" s="330"/>
      <c r="AM195" s="332"/>
      <c r="AN195" s="330"/>
      <c r="AO195" s="330"/>
      <c r="AP195" s="330"/>
      <c r="AQ195" s="330"/>
      <c r="AR195" s="330"/>
      <c r="AS195" s="330"/>
      <c r="AT195" s="330"/>
      <c r="AU195" s="330"/>
      <c r="AV195" s="330"/>
      <c r="AW195" s="330"/>
      <c r="AX195" s="330"/>
      <c r="AY195" s="330"/>
      <c r="AZ195" s="330"/>
      <c r="BA195" s="330"/>
      <c r="BB195" s="330"/>
      <c r="BC195" s="330"/>
      <c r="BD195" s="330"/>
      <c r="BE195" s="330"/>
      <c r="BF195" s="330"/>
      <c r="BG195" s="330"/>
      <c r="BH195" s="330"/>
      <c r="BI195" s="330"/>
      <c r="BJ195" s="330"/>
      <c r="BK195" s="330"/>
      <c r="BL195" s="330"/>
      <c r="BM195" s="430"/>
      <c r="BN195" s="430"/>
      <c r="BO195" s="430"/>
      <c r="BP195" s="430"/>
      <c r="BQ195" s="430"/>
      <c r="BR195" s="430"/>
      <c r="BS195" s="430"/>
      <c r="BT195" s="430"/>
      <c r="BU195" s="430"/>
      <c r="BV195" s="535"/>
      <c r="BW195" s="535"/>
      <c r="BX195" s="535"/>
      <c r="BY195" s="535"/>
      <c r="BZ195" s="535"/>
      <c r="CA195" s="535"/>
      <c r="CB195" s="535"/>
      <c r="CC195" s="535"/>
      <c r="CD195" s="535"/>
      <c r="CE195" s="535"/>
      <c r="CF195" s="535"/>
      <c r="CG195" s="535"/>
      <c r="CH195" s="535"/>
      <c r="CI195" s="535"/>
      <c r="CJ195" s="535"/>
      <c r="CK195" s="535"/>
      <c r="CL195" s="535"/>
      <c r="CM195" s="535"/>
      <c r="CN195" s="535"/>
      <c r="CO195" s="535"/>
      <c r="CP195" s="536"/>
      <c r="CQ195" s="536"/>
      <c r="CR195" s="536"/>
      <c r="CS195" s="536"/>
      <c r="CT195" s="536"/>
      <c r="CU195" s="536"/>
      <c r="CV195" s="536"/>
      <c r="CW195" s="536"/>
      <c r="CX195" s="536"/>
      <c r="CY195" s="536"/>
      <c r="CZ195" s="536"/>
      <c r="DA195" s="536"/>
      <c r="DB195" s="536"/>
      <c r="DC195" s="536"/>
      <c r="DD195" s="536"/>
      <c r="DE195" s="536"/>
      <c r="DF195" s="536"/>
      <c r="DG195" s="536"/>
      <c r="DH195" s="536"/>
      <c r="DI195" s="536"/>
      <c r="DJ195" s="536"/>
      <c r="DK195" s="536"/>
      <c r="DL195" s="536"/>
      <c r="DM195" s="536"/>
      <c r="DN195" s="536"/>
      <c r="DO195" s="536"/>
    </row>
    <row r="196" spans="1:119" s="537" customFormat="1" ht="12.95" customHeight="1">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c r="AC196" s="330"/>
      <c r="AD196" s="330"/>
      <c r="AE196" s="330"/>
      <c r="AF196" s="330"/>
      <c r="AG196" s="330"/>
      <c r="AH196" s="330"/>
      <c r="AI196" s="330"/>
      <c r="AJ196" s="330"/>
      <c r="AK196" s="330"/>
      <c r="AL196" s="330"/>
      <c r="AM196" s="332"/>
      <c r="AN196" s="330"/>
      <c r="AO196" s="330"/>
      <c r="AP196" s="330"/>
      <c r="AQ196" s="330"/>
      <c r="AR196" s="330"/>
      <c r="AS196" s="330"/>
      <c r="AT196" s="330"/>
      <c r="AU196" s="330"/>
      <c r="AV196" s="330"/>
      <c r="AW196" s="330"/>
      <c r="AX196" s="330"/>
      <c r="AY196" s="330"/>
      <c r="AZ196" s="330"/>
      <c r="BA196" s="330"/>
      <c r="BB196" s="330"/>
      <c r="BC196" s="330"/>
      <c r="BD196" s="330"/>
      <c r="BE196" s="330"/>
      <c r="BF196" s="330"/>
      <c r="BG196" s="330"/>
      <c r="BH196" s="330"/>
      <c r="BI196" s="330"/>
      <c r="BJ196" s="330"/>
      <c r="BK196" s="330"/>
      <c r="BL196" s="330"/>
      <c r="BM196" s="430"/>
      <c r="BN196" s="430"/>
      <c r="BO196" s="430"/>
      <c r="BP196" s="430"/>
      <c r="BQ196" s="430"/>
      <c r="BR196" s="430"/>
      <c r="BS196" s="430"/>
      <c r="BT196" s="430"/>
      <c r="BU196" s="430"/>
      <c r="BV196" s="535"/>
      <c r="BW196" s="535"/>
      <c r="BX196" s="535"/>
      <c r="BY196" s="535"/>
      <c r="BZ196" s="535"/>
      <c r="CA196" s="535"/>
      <c r="CB196" s="535"/>
      <c r="CC196" s="535"/>
      <c r="CD196" s="535"/>
      <c r="CE196" s="535"/>
      <c r="CF196" s="535"/>
      <c r="CG196" s="535"/>
      <c r="CH196" s="535"/>
      <c r="CI196" s="535"/>
      <c r="CJ196" s="535"/>
      <c r="CK196" s="535"/>
      <c r="CL196" s="535"/>
      <c r="CM196" s="535"/>
      <c r="CN196" s="535"/>
      <c r="CO196" s="535"/>
      <c r="CP196" s="536"/>
      <c r="CQ196" s="536"/>
      <c r="CR196" s="536"/>
      <c r="CS196" s="536"/>
      <c r="CT196" s="536"/>
      <c r="CU196" s="536"/>
      <c r="CV196" s="536"/>
      <c r="CW196" s="536"/>
      <c r="CX196" s="536"/>
      <c r="CY196" s="536"/>
      <c r="CZ196" s="536"/>
      <c r="DA196" s="536"/>
      <c r="DB196" s="536"/>
      <c r="DC196" s="536"/>
      <c r="DD196" s="536"/>
      <c r="DE196" s="536"/>
      <c r="DF196" s="536"/>
      <c r="DG196" s="536"/>
      <c r="DH196" s="536"/>
      <c r="DI196" s="536"/>
      <c r="DJ196" s="536"/>
      <c r="DK196" s="536"/>
      <c r="DL196" s="536"/>
      <c r="DM196" s="536"/>
      <c r="DN196" s="536"/>
      <c r="DO196" s="536"/>
    </row>
    <row r="197" spans="1:119" s="537" customFormat="1" ht="12.95" customHeight="1">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c r="AC197" s="330"/>
      <c r="AD197" s="330"/>
      <c r="AE197" s="330"/>
      <c r="AF197" s="330"/>
      <c r="AG197" s="330"/>
      <c r="AH197" s="330"/>
      <c r="AI197" s="330"/>
      <c r="AJ197" s="330"/>
      <c r="AK197" s="330"/>
      <c r="AL197" s="330"/>
      <c r="AM197" s="332"/>
      <c r="AN197" s="330"/>
      <c r="AO197" s="330"/>
      <c r="AP197" s="330"/>
      <c r="AQ197" s="330"/>
      <c r="AR197" s="330"/>
      <c r="AS197" s="330"/>
      <c r="AT197" s="330"/>
      <c r="AU197" s="330"/>
      <c r="AV197" s="330"/>
      <c r="AW197" s="330"/>
      <c r="AX197" s="330"/>
      <c r="AY197" s="330"/>
      <c r="AZ197" s="330"/>
      <c r="BA197" s="330"/>
      <c r="BB197" s="330"/>
      <c r="BC197" s="330"/>
      <c r="BD197" s="330"/>
      <c r="BE197" s="330"/>
      <c r="BF197" s="330"/>
      <c r="BG197" s="330"/>
      <c r="BH197" s="330"/>
      <c r="BI197" s="330"/>
      <c r="BJ197" s="330"/>
      <c r="BK197" s="330"/>
      <c r="BL197" s="330"/>
      <c r="BM197" s="430"/>
      <c r="BN197" s="430"/>
      <c r="BO197" s="430"/>
      <c r="BP197" s="430"/>
      <c r="BQ197" s="430"/>
      <c r="BR197" s="430"/>
      <c r="BS197" s="430"/>
      <c r="BT197" s="430"/>
      <c r="BU197" s="430"/>
      <c r="BV197" s="535"/>
      <c r="BW197" s="535"/>
      <c r="BX197" s="535"/>
      <c r="BY197" s="535"/>
      <c r="BZ197" s="535"/>
      <c r="CA197" s="535"/>
      <c r="CB197" s="535"/>
      <c r="CC197" s="535"/>
      <c r="CD197" s="535"/>
      <c r="CE197" s="535"/>
      <c r="CF197" s="535"/>
      <c r="CG197" s="535"/>
      <c r="CH197" s="535"/>
      <c r="CI197" s="535"/>
      <c r="CJ197" s="535"/>
      <c r="CK197" s="535"/>
      <c r="CL197" s="535"/>
      <c r="CM197" s="535"/>
      <c r="CN197" s="535"/>
      <c r="CO197" s="535"/>
      <c r="CP197" s="536"/>
      <c r="CQ197" s="536"/>
      <c r="CR197" s="536"/>
      <c r="CS197" s="536"/>
      <c r="CT197" s="536"/>
      <c r="CU197" s="536"/>
      <c r="CV197" s="536"/>
      <c r="CW197" s="536"/>
      <c r="CX197" s="536"/>
      <c r="CY197" s="536"/>
      <c r="CZ197" s="536"/>
      <c r="DA197" s="536"/>
      <c r="DB197" s="536"/>
      <c r="DC197" s="536"/>
      <c r="DD197" s="536"/>
      <c r="DE197" s="536"/>
      <c r="DF197" s="536"/>
      <c r="DG197" s="536"/>
      <c r="DH197" s="536"/>
      <c r="DI197" s="536"/>
      <c r="DJ197" s="536"/>
      <c r="DK197" s="536"/>
      <c r="DL197" s="536"/>
      <c r="DM197" s="536"/>
      <c r="DN197" s="536"/>
      <c r="DO197" s="536"/>
    </row>
    <row r="198" spans="1:119" s="537" customFormat="1" ht="12.95" customHeight="1">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c r="AC198" s="330"/>
      <c r="AD198" s="330"/>
      <c r="AE198" s="330"/>
      <c r="AF198" s="330"/>
      <c r="AG198" s="330"/>
      <c r="AH198" s="330"/>
      <c r="AI198" s="330"/>
      <c r="AJ198" s="330"/>
      <c r="AK198" s="330"/>
      <c r="AL198" s="330"/>
      <c r="AM198" s="332"/>
      <c r="AN198" s="330"/>
      <c r="AO198" s="330"/>
      <c r="AP198" s="330"/>
      <c r="AQ198" s="330"/>
      <c r="AR198" s="330"/>
      <c r="AS198" s="330"/>
      <c r="AT198" s="330"/>
      <c r="AU198" s="330"/>
      <c r="AV198" s="330"/>
      <c r="AW198" s="330"/>
      <c r="AX198" s="330"/>
      <c r="AY198" s="330"/>
      <c r="AZ198" s="330"/>
      <c r="BA198" s="330"/>
      <c r="BB198" s="330"/>
      <c r="BC198" s="330"/>
      <c r="BD198" s="330"/>
      <c r="BE198" s="330"/>
      <c r="BF198" s="330"/>
      <c r="BG198" s="330"/>
      <c r="BH198" s="330"/>
      <c r="BI198" s="330"/>
      <c r="BJ198" s="330"/>
      <c r="BK198" s="330"/>
      <c r="BL198" s="330"/>
      <c r="BM198" s="430"/>
      <c r="BN198" s="430"/>
      <c r="BO198" s="430"/>
      <c r="BP198" s="430"/>
      <c r="BQ198" s="430"/>
      <c r="BR198" s="430"/>
      <c r="BS198" s="430"/>
      <c r="BT198" s="430"/>
      <c r="BU198" s="430"/>
      <c r="BV198" s="535"/>
      <c r="BW198" s="535"/>
      <c r="BX198" s="535"/>
      <c r="BY198" s="535"/>
      <c r="BZ198" s="535"/>
      <c r="CA198" s="535"/>
      <c r="CB198" s="535"/>
      <c r="CC198" s="535"/>
      <c r="CD198" s="535"/>
      <c r="CE198" s="535"/>
      <c r="CF198" s="535"/>
      <c r="CG198" s="535"/>
      <c r="CH198" s="535"/>
      <c r="CI198" s="535"/>
      <c r="CJ198" s="535"/>
      <c r="CK198" s="535"/>
      <c r="CL198" s="535"/>
      <c r="CM198" s="535"/>
      <c r="CN198" s="535"/>
      <c r="CO198" s="535"/>
      <c r="CP198" s="536"/>
      <c r="CQ198" s="536"/>
      <c r="CR198" s="536"/>
      <c r="CS198" s="536"/>
      <c r="CT198" s="536"/>
      <c r="CU198" s="536"/>
      <c r="CV198" s="536"/>
      <c r="CW198" s="536"/>
      <c r="CX198" s="536"/>
      <c r="CY198" s="536"/>
      <c r="CZ198" s="536"/>
      <c r="DA198" s="536"/>
      <c r="DB198" s="536"/>
      <c r="DC198" s="536"/>
      <c r="DD198" s="536"/>
      <c r="DE198" s="536"/>
      <c r="DF198" s="536"/>
      <c r="DG198" s="536"/>
      <c r="DH198" s="536"/>
      <c r="DI198" s="536"/>
      <c r="DJ198" s="536"/>
      <c r="DK198" s="536"/>
      <c r="DL198" s="536"/>
      <c r="DM198" s="536"/>
      <c r="DN198" s="536"/>
      <c r="DO198" s="536"/>
    </row>
    <row r="199" spans="1:119" s="537" customFormat="1" ht="12.95" customHeight="1">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c r="AC199" s="330"/>
      <c r="AD199" s="330"/>
      <c r="AE199" s="330"/>
      <c r="AF199" s="330"/>
      <c r="AG199" s="330"/>
      <c r="AH199" s="330"/>
      <c r="AI199" s="330"/>
      <c r="AJ199" s="330"/>
      <c r="AK199" s="330"/>
      <c r="AL199" s="330"/>
      <c r="AM199" s="332"/>
      <c r="AN199" s="330"/>
      <c r="AO199" s="330"/>
      <c r="AP199" s="330"/>
      <c r="AQ199" s="330"/>
      <c r="AR199" s="330"/>
      <c r="AS199" s="330"/>
      <c r="AT199" s="330"/>
      <c r="AU199" s="330"/>
      <c r="AV199" s="330"/>
      <c r="AW199" s="330"/>
      <c r="AX199" s="330"/>
      <c r="AY199" s="330"/>
      <c r="AZ199" s="330"/>
      <c r="BA199" s="330"/>
      <c r="BB199" s="330"/>
      <c r="BC199" s="330"/>
      <c r="BD199" s="330"/>
      <c r="BE199" s="330"/>
      <c r="BF199" s="330"/>
      <c r="BG199" s="330"/>
      <c r="BH199" s="330"/>
      <c r="BI199" s="330"/>
      <c r="BJ199" s="330"/>
      <c r="BK199" s="330"/>
      <c r="BL199" s="330"/>
      <c r="BM199" s="430"/>
      <c r="BN199" s="430"/>
      <c r="BO199" s="430"/>
      <c r="BP199" s="430"/>
      <c r="BQ199" s="430"/>
      <c r="BR199" s="430"/>
      <c r="BS199" s="430"/>
      <c r="BT199" s="430"/>
      <c r="BU199" s="430"/>
      <c r="BV199" s="535"/>
      <c r="BW199" s="535"/>
      <c r="BX199" s="535"/>
      <c r="BY199" s="535"/>
      <c r="BZ199" s="535"/>
      <c r="CA199" s="535"/>
      <c r="CB199" s="535"/>
      <c r="CC199" s="535"/>
      <c r="CD199" s="535"/>
      <c r="CE199" s="535"/>
      <c r="CF199" s="535"/>
      <c r="CG199" s="535"/>
      <c r="CH199" s="535"/>
      <c r="CI199" s="535"/>
      <c r="CJ199" s="535"/>
      <c r="CK199" s="535"/>
      <c r="CL199" s="535"/>
      <c r="CM199" s="535"/>
      <c r="CN199" s="535"/>
      <c r="CO199" s="535"/>
      <c r="CP199" s="536"/>
      <c r="CQ199" s="536"/>
      <c r="CR199" s="536"/>
      <c r="CS199" s="536"/>
      <c r="CT199" s="536"/>
      <c r="CU199" s="536"/>
      <c r="CV199" s="536"/>
      <c r="CW199" s="536"/>
      <c r="CX199" s="536"/>
      <c r="CY199" s="536"/>
      <c r="CZ199" s="536"/>
      <c r="DA199" s="536"/>
      <c r="DB199" s="536"/>
      <c r="DC199" s="536"/>
      <c r="DD199" s="536"/>
      <c r="DE199" s="536"/>
      <c r="DF199" s="536"/>
      <c r="DG199" s="536"/>
      <c r="DH199" s="536"/>
      <c r="DI199" s="536"/>
      <c r="DJ199" s="536"/>
      <c r="DK199" s="536"/>
      <c r="DL199" s="536"/>
      <c r="DM199" s="536"/>
      <c r="DN199" s="536"/>
      <c r="DO199" s="536"/>
    </row>
    <row r="200" spans="1:119" s="537" customFormat="1" ht="12.95" customHeight="1">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c r="AC200" s="330"/>
      <c r="AD200" s="330"/>
      <c r="AE200" s="330"/>
      <c r="AF200" s="330"/>
      <c r="AG200" s="330"/>
      <c r="AH200" s="330"/>
      <c r="AI200" s="330"/>
      <c r="AJ200" s="330"/>
      <c r="AK200" s="330"/>
      <c r="AL200" s="330"/>
      <c r="AM200" s="332"/>
      <c r="AN200" s="330"/>
      <c r="AO200" s="330"/>
      <c r="AP200" s="330"/>
      <c r="AQ200" s="330"/>
      <c r="AR200" s="330"/>
      <c r="AS200" s="330"/>
      <c r="AT200" s="330"/>
      <c r="AU200" s="330"/>
      <c r="AV200" s="330"/>
      <c r="AW200" s="330"/>
      <c r="AX200" s="330"/>
      <c r="AY200" s="330"/>
      <c r="AZ200" s="330"/>
      <c r="BA200" s="330"/>
      <c r="BB200" s="330"/>
      <c r="BC200" s="330"/>
      <c r="BD200" s="330"/>
      <c r="BE200" s="330"/>
      <c r="BF200" s="330"/>
      <c r="BG200" s="330"/>
      <c r="BH200" s="330"/>
      <c r="BI200" s="330"/>
      <c r="BJ200" s="330"/>
      <c r="BK200" s="330"/>
      <c r="BL200" s="330"/>
      <c r="BM200" s="430"/>
      <c r="BN200" s="430"/>
      <c r="BO200" s="430"/>
      <c r="BP200" s="430"/>
      <c r="BQ200" s="430"/>
      <c r="BR200" s="430"/>
      <c r="BS200" s="430"/>
      <c r="BT200" s="430"/>
      <c r="BU200" s="430"/>
      <c r="BV200" s="535"/>
      <c r="BW200" s="535"/>
      <c r="BX200" s="535"/>
      <c r="BY200" s="535"/>
      <c r="BZ200" s="535"/>
      <c r="CA200" s="535"/>
      <c r="CB200" s="535"/>
      <c r="CC200" s="535"/>
      <c r="CD200" s="535"/>
      <c r="CE200" s="535"/>
      <c r="CF200" s="535"/>
      <c r="CG200" s="535"/>
      <c r="CH200" s="535"/>
      <c r="CI200" s="535"/>
      <c r="CJ200" s="535"/>
      <c r="CK200" s="535"/>
      <c r="CL200" s="535"/>
      <c r="CM200" s="535"/>
      <c r="CN200" s="535"/>
      <c r="CO200" s="535"/>
      <c r="CP200" s="536"/>
      <c r="CQ200" s="536"/>
      <c r="CR200" s="536"/>
      <c r="CS200" s="536"/>
      <c r="CT200" s="536"/>
      <c r="CU200" s="536"/>
      <c r="CV200" s="536"/>
      <c r="CW200" s="536"/>
      <c r="CX200" s="536"/>
      <c r="CY200" s="536"/>
      <c r="CZ200" s="536"/>
      <c r="DA200" s="536"/>
      <c r="DB200" s="536"/>
      <c r="DC200" s="536"/>
      <c r="DD200" s="536"/>
      <c r="DE200" s="536"/>
      <c r="DF200" s="536"/>
      <c r="DG200" s="536"/>
      <c r="DH200" s="536"/>
      <c r="DI200" s="536"/>
      <c r="DJ200" s="536"/>
      <c r="DK200" s="536"/>
      <c r="DL200" s="536"/>
      <c r="DM200" s="536"/>
      <c r="DN200" s="536"/>
      <c r="DO200" s="536"/>
    </row>
    <row r="201" spans="1:119" s="537" customFormat="1" ht="12.95" customHeight="1">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c r="AC201" s="330"/>
      <c r="AD201" s="330"/>
      <c r="AE201" s="330"/>
      <c r="AF201" s="330"/>
      <c r="AG201" s="330"/>
      <c r="AH201" s="330"/>
      <c r="AI201" s="330"/>
      <c r="AJ201" s="330"/>
      <c r="AK201" s="330"/>
      <c r="AL201" s="330"/>
      <c r="AM201" s="332"/>
      <c r="AN201" s="330"/>
      <c r="AO201" s="330"/>
      <c r="AP201" s="330"/>
      <c r="AQ201" s="330"/>
      <c r="AR201" s="330"/>
      <c r="AS201" s="330"/>
      <c r="AT201" s="330"/>
      <c r="AU201" s="330"/>
      <c r="AV201" s="330"/>
      <c r="AW201" s="330"/>
      <c r="AX201" s="330"/>
      <c r="AY201" s="330"/>
      <c r="AZ201" s="330"/>
      <c r="BA201" s="330"/>
      <c r="BB201" s="330"/>
      <c r="BC201" s="330"/>
      <c r="BD201" s="330"/>
      <c r="BE201" s="330"/>
      <c r="BF201" s="330"/>
      <c r="BG201" s="330"/>
      <c r="BH201" s="330"/>
      <c r="BI201" s="330"/>
      <c r="BJ201" s="330"/>
      <c r="BK201" s="330"/>
      <c r="BL201" s="330"/>
      <c r="BM201" s="430"/>
      <c r="BN201" s="430"/>
      <c r="BO201" s="430"/>
      <c r="BP201" s="430"/>
      <c r="BQ201" s="430"/>
      <c r="BR201" s="430"/>
      <c r="BS201" s="430"/>
      <c r="BT201" s="430"/>
      <c r="BU201" s="430"/>
      <c r="BV201" s="535"/>
      <c r="BW201" s="535"/>
      <c r="BX201" s="535"/>
      <c r="BY201" s="535"/>
      <c r="BZ201" s="535"/>
      <c r="CA201" s="535"/>
      <c r="CB201" s="535"/>
      <c r="CC201" s="535"/>
      <c r="CD201" s="535"/>
      <c r="CE201" s="535"/>
      <c r="CF201" s="535"/>
      <c r="CG201" s="535"/>
      <c r="CH201" s="535"/>
      <c r="CI201" s="535"/>
      <c r="CJ201" s="535"/>
      <c r="CK201" s="535"/>
      <c r="CL201" s="535"/>
      <c r="CM201" s="535"/>
      <c r="CN201" s="535"/>
      <c r="CO201" s="535"/>
      <c r="CP201" s="536"/>
      <c r="CQ201" s="536"/>
      <c r="CR201" s="536"/>
      <c r="CS201" s="536"/>
      <c r="CT201" s="536"/>
      <c r="CU201" s="536"/>
      <c r="CV201" s="536"/>
      <c r="CW201" s="536"/>
      <c r="CX201" s="536"/>
      <c r="CY201" s="536"/>
      <c r="CZ201" s="536"/>
      <c r="DA201" s="536"/>
      <c r="DB201" s="536"/>
      <c r="DC201" s="536"/>
      <c r="DD201" s="536"/>
      <c r="DE201" s="536"/>
      <c r="DF201" s="536"/>
      <c r="DG201" s="536"/>
      <c r="DH201" s="536"/>
      <c r="DI201" s="536"/>
      <c r="DJ201" s="536"/>
      <c r="DK201" s="536"/>
      <c r="DL201" s="536"/>
      <c r="DM201" s="536"/>
      <c r="DN201" s="536"/>
      <c r="DO201" s="536"/>
    </row>
    <row r="202" spans="1:119" s="537" customFormat="1" ht="12.95" customHeight="1">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c r="AC202" s="330"/>
      <c r="AD202" s="330"/>
      <c r="AE202" s="330"/>
      <c r="AF202" s="330"/>
      <c r="AG202" s="330"/>
      <c r="AH202" s="330"/>
      <c r="AI202" s="330"/>
      <c r="AJ202" s="330"/>
      <c r="AK202" s="330"/>
      <c r="AL202" s="330"/>
      <c r="AM202" s="332"/>
      <c r="AN202" s="330"/>
      <c r="AO202" s="330"/>
      <c r="AP202" s="330"/>
      <c r="AQ202" s="330"/>
      <c r="AR202" s="330"/>
      <c r="AS202" s="330"/>
      <c r="AT202" s="330"/>
      <c r="AU202" s="330"/>
      <c r="AV202" s="330"/>
      <c r="AW202" s="330"/>
      <c r="AX202" s="330"/>
      <c r="AY202" s="330"/>
      <c r="AZ202" s="330"/>
      <c r="BA202" s="330"/>
      <c r="BB202" s="330"/>
      <c r="BC202" s="330"/>
      <c r="BD202" s="330"/>
      <c r="BE202" s="330"/>
      <c r="BF202" s="330"/>
      <c r="BG202" s="330"/>
      <c r="BH202" s="330"/>
      <c r="BI202" s="330"/>
      <c r="BJ202" s="330"/>
      <c r="BK202" s="330"/>
      <c r="BL202" s="330"/>
      <c r="BM202" s="430"/>
      <c r="BN202" s="430"/>
      <c r="BO202" s="430"/>
      <c r="BP202" s="430"/>
      <c r="BQ202" s="430"/>
      <c r="BR202" s="430"/>
      <c r="BS202" s="430"/>
      <c r="BT202" s="430"/>
      <c r="BU202" s="430"/>
      <c r="BV202" s="535"/>
      <c r="BW202" s="535"/>
      <c r="BX202" s="535"/>
      <c r="BY202" s="535"/>
      <c r="BZ202" s="535"/>
      <c r="CA202" s="535"/>
      <c r="CB202" s="535"/>
      <c r="CC202" s="535"/>
      <c r="CD202" s="535"/>
      <c r="CE202" s="535"/>
      <c r="CF202" s="535"/>
      <c r="CG202" s="535"/>
      <c r="CH202" s="535"/>
      <c r="CI202" s="535"/>
      <c r="CJ202" s="535"/>
      <c r="CK202" s="535"/>
      <c r="CL202" s="535"/>
      <c r="CM202" s="535"/>
      <c r="CN202" s="535"/>
      <c r="CO202" s="535"/>
      <c r="CP202" s="536"/>
      <c r="CQ202" s="536"/>
      <c r="CR202" s="536"/>
      <c r="CS202" s="536"/>
      <c r="CT202" s="536"/>
      <c r="CU202" s="536"/>
      <c r="CV202" s="536"/>
      <c r="CW202" s="536"/>
      <c r="CX202" s="536"/>
      <c r="CY202" s="536"/>
      <c r="CZ202" s="536"/>
      <c r="DA202" s="536"/>
      <c r="DB202" s="536"/>
      <c r="DC202" s="536"/>
      <c r="DD202" s="536"/>
      <c r="DE202" s="536"/>
      <c r="DF202" s="536"/>
      <c r="DG202" s="536"/>
      <c r="DH202" s="536"/>
      <c r="DI202" s="536"/>
      <c r="DJ202" s="536"/>
      <c r="DK202" s="536"/>
      <c r="DL202" s="536"/>
      <c r="DM202" s="536"/>
      <c r="DN202" s="536"/>
      <c r="DO202" s="536"/>
    </row>
    <row r="203" spans="1:119" s="243" customFormat="1" ht="12.95" customHeight="1">
      <c r="A203" s="239"/>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239"/>
      <c r="AG203" s="239"/>
      <c r="AH203" s="239"/>
      <c r="AI203" s="239"/>
      <c r="AJ203" s="239"/>
      <c r="AK203" s="239"/>
      <c r="AL203" s="239"/>
      <c r="AM203" s="241"/>
      <c r="AN203" s="239"/>
      <c r="AO203" s="239"/>
      <c r="AP203" s="239"/>
      <c r="AQ203" s="239"/>
      <c r="AR203" s="239"/>
      <c r="AS203" s="239"/>
      <c r="AT203" s="239"/>
      <c r="AU203" s="239"/>
      <c r="AV203" s="239"/>
      <c r="AW203" s="239"/>
      <c r="AX203" s="239"/>
      <c r="AY203" s="239"/>
      <c r="AZ203" s="239"/>
      <c r="BA203" s="239"/>
      <c r="BB203" s="239"/>
      <c r="BC203" s="239"/>
      <c r="BD203" s="239"/>
      <c r="BE203" s="239"/>
      <c r="BF203" s="239"/>
      <c r="BG203" s="239"/>
      <c r="BH203" s="239"/>
      <c r="BI203" s="239"/>
      <c r="BJ203" s="239"/>
      <c r="BK203" s="239"/>
      <c r="BL203" s="239"/>
      <c r="BM203" s="246"/>
      <c r="BN203" s="246"/>
      <c r="BO203" s="246"/>
      <c r="BP203" s="246"/>
      <c r="BQ203" s="246"/>
      <c r="BR203" s="246"/>
      <c r="BS203" s="246"/>
      <c r="BT203" s="246"/>
      <c r="BU203" s="246"/>
      <c r="BV203" s="242"/>
      <c r="BW203" s="252"/>
      <c r="BX203" s="252"/>
      <c r="BY203" s="252"/>
      <c r="BZ203" s="252"/>
      <c r="CA203" s="252"/>
      <c r="CB203" s="252"/>
      <c r="CC203" s="242"/>
      <c r="CD203" s="242"/>
      <c r="CE203" s="242"/>
      <c r="CF203" s="242"/>
      <c r="CG203" s="242"/>
      <c r="CH203" s="242"/>
      <c r="CI203" s="242"/>
      <c r="CJ203" s="242"/>
      <c r="CK203" s="242"/>
      <c r="CL203" s="242"/>
      <c r="CM203" s="242"/>
      <c r="CN203" s="242"/>
      <c r="CO203" s="242"/>
      <c r="CP203" s="250"/>
      <c r="CQ203" s="250"/>
      <c r="CR203" s="250"/>
      <c r="CS203" s="250"/>
      <c r="CT203" s="250"/>
      <c r="CU203" s="250"/>
      <c r="CV203" s="250"/>
      <c r="CW203" s="250"/>
      <c r="CX203" s="250"/>
      <c r="CY203" s="250"/>
      <c r="CZ203" s="250"/>
      <c r="DA203" s="250"/>
      <c r="DB203" s="250"/>
      <c r="DC203" s="250"/>
      <c r="DD203" s="250"/>
      <c r="DE203" s="250"/>
      <c r="DF203" s="250"/>
      <c r="DG203" s="250"/>
      <c r="DH203" s="250"/>
      <c r="DI203" s="250"/>
      <c r="DJ203" s="250"/>
      <c r="DK203" s="250"/>
      <c r="DL203" s="250"/>
      <c r="DM203" s="250"/>
      <c r="DN203" s="250"/>
      <c r="DO203" s="250"/>
    </row>
    <row r="204" spans="1:119" s="243" customFormat="1">
      <c r="A204" s="239"/>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c r="AG204" s="239"/>
      <c r="AH204" s="239"/>
      <c r="AI204" s="239"/>
      <c r="AJ204" s="239"/>
      <c r="AK204" s="239"/>
      <c r="AL204" s="239"/>
      <c r="AM204" s="241"/>
      <c r="AN204" s="239"/>
      <c r="AO204" s="239"/>
      <c r="AP204" s="239"/>
      <c r="AQ204" s="239"/>
      <c r="AR204" s="239"/>
      <c r="AS204" s="239"/>
      <c r="AT204" s="239"/>
      <c r="AU204" s="239"/>
      <c r="AV204" s="239"/>
      <c r="AW204" s="239"/>
      <c r="AX204" s="239"/>
      <c r="AY204" s="239"/>
      <c r="AZ204" s="239"/>
      <c r="BA204" s="239"/>
      <c r="BB204" s="239"/>
      <c r="BC204" s="239"/>
      <c r="BD204" s="239"/>
      <c r="BE204" s="239"/>
      <c r="BF204" s="239"/>
      <c r="BG204" s="239"/>
      <c r="BH204" s="239"/>
      <c r="BI204" s="239"/>
      <c r="BJ204" s="239"/>
      <c r="BK204" s="239"/>
      <c r="BL204" s="239"/>
      <c r="BM204" s="246"/>
      <c r="BN204" s="246"/>
      <c r="BO204" s="246"/>
      <c r="BP204" s="246"/>
      <c r="BQ204" s="246"/>
      <c r="BR204" s="246"/>
      <c r="BS204" s="246"/>
      <c r="BT204" s="246"/>
      <c r="BU204" s="246"/>
      <c r="BV204" s="242"/>
      <c r="BW204" s="252"/>
      <c r="BX204" s="252"/>
      <c r="BY204" s="252"/>
      <c r="BZ204" s="252"/>
      <c r="CA204" s="252"/>
      <c r="CB204" s="252"/>
      <c r="CC204" s="242"/>
      <c r="CD204" s="242"/>
      <c r="CE204" s="242"/>
      <c r="CF204" s="242"/>
      <c r="CG204" s="242"/>
      <c r="CH204" s="242"/>
      <c r="CI204" s="242"/>
      <c r="CJ204" s="242"/>
      <c r="CK204" s="242"/>
      <c r="CL204" s="242"/>
      <c r="CM204" s="242"/>
      <c r="CN204" s="242"/>
      <c r="CO204" s="242"/>
      <c r="CP204" s="250"/>
      <c r="CQ204" s="250"/>
      <c r="CR204" s="250"/>
      <c r="CS204" s="250"/>
      <c r="CT204" s="250"/>
      <c r="CU204" s="250"/>
      <c r="CV204" s="250"/>
      <c r="CW204" s="250"/>
      <c r="CX204" s="250"/>
      <c r="CY204" s="250"/>
      <c r="CZ204" s="250"/>
      <c r="DA204" s="250"/>
      <c r="DB204" s="250"/>
      <c r="DC204" s="250"/>
      <c r="DD204" s="250"/>
      <c r="DE204" s="250"/>
      <c r="DF204" s="250"/>
      <c r="DG204" s="250"/>
      <c r="DH204" s="250"/>
      <c r="DI204" s="250"/>
      <c r="DJ204" s="250"/>
      <c r="DK204" s="250"/>
      <c r="DL204" s="250"/>
      <c r="DM204" s="250"/>
      <c r="DN204" s="250"/>
      <c r="DO204" s="250"/>
    </row>
    <row r="205" spans="1:119" s="243" customFormat="1">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c r="AG205" s="239"/>
      <c r="AH205" s="239"/>
      <c r="AI205" s="239"/>
      <c r="AJ205" s="239"/>
      <c r="AK205" s="239"/>
      <c r="AL205" s="239"/>
      <c r="AM205" s="241"/>
      <c r="AN205" s="239"/>
      <c r="AO205" s="239"/>
      <c r="AP205" s="239"/>
      <c r="AQ205" s="239"/>
      <c r="AR205" s="239"/>
      <c r="AS205" s="239"/>
      <c r="AT205" s="239"/>
      <c r="AU205" s="239"/>
      <c r="AV205" s="239"/>
      <c r="AW205" s="239"/>
      <c r="AX205" s="239"/>
      <c r="AY205" s="239"/>
      <c r="AZ205" s="239"/>
      <c r="BA205" s="239"/>
      <c r="BB205" s="239"/>
      <c r="BC205" s="239"/>
      <c r="BD205" s="239"/>
      <c r="BE205" s="239"/>
      <c r="BF205" s="239"/>
      <c r="BG205" s="239"/>
      <c r="BH205" s="239"/>
      <c r="BI205" s="239"/>
      <c r="BJ205" s="239"/>
      <c r="BK205" s="239"/>
      <c r="BL205" s="239"/>
      <c r="BM205" s="246"/>
      <c r="BN205" s="246"/>
      <c r="BO205" s="246"/>
      <c r="BP205" s="246"/>
      <c r="BQ205" s="246"/>
      <c r="BR205" s="246"/>
      <c r="BS205" s="246"/>
      <c r="BT205" s="246"/>
      <c r="BU205" s="246"/>
      <c r="BV205" s="242"/>
      <c r="BW205" s="252"/>
      <c r="BX205" s="252"/>
      <c r="BY205" s="252"/>
      <c r="BZ205" s="252"/>
      <c r="CA205" s="252"/>
      <c r="CB205" s="252"/>
      <c r="CC205" s="242"/>
      <c r="CD205" s="242"/>
      <c r="CE205" s="242"/>
      <c r="CF205" s="242"/>
      <c r="CG205" s="242"/>
      <c r="CH205" s="242"/>
      <c r="CI205" s="242"/>
      <c r="CJ205" s="242"/>
      <c r="CK205" s="242"/>
      <c r="CL205" s="242"/>
      <c r="CM205" s="242"/>
      <c r="CN205" s="242"/>
      <c r="CO205" s="242"/>
      <c r="CP205" s="250"/>
      <c r="CQ205" s="250"/>
      <c r="CR205" s="250"/>
      <c r="CS205" s="250"/>
      <c r="CT205" s="250"/>
      <c r="CU205" s="250"/>
      <c r="CV205" s="250"/>
      <c r="CW205" s="250"/>
      <c r="CX205" s="250"/>
      <c r="CY205" s="250"/>
      <c r="CZ205" s="250"/>
      <c r="DA205" s="250"/>
      <c r="DB205" s="250"/>
      <c r="DC205" s="250"/>
      <c r="DD205" s="250"/>
      <c r="DE205" s="250"/>
      <c r="DF205" s="250"/>
      <c r="DG205" s="250"/>
      <c r="DH205" s="250"/>
      <c r="DI205" s="250"/>
      <c r="DJ205" s="250"/>
      <c r="DK205" s="250"/>
      <c r="DL205" s="250"/>
      <c r="DM205" s="250"/>
      <c r="DN205" s="250"/>
      <c r="DO205" s="250"/>
    </row>
    <row r="206" spans="1:119" s="243" customFormat="1">
      <c r="A206" s="239"/>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39"/>
      <c r="AH206" s="239"/>
      <c r="AI206" s="239"/>
      <c r="AJ206" s="239"/>
      <c r="AK206" s="239"/>
      <c r="AL206" s="239"/>
      <c r="AM206" s="241"/>
      <c r="AN206" s="239"/>
      <c r="AO206" s="239"/>
      <c r="AP206" s="239"/>
      <c r="AQ206" s="239"/>
      <c r="AR206" s="239"/>
      <c r="AS206" s="239"/>
      <c r="AT206" s="239"/>
      <c r="AU206" s="239"/>
      <c r="AV206" s="239"/>
      <c r="AW206" s="239"/>
      <c r="AX206" s="239"/>
      <c r="AY206" s="239"/>
      <c r="AZ206" s="239"/>
      <c r="BA206" s="239"/>
      <c r="BB206" s="239"/>
      <c r="BC206" s="239"/>
      <c r="BD206" s="239"/>
      <c r="BE206" s="239"/>
      <c r="BF206" s="239"/>
      <c r="BG206" s="239"/>
      <c r="BH206" s="239"/>
      <c r="BI206" s="239"/>
      <c r="BJ206" s="239"/>
      <c r="BK206" s="239"/>
      <c r="BL206" s="239"/>
      <c r="BM206" s="246"/>
      <c r="BN206" s="246"/>
      <c r="BO206" s="246"/>
      <c r="BP206" s="246"/>
      <c r="BQ206" s="246"/>
      <c r="BR206" s="246"/>
      <c r="BS206" s="246"/>
      <c r="BT206" s="246"/>
      <c r="BU206" s="246"/>
      <c r="BV206" s="242"/>
      <c r="BW206" s="252"/>
      <c r="BX206" s="252"/>
      <c r="BY206" s="252"/>
      <c r="BZ206" s="252"/>
      <c r="CA206" s="252"/>
      <c r="CB206" s="252"/>
      <c r="CC206" s="242"/>
      <c r="CD206" s="242"/>
      <c r="CE206" s="242"/>
      <c r="CF206" s="242"/>
      <c r="CG206" s="242"/>
      <c r="CH206" s="242"/>
      <c r="CI206" s="242"/>
      <c r="CJ206" s="242"/>
      <c r="CK206" s="242"/>
      <c r="CL206" s="242"/>
      <c r="CM206" s="242"/>
      <c r="CN206" s="242"/>
      <c r="CO206" s="242"/>
      <c r="CP206" s="250"/>
      <c r="CQ206" s="250"/>
      <c r="CR206" s="250"/>
      <c r="CS206" s="250"/>
      <c r="CT206" s="250"/>
      <c r="CU206" s="250"/>
      <c r="CV206" s="250"/>
      <c r="CW206" s="250"/>
      <c r="CX206" s="250"/>
      <c r="CY206" s="250"/>
      <c r="CZ206" s="250"/>
      <c r="DA206" s="250"/>
      <c r="DB206" s="250"/>
      <c r="DC206" s="250"/>
      <c r="DD206" s="250"/>
      <c r="DE206" s="250"/>
      <c r="DF206" s="250"/>
      <c r="DG206" s="250"/>
      <c r="DH206" s="250"/>
      <c r="DI206" s="250"/>
      <c r="DJ206" s="250"/>
      <c r="DK206" s="250"/>
      <c r="DL206" s="250"/>
      <c r="DM206" s="250"/>
      <c r="DN206" s="250"/>
      <c r="DO206" s="250"/>
    </row>
    <row r="207" spans="1:119" s="243" customFormat="1">
      <c r="A207" s="239"/>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c r="AG207" s="239"/>
      <c r="AH207" s="239"/>
      <c r="AI207" s="239"/>
      <c r="AJ207" s="239"/>
      <c r="AK207" s="239"/>
      <c r="AL207" s="239"/>
      <c r="AM207" s="241"/>
      <c r="AN207" s="239"/>
      <c r="AO207" s="239"/>
      <c r="AP207" s="239"/>
      <c r="AQ207" s="239"/>
      <c r="AR207" s="239"/>
      <c r="AS207" s="239"/>
      <c r="AT207" s="239"/>
      <c r="AU207" s="239"/>
      <c r="AV207" s="239"/>
      <c r="AW207" s="239"/>
      <c r="AX207" s="239"/>
      <c r="AY207" s="239"/>
      <c r="AZ207" s="239"/>
      <c r="BA207" s="239"/>
      <c r="BB207" s="239"/>
      <c r="BC207" s="239"/>
      <c r="BD207" s="239"/>
      <c r="BE207" s="239"/>
      <c r="BF207" s="239"/>
      <c r="BG207" s="239"/>
      <c r="BH207" s="239"/>
      <c r="BI207" s="239"/>
      <c r="BJ207" s="239"/>
      <c r="BK207" s="239"/>
      <c r="BL207" s="239"/>
      <c r="BM207" s="246"/>
      <c r="BN207" s="246"/>
      <c r="BO207" s="246"/>
      <c r="BP207" s="246"/>
      <c r="BQ207" s="246"/>
      <c r="BR207" s="246"/>
      <c r="BS207" s="246"/>
      <c r="BT207" s="246"/>
      <c r="BU207" s="246"/>
      <c r="BV207" s="242"/>
      <c r="BW207" s="252"/>
      <c r="BX207" s="252"/>
      <c r="BY207" s="252"/>
      <c r="BZ207" s="252"/>
      <c r="CA207" s="252"/>
      <c r="CB207" s="252"/>
      <c r="CC207" s="242"/>
      <c r="CD207" s="242"/>
      <c r="CE207" s="242"/>
      <c r="CF207" s="242"/>
      <c r="CG207" s="242"/>
      <c r="CH207" s="242"/>
      <c r="CI207" s="242"/>
      <c r="CJ207" s="242"/>
      <c r="CK207" s="242"/>
      <c r="CL207" s="242"/>
      <c r="CM207" s="242"/>
      <c r="CN207" s="242"/>
      <c r="CO207" s="242"/>
      <c r="CP207" s="250"/>
      <c r="CQ207" s="250"/>
      <c r="CR207" s="250"/>
      <c r="CS207" s="250"/>
      <c r="CT207" s="250"/>
      <c r="CU207" s="250"/>
      <c r="CV207" s="250"/>
      <c r="CW207" s="250"/>
      <c r="CX207" s="250"/>
      <c r="CY207" s="250"/>
      <c r="CZ207" s="250"/>
      <c r="DA207" s="250"/>
      <c r="DB207" s="250"/>
      <c r="DC207" s="250"/>
      <c r="DD207" s="250"/>
      <c r="DE207" s="250"/>
      <c r="DF207" s="250"/>
      <c r="DG207" s="250"/>
      <c r="DH207" s="250"/>
      <c r="DI207" s="250"/>
      <c r="DJ207" s="250"/>
      <c r="DK207" s="250"/>
      <c r="DL207" s="250"/>
      <c r="DM207" s="250"/>
      <c r="DN207" s="250"/>
      <c r="DO207" s="250"/>
    </row>
    <row r="208" spans="1:119" s="243" customFormat="1">
      <c r="A208" s="239"/>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c r="AH208" s="239"/>
      <c r="AI208" s="239"/>
      <c r="AJ208" s="239"/>
      <c r="AK208" s="239"/>
      <c r="AL208" s="239"/>
      <c r="AM208" s="241"/>
      <c r="AN208" s="239"/>
      <c r="AO208" s="239"/>
      <c r="AP208" s="239"/>
      <c r="AQ208" s="239"/>
      <c r="AR208" s="239"/>
      <c r="AS208" s="239"/>
      <c r="AT208" s="239"/>
      <c r="AU208" s="239"/>
      <c r="AV208" s="239"/>
      <c r="AW208" s="239"/>
      <c r="AX208" s="239"/>
      <c r="AY208" s="239"/>
      <c r="AZ208" s="239"/>
      <c r="BA208" s="239"/>
      <c r="BB208" s="239"/>
      <c r="BC208" s="239"/>
      <c r="BD208" s="239"/>
      <c r="BE208" s="239"/>
      <c r="BF208" s="239"/>
      <c r="BG208" s="239"/>
      <c r="BH208" s="239"/>
      <c r="BI208" s="239"/>
      <c r="BJ208" s="239"/>
      <c r="BK208" s="239"/>
      <c r="BL208" s="239"/>
      <c r="BM208" s="246"/>
      <c r="BN208" s="246"/>
      <c r="BO208" s="246"/>
      <c r="BP208" s="246"/>
      <c r="BQ208" s="246"/>
      <c r="BR208" s="246"/>
      <c r="BS208" s="246"/>
      <c r="BT208" s="246"/>
      <c r="BU208" s="246"/>
      <c r="BV208" s="242"/>
      <c r="BW208" s="252"/>
      <c r="BX208" s="252"/>
      <c r="BY208" s="252"/>
      <c r="BZ208" s="252"/>
      <c r="CA208" s="252"/>
      <c r="CB208" s="252"/>
      <c r="CC208" s="242"/>
      <c r="CD208" s="242"/>
      <c r="CE208" s="242"/>
      <c r="CF208" s="242"/>
      <c r="CG208" s="242"/>
      <c r="CH208" s="242"/>
      <c r="CI208" s="242"/>
      <c r="CJ208" s="242"/>
      <c r="CK208" s="242"/>
      <c r="CL208" s="242"/>
      <c r="CM208" s="242"/>
      <c r="CN208" s="242"/>
      <c r="CO208" s="242"/>
      <c r="CP208" s="250"/>
      <c r="CQ208" s="250"/>
      <c r="CR208" s="250"/>
      <c r="CS208" s="250"/>
      <c r="CT208" s="250"/>
      <c r="CU208" s="250"/>
      <c r="CV208" s="250"/>
      <c r="CW208" s="250"/>
      <c r="CX208" s="250"/>
      <c r="CY208" s="250"/>
      <c r="CZ208" s="250"/>
      <c r="DA208" s="250"/>
      <c r="DB208" s="250"/>
      <c r="DC208" s="250"/>
      <c r="DD208" s="250"/>
      <c r="DE208" s="250"/>
      <c r="DF208" s="250"/>
      <c r="DG208" s="250"/>
      <c r="DH208" s="250"/>
      <c r="DI208" s="250"/>
      <c r="DJ208" s="250"/>
      <c r="DK208" s="250"/>
      <c r="DL208" s="250"/>
      <c r="DM208" s="250"/>
      <c r="DN208" s="250"/>
      <c r="DO208" s="250"/>
    </row>
    <row r="209" spans="1:119" s="243" customFormat="1">
      <c r="A209" s="239"/>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c r="AG209" s="239"/>
      <c r="AH209" s="239"/>
      <c r="AI209" s="239"/>
      <c r="AJ209" s="239"/>
      <c r="AK209" s="239"/>
      <c r="AL209" s="239"/>
      <c r="AM209" s="241"/>
      <c r="AN209" s="239"/>
      <c r="AO209" s="239"/>
      <c r="AP209" s="239"/>
      <c r="AQ209" s="239"/>
      <c r="AR209" s="239"/>
      <c r="AS209" s="239"/>
      <c r="AT209" s="239"/>
      <c r="AU209" s="239"/>
      <c r="AV209" s="239"/>
      <c r="AW209" s="239"/>
      <c r="AX209" s="239"/>
      <c r="AY209" s="239"/>
      <c r="AZ209" s="239"/>
      <c r="BA209" s="239"/>
      <c r="BB209" s="239"/>
      <c r="BC209" s="239"/>
      <c r="BD209" s="239"/>
      <c r="BE209" s="239"/>
      <c r="BF209" s="239"/>
      <c r="BG209" s="239"/>
      <c r="BH209" s="239"/>
      <c r="BI209" s="239"/>
      <c r="BJ209" s="239"/>
      <c r="BK209" s="239"/>
      <c r="BL209" s="239"/>
      <c r="BM209" s="246"/>
      <c r="BN209" s="246"/>
      <c r="BO209" s="246"/>
      <c r="BP209" s="246"/>
      <c r="BQ209" s="246"/>
      <c r="BR209" s="246"/>
      <c r="BS209" s="246"/>
      <c r="BT209" s="246"/>
      <c r="BU209" s="246"/>
      <c r="BV209" s="242"/>
      <c r="BW209" s="252"/>
      <c r="BX209" s="252"/>
      <c r="BY209" s="252"/>
      <c r="BZ209" s="252"/>
      <c r="CA209" s="252"/>
      <c r="CB209" s="252"/>
      <c r="CC209" s="242"/>
      <c r="CD209" s="242"/>
      <c r="CE209" s="242"/>
      <c r="CF209" s="242"/>
      <c r="CG209" s="242"/>
      <c r="CH209" s="242"/>
      <c r="CI209" s="242"/>
      <c r="CJ209" s="242"/>
      <c r="CK209" s="242"/>
      <c r="CL209" s="242"/>
      <c r="CM209" s="242"/>
      <c r="CN209" s="242"/>
      <c r="CO209" s="242"/>
      <c r="CP209" s="250"/>
      <c r="CQ209" s="250"/>
      <c r="CR209" s="250"/>
      <c r="CS209" s="250"/>
      <c r="CT209" s="250"/>
      <c r="CU209" s="250"/>
      <c r="CV209" s="250"/>
      <c r="CW209" s="250"/>
      <c r="CX209" s="250"/>
      <c r="CY209" s="250"/>
      <c r="CZ209" s="250"/>
      <c r="DA209" s="250"/>
      <c r="DB209" s="250"/>
      <c r="DC209" s="250"/>
      <c r="DD209" s="250"/>
      <c r="DE209" s="250"/>
      <c r="DF209" s="250"/>
      <c r="DG209" s="250"/>
      <c r="DH209" s="250"/>
      <c r="DI209" s="250"/>
      <c r="DJ209" s="250"/>
      <c r="DK209" s="250"/>
      <c r="DL209" s="250"/>
      <c r="DM209" s="250"/>
      <c r="DN209" s="250"/>
      <c r="DO209" s="250"/>
    </row>
    <row r="210" spans="1:119" s="243" customFormat="1">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41"/>
      <c r="AN210" s="239"/>
      <c r="AO210" s="239"/>
      <c r="AP210" s="239"/>
      <c r="AQ210" s="239"/>
      <c r="AR210" s="239"/>
      <c r="AS210" s="239"/>
      <c r="AT210" s="239"/>
      <c r="AU210" s="239"/>
      <c r="AV210" s="239"/>
      <c r="AW210" s="239"/>
      <c r="AX210" s="239"/>
      <c r="AY210" s="239"/>
      <c r="AZ210" s="239"/>
      <c r="BA210" s="239"/>
      <c r="BB210" s="239"/>
      <c r="BC210" s="239"/>
      <c r="BD210" s="239"/>
      <c r="BE210" s="239"/>
      <c r="BF210" s="239"/>
      <c r="BG210" s="239"/>
      <c r="BH210" s="239"/>
      <c r="BI210" s="239"/>
      <c r="BJ210" s="239"/>
      <c r="BK210" s="239"/>
      <c r="BL210" s="239"/>
      <c r="BM210" s="246"/>
      <c r="BN210" s="246"/>
      <c r="BO210" s="246"/>
      <c r="BP210" s="246"/>
      <c r="BQ210" s="246"/>
      <c r="BR210" s="246"/>
      <c r="BS210" s="246"/>
      <c r="BT210" s="246"/>
      <c r="BU210" s="246"/>
      <c r="BV210" s="242"/>
      <c r="BW210" s="252"/>
      <c r="BX210" s="252"/>
      <c r="BY210" s="252"/>
      <c r="BZ210" s="252"/>
      <c r="CA210" s="252"/>
      <c r="CB210" s="252"/>
      <c r="CC210" s="242"/>
      <c r="CD210" s="242"/>
      <c r="CE210" s="242"/>
      <c r="CF210" s="242"/>
      <c r="CG210" s="242"/>
      <c r="CH210" s="242"/>
      <c r="CI210" s="242"/>
      <c r="CJ210" s="242"/>
      <c r="CK210" s="242"/>
      <c r="CL210" s="242"/>
      <c r="CM210" s="242"/>
      <c r="CN210" s="242"/>
      <c r="CO210" s="242"/>
      <c r="CP210" s="250"/>
      <c r="CQ210" s="250"/>
      <c r="CR210" s="250"/>
      <c r="CS210" s="250"/>
      <c r="CT210" s="250"/>
      <c r="CU210" s="250"/>
      <c r="CV210" s="250"/>
      <c r="CW210" s="250"/>
      <c r="CX210" s="250"/>
      <c r="CY210" s="250"/>
      <c r="CZ210" s="250"/>
      <c r="DA210" s="250"/>
      <c r="DB210" s="250"/>
      <c r="DC210" s="250"/>
      <c r="DD210" s="250"/>
      <c r="DE210" s="250"/>
      <c r="DF210" s="250"/>
      <c r="DG210" s="250"/>
      <c r="DH210" s="250"/>
      <c r="DI210" s="250"/>
      <c r="DJ210" s="250"/>
      <c r="DK210" s="250"/>
      <c r="DL210" s="250"/>
      <c r="DM210" s="250"/>
      <c r="DN210" s="250"/>
      <c r="DO210" s="250"/>
    </row>
    <row r="211" spans="1:119" s="243" customFormat="1">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39"/>
      <c r="AH211" s="239"/>
      <c r="AI211" s="239"/>
      <c r="AJ211" s="239"/>
      <c r="AK211" s="239"/>
      <c r="AL211" s="239"/>
      <c r="AM211" s="241"/>
      <c r="AN211" s="239"/>
      <c r="AO211" s="239"/>
      <c r="AP211" s="239"/>
      <c r="AQ211" s="239"/>
      <c r="AR211" s="239"/>
      <c r="AS211" s="239"/>
      <c r="AT211" s="239"/>
      <c r="AU211" s="239"/>
      <c r="AV211" s="239"/>
      <c r="AW211" s="239"/>
      <c r="AX211" s="239"/>
      <c r="AY211" s="239"/>
      <c r="AZ211" s="239"/>
      <c r="BA211" s="239"/>
      <c r="BB211" s="239"/>
      <c r="BC211" s="239"/>
      <c r="BD211" s="239"/>
      <c r="BE211" s="239"/>
      <c r="BF211" s="239"/>
      <c r="BG211" s="239"/>
      <c r="BH211" s="239"/>
      <c r="BI211" s="239"/>
      <c r="BJ211" s="239"/>
      <c r="BK211" s="239"/>
      <c r="BL211" s="239"/>
      <c r="BM211" s="246"/>
      <c r="BN211" s="246"/>
      <c r="BO211" s="246"/>
      <c r="BP211" s="246"/>
      <c r="BQ211" s="246"/>
      <c r="BR211" s="246"/>
      <c r="BS211" s="246"/>
      <c r="BT211" s="246"/>
      <c r="BU211" s="246"/>
      <c r="BV211" s="242"/>
      <c r="BW211" s="252"/>
      <c r="BX211" s="252"/>
      <c r="BY211" s="252"/>
      <c r="BZ211" s="252"/>
      <c r="CA211" s="252"/>
      <c r="CB211" s="252"/>
      <c r="CC211" s="242"/>
      <c r="CD211" s="242"/>
      <c r="CE211" s="242"/>
      <c r="CF211" s="242"/>
      <c r="CG211" s="242"/>
      <c r="CH211" s="242"/>
      <c r="CI211" s="242"/>
      <c r="CJ211" s="242"/>
      <c r="CK211" s="242"/>
      <c r="CL211" s="242"/>
      <c r="CM211" s="242"/>
      <c r="CN211" s="242"/>
      <c r="CO211" s="242"/>
      <c r="CP211" s="250"/>
      <c r="CQ211" s="250"/>
      <c r="CR211" s="250"/>
      <c r="CS211" s="250"/>
      <c r="CT211" s="250"/>
      <c r="CU211" s="250"/>
      <c r="CV211" s="250"/>
      <c r="CW211" s="250"/>
      <c r="CX211" s="250"/>
      <c r="CY211" s="250"/>
      <c r="CZ211" s="250"/>
      <c r="DA211" s="250"/>
      <c r="DB211" s="250"/>
      <c r="DC211" s="250"/>
      <c r="DD211" s="250"/>
      <c r="DE211" s="250"/>
      <c r="DF211" s="250"/>
      <c r="DG211" s="250"/>
      <c r="DH211" s="250"/>
      <c r="DI211" s="250"/>
      <c r="DJ211" s="250"/>
      <c r="DK211" s="250"/>
      <c r="DL211" s="250"/>
      <c r="DM211" s="250"/>
      <c r="DN211" s="250"/>
      <c r="DO211" s="250"/>
    </row>
    <row r="212" spans="1:119" s="243" customFormat="1">
      <c r="A212" s="239"/>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239"/>
      <c r="AG212" s="239"/>
      <c r="AH212" s="239"/>
      <c r="AI212" s="239"/>
      <c r="AJ212" s="239"/>
      <c r="AK212" s="239"/>
      <c r="AL212" s="239"/>
      <c r="AM212" s="241"/>
      <c r="AN212" s="239"/>
      <c r="AO212" s="239"/>
      <c r="AP212" s="239"/>
      <c r="AQ212" s="239"/>
      <c r="AR212" s="239"/>
      <c r="AS212" s="239"/>
      <c r="AT212" s="239"/>
      <c r="AU212" s="239"/>
      <c r="AV212" s="239"/>
      <c r="AW212" s="239"/>
      <c r="AX212" s="239"/>
      <c r="AY212" s="239"/>
      <c r="AZ212" s="239"/>
      <c r="BA212" s="239"/>
      <c r="BB212" s="239"/>
      <c r="BC212" s="239"/>
      <c r="BD212" s="239"/>
      <c r="BE212" s="239"/>
      <c r="BF212" s="239"/>
      <c r="BG212" s="239"/>
      <c r="BH212" s="239"/>
      <c r="BI212" s="239"/>
      <c r="BJ212" s="239"/>
      <c r="BK212" s="239"/>
      <c r="BL212" s="239"/>
      <c r="BM212" s="246"/>
      <c r="BN212" s="246"/>
      <c r="BO212" s="246"/>
      <c r="BP212" s="246"/>
      <c r="BQ212" s="246"/>
      <c r="BR212" s="246"/>
      <c r="BS212" s="246"/>
      <c r="BT212" s="246"/>
      <c r="BU212" s="246"/>
      <c r="BV212" s="242"/>
      <c r="BW212" s="252"/>
      <c r="BX212" s="252"/>
      <c r="BY212" s="252"/>
      <c r="BZ212" s="252"/>
      <c r="CA212" s="252"/>
      <c r="CB212" s="252"/>
      <c r="CC212" s="242"/>
      <c r="CD212" s="242"/>
      <c r="CE212" s="242"/>
      <c r="CF212" s="242"/>
      <c r="CG212" s="242"/>
      <c r="CH212" s="242"/>
      <c r="CI212" s="242"/>
      <c r="CJ212" s="242"/>
      <c r="CK212" s="242"/>
      <c r="CL212" s="242"/>
      <c r="CM212" s="242"/>
      <c r="CN212" s="242"/>
      <c r="CO212" s="242"/>
      <c r="CP212" s="250"/>
      <c r="CQ212" s="250"/>
      <c r="CR212" s="250"/>
      <c r="CS212" s="250"/>
      <c r="CT212" s="250"/>
      <c r="CU212" s="250"/>
      <c r="CV212" s="250"/>
      <c r="CW212" s="250"/>
      <c r="CX212" s="250"/>
      <c r="CY212" s="250"/>
      <c r="CZ212" s="250"/>
      <c r="DA212" s="250"/>
      <c r="DB212" s="250"/>
      <c r="DC212" s="250"/>
      <c r="DD212" s="250"/>
      <c r="DE212" s="250"/>
      <c r="DF212" s="250"/>
      <c r="DG212" s="250"/>
      <c r="DH212" s="250"/>
      <c r="DI212" s="250"/>
      <c r="DJ212" s="250"/>
      <c r="DK212" s="250"/>
      <c r="DL212" s="250"/>
      <c r="DM212" s="250"/>
      <c r="DN212" s="250"/>
      <c r="DO212" s="250"/>
    </row>
    <row r="213" spans="1:119" s="243" customFormat="1">
      <c r="A213" s="239"/>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239"/>
      <c r="AG213" s="239"/>
      <c r="AH213" s="239"/>
      <c r="AI213" s="239"/>
      <c r="AJ213" s="239"/>
      <c r="AK213" s="239"/>
      <c r="AL213" s="239"/>
      <c r="AM213" s="241"/>
      <c r="AN213" s="239"/>
      <c r="AO213" s="239"/>
      <c r="AP213" s="239"/>
      <c r="AQ213" s="239"/>
      <c r="AR213" s="239"/>
      <c r="AS213" s="239"/>
      <c r="AT213" s="239"/>
      <c r="AU213" s="239"/>
      <c r="AV213" s="239"/>
      <c r="AW213" s="239"/>
      <c r="AX213" s="239"/>
      <c r="AY213" s="239"/>
      <c r="AZ213" s="239"/>
      <c r="BA213" s="239"/>
      <c r="BB213" s="239"/>
      <c r="BC213" s="239"/>
      <c r="BD213" s="239"/>
      <c r="BE213" s="239"/>
      <c r="BF213" s="239"/>
      <c r="BG213" s="239"/>
      <c r="BH213" s="239"/>
      <c r="BI213" s="239"/>
      <c r="BJ213" s="239"/>
      <c r="BK213" s="239"/>
      <c r="BL213" s="239"/>
      <c r="BM213" s="246"/>
      <c r="BN213" s="246"/>
      <c r="BO213" s="246"/>
      <c r="BP213" s="246"/>
      <c r="BQ213" s="246"/>
      <c r="BR213" s="246"/>
      <c r="BS213" s="246"/>
      <c r="BT213" s="246"/>
      <c r="BU213" s="246"/>
      <c r="BV213" s="242"/>
      <c r="BW213" s="252"/>
      <c r="BX213" s="252"/>
      <c r="BY213" s="252"/>
      <c r="BZ213" s="252"/>
      <c r="CA213" s="252"/>
      <c r="CB213" s="252"/>
      <c r="CC213" s="242"/>
      <c r="CD213" s="242"/>
      <c r="CE213" s="242"/>
      <c r="CF213" s="242"/>
      <c r="CG213" s="242"/>
      <c r="CH213" s="242"/>
      <c r="CI213" s="242"/>
      <c r="CJ213" s="242"/>
      <c r="CK213" s="242"/>
      <c r="CL213" s="242"/>
      <c r="CM213" s="242"/>
      <c r="CN213" s="242"/>
      <c r="CO213" s="242"/>
      <c r="CP213" s="250"/>
      <c r="CQ213" s="250"/>
      <c r="CR213" s="250"/>
      <c r="CS213" s="250"/>
      <c r="CT213" s="250"/>
      <c r="CU213" s="250"/>
      <c r="CV213" s="250"/>
      <c r="CW213" s="250"/>
      <c r="CX213" s="250"/>
      <c r="CY213" s="250"/>
      <c r="CZ213" s="250"/>
      <c r="DA213" s="250"/>
      <c r="DB213" s="250"/>
      <c r="DC213" s="250"/>
      <c r="DD213" s="250"/>
      <c r="DE213" s="250"/>
      <c r="DF213" s="250"/>
      <c r="DG213" s="250"/>
      <c r="DH213" s="250"/>
      <c r="DI213" s="250"/>
      <c r="DJ213" s="250"/>
      <c r="DK213" s="250"/>
      <c r="DL213" s="250"/>
      <c r="DM213" s="250"/>
      <c r="DN213" s="250"/>
      <c r="DO213" s="250"/>
    </row>
    <row r="214" spans="1:119" s="243" customFormat="1">
      <c r="A214" s="239"/>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c r="AG214" s="239"/>
      <c r="AH214" s="239"/>
      <c r="AI214" s="239"/>
      <c r="AJ214" s="239"/>
      <c r="AK214" s="239"/>
      <c r="AL214" s="239"/>
      <c r="AM214" s="241"/>
      <c r="AN214" s="239"/>
      <c r="AO214" s="239"/>
      <c r="AP214" s="239"/>
      <c r="AQ214" s="239"/>
      <c r="AR214" s="239"/>
      <c r="AS214" s="239"/>
      <c r="AT214" s="239"/>
      <c r="AU214" s="239"/>
      <c r="AV214" s="239"/>
      <c r="AW214" s="239"/>
      <c r="AX214" s="239"/>
      <c r="AY214" s="239"/>
      <c r="AZ214" s="239"/>
      <c r="BA214" s="239"/>
      <c r="BB214" s="239"/>
      <c r="BC214" s="239"/>
      <c r="BD214" s="239"/>
      <c r="BE214" s="239"/>
      <c r="BF214" s="239"/>
      <c r="BG214" s="239"/>
      <c r="BH214" s="239"/>
      <c r="BI214" s="239"/>
      <c r="BJ214" s="239"/>
      <c r="BK214" s="239"/>
      <c r="BL214" s="239"/>
      <c r="BM214" s="246"/>
      <c r="BN214" s="246"/>
      <c r="BO214" s="246"/>
      <c r="BP214" s="246"/>
      <c r="BQ214" s="246"/>
      <c r="BR214" s="246"/>
      <c r="BS214" s="246"/>
      <c r="BT214" s="246"/>
      <c r="BU214" s="246"/>
      <c r="BV214" s="242"/>
      <c r="BW214" s="252"/>
      <c r="BX214" s="252"/>
      <c r="BY214" s="252"/>
      <c r="BZ214" s="252"/>
      <c r="CA214" s="252"/>
      <c r="CB214" s="252"/>
      <c r="CC214" s="242"/>
      <c r="CD214" s="242"/>
      <c r="CE214" s="242"/>
      <c r="CF214" s="242"/>
      <c r="CG214" s="242"/>
      <c r="CH214" s="242"/>
      <c r="CI214" s="242"/>
      <c r="CJ214" s="242"/>
      <c r="CK214" s="242"/>
      <c r="CL214" s="242"/>
      <c r="CM214" s="242"/>
      <c r="CN214" s="242"/>
      <c r="CO214" s="242"/>
      <c r="CP214" s="250"/>
      <c r="CQ214" s="250"/>
      <c r="CR214" s="250"/>
      <c r="CS214" s="250"/>
      <c r="CT214" s="250"/>
      <c r="CU214" s="250"/>
      <c r="CV214" s="250"/>
      <c r="CW214" s="250"/>
      <c r="CX214" s="250"/>
      <c r="CY214" s="250"/>
      <c r="CZ214" s="250"/>
      <c r="DA214" s="250"/>
      <c r="DB214" s="250"/>
      <c r="DC214" s="250"/>
      <c r="DD214" s="250"/>
      <c r="DE214" s="250"/>
      <c r="DF214" s="250"/>
      <c r="DG214" s="250"/>
      <c r="DH214" s="250"/>
      <c r="DI214" s="250"/>
      <c r="DJ214" s="250"/>
      <c r="DK214" s="250"/>
      <c r="DL214" s="250"/>
      <c r="DM214" s="250"/>
      <c r="DN214" s="250"/>
      <c r="DO214" s="250"/>
    </row>
    <row r="215" spans="1:119" s="243" customFormat="1">
      <c r="A215" s="239"/>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c r="AG215" s="239"/>
      <c r="AH215" s="239"/>
      <c r="AI215" s="239"/>
      <c r="AJ215" s="239"/>
      <c r="AK215" s="239"/>
      <c r="AL215" s="239"/>
      <c r="AM215" s="241"/>
      <c r="AN215" s="239"/>
      <c r="AO215" s="239"/>
      <c r="AP215" s="239"/>
      <c r="AQ215" s="239"/>
      <c r="AR215" s="239"/>
      <c r="AS215" s="239"/>
      <c r="AT215" s="239"/>
      <c r="AU215" s="239"/>
      <c r="AV215" s="239"/>
      <c r="AW215" s="239"/>
      <c r="AX215" s="239"/>
      <c r="AY215" s="239"/>
      <c r="AZ215" s="239"/>
      <c r="BA215" s="239"/>
      <c r="BB215" s="239"/>
      <c r="BC215" s="239"/>
      <c r="BD215" s="239"/>
      <c r="BE215" s="239"/>
      <c r="BF215" s="239"/>
      <c r="BG215" s="239"/>
      <c r="BH215" s="239"/>
      <c r="BI215" s="239"/>
      <c r="BJ215" s="239"/>
      <c r="BK215" s="239"/>
      <c r="BL215" s="239"/>
      <c r="BM215" s="246"/>
      <c r="BN215" s="246"/>
      <c r="BO215" s="246"/>
      <c r="BP215" s="246"/>
      <c r="BQ215" s="246"/>
      <c r="BR215" s="246"/>
      <c r="BS215" s="246"/>
      <c r="BT215" s="246"/>
      <c r="BU215" s="246"/>
      <c r="BV215" s="249"/>
      <c r="BW215" s="253"/>
      <c r="BX215" s="253"/>
      <c r="BY215" s="253"/>
      <c r="BZ215" s="253"/>
      <c r="CA215" s="253"/>
      <c r="CB215" s="253"/>
      <c r="CC215" s="242"/>
      <c r="CD215" s="249"/>
      <c r="CE215" s="242"/>
      <c r="CF215" s="242"/>
      <c r="CG215" s="242"/>
      <c r="CH215" s="242"/>
      <c r="CI215" s="242"/>
      <c r="CJ215" s="242"/>
      <c r="CK215" s="242"/>
      <c r="CL215" s="242"/>
      <c r="CM215" s="242"/>
      <c r="CN215" s="242"/>
      <c r="CO215" s="242"/>
      <c r="CP215" s="250"/>
      <c r="CQ215" s="250"/>
      <c r="CR215" s="250"/>
      <c r="CS215" s="250"/>
      <c r="CT215" s="250"/>
      <c r="CU215" s="250"/>
      <c r="CV215" s="250"/>
      <c r="CW215" s="250"/>
      <c r="CX215" s="250"/>
      <c r="CY215" s="250"/>
      <c r="CZ215" s="250"/>
      <c r="DA215" s="250"/>
      <c r="DB215" s="250"/>
      <c r="DC215" s="250"/>
      <c r="DD215" s="250"/>
      <c r="DE215" s="250"/>
      <c r="DF215" s="250"/>
      <c r="DG215" s="250"/>
      <c r="DH215" s="250"/>
      <c r="DI215" s="250"/>
      <c r="DJ215" s="250"/>
      <c r="DK215" s="250"/>
      <c r="DL215" s="250"/>
      <c r="DM215" s="250"/>
      <c r="DN215" s="250"/>
      <c r="DO215" s="250"/>
    </row>
    <row r="216" spans="1:119">
      <c r="BM216" s="245"/>
      <c r="BN216" s="245"/>
      <c r="BO216" s="245"/>
      <c r="BP216" s="245"/>
      <c r="BQ216" s="245"/>
      <c r="BR216" s="245"/>
      <c r="BS216" s="245"/>
      <c r="BT216" s="245"/>
      <c r="BU216" s="245"/>
      <c r="CC216" s="242"/>
    </row>
    <row r="217" spans="1:119">
      <c r="BM217" s="245"/>
      <c r="BN217" s="245"/>
      <c r="BO217" s="245"/>
      <c r="BP217" s="245"/>
      <c r="BQ217" s="245"/>
      <c r="BR217" s="245"/>
      <c r="BS217" s="245"/>
      <c r="BT217" s="245"/>
      <c r="BU217" s="245"/>
      <c r="CC217" s="242"/>
    </row>
    <row r="218" spans="1:119">
      <c r="BM218" s="245"/>
      <c r="BN218" s="245"/>
      <c r="BO218" s="245"/>
      <c r="BP218" s="245"/>
      <c r="BQ218" s="245"/>
      <c r="BR218" s="245"/>
      <c r="BS218" s="245"/>
      <c r="BT218" s="245"/>
      <c r="BU218" s="245"/>
      <c r="CC218" s="242"/>
    </row>
    <row r="219" spans="1:119">
      <c r="BM219" s="245"/>
      <c r="BN219" s="245"/>
      <c r="BO219" s="245"/>
      <c r="BP219" s="245"/>
      <c r="BQ219" s="245"/>
      <c r="BR219" s="245"/>
      <c r="BS219" s="245"/>
      <c r="BT219" s="245"/>
      <c r="BU219" s="245"/>
      <c r="CC219" s="242"/>
    </row>
    <row r="220" spans="1:119">
      <c r="BM220" s="245"/>
      <c r="BN220" s="245"/>
      <c r="BO220" s="245"/>
      <c r="BP220" s="245"/>
      <c r="BQ220" s="245"/>
      <c r="BR220" s="245"/>
      <c r="BS220" s="245"/>
      <c r="BT220" s="245"/>
      <c r="BU220" s="245"/>
      <c r="CC220" s="242"/>
    </row>
    <row r="221" spans="1:119">
      <c r="BM221" s="245"/>
      <c r="BN221" s="245"/>
      <c r="BO221" s="245"/>
      <c r="BP221" s="245"/>
      <c r="BQ221" s="245"/>
      <c r="BR221" s="245"/>
      <c r="BS221" s="245"/>
      <c r="BT221" s="245"/>
      <c r="BU221" s="245"/>
      <c r="CC221" s="242"/>
    </row>
    <row r="222" spans="1:119">
      <c r="CC222" s="242"/>
    </row>
    <row r="223" spans="1:119">
      <c r="CC223" s="242"/>
    </row>
    <row r="224" spans="1:119">
      <c r="CC224" s="242"/>
    </row>
    <row r="225" spans="81:81">
      <c r="CC225" s="242"/>
    </row>
    <row r="226" spans="81:81">
      <c r="CC226" s="242"/>
    </row>
    <row r="227" spans="81:81">
      <c r="CC227" s="242"/>
    </row>
    <row r="228" spans="81:81">
      <c r="CC228" s="242"/>
    </row>
    <row r="229" spans="81:81">
      <c r="CC229" s="242"/>
    </row>
    <row r="230" spans="81:81">
      <c r="CC230" s="242"/>
    </row>
    <row r="231" spans="81:81">
      <c r="CC231" s="242"/>
    </row>
    <row r="232" spans="81:81">
      <c r="CC232" s="242"/>
    </row>
    <row r="233" spans="81:81">
      <c r="CC233" s="242"/>
    </row>
    <row r="234" spans="81:81">
      <c r="CC234" s="242"/>
    </row>
    <row r="235" spans="81:81">
      <c r="CC235" s="242"/>
    </row>
    <row r="236" spans="81:81">
      <c r="CC236" s="242"/>
    </row>
    <row r="237" spans="81:81">
      <c r="CC237" s="242"/>
    </row>
    <row r="238" spans="81:81">
      <c r="CC238" s="242"/>
    </row>
    <row r="239" spans="81:81">
      <c r="CC239" s="242"/>
    </row>
    <row r="240" spans="81:81">
      <c r="CC240" s="242"/>
    </row>
    <row r="241" spans="81:81">
      <c r="CC241" s="242"/>
    </row>
    <row r="242" spans="81:81">
      <c r="CC242" s="242"/>
    </row>
    <row r="243" spans="81:81">
      <c r="CC243" s="242"/>
    </row>
    <row r="244" spans="81:81">
      <c r="CC244" s="242"/>
    </row>
    <row r="245" spans="81:81">
      <c r="CC245" s="242"/>
    </row>
    <row r="246" spans="81:81">
      <c r="CC246" s="242"/>
    </row>
    <row r="247" spans="81:81">
      <c r="CC247" s="242"/>
    </row>
    <row r="248" spans="81:81">
      <c r="CC248" s="242"/>
    </row>
    <row r="249" spans="81:81">
      <c r="CC249" s="242"/>
    </row>
    <row r="250" spans="81:81">
      <c r="CC250" s="242"/>
    </row>
    <row r="251" spans="81:81">
      <c r="CC251" s="242"/>
    </row>
    <row r="252" spans="81:81">
      <c r="CC252" s="242"/>
    </row>
    <row r="253" spans="81:81">
      <c r="CC253" s="242"/>
    </row>
    <row r="254" spans="81:81">
      <c r="CC254" s="242"/>
    </row>
  </sheetData>
  <sheetProtection algorithmName="SHA-512" hashValue="nw76HDAsPqnyHsmxx+Iikm9cyNhykeFZX4pDt2IAHxHvSJtonHCPmJ6NzXQ7WJ+229ufD70IWal6YS07BE7SCQ==" saltValue="V18MnpIqNwrtkYhB+jV7yw==" spinCount="100000" sheet="1" objects="1" scenarios="1" selectLockedCells="1"/>
  <mergeCells count="592">
    <mergeCell ref="S34:X34"/>
    <mergeCell ref="S35:X35"/>
    <mergeCell ref="S36:X36"/>
    <mergeCell ref="S37:X37"/>
    <mergeCell ref="Z36:AA36"/>
    <mergeCell ref="Z37:AA37"/>
    <mergeCell ref="Y10:AC12"/>
    <mergeCell ref="BV10:BY12"/>
    <mergeCell ref="BV13:BY13"/>
    <mergeCell ref="BV14:BY14"/>
    <mergeCell ref="BV15:BY15"/>
    <mergeCell ref="BV16:BY16"/>
    <mergeCell ref="BV17:BY17"/>
    <mergeCell ref="BV18:BY18"/>
    <mergeCell ref="BV19:BY19"/>
    <mergeCell ref="BV20:BY20"/>
    <mergeCell ref="BV21:BY21"/>
    <mergeCell ref="BV22:BY22"/>
    <mergeCell ref="BV23:BY23"/>
    <mergeCell ref="BV24:BY24"/>
    <mergeCell ref="BV25:BY25"/>
    <mergeCell ref="BV26:BY26"/>
    <mergeCell ref="BV27:BY27"/>
    <mergeCell ref="BV28:BY28"/>
    <mergeCell ref="BV29:BY29"/>
    <mergeCell ref="BV30:BY30"/>
    <mergeCell ref="BV31:BY31"/>
    <mergeCell ref="BV32:BY32"/>
    <mergeCell ref="A15:H15"/>
    <mergeCell ref="Z14:AA14"/>
    <mergeCell ref="Z15:AA15"/>
    <mergeCell ref="Z17:AA17"/>
    <mergeCell ref="Z18:AA18"/>
    <mergeCell ref="Z19:AA19"/>
    <mergeCell ref="Z20:AA20"/>
    <mergeCell ref="Z21:AA21"/>
    <mergeCell ref="Z22:AA22"/>
    <mergeCell ref="Z23:AA23"/>
    <mergeCell ref="Z24:AA24"/>
    <mergeCell ref="Z25:AA25"/>
    <mergeCell ref="Z26:AA26"/>
    <mergeCell ref="Z27:AA27"/>
    <mergeCell ref="Z28:AA28"/>
    <mergeCell ref="Z29:AA29"/>
    <mergeCell ref="Z30:AA30"/>
    <mergeCell ref="Z31:AA31"/>
    <mergeCell ref="A29:H29"/>
    <mergeCell ref="A30:H30"/>
    <mergeCell ref="Z33:AA33"/>
    <mergeCell ref="Z34:AA34"/>
    <mergeCell ref="Z35:AA35"/>
    <mergeCell ref="I33:R33"/>
    <mergeCell ref="I34:R34"/>
    <mergeCell ref="I35:R35"/>
    <mergeCell ref="I36:R36"/>
    <mergeCell ref="I37:R37"/>
    <mergeCell ref="S17:V17"/>
    <mergeCell ref="S18:V18"/>
    <mergeCell ref="S19:V19"/>
    <mergeCell ref="S20:V20"/>
    <mergeCell ref="S21:V21"/>
    <mergeCell ref="S22:V22"/>
    <mergeCell ref="S23:V23"/>
    <mergeCell ref="S24:V24"/>
    <mergeCell ref="S25:V25"/>
    <mergeCell ref="S26:V26"/>
    <mergeCell ref="S27:V27"/>
    <mergeCell ref="S28:V28"/>
    <mergeCell ref="S29:V29"/>
    <mergeCell ref="S30:V30"/>
    <mergeCell ref="S31:V31"/>
    <mergeCell ref="S33:X33"/>
    <mergeCell ref="A31:H31"/>
    <mergeCell ref="A33:H33"/>
    <mergeCell ref="A34:H34"/>
    <mergeCell ref="A35:H35"/>
    <mergeCell ref="A36:H36"/>
    <mergeCell ref="A37:H37"/>
    <mergeCell ref="I15:R15"/>
    <mergeCell ref="I17:R17"/>
    <mergeCell ref="I18:R18"/>
    <mergeCell ref="I19:R19"/>
    <mergeCell ref="I20:R20"/>
    <mergeCell ref="I21:R21"/>
    <mergeCell ref="I22:R22"/>
    <mergeCell ref="I23:R23"/>
    <mergeCell ref="I24:R24"/>
    <mergeCell ref="I25:R25"/>
    <mergeCell ref="I26:R26"/>
    <mergeCell ref="I27:R27"/>
    <mergeCell ref="I28:R28"/>
    <mergeCell ref="I29:R29"/>
    <mergeCell ref="I30:R30"/>
    <mergeCell ref="I31:R31"/>
    <mergeCell ref="A24:H24"/>
    <mergeCell ref="A17:H17"/>
    <mergeCell ref="A18:H18"/>
    <mergeCell ref="A19:H19"/>
    <mergeCell ref="A20:H20"/>
    <mergeCell ref="A21:H21"/>
    <mergeCell ref="A22:H22"/>
    <mergeCell ref="A23:H23"/>
    <mergeCell ref="S14:X14"/>
    <mergeCell ref="S15:X15"/>
    <mergeCell ref="AN45:AO45"/>
    <mergeCell ref="A25:H25"/>
    <mergeCell ref="A26:H26"/>
    <mergeCell ref="A27:H27"/>
    <mergeCell ref="A28:H28"/>
    <mergeCell ref="AB23:AC23"/>
    <mergeCell ref="AD23:AG23"/>
    <mergeCell ref="AB24:AC24"/>
    <mergeCell ref="AD24:AG24"/>
    <mergeCell ref="AB20:AC20"/>
    <mergeCell ref="AD20:AG20"/>
    <mergeCell ref="AB21:AC21"/>
    <mergeCell ref="AD21:AG21"/>
    <mergeCell ref="AB22:AC22"/>
    <mergeCell ref="AD22:AG22"/>
    <mergeCell ref="AB17:AC17"/>
    <mergeCell ref="AN46:AO46"/>
    <mergeCell ref="AN47:AO47"/>
    <mergeCell ref="AN48:AO48"/>
    <mergeCell ref="BM154:BN154"/>
    <mergeCell ref="BO154:BP154"/>
    <mergeCell ref="BQ154:BU154"/>
    <mergeCell ref="BM155:BN155"/>
    <mergeCell ref="BO155:BP155"/>
    <mergeCell ref="BQ155:BU155"/>
    <mergeCell ref="BM148:BN148"/>
    <mergeCell ref="BO148:BP148"/>
    <mergeCell ref="BQ148:BU148"/>
    <mergeCell ref="BM149:BN149"/>
    <mergeCell ref="BO149:BP149"/>
    <mergeCell ref="BQ149:BU149"/>
    <mergeCell ref="BM150:BN150"/>
    <mergeCell ref="BO150:BP150"/>
    <mergeCell ref="BQ150:BU150"/>
    <mergeCell ref="BM145:BN145"/>
    <mergeCell ref="BO145:BP145"/>
    <mergeCell ref="BQ145:BU145"/>
    <mergeCell ref="BM146:BN146"/>
    <mergeCell ref="BO146:BP146"/>
    <mergeCell ref="BQ146:BU146"/>
    <mergeCell ref="BM157:BN157"/>
    <mergeCell ref="BO157:BP157"/>
    <mergeCell ref="BQ157:BU157"/>
    <mergeCell ref="BM151:BN151"/>
    <mergeCell ref="BO151:BP151"/>
    <mergeCell ref="BQ151:BU151"/>
    <mergeCell ref="BM152:BN152"/>
    <mergeCell ref="BO152:BP152"/>
    <mergeCell ref="BQ152:BU152"/>
    <mergeCell ref="BM153:BN153"/>
    <mergeCell ref="BO153:BP153"/>
    <mergeCell ref="BQ153:BU153"/>
    <mergeCell ref="BM147:BN147"/>
    <mergeCell ref="BO147:BP147"/>
    <mergeCell ref="BQ147:BU147"/>
    <mergeCell ref="BM142:BN142"/>
    <mergeCell ref="BO142:BP142"/>
    <mergeCell ref="BQ142:BU142"/>
    <mergeCell ref="BM143:BN143"/>
    <mergeCell ref="BO143:BP143"/>
    <mergeCell ref="BQ143:BU143"/>
    <mergeCell ref="BM144:BN144"/>
    <mergeCell ref="BO144:BP144"/>
    <mergeCell ref="BQ144:BU144"/>
    <mergeCell ref="BM139:BN139"/>
    <mergeCell ref="BO139:BP139"/>
    <mergeCell ref="BQ139:BU139"/>
    <mergeCell ref="BM140:BN140"/>
    <mergeCell ref="BO140:BP140"/>
    <mergeCell ref="BQ140:BU140"/>
    <mergeCell ref="BM141:BN141"/>
    <mergeCell ref="BO141:BP141"/>
    <mergeCell ref="BQ141:BU141"/>
    <mergeCell ref="BM136:BN136"/>
    <mergeCell ref="BO136:BP136"/>
    <mergeCell ref="BQ136:BU136"/>
    <mergeCell ref="BM137:BN137"/>
    <mergeCell ref="BO137:BP137"/>
    <mergeCell ref="BQ137:BU137"/>
    <mergeCell ref="BM138:BN138"/>
    <mergeCell ref="BO138:BP138"/>
    <mergeCell ref="BQ138:BU138"/>
    <mergeCell ref="BM133:BN133"/>
    <mergeCell ref="BO133:BP133"/>
    <mergeCell ref="BQ133:BU133"/>
    <mergeCell ref="BM134:BN134"/>
    <mergeCell ref="BO134:BP134"/>
    <mergeCell ref="BQ134:BU134"/>
    <mergeCell ref="BM135:BN135"/>
    <mergeCell ref="BO135:BP135"/>
    <mergeCell ref="BQ135:BU135"/>
    <mergeCell ref="BM126:BN126"/>
    <mergeCell ref="BO126:BP126"/>
    <mergeCell ref="BQ126:BU126"/>
    <mergeCell ref="BM131:BN131"/>
    <mergeCell ref="BO131:BP131"/>
    <mergeCell ref="BQ131:BU131"/>
    <mergeCell ref="BM132:BN132"/>
    <mergeCell ref="BO132:BP132"/>
    <mergeCell ref="BQ132:BU132"/>
    <mergeCell ref="BM122:BN122"/>
    <mergeCell ref="BO122:BP122"/>
    <mergeCell ref="BQ122:BU122"/>
    <mergeCell ref="BM123:BN123"/>
    <mergeCell ref="BO123:BP123"/>
    <mergeCell ref="BQ123:BU123"/>
    <mergeCell ref="BM124:BN124"/>
    <mergeCell ref="BO124:BP124"/>
    <mergeCell ref="BQ124:BU124"/>
    <mergeCell ref="BM119:BN119"/>
    <mergeCell ref="BO119:BP119"/>
    <mergeCell ref="BQ119:BU119"/>
    <mergeCell ref="BM120:BN120"/>
    <mergeCell ref="BO120:BP120"/>
    <mergeCell ref="BQ120:BU120"/>
    <mergeCell ref="BM121:BN121"/>
    <mergeCell ref="BO121:BP121"/>
    <mergeCell ref="BQ121:BU121"/>
    <mergeCell ref="BM116:BN116"/>
    <mergeCell ref="BO116:BP116"/>
    <mergeCell ref="BQ116:BU116"/>
    <mergeCell ref="BM117:BN117"/>
    <mergeCell ref="BO117:BP117"/>
    <mergeCell ref="BQ117:BU117"/>
    <mergeCell ref="BM118:BN118"/>
    <mergeCell ref="BO118:BP118"/>
    <mergeCell ref="BQ118:BU118"/>
    <mergeCell ref="BM113:BN113"/>
    <mergeCell ref="BO113:BP113"/>
    <mergeCell ref="BQ113:BU113"/>
    <mergeCell ref="BM114:BN114"/>
    <mergeCell ref="BO114:BP114"/>
    <mergeCell ref="BQ114:BU114"/>
    <mergeCell ref="BM115:BN115"/>
    <mergeCell ref="BO115:BP115"/>
    <mergeCell ref="BQ115:BU115"/>
    <mergeCell ref="BM110:BN110"/>
    <mergeCell ref="BO110:BP110"/>
    <mergeCell ref="BQ110:BU110"/>
    <mergeCell ref="BM111:BN111"/>
    <mergeCell ref="BO111:BP111"/>
    <mergeCell ref="BQ111:BU111"/>
    <mergeCell ref="BM112:BN112"/>
    <mergeCell ref="BO112:BP112"/>
    <mergeCell ref="BQ112:BU112"/>
    <mergeCell ref="BM107:BN107"/>
    <mergeCell ref="BO107:BP107"/>
    <mergeCell ref="BQ107:BU107"/>
    <mergeCell ref="BM108:BN108"/>
    <mergeCell ref="BO108:BP108"/>
    <mergeCell ref="BQ108:BU108"/>
    <mergeCell ref="BM109:BN109"/>
    <mergeCell ref="BO109:BP109"/>
    <mergeCell ref="BQ109:BU109"/>
    <mergeCell ref="BM104:BN104"/>
    <mergeCell ref="BO104:BP104"/>
    <mergeCell ref="BQ104:BU104"/>
    <mergeCell ref="BM105:BN105"/>
    <mergeCell ref="BO105:BP105"/>
    <mergeCell ref="BQ105:BU105"/>
    <mergeCell ref="BM106:BN106"/>
    <mergeCell ref="BO106:BP106"/>
    <mergeCell ref="BQ106:BU106"/>
    <mergeCell ref="BM101:BN101"/>
    <mergeCell ref="BO101:BP101"/>
    <mergeCell ref="BQ101:BU101"/>
    <mergeCell ref="BM102:BN102"/>
    <mergeCell ref="BO102:BP102"/>
    <mergeCell ref="BQ102:BU102"/>
    <mergeCell ref="BM103:BN103"/>
    <mergeCell ref="BO103:BP103"/>
    <mergeCell ref="BQ103:BU103"/>
    <mergeCell ref="BM100:BN100"/>
    <mergeCell ref="BO100:BP100"/>
    <mergeCell ref="BQ100:BU100"/>
    <mergeCell ref="AK42:AL42"/>
    <mergeCell ref="AN42:AO42"/>
    <mergeCell ref="AK43:AL43"/>
    <mergeCell ref="AK44:AL44"/>
    <mergeCell ref="AK45:AL45"/>
    <mergeCell ref="AK46:AL46"/>
    <mergeCell ref="AK47:AL47"/>
    <mergeCell ref="AK48:AL48"/>
    <mergeCell ref="AN43:AO43"/>
    <mergeCell ref="BQ71:BU71"/>
    <mergeCell ref="BM72:BN72"/>
    <mergeCell ref="BO72:BP72"/>
    <mergeCell ref="BQ72:BU72"/>
    <mergeCell ref="BM70:BN70"/>
    <mergeCell ref="BO70:BP70"/>
    <mergeCell ref="BQ70:BU70"/>
    <mergeCell ref="BM71:BN71"/>
    <mergeCell ref="BO71:BP71"/>
    <mergeCell ref="BM73:BN73"/>
    <mergeCell ref="BO73:BP73"/>
    <mergeCell ref="BQ73:BU73"/>
    <mergeCell ref="BV33:BY33"/>
    <mergeCell ref="BV34:BY34"/>
    <mergeCell ref="BV35:BY35"/>
    <mergeCell ref="BV36:BY36"/>
    <mergeCell ref="AB36:AC36"/>
    <mergeCell ref="AD36:AG36"/>
    <mergeCell ref="AB26:AC26"/>
    <mergeCell ref="AD26:AG26"/>
    <mergeCell ref="AB27:AC27"/>
    <mergeCell ref="AD27:AG27"/>
    <mergeCell ref="AB28:AC28"/>
    <mergeCell ref="AD28:AG28"/>
    <mergeCell ref="BM26:BN26"/>
    <mergeCell ref="BO26:BP26"/>
    <mergeCell ref="AB35:AC35"/>
    <mergeCell ref="AD35:AG35"/>
    <mergeCell ref="BM32:BN32"/>
    <mergeCell ref="BO32:BP32"/>
    <mergeCell ref="BQ32:BU32"/>
    <mergeCell ref="BM33:BN33"/>
    <mergeCell ref="BO33:BP33"/>
    <mergeCell ref="BM31:BN31"/>
    <mergeCell ref="BO31:BP31"/>
    <mergeCell ref="BM36:BN36"/>
    <mergeCell ref="BM25:BN25"/>
    <mergeCell ref="BO25:BP25"/>
    <mergeCell ref="BM28:BN28"/>
    <mergeCell ref="BO28:BP28"/>
    <mergeCell ref="BM27:BN27"/>
    <mergeCell ref="BO27:BP27"/>
    <mergeCell ref="AB33:AC33"/>
    <mergeCell ref="AD33:AG33"/>
    <mergeCell ref="AB34:AC34"/>
    <mergeCell ref="AD34:AG34"/>
    <mergeCell ref="AB29:AC29"/>
    <mergeCell ref="AD29:AG29"/>
    <mergeCell ref="AB30:AC30"/>
    <mergeCell ref="AD30:AG30"/>
    <mergeCell ref="AB31:AC31"/>
    <mergeCell ref="AD31:AG31"/>
    <mergeCell ref="AB25:AC25"/>
    <mergeCell ref="AD25:AG25"/>
    <mergeCell ref="BM30:BN30"/>
    <mergeCell ref="BO30:BP30"/>
    <mergeCell ref="BM29:BN29"/>
    <mergeCell ref="BO29:BP29"/>
    <mergeCell ref="BM34:BN34"/>
    <mergeCell ref="BO34:BP34"/>
    <mergeCell ref="AD17:AG17"/>
    <mergeCell ref="AB18:AC18"/>
    <mergeCell ref="AD18:AG18"/>
    <mergeCell ref="AB19:AC19"/>
    <mergeCell ref="AD19:AG19"/>
    <mergeCell ref="AD10:AG12"/>
    <mergeCell ref="AB14:AC14"/>
    <mergeCell ref="AD14:AG14"/>
    <mergeCell ref="AB15:AC15"/>
    <mergeCell ref="AD15:AG15"/>
    <mergeCell ref="A10:H12"/>
    <mergeCell ref="I10:R12"/>
    <mergeCell ref="S10:X12"/>
    <mergeCell ref="A14:H14"/>
    <mergeCell ref="AR2:AS2"/>
    <mergeCell ref="BM13:BN13"/>
    <mergeCell ref="BO13:BP13"/>
    <mergeCell ref="BQ13:BU13"/>
    <mergeCell ref="BM14:BN14"/>
    <mergeCell ref="BO14:BP14"/>
    <mergeCell ref="BC5:BX5"/>
    <mergeCell ref="BC4:BX4"/>
    <mergeCell ref="BC7:BX7"/>
    <mergeCell ref="BC8:BX8"/>
    <mergeCell ref="BM6:BX6"/>
    <mergeCell ref="I14:R14"/>
    <mergeCell ref="BM18:BN18"/>
    <mergeCell ref="BO18:BP18"/>
    <mergeCell ref="BM16:BN16"/>
    <mergeCell ref="BO16:BP16"/>
    <mergeCell ref="BQ16:BU16"/>
    <mergeCell ref="BM17:BN17"/>
    <mergeCell ref="BO17:BP17"/>
    <mergeCell ref="BM15:BN15"/>
    <mergeCell ref="BO15:BP15"/>
    <mergeCell ref="BM20:BN20"/>
    <mergeCell ref="BO20:BP20"/>
    <mergeCell ref="BM19:BN19"/>
    <mergeCell ref="BO19:BP19"/>
    <mergeCell ref="BM22:BN22"/>
    <mergeCell ref="BO22:BP22"/>
    <mergeCell ref="BM21:BN21"/>
    <mergeCell ref="BO21:BP21"/>
    <mergeCell ref="BM24:BN24"/>
    <mergeCell ref="BO24:BP24"/>
    <mergeCell ref="BM23:BN23"/>
    <mergeCell ref="BO23:BP23"/>
    <mergeCell ref="BO36:BP36"/>
    <mergeCell ref="BM35:BN35"/>
    <mergeCell ref="BO35:BP35"/>
    <mergeCell ref="A39:AG39"/>
    <mergeCell ref="BM39:BN39"/>
    <mergeCell ref="BO39:BP39"/>
    <mergeCell ref="BQ39:BU39"/>
    <mergeCell ref="F42:G42"/>
    <mergeCell ref="I42:J42"/>
    <mergeCell ref="O42:P42"/>
    <mergeCell ref="R42:S42"/>
    <mergeCell ref="U42:V42"/>
    <mergeCell ref="BM37:BN37"/>
    <mergeCell ref="BO37:BP37"/>
    <mergeCell ref="AB42:AC42"/>
    <mergeCell ref="AE42:AF42"/>
    <mergeCell ref="AB37:AC37"/>
    <mergeCell ref="AD37:AG37"/>
    <mergeCell ref="BV37:BY37"/>
    <mergeCell ref="F43:G43"/>
    <mergeCell ref="I43:J43"/>
    <mergeCell ref="O43:P43"/>
    <mergeCell ref="R43:S43"/>
    <mergeCell ref="U43:V43"/>
    <mergeCell ref="AB43:AC43"/>
    <mergeCell ref="AE43:AF43"/>
    <mergeCell ref="AE44:AF44"/>
    <mergeCell ref="AN44:AO44"/>
    <mergeCell ref="F45:G45"/>
    <mergeCell ref="I45:J45"/>
    <mergeCell ref="O45:P45"/>
    <mergeCell ref="R45:S45"/>
    <mergeCell ref="U45:V45"/>
    <mergeCell ref="AB45:AC45"/>
    <mergeCell ref="AE45:AF45"/>
    <mergeCell ref="F44:G44"/>
    <mergeCell ref="I44:J44"/>
    <mergeCell ref="O44:P44"/>
    <mergeCell ref="R44:S44"/>
    <mergeCell ref="U44:V44"/>
    <mergeCell ref="AB44:AC44"/>
    <mergeCell ref="AE46:AF46"/>
    <mergeCell ref="F47:G47"/>
    <mergeCell ref="I47:J47"/>
    <mergeCell ref="O47:P47"/>
    <mergeCell ref="R47:S47"/>
    <mergeCell ref="U47:V47"/>
    <mergeCell ref="AB47:AC47"/>
    <mergeCell ref="AE47:AF47"/>
    <mergeCell ref="F46:G46"/>
    <mergeCell ref="I46:J46"/>
    <mergeCell ref="O46:P46"/>
    <mergeCell ref="R46:S46"/>
    <mergeCell ref="U46:V46"/>
    <mergeCell ref="AB46:AC46"/>
    <mergeCell ref="AE48:AF48"/>
    <mergeCell ref="F49:G49"/>
    <mergeCell ref="I49:J49"/>
    <mergeCell ref="O49:P49"/>
    <mergeCell ref="R49:S49"/>
    <mergeCell ref="U49:V49"/>
    <mergeCell ref="AB49:AC49"/>
    <mergeCell ref="AE49:AF49"/>
    <mergeCell ref="F48:G48"/>
    <mergeCell ref="I48:J48"/>
    <mergeCell ref="O48:P48"/>
    <mergeCell ref="R48:S48"/>
    <mergeCell ref="U48:V48"/>
    <mergeCell ref="AB48:AC48"/>
    <mergeCell ref="AE50:AF50"/>
    <mergeCell ref="F51:G51"/>
    <mergeCell ref="I51:J51"/>
    <mergeCell ref="O51:P51"/>
    <mergeCell ref="R51:S51"/>
    <mergeCell ref="U51:V51"/>
    <mergeCell ref="AB51:AC51"/>
    <mergeCell ref="AE51:AF51"/>
    <mergeCell ref="F50:G50"/>
    <mergeCell ref="I50:J50"/>
    <mergeCell ref="O50:P50"/>
    <mergeCell ref="R50:S50"/>
    <mergeCell ref="U50:V50"/>
    <mergeCell ref="AB50:AC50"/>
    <mergeCell ref="F52:G52"/>
    <mergeCell ref="I52:J52"/>
    <mergeCell ref="O52:P52"/>
    <mergeCell ref="R52:S52"/>
    <mergeCell ref="U52:V52"/>
    <mergeCell ref="F53:G53"/>
    <mergeCell ref="I53:J53"/>
    <mergeCell ref="O53:P53"/>
    <mergeCell ref="R53:S53"/>
    <mergeCell ref="U53:V53"/>
    <mergeCell ref="F54:G54"/>
    <mergeCell ref="I54:J54"/>
    <mergeCell ref="O54:P54"/>
    <mergeCell ref="R54:S54"/>
    <mergeCell ref="U54:V54"/>
    <mergeCell ref="F55:G55"/>
    <mergeCell ref="I55:J55"/>
    <mergeCell ref="O55:P55"/>
    <mergeCell ref="R55:S55"/>
    <mergeCell ref="U55:V55"/>
    <mergeCell ref="F56:G56"/>
    <mergeCell ref="I56:J56"/>
    <mergeCell ref="O56:P56"/>
    <mergeCell ref="R56:S56"/>
    <mergeCell ref="U56:V56"/>
    <mergeCell ref="F57:G57"/>
    <mergeCell ref="I57:J57"/>
    <mergeCell ref="O57:P57"/>
    <mergeCell ref="R57:S57"/>
    <mergeCell ref="U57:V57"/>
    <mergeCell ref="F58:G58"/>
    <mergeCell ref="I58:J58"/>
    <mergeCell ref="O58:P58"/>
    <mergeCell ref="R58:S58"/>
    <mergeCell ref="U58:V58"/>
    <mergeCell ref="F59:G59"/>
    <mergeCell ref="I59:J59"/>
    <mergeCell ref="O59:P59"/>
    <mergeCell ref="R59:S59"/>
    <mergeCell ref="U59:V59"/>
    <mergeCell ref="F60:G60"/>
    <mergeCell ref="I60:J60"/>
    <mergeCell ref="O60:P60"/>
    <mergeCell ref="R60:S60"/>
    <mergeCell ref="U60:V60"/>
    <mergeCell ref="F61:G61"/>
    <mergeCell ref="I61:J61"/>
    <mergeCell ref="O61:P61"/>
    <mergeCell ref="R61:S61"/>
    <mergeCell ref="U61:V61"/>
    <mergeCell ref="BM74:BN74"/>
    <mergeCell ref="BO74:BP74"/>
    <mergeCell ref="BQ74:BU74"/>
    <mergeCell ref="BQ75:BU75"/>
    <mergeCell ref="BM76:BN76"/>
    <mergeCell ref="BO76:BP76"/>
    <mergeCell ref="BQ76:BU76"/>
    <mergeCell ref="BM75:BN75"/>
    <mergeCell ref="BO75:BP75"/>
    <mergeCell ref="BQ77:BU77"/>
    <mergeCell ref="BM78:BN78"/>
    <mergeCell ref="BO78:BP78"/>
    <mergeCell ref="BQ78:BU78"/>
    <mergeCell ref="BM77:BN77"/>
    <mergeCell ref="BO77:BP77"/>
    <mergeCell ref="BQ79:BU79"/>
    <mergeCell ref="BM80:BN80"/>
    <mergeCell ref="BO80:BP80"/>
    <mergeCell ref="BQ80:BU80"/>
    <mergeCell ref="BM79:BN79"/>
    <mergeCell ref="BO79:BP79"/>
    <mergeCell ref="BQ91:BU91"/>
    <mergeCell ref="BQ87:BU87"/>
    <mergeCell ref="BM88:BN88"/>
    <mergeCell ref="BO88:BP88"/>
    <mergeCell ref="BQ88:BU88"/>
    <mergeCell ref="BM87:BN87"/>
    <mergeCell ref="BO87:BP87"/>
    <mergeCell ref="BQ81:BU81"/>
    <mergeCell ref="BM82:BN82"/>
    <mergeCell ref="BO82:BP82"/>
    <mergeCell ref="BQ82:BU82"/>
    <mergeCell ref="BM81:BN81"/>
    <mergeCell ref="BO81:BP81"/>
    <mergeCell ref="BQ83:BU83"/>
    <mergeCell ref="BM84:BN84"/>
    <mergeCell ref="BO84:BP84"/>
    <mergeCell ref="BQ84:BU84"/>
    <mergeCell ref="BM83:BN83"/>
    <mergeCell ref="BO83:BP83"/>
    <mergeCell ref="BQ93:BU93"/>
    <mergeCell ref="BM94:BN94"/>
    <mergeCell ref="BO94:BP94"/>
    <mergeCell ref="BQ94:BU94"/>
    <mergeCell ref="BM93:BN93"/>
    <mergeCell ref="BO93:BP93"/>
    <mergeCell ref="BC6:BK6"/>
    <mergeCell ref="BM92:BN92"/>
    <mergeCell ref="BO92:BP92"/>
    <mergeCell ref="BQ92:BU92"/>
    <mergeCell ref="BM91:BN91"/>
    <mergeCell ref="BO91:BP91"/>
    <mergeCell ref="BM89:BN89"/>
    <mergeCell ref="BO89:BP89"/>
    <mergeCell ref="BQ89:BU89"/>
    <mergeCell ref="BM90:BN90"/>
    <mergeCell ref="BQ85:BU85"/>
    <mergeCell ref="BM86:BN86"/>
    <mergeCell ref="BO86:BP86"/>
    <mergeCell ref="BQ86:BU86"/>
    <mergeCell ref="BM85:BN85"/>
    <mergeCell ref="BO85:BP85"/>
    <mergeCell ref="BO90:BP90"/>
    <mergeCell ref="BQ90:BU90"/>
  </mergeCells>
  <phoneticPr fontId="19"/>
  <conditionalFormatting sqref="AD159:BL187">
    <cfRule type="cellIs" dxfId="22" priority="1" operator="equal">
      <formula>"OK"</formula>
    </cfRule>
  </conditionalFormatting>
  <conditionalFormatting sqref="BJ10:BL39">
    <cfRule type="expression" dxfId="21" priority="2">
      <formula>$BC$7="４週（２８日）"</formula>
    </cfRule>
  </conditionalFormatting>
  <dataValidations count="15">
    <dataValidation type="list" allowBlank="1" showInputMessage="1" showErrorMessage="1" sqref="WWS983083:WXW983083 WMW983083:WOA983083 WDA983083:WEE983083 VTE983083:VUI983083 VJI983083:VKM983083 UZM983083:VAQ983083 UPQ983083:UQU983083 UFU983083:UGY983083 TVY983083:TXC983083 TMC983083:TNG983083 TCG983083:TDK983083 SSK983083:STO983083 SIO983083:SJS983083 RYS983083:RZW983083 ROW983083:RQA983083 RFA983083:RGE983083 QVE983083:QWI983083 QLI983083:QMM983083 QBM983083:QCQ983083 PRQ983083:PSU983083 PHU983083:PIY983083 OXY983083:OZC983083 OOC983083:OPG983083 OEG983083:OFK983083 NUK983083:NVO983083 NKO983083:NLS983083 NAS983083:NBW983083 MQW983083:MSA983083 MHA983083:MIE983083 LXE983083:LYI983083 LNI983083:LOM983083 LDM983083:LEQ983083 KTQ983083:KUU983083 KJU983083:KKY983083 JZY983083:KBC983083 JQC983083:JRG983083 JGG983083:JHK983083 IWK983083:IXO983083 IMO983083:INS983083 ICS983083:IDW983083 HSW983083:HUA983083 HJA983083:HKE983083 GZE983083:HAI983083 GPI983083:GQM983083 GFM983083:GGQ983083 FVQ983083:FWU983083 FLU983083:FMY983083 FBY983083:FDC983083 ESC983083:ETG983083 EIG983083:EJK983083 DYK983083:DZO983083 DOO983083:DPS983083 DES983083:DFW983083 CUW983083:CWA983083 CLA983083:CME983083 CBE983083:CCI983083 BRI983083:BSM983083 BHM983083:BIQ983083 AXQ983083:AYU983083 ANU983083:AOY983083 ADY983083:AFC983083 UC983083:VG983083 KG983083:LK983083 AH983083:BL983083 WWS917547:WXW917547 WMW917547:WOA917547 WDA917547:WEE917547 VTE917547:VUI917547 VJI917547:VKM917547 UZM917547:VAQ917547 UPQ917547:UQU917547 UFU917547:UGY917547 TVY917547:TXC917547 TMC917547:TNG917547 TCG917547:TDK917547 SSK917547:STO917547 SIO917547:SJS917547 RYS917547:RZW917547 ROW917547:RQA917547 RFA917547:RGE917547 QVE917547:QWI917547 QLI917547:QMM917547 QBM917547:QCQ917547 PRQ917547:PSU917547 PHU917547:PIY917547 OXY917547:OZC917547 OOC917547:OPG917547 OEG917547:OFK917547 NUK917547:NVO917547 NKO917547:NLS917547 NAS917547:NBW917547 MQW917547:MSA917547 MHA917547:MIE917547 LXE917547:LYI917547 LNI917547:LOM917547 LDM917547:LEQ917547 KTQ917547:KUU917547 KJU917547:KKY917547 JZY917547:KBC917547 JQC917547:JRG917547 JGG917547:JHK917547 IWK917547:IXO917547 IMO917547:INS917547 ICS917547:IDW917547 HSW917547:HUA917547 HJA917547:HKE917547 GZE917547:HAI917547 GPI917547:GQM917547 GFM917547:GGQ917547 FVQ917547:FWU917547 FLU917547:FMY917547 FBY917547:FDC917547 ESC917547:ETG917547 EIG917547:EJK917547 DYK917547:DZO917547 DOO917547:DPS917547 DES917547:DFW917547 CUW917547:CWA917547 CLA917547:CME917547 CBE917547:CCI917547 BRI917547:BSM917547 BHM917547:BIQ917547 AXQ917547:AYU917547 ANU917547:AOY917547 ADY917547:AFC917547 UC917547:VG917547 KG917547:LK917547 AH917547:BL917547 WWS852011:WXW852011 WMW852011:WOA852011 WDA852011:WEE852011 VTE852011:VUI852011 VJI852011:VKM852011 UZM852011:VAQ852011 UPQ852011:UQU852011 UFU852011:UGY852011 TVY852011:TXC852011 TMC852011:TNG852011 TCG852011:TDK852011 SSK852011:STO852011 SIO852011:SJS852011 RYS852011:RZW852011 ROW852011:RQA852011 RFA852011:RGE852011 QVE852011:QWI852011 QLI852011:QMM852011 QBM852011:QCQ852011 PRQ852011:PSU852011 PHU852011:PIY852011 OXY852011:OZC852011 OOC852011:OPG852011 OEG852011:OFK852011 NUK852011:NVO852011 NKO852011:NLS852011 NAS852011:NBW852011 MQW852011:MSA852011 MHA852011:MIE852011 LXE852011:LYI852011 LNI852011:LOM852011 LDM852011:LEQ852011 KTQ852011:KUU852011 KJU852011:KKY852011 JZY852011:KBC852011 JQC852011:JRG852011 JGG852011:JHK852011 IWK852011:IXO852011 IMO852011:INS852011 ICS852011:IDW852011 HSW852011:HUA852011 HJA852011:HKE852011 GZE852011:HAI852011 GPI852011:GQM852011 GFM852011:GGQ852011 FVQ852011:FWU852011 FLU852011:FMY852011 FBY852011:FDC852011 ESC852011:ETG852011 EIG852011:EJK852011 DYK852011:DZO852011 DOO852011:DPS852011 DES852011:DFW852011 CUW852011:CWA852011 CLA852011:CME852011 CBE852011:CCI852011 BRI852011:BSM852011 BHM852011:BIQ852011 AXQ852011:AYU852011 ANU852011:AOY852011 ADY852011:AFC852011 UC852011:VG852011 KG852011:LK852011 AH852011:BL852011 WWS786475:WXW786475 WMW786475:WOA786475 WDA786475:WEE786475 VTE786475:VUI786475 VJI786475:VKM786475 UZM786475:VAQ786475 UPQ786475:UQU786475 UFU786475:UGY786475 TVY786475:TXC786475 TMC786475:TNG786475 TCG786475:TDK786475 SSK786475:STO786475 SIO786475:SJS786475 RYS786475:RZW786475 ROW786475:RQA786475 RFA786475:RGE786475 QVE786475:QWI786475 QLI786475:QMM786475 QBM786475:QCQ786475 PRQ786475:PSU786475 PHU786475:PIY786475 OXY786475:OZC786475 OOC786475:OPG786475 OEG786475:OFK786475 NUK786475:NVO786475 NKO786475:NLS786475 NAS786475:NBW786475 MQW786475:MSA786475 MHA786475:MIE786475 LXE786475:LYI786475 LNI786475:LOM786475 LDM786475:LEQ786475 KTQ786475:KUU786475 KJU786475:KKY786475 JZY786475:KBC786475 JQC786475:JRG786475 JGG786475:JHK786475 IWK786475:IXO786475 IMO786475:INS786475 ICS786475:IDW786475 HSW786475:HUA786475 HJA786475:HKE786475 GZE786475:HAI786475 GPI786475:GQM786475 GFM786475:GGQ786475 FVQ786475:FWU786475 FLU786475:FMY786475 FBY786475:FDC786475 ESC786475:ETG786475 EIG786475:EJK786475 DYK786475:DZO786475 DOO786475:DPS786475 DES786475:DFW786475 CUW786475:CWA786475 CLA786475:CME786475 CBE786475:CCI786475 BRI786475:BSM786475 BHM786475:BIQ786475 AXQ786475:AYU786475 ANU786475:AOY786475 ADY786475:AFC786475 UC786475:VG786475 KG786475:LK786475 AH786475:BL786475 WWS720939:WXW720939 WMW720939:WOA720939 WDA720939:WEE720939 VTE720939:VUI720939 VJI720939:VKM720939 UZM720939:VAQ720939 UPQ720939:UQU720939 UFU720939:UGY720939 TVY720939:TXC720939 TMC720939:TNG720939 TCG720939:TDK720939 SSK720939:STO720939 SIO720939:SJS720939 RYS720939:RZW720939 ROW720939:RQA720939 RFA720939:RGE720939 QVE720939:QWI720939 QLI720939:QMM720939 QBM720939:QCQ720939 PRQ720939:PSU720939 PHU720939:PIY720939 OXY720939:OZC720939 OOC720939:OPG720939 OEG720939:OFK720939 NUK720939:NVO720939 NKO720939:NLS720939 NAS720939:NBW720939 MQW720939:MSA720939 MHA720939:MIE720939 LXE720939:LYI720939 LNI720939:LOM720939 LDM720939:LEQ720939 KTQ720939:KUU720939 KJU720939:KKY720939 JZY720939:KBC720939 JQC720939:JRG720939 JGG720939:JHK720939 IWK720939:IXO720939 IMO720939:INS720939 ICS720939:IDW720939 HSW720939:HUA720939 HJA720939:HKE720939 GZE720939:HAI720939 GPI720939:GQM720939 GFM720939:GGQ720939 FVQ720939:FWU720939 FLU720939:FMY720939 FBY720939:FDC720939 ESC720939:ETG720939 EIG720939:EJK720939 DYK720939:DZO720939 DOO720939:DPS720939 DES720939:DFW720939 CUW720939:CWA720939 CLA720939:CME720939 CBE720939:CCI720939 BRI720939:BSM720939 BHM720939:BIQ720939 AXQ720939:AYU720939 ANU720939:AOY720939 ADY720939:AFC720939 UC720939:VG720939 KG720939:LK720939 AH720939:BL720939 WWS655403:WXW655403 WMW655403:WOA655403 WDA655403:WEE655403 VTE655403:VUI655403 VJI655403:VKM655403 UZM655403:VAQ655403 UPQ655403:UQU655403 UFU655403:UGY655403 TVY655403:TXC655403 TMC655403:TNG655403 TCG655403:TDK655403 SSK655403:STO655403 SIO655403:SJS655403 RYS655403:RZW655403 ROW655403:RQA655403 RFA655403:RGE655403 QVE655403:QWI655403 QLI655403:QMM655403 QBM655403:QCQ655403 PRQ655403:PSU655403 PHU655403:PIY655403 OXY655403:OZC655403 OOC655403:OPG655403 OEG655403:OFK655403 NUK655403:NVO655403 NKO655403:NLS655403 NAS655403:NBW655403 MQW655403:MSA655403 MHA655403:MIE655403 LXE655403:LYI655403 LNI655403:LOM655403 LDM655403:LEQ655403 KTQ655403:KUU655403 KJU655403:KKY655403 JZY655403:KBC655403 JQC655403:JRG655403 JGG655403:JHK655403 IWK655403:IXO655403 IMO655403:INS655403 ICS655403:IDW655403 HSW655403:HUA655403 HJA655403:HKE655403 GZE655403:HAI655403 GPI655403:GQM655403 GFM655403:GGQ655403 FVQ655403:FWU655403 FLU655403:FMY655403 FBY655403:FDC655403 ESC655403:ETG655403 EIG655403:EJK655403 DYK655403:DZO655403 DOO655403:DPS655403 DES655403:DFW655403 CUW655403:CWA655403 CLA655403:CME655403 CBE655403:CCI655403 BRI655403:BSM655403 BHM655403:BIQ655403 AXQ655403:AYU655403 ANU655403:AOY655403 ADY655403:AFC655403 UC655403:VG655403 KG655403:LK655403 AH655403:BL655403 WWS589867:WXW589867 WMW589867:WOA589867 WDA589867:WEE589867 VTE589867:VUI589867 VJI589867:VKM589867 UZM589867:VAQ589867 UPQ589867:UQU589867 UFU589867:UGY589867 TVY589867:TXC589867 TMC589867:TNG589867 TCG589867:TDK589867 SSK589867:STO589867 SIO589867:SJS589867 RYS589867:RZW589867 ROW589867:RQA589867 RFA589867:RGE589867 QVE589867:QWI589867 QLI589867:QMM589867 QBM589867:QCQ589867 PRQ589867:PSU589867 PHU589867:PIY589867 OXY589867:OZC589867 OOC589867:OPG589867 OEG589867:OFK589867 NUK589867:NVO589867 NKO589867:NLS589867 NAS589867:NBW589867 MQW589867:MSA589867 MHA589867:MIE589867 LXE589867:LYI589867 LNI589867:LOM589867 LDM589867:LEQ589867 KTQ589867:KUU589867 KJU589867:KKY589867 JZY589867:KBC589867 JQC589867:JRG589867 JGG589867:JHK589867 IWK589867:IXO589867 IMO589867:INS589867 ICS589867:IDW589867 HSW589867:HUA589867 HJA589867:HKE589867 GZE589867:HAI589867 GPI589867:GQM589867 GFM589867:GGQ589867 FVQ589867:FWU589867 FLU589867:FMY589867 FBY589867:FDC589867 ESC589867:ETG589867 EIG589867:EJK589867 DYK589867:DZO589867 DOO589867:DPS589867 DES589867:DFW589867 CUW589867:CWA589867 CLA589867:CME589867 CBE589867:CCI589867 BRI589867:BSM589867 BHM589867:BIQ589867 AXQ589867:AYU589867 ANU589867:AOY589867 ADY589867:AFC589867 UC589867:VG589867 KG589867:LK589867 AH589867:BL589867 WWS524331:WXW524331 WMW524331:WOA524331 WDA524331:WEE524331 VTE524331:VUI524331 VJI524331:VKM524331 UZM524331:VAQ524331 UPQ524331:UQU524331 UFU524331:UGY524331 TVY524331:TXC524331 TMC524331:TNG524331 TCG524331:TDK524331 SSK524331:STO524331 SIO524331:SJS524331 RYS524331:RZW524331 ROW524331:RQA524331 RFA524331:RGE524331 QVE524331:QWI524331 QLI524331:QMM524331 QBM524331:QCQ524331 PRQ524331:PSU524331 PHU524331:PIY524331 OXY524331:OZC524331 OOC524331:OPG524331 OEG524331:OFK524331 NUK524331:NVO524331 NKO524331:NLS524331 NAS524331:NBW524331 MQW524331:MSA524331 MHA524331:MIE524331 LXE524331:LYI524331 LNI524331:LOM524331 LDM524331:LEQ524331 KTQ524331:KUU524331 KJU524331:KKY524331 JZY524331:KBC524331 JQC524331:JRG524331 JGG524331:JHK524331 IWK524331:IXO524331 IMO524331:INS524331 ICS524331:IDW524331 HSW524331:HUA524331 HJA524331:HKE524331 GZE524331:HAI524331 GPI524331:GQM524331 GFM524331:GGQ524331 FVQ524331:FWU524331 FLU524331:FMY524331 FBY524331:FDC524331 ESC524331:ETG524331 EIG524331:EJK524331 DYK524331:DZO524331 DOO524331:DPS524331 DES524331:DFW524331 CUW524331:CWA524331 CLA524331:CME524331 CBE524331:CCI524331 BRI524331:BSM524331 BHM524331:BIQ524331 AXQ524331:AYU524331 ANU524331:AOY524331 ADY524331:AFC524331 UC524331:VG524331 KG524331:LK524331 AH524331:BL524331 WWS458795:WXW458795 WMW458795:WOA458795 WDA458795:WEE458795 VTE458795:VUI458795 VJI458795:VKM458795 UZM458795:VAQ458795 UPQ458795:UQU458795 UFU458795:UGY458795 TVY458795:TXC458795 TMC458795:TNG458795 TCG458795:TDK458795 SSK458795:STO458795 SIO458795:SJS458795 RYS458795:RZW458795 ROW458795:RQA458795 RFA458795:RGE458795 QVE458795:QWI458795 QLI458795:QMM458795 QBM458795:QCQ458795 PRQ458795:PSU458795 PHU458795:PIY458795 OXY458795:OZC458795 OOC458795:OPG458795 OEG458795:OFK458795 NUK458795:NVO458795 NKO458795:NLS458795 NAS458795:NBW458795 MQW458795:MSA458795 MHA458795:MIE458795 LXE458795:LYI458795 LNI458795:LOM458795 LDM458795:LEQ458795 KTQ458795:KUU458795 KJU458795:KKY458795 JZY458795:KBC458795 JQC458795:JRG458795 JGG458795:JHK458795 IWK458795:IXO458795 IMO458795:INS458795 ICS458795:IDW458795 HSW458795:HUA458795 HJA458795:HKE458795 GZE458795:HAI458795 GPI458795:GQM458795 GFM458795:GGQ458795 FVQ458795:FWU458795 FLU458795:FMY458795 FBY458795:FDC458795 ESC458795:ETG458795 EIG458795:EJK458795 DYK458795:DZO458795 DOO458795:DPS458795 DES458795:DFW458795 CUW458795:CWA458795 CLA458795:CME458795 CBE458795:CCI458795 BRI458795:BSM458795 BHM458795:BIQ458795 AXQ458795:AYU458795 ANU458795:AOY458795 ADY458795:AFC458795 UC458795:VG458795 KG458795:LK458795 AH458795:BL458795 WWS393259:WXW393259 WMW393259:WOA393259 WDA393259:WEE393259 VTE393259:VUI393259 VJI393259:VKM393259 UZM393259:VAQ393259 UPQ393259:UQU393259 UFU393259:UGY393259 TVY393259:TXC393259 TMC393259:TNG393259 TCG393259:TDK393259 SSK393259:STO393259 SIO393259:SJS393259 RYS393259:RZW393259 ROW393259:RQA393259 RFA393259:RGE393259 QVE393259:QWI393259 QLI393259:QMM393259 QBM393259:QCQ393259 PRQ393259:PSU393259 PHU393259:PIY393259 OXY393259:OZC393259 OOC393259:OPG393259 OEG393259:OFK393259 NUK393259:NVO393259 NKO393259:NLS393259 NAS393259:NBW393259 MQW393259:MSA393259 MHA393259:MIE393259 LXE393259:LYI393259 LNI393259:LOM393259 LDM393259:LEQ393259 KTQ393259:KUU393259 KJU393259:KKY393259 JZY393259:KBC393259 JQC393259:JRG393259 JGG393259:JHK393259 IWK393259:IXO393259 IMO393259:INS393259 ICS393259:IDW393259 HSW393259:HUA393259 HJA393259:HKE393259 GZE393259:HAI393259 GPI393259:GQM393259 GFM393259:GGQ393259 FVQ393259:FWU393259 FLU393259:FMY393259 FBY393259:FDC393259 ESC393259:ETG393259 EIG393259:EJK393259 DYK393259:DZO393259 DOO393259:DPS393259 DES393259:DFW393259 CUW393259:CWA393259 CLA393259:CME393259 CBE393259:CCI393259 BRI393259:BSM393259 BHM393259:BIQ393259 AXQ393259:AYU393259 ANU393259:AOY393259 ADY393259:AFC393259 UC393259:VG393259 KG393259:LK393259 AH393259:BL393259 WWS327723:WXW327723 WMW327723:WOA327723 WDA327723:WEE327723 VTE327723:VUI327723 VJI327723:VKM327723 UZM327723:VAQ327723 UPQ327723:UQU327723 UFU327723:UGY327723 TVY327723:TXC327723 TMC327723:TNG327723 TCG327723:TDK327723 SSK327723:STO327723 SIO327723:SJS327723 RYS327723:RZW327723 ROW327723:RQA327723 RFA327723:RGE327723 QVE327723:QWI327723 QLI327723:QMM327723 QBM327723:QCQ327723 PRQ327723:PSU327723 PHU327723:PIY327723 OXY327723:OZC327723 OOC327723:OPG327723 OEG327723:OFK327723 NUK327723:NVO327723 NKO327723:NLS327723 NAS327723:NBW327723 MQW327723:MSA327723 MHA327723:MIE327723 LXE327723:LYI327723 LNI327723:LOM327723 LDM327723:LEQ327723 KTQ327723:KUU327723 KJU327723:KKY327723 JZY327723:KBC327723 JQC327723:JRG327723 JGG327723:JHK327723 IWK327723:IXO327723 IMO327723:INS327723 ICS327723:IDW327723 HSW327723:HUA327723 HJA327723:HKE327723 GZE327723:HAI327723 GPI327723:GQM327723 GFM327723:GGQ327723 FVQ327723:FWU327723 FLU327723:FMY327723 FBY327723:FDC327723 ESC327723:ETG327723 EIG327723:EJK327723 DYK327723:DZO327723 DOO327723:DPS327723 DES327723:DFW327723 CUW327723:CWA327723 CLA327723:CME327723 CBE327723:CCI327723 BRI327723:BSM327723 BHM327723:BIQ327723 AXQ327723:AYU327723 ANU327723:AOY327723 ADY327723:AFC327723 UC327723:VG327723 KG327723:LK327723 AH327723:BL327723 WWS262187:WXW262187 WMW262187:WOA262187 WDA262187:WEE262187 VTE262187:VUI262187 VJI262187:VKM262187 UZM262187:VAQ262187 UPQ262187:UQU262187 UFU262187:UGY262187 TVY262187:TXC262187 TMC262187:TNG262187 TCG262187:TDK262187 SSK262187:STO262187 SIO262187:SJS262187 RYS262187:RZW262187 ROW262187:RQA262187 RFA262187:RGE262187 QVE262187:QWI262187 QLI262187:QMM262187 QBM262187:QCQ262187 PRQ262187:PSU262187 PHU262187:PIY262187 OXY262187:OZC262187 OOC262187:OPG262187 OEG262187:OFK262187 NUK262187:NVO262187 NKO262187:NLS262187 NAS262187:NBW262187 MQW262187:MSA262187 MHA262187:MIE262187 LXE262187:LYI262187 LNI262187:LOM262187 LDM262187:LEQ262187 KTQ262187:KUU262187 KJU262187:KKY262187 JZY262187:KBC262187 JQC262187:JRG262187 JGG262187:JHK262187 IWK262187:IXO262187 IMO262187:INS262187 ICS262187:IDW262187 HSW262187:HUA262187 HJA262187:HKE262187 GZE262187:HAI262187 GPI262187:GQM262187 GFM262187:GGQ262187 FVQ262187:FWU262187 FLU262187:FMY262187 FBY262187:FDC262187 ESC262187:ETG262187 EIG262187:EJK262187 DYK262187:DZO262187 DOO262187:DPS262187 DES262187:DFW262187 CUW262187:CWA262187 CLA262187:CME262187 CBE262187:CCI262187 BRI262187:BSM262187 BHM262187:BIQ262187 AXQ262187:AYU262187 ANU262187:AOY262187 ADY262187:AFC262187 UC262187:VG262187 KG262187:LK262187 AH262187:BL262187 WWS196651:WXW196651 WMW196651:WOA196651 WDA196651:WEE196651 VTE196651:VUI196651 VJI196651:VKM196651 UZM196651:VAQ196651 UPQ196651:UQU196651 UFU196651:UGY196651 TVY196651:TXC196651 TMC196651:TNG196651 TCG196651:TDK196651 SSK196651:STO196651 SIO196651:SJS196651 RYS196651:RZW196651 ROW196651:RQA196651 RFA196651:RGE196651 QVE196651:QWI196651 QLI196651:QMM196651 QBM196651:QCQ196651 PRQ196651:PSU196651 PHU196651:PIY196651 OXY196651:OZC196651 OOC196651:OPG196651 OEG196651:OFK196651 NUK196651:NVO196651 NKO196651:NLS196651 NAS196651:NBW196651 MQW196651:MSA196651 MHA196651:MIE196651 LXE196651:LYI196651 LNI196651:LOM196651 LDM196651:LEQ196651 KTQ196651:KUU196651 KJU196651:KKY196651 JZY196651:KBC196651 JQC196651:JRG196651 JGG196651:JHK196651 IWK196651:IXO196651 IMO196651:INS196651 ICS196651:IDW196651 HSW196651:HUA196651 HJA196651:HKE196651 GZE196651:HAI196651 GPI196651:GQM196651 GFM196651:GGQ196651 FVQ196651:FWU196651 FLU196651:FMY196651 FBY196651:FDC196651 ESC196651:ETG196651 EIG196651:EJK196651 DYK196651:DZO196651 DOO196651:DPS196651 DES196651:DFW196651 CUW196651:CWA196651 CLA196651:CME196651 CBE196651:CCI196651 BRI196651:BSM196651 BHM196651:BIQ196651 AXQ196651:AYU196651 ANU196651:AOY196651 ADY196651:AFC196651 UC196651:VG196651 KG196651:LK196651 AH196651:BL196651 WWS131115:WXW131115 WMW131115:WOA131115 WDA131115:WEE131115 VTE131115:VUI131115 VJI131115:VKM131115 UZM131115:VAQ131115 UPQ131115:UQU131115 UFU131115:UGY131115 TVY131115:TXC131115 TMC131115:TNG131115 TCG131115:TDK131115 SSK131115:STO131115 SIO131115:SJS131115 RYS131115:RZW131115 ROW131115:RQA131115 RFA131115:RGE131115 QVE131115:QWI131115 QLI131115:QMM131115 QBM131115:QCQ131115 PRQ131115:PSU131115 PHU131115:PIY131115 OXY131115:OZC131115 OOC131115:OPG131115 OEG131115:OFK131115 NUK131115:NVO131115 NKO131115:NLS131115 NAS131115:NBW131115 MQW131115:MSA131115 MHA131115:MIE131115 LXE131115:LYI131115 LNI131115:LOM131115 LDM131115:LEQ131115 KTQ131115:KUU131115 KJU131115:KKY131115 JZY131115:KBC131115 JQC131115:JRG131115 JGG131115:JHK131115 IWK131115:IXO131115 IMO131115:INS131115 ICS131115:IDW131115 HSW131115:HUA131115 HJA131115:HKE131115 GZE131115:HAI131115 GPI131115:GQM131115 GFM131115:GGQ131115 FVQ131115:FWU131115 FLU131115:FMY131115 FBY131115:FDC131115 ESC131115:ETG131115 EIG131115:EJK131115 DYK131115:DZO131115 DOO131115:DPS131115 DES131115:DFW131115 CUW131115:CWA131115 CLA131115:CME131115 CBE131115:CCI131115 BRI131115:BSM131115 BHM131115:BIQ131115 AXQ131115:AYU131115 ANU131115:AOY131115 ADY131115:AFC131115 UC131115:VG131115 KG131115:LK131115 AH131115:BL131115 WWS65579:WXW65579 WMW65579:WOA65579 WDA65579:WEE65579 VTE65579:VUI65579 VJI65579:VKM65579 UZM65579:VAQ65579 UPQ65579:UQU65579 UFU65579:UGY65579 TVY65579:TXC65579 TMC65579:TNG65579 TCG65579:TDK65579 SSK65579:STO65579 SIO65579:SJS65579 RYS65579:RZW65579 ROW65579:RQA65579 RFA65579:RGE65579 QVE65579:QWI65579 QLI65579:QMM65579 QBM65579:QCQ65579 PRQ65579:PSU65579 PHU65579:PIY65579 OXY65579:OZC65579 OOC65579:OPG65579 OEG65579:OFK65579 NUK65579:NVO65579 NKO65579:NLS65579 NAS65579:NBW65579 MQW65579:MSA65579 MHA65579:MIE65579 LXE65579:LYI65579 LNI65579:LOM65579 LDM65579:LEQ65579 KTQ65579:KUU65579 KJU65579:KKY65579 JZY65579:KBC65579 JQC65579:JRG65579 JGG65579:JHK65579 IWK65579:IXO65579 IMO65579:INS65579 ICS65579:IDW65579 HSW65579:HUA65579 HJA65579:HKE65579 GZE65579:HAI65579 GPI65579:GQM65579 GFM65579:GGQ65579 FVQ65579:FWU65579 FLU65579:FMY65579 FBY65579:FDC65579 ESC65579:ETG65579 EIG65579:EJK65579 DYK65579:DZO65579 DOO65579:DPS65579 DES65579:DFW65579 CUW65579:CWA65579 CLA65579:CME65579 CBE65579:CCI65579 BRI65579:BSM65579 BHM65579:BIQ65579 AXQ65579:AYU65579 ANU65579:AOY65579 ADY65579:AFC65579 UC65579:VG65579 KG65579:LK65579 AH65579:BL65579 WWS39:WXW39 WMW39:WOA39 WDA39:WEE39 VTE39:VUI39 VJI39:VKM39 UZM39:VAQ39 UPQ39:UQU39 UFU39:UGY39 TVY39:TXC39 TMC39:TNG39 TCG39:TDK39 SSK39:STO39 SIO39:SJS39 RYS39:RZW39 ROW39:RQA39 RFA39:RGE39 QVE39:QWI39 QLI39:QMM39 QBM39:QCQ39 PRQ39:PSU39 PHU39:PIY39 OXY39:OZC39 OOC39:OPG39 OEG39:OFK39 NUK39:NVO39 NKO39:NLS39 NAS39:NBW39 MQW39:MSA39 MHA39:MIE39 LXE39:LYI39 LNI39:LOM39 LDM39:LEQ39 KTQ39:KUU39 KJU39:KKY39 JZY39:KBC39 JQC39:JRG39 JGG39:JHK39 IWK39:IXO39 IMO39:INS39 ICS39:IDW39 HSW39:HUA39 HJA39:HKE39 GZE39:HAI39 GPI39:GQM39 GFM39:GGQ39 FVQ39:FWU39 FLU39:FMY39 FBY39:FDC39 ESC39:ETG39 EIG39:EJK39 DYK39:DZO39 DOO39:DPS39 DES39:DFW39 CUW39:CWA39 CLA39:CME39 CBE39:CCI39 BRI39:BSM39 BHM39:BIQ39 AXQ39:AYU39 ANU39:AOY39 ADY39:AFC39 UC39:VG39 KG39:LK39" xr:uid="{55BE2F4E-1E9E-426D-906A-3B5ADCBE1DA8}">
      <formula1>$X$42:$X$46</formula1>
    </dataValidation>
    <dataValidation type="list" allowBlank="1" showInputMessage="1" showErrorMessage="1" sqref="WXN983051 LB6:LB7 UX6:UX7 AET6:AET7 AOP6:AOP7 AYL6:AYL7 BIH6:BIH7 BSD6:BSD7 CBZ6:CBZ7 CLV6:CLV7 CVR6:CVR7 DFN6:DFN7 DPJ6:DPJ7 DZF6:DZF7 EJB6:EJB7 ESX6:ESX7 FCT6:FCT7 FMP6:FMP7 FWL6:FWL7 GGH6:GGH7 GQD6:GQD7 GZZ6:GZZ7 HJV6:HJV7 HTR6:HTR7 IDN6:IDN7 INJ6:INJ7 IXF6:IXF7 JHB6:JHB7 JQX6:JQX7 KAT6:KAT7 KKP6:KKP7 KUL6:KUL7 LEH6:LEH7 LOD6:LOD7 LXZ6:LXZ7 MHV6:MHV7 MRR6:MRR7 NBN6:NBN7 NLJ6:NLJ7 NVF6:NVF7 OFB6:OFB7 OOX6:OOX7 OYT6:OYT7 PIP6:PIP7 PSL6:PSL7 QCH6:QCH7 QMD6:QMD7 QVZ6:QVZ7 RFV6:RFV7 RPR6:RPR7 RZN6:RZN7 SJJ6:SJJ7 STF6:STF7 TDB6:TDB7 TMX6:TMX7 TWT6:TWT7 UGP6:UGP7 UQL6:UQL7 VAH6:VAH7 VKD6:VKD7 VTZ6:VTZ7 WDV6:WDV7 WNR6:WNR7 WXN6:WXN7 BC65547 LB65547 UX65547 AET65547 AOP65547 AYL65547 BIH65547 BSD65547 CBZ65547 CLV65547 CVR65547 DFN65547 DPJ65547 DZF65547 EJB65547 ESX65547 FCT65547 FMP65547 FWL65547 GGH65547 GQD65547 GZZ65547 HJV65547 HTR65547 IDN65547 INJ65547 IXF65547 JHB65547 JQX65547 KAT65547 KKP65547 KUL65547 LEH65547 LOD65547 LXZ65547 MHV65547 MRR65547 NBN65547 NLJ65547 NVF65547 OFB65547 OOX65547 OYT65547 PIP65547 PSL65547 QCH65547 QMD65547 QVZ65547 RFV65547 RPR65547 RZN65547 SJJ65547 STF65547 TDB65547 TMX65547 TWT65547 UGP65547 UQL65547 VAH65547 VKD65547 VTZ65547 WDV65547 WNR65547 WXN65547 BC131083 LB131083 UX131083 AET131083 AOP131083 AYL131083 BIH131083 BSD131083 CBZ131083 CLV131083 CVR131083 DFN131083 DPJ131083 DZF131083 EJB131083 ESX131083 FCT131083 FMP131083 FWL131083 GGH131083 GQD131083 GZZ131083 HJV131083 HTR131083 IDN131083 INJ131083 IXF131083 JHB131083 JQX131083 KAT131083 KKP131083 KUL131083 LEH131083 LOD131083 LXZ131083 MHV131083 MRR131083 NBN131083 NLJ131083 NVF131083 OFB131083 OOX131083 OYT131083 PIP131083 PSL131083 QCH131083 QMD131083 QVZ131083 RFV131083 RPR131083 RZN131083 SJJ131083 STF131083 TDB131083 TMX131083 TWT131083 UGP131083 UQL131083 VAH131083 VKD131083 VTZ131083 WDV131083 WNR131083 WXN131083 BC196619 LB196619 UX196619 AET196619 AOP196619 AYL196619 BIH196619 BSD196619 CBZ196619 CLV196619 CVR196619 DFN196619 DPJ196619 DZF196619 EJB196619 ESX196619 FCT196619 FMP196619 FWL196619 GGH196619 GQD196619 GZZ196619 HJV196619 HTR196619 IDN196619 INJ196619 IXF196619 JHB196619 JQX196619 KAT196619 KKP196619 KUL196619 LEH196619 LOD196619 LXZ196619 MHV196619 MRR196619 NBN196619 NLJ196619 NVF196619 OFB196619 OOX196619 OYT196619 PIP196619 PSL196619 QCH196619 QMD196619 QVZ196619 RFV196619 RPR196619 RZN196619 SJJ196619 STF196619 TDB196619 TMX196619 TWT196619 UGP196619 UQL196619 VAH196619 VKD196619 VTZ196619 WDV196619 WNR196619 WXN196619 BC262155 LB262155 UX262155 AET262155 AOP262155 AYL262155 BIH262155 BSD262155 CBZ262155 CLV262155 CVR262155 DFN262155 DPJ262155 DZF262155 EJB262155 ESX262155 FCT262155 FMP262155 FWL262155 GGH262155 GQD262155 GZZ262155 HJV262155 HTR262155 IDN262155 INJ262155 IXF262155 JHB262155 JQX262155 KAT262155 KKP262155 KUL262155 LEH262155 LOD262155 LXZ262155 MHV262155 MRR262155 NBN262155 NLJ262155 NVF262155 OFB262155 OOX262155 OYT262155 PIP262155 PSL262155 QCH262155 QMD262155 QVZ262155 RFV262155 RPR262155 RZN262155 SJJ262155 STF262155 TDB262155 TMX262155 TWT262155 UGP262155 UQL262155 VAH262155 VKD262155 VTZ262155 WDV262155 WNR262155 WXN262155 BC327691 LB327691 UX327691 AET327691 AOP327691 AYL327691 BIH327691 BSD327691 CBZ327691 CLV327691 CVR327691 DFN327691 DPJ327691 DZF327691 EJB327691 ESX327691 FCT327691 FMP327691 FWL327691 GGH327691 GQD327691 GZZ327691 HJV327691 HTR327691 IDN327691 INJ327691 IXF327691 JHB327691 JQX327691 KAT327691 KKP327691 KUL327691 LEH327691 LOD327691 LXZ327691 MHV327691 MRR327691 NBN327691 NLJ327691 NVF327691 OFB327691 OOX327691 OYT327691 PIP327691 PSL327691 QCH327691 QMD327691 QVZ327691 RFV327691 RPR327691 RZN327691 SJJ327691 STF327691 TDB327691 TMX327691 TWT327691 UGP327691 UQL327691 VAH327691 VKD327691 VTZ327691 WDV327691 WNR327691 WXN327691 BC393227 LB393227 UX393227 AET393227 AOP393227 AYL393227 BIH393227 BSD393227 CBZ393227 CLV393227 CVR393227 DFN393227 DPJ393227 DZF393227 EJB393227 ESX393227 FCT393227 FMP393227 FWL393227 GGH393227 GQD393227 GZZ393227 HJV393227 HTR393227 IDN393227 INJ393227 IXF393227 JHB393227 JQX393227 KAT393227 KKP393227 KUL393227 LEH393227 LOD393227 LXZ393227 MHV393227 MRR393227 NBN393227 NLJ393227 NVF393227 OFB393227 OOX393227 OYT393227 PIP393227 PSL393227 QCH393227 QMD393227 QVZ393227 RFV393227 RPR393227 RZN393227 SJJ393227 STF393227 TDB393227 TMX393227 TWT393227 UGP393227 UQL393227 VAH393227 VKD393227 VTZ393227 WDV393227 WNR393227 WXN393227 BC458763 LB458763 UX458763 AET458763 AOP458763 AYL458763 BIH458763 BSD458763 CBZ458763 CLV458763 CVR458763 DFN458763 DPJ458763 DZF458763 EJB458763 ESX458763 FCT458763 FMP458763 FWL458763 GGH458763 GQD458763 GZZ458763 HJV458763 HTR458763 IDN458763 INJ458763 IXF458763 JHB458763 JQX458763 KAT458763 KKP458763 KUL458763 LEH458763 LOD458763 LXZ458763 MHV458763 MRR458763 NBN458763 NLJ458763 NVF458763 OFB458763 OOX458763 OYT458763 PIP458763 PSL458763 QCH458763 QMD458763 QVZ458763 RFV458763 RPR458763 RZN458763 SJJ458763 STF458763 TDB458763 TMX458763 TWT458763 UGP458763 UQL458763 VAH458763 VKD458763 VTZ458763 WDV458763 WNR458763 WXN458763 BC524299 LB524299 UX524299 AET524299 AOP524299 AYL524299 BIH524299 BSD524299 CBZ524299 CLV524299 CVR524299 DFN524299 DPJ524299 DZF524299 EJB524299 ESX524299 FCT524299 FMP524299 FWL524299 GGH524299 GQD524299 GZZ524299 HJV524299 HTR524299 IDN524299 INJ524299 IXF524299 JHB524299 JQX524299 KAT524299 KKP524299 KUL524299 LEH524299 LOD524299 LXZ524299 MHV524299 MRR524299 NBN524299 NLJ524299 NVF524299 OFB524299 OOX524299 OYT524299 PIP524299 PSL524299 QCH524299 QMD524299 QVZ524299 RFV524299 RPR524299 RZN524299 SJJ524299 STF524299 TDB524299 TMX524299 TWT524299 UGP524299 UQL524299 VAH524299 VKD524299 VTZ524299 WDV524299 WNR524299 WXN524299 BC589835 LB589835 UX589835 AET589835 AOP589835 AYL589835 BIH589835 BSD589835 CBZ589835 CLV589835 CVR589835 DFN589835 DPJ589835 DZF589835 EJB589835 ESX589835 FCT589835 FMP589835 FWL589835 GGH589835 GQD589835 GZZ589835 HJV589835 HTR589835 IDN589835 INJ589835 IXF589835 JHB589835 JQX589835 KAT589835 KKP589835 KUL589835 LEH589835 LOD589835 LXZ589835 MHV589835 MRR589835 NBN589835 NLJ589835 NVF589835 OFB589835 OOX589835 OYT589835 PIP589835 PSL589835 QCH589835 QMD589835 QVZ589835 RFV589835 RPR589835 RZN589835 SJJ589835 STF589835 TDB589835 TMX589835 TWT589835 UGP589835 UQL589835 VAH589835 VKD589835 VTZ589835 WDV589835 WNR589835 WXN589835 BC655371 LB655371 UX655371 AET655371 AOP655371 AYL655371 BIH655371 BSD655371 CBZ655371 CLV655371 CVR655371 DFN655371 DPJ655371 DZF655371 EJB655371 ESX655371 FCT655371 FMP655371 FWL655371 GGH655371 GQD655371 GZZ655371 HJV655371 HTR655371 IDN655371 INJ655371 IXF655371 JHB655371 JQX655371 KAT655371 KKP655371 KUL655371 LEH655371 LOD655371 LXZ655371 MHV655371 MRR655371 NBN655371 NLJ655371 NVF655371 OFB655371 OOX655371 OYT655371 PIP655371 PSL655371 QCH655371 QMD655371 QVZ655371 RFV655371 RPR655371 RZN655371 SJJ655371 STF655371 TDB655371 TMX655371 TWT655371 UGP655371 UQL655371 VAH655371 VKD655371 VTZ655371 WDV655371 WNR655371 WXN655371 BC720907 LB720907 UX720907 AET720907 AOP720907 AYL720907 BIH720907 BSD720907 CBZ720907 CLV720907 CVR720907 DFN720907 DPJ720907 DZF720907 EJB720907 ESX720907 FCT720907 FMP720907 FWL720907 GGH720907 GQD720907 GZZ720907 HJV720907 HTR720907 IDN720907 INJ720907 IXF720907 JHB720907 JQX720907 KAT720907 KKP720907 KUL720907 LEH720907 LOD720907 LXZ720907 MHV720907 MRR720907 NBN720907 NLJ720907 NVF720907 OFB720907 OOX720907 OYT720907 PIP720907 PSL720907 QCH720907 QMD720907 QVZ720907 RFV720907 RPR720907 RZN720907 SJJ720907 STF720907 TDB720907 TMX720907 TWT720907 UGP720907 UQL720907 VAH720907 VKD720907 VTZ720907 WDV720907 WNR720907 WXN720907 BC786443 LB786443 UX786443 AET786443 AOP786443 AYL786443 BIH786443 BSD786443 CBZ786443 CLV786443 CVR786443 DFN786443 DPJ786443 DZF786443 EJB786443 ESX786443 FCT786443 FMP786443 FWL786443 GGH786443 GQD786443 GZZ786443 HJV786443 HTR786443 IDN786443 INJ786443 IXF786443 JHB786443 JQX786443 KAT786443 KKP786443 KUL786443 LEH786443 LOD786443 LXZ786443 MHV786443 MRR786443 NBN786443 NLJ786443 NVF786443 OFB786443 OOX786443 OYT786443 PIP786443 PSL786443 QCH786443 QMD786443 QVZ786443 RFV786443 RPR786443 RZN786443 SJJ786443 STF786443 TDB786443 TMX786443 TWT786443 UGP786443 UQL786443 VAH786443 VKD786443 VTZ786443 WDV786443 WNR786443 WXN786443 BC851979 LB851979 UX851979 AET851979 AOP851979 AYL851979 BIH851979 BSD851979 CBZ851979 CLV851979 CVR851979 DFN851979 DPJ851979 DZF851979 EJB851979 ESX851979 FCT851979 FMP851979 FWL851979 GGH851979 GQD851979 GZZ851979 HJV851979 HTR851979 IDN851979 INJ851979 IXF851979 JHB851979 JQX851979 KAT851979 KKP851979 KUL851979 LEH851979 LOD851979 LXZ851979 MHV851979 MRR851979 NBN851979 NLJ851979 NVF851979 OFB851979 OOX851979 OYT851979 PIP851979 PSL851979 QCH851979 QMD851979 QVZ851979 RFV851979 RPR851979 RZN851979 SJJ851979 STF851979 TDB851979 TMX851979 TWT851979 UGP851979 UQL851979 VAH851979 VKD851979 VTZ851979 WDV851979 WNR851979 WXN851979 BC917515 LB917515 UX917515 AET917515 AOP917515 AYL917515 BIH917515 BSD917515 CBZ917515 CLV917515 CVR917515 DFN917515 DPJ917515 DZF917515 EJB917515 ESX917515 FCT917515 FMP917515 FWL917515 GGH917515 GQD917515 GZZ917515 HJV917515 HTR917515 IDN917515 INJ917515 IXF917515 JHB917515 JQX917515 KAT917515 KKP917515 KUL917515 LEH917515 LOD917515 LXZ917515 MHV917515 MRR917515 NBN917515 NLJ917515 NVF917515 OFB917515 OOX917515 OYT917515 PIP917515 PSL917515 QCH917515 QMD917515 QVZ917515 RFV917515 RPR917515 RZN917515 SJJ917515 STF917515 TDB917515 TMX917515 TWT917515 UGP917515 UQL917515 VAH917515 VKD917515 VTZ917515 WDV917515 WNR917515 WXN917515 BC983051 LB983051 UX983051 AET983051 AOP983051 AYL983051 BIH983051 BSD983051 CBZ983051 CLV983051 CVR983051 DFN983051 DPJ983051 DZF983051 EJB983051 ESX983051 FCT983051 FMP983051 FWL983051 GGH983051 GQD983051 GZZ983051 HJV983051 HTR983051 IDN983051 INJ983051 IXF983051 JHB983051 JQX983051 KAT983051 KKP983051 KUL983051 LEH983051 LOD983051 LXZ983051 MHV983051 MRR983051 NBN983051 NLJ983051 NVF983051 OFB983051 OOX983051 OYT983051 PIP983051 PSL983051 QCH983051 QMD983051 QVZ983051 RFV983051 RPR983051 RZN983051 SJJ983051 STF983051 TDB983051 TMX983051 TWT983051 UGP983051 UQL983051 VAH983051 VKD983051 VTZ983051 WDV983051 WNR983051" xr:uid="{62161229-6003-47F0-B647-4FB50002E678}">
      <formula1>#REF!</formula1>
    </dataValidation>
    <dataValidation type="list" allowBlank="1" showInputMessage="1" showErrorMessage="1" sqref="AH39:BL39" xr:uid="{3C94D862-AA69-4153-A435-27BC3F2AED79}">
      <formula1>$X$42:$X$49</formula1>
    </dataValidation>
    <dataValidation type="list" allowBlank="1" showInputMessage="1" showErrorMessage="1" sqref="WXN983050 LB5 UX5 AET5 AOP5 AYL5 BIH5 BSD5 CBZ5 CLV5 CVR5 DFN5 DPJ5 DZF5 EJB5 ESX5 FCT5 FMP5 FWL5 GGH5 GQD5 GZZ5 HJV5 HTR5 IDN5 INJ5 IXF5 JHB5 JQX5 KAT5 KKP5 KUL5 LEH5 LOD5 LXZ5 MHV5 MRR5 NBN5 NLJ5 NVF5 OFB5 OOX5 OYT5 PIP5 PSL5 QCH5 QMD5 QVZ5 RFV5 RPR5 RZN5 SJJ5 STF5 TDB5 TMX5 TWT5 UGP5 UQL5 VAH5 VKD5 VTZ5 WDV5 WNR5 WXN5 BC65546 LB65546 UX65546 AET65546 AOP65546 AYL65546 BIH65546 BSD65546 CBZ65546 CLV65546 CVR65546 DFN65546 DPJ65546 DZF65546 EJB65546 ESX65546 FCT65546 FMP65546 FWL65546 GGH65546 GQD65546 GZZ65546 HJV65546 HTR65546 IDN65546 INJ65546 IXF65546 JHB65546 JQX65546 KAT65546 KKP65546 KUL65546 LEH65546 LOD65546 LXZ65546 MHV65546 MRR65546 NBN65546 NLJ65546 NVF65546 OFB65546 OOX65546 OYT65546 PIP65546 PSL65546 QCH65546 QMD65546 QVZ65546 RFV65546 RPR65546 RZN65546 SJJ65546 STF65546 TDB65546 TMX65546 TWT65546 UGP65546 UQL65546 VAH65546 VKD65546 VTZ65546 WDV65546 WNR65546 WXN65546 BC131082 LB131082 UX131082 AET131082 AOP131082 AYL131082 BIH131082 BSD131082 CBZ131082 CLV131082 CVR131082 DFN131082 DPJ131082 DZF131082 EJB131082 ESX131082 FCT131082 FMP131082 FWL131082 GGH131082 GQD131082 GZZ131082 HJV131082 HTR131082 IDN131082 INJ131082 IXF131082 JHB131082 JQX131082 KAT131082 KKP131082 KUL131082 LEH131082 LOD131082 LXZ131082 MHV131082 MRR131082 NBN131082 NLJ131082 NVF131082 OFB131082 OOX131082 OYT131082 PIP131082 PSL131082 QCH131082 QMD131082 QVZ131082 RFV131082 RPR131082 RZN131082 SJJ131082 STF131082 TDB131082 TMX131082 TWT131082 UGP131082 UQL131082 VAH131082 VKD131082 VTZ131082 WDV131082 WNR131082 WXN131082 BC196618 LB196618 UX196618 AET196618 AOP196618 AYL196618 BIH196618 BSD196618 CBZ196618 CLV196618 CVR196618 DFN196618 DPJ196618 DZF196618 EJB196618 ESX196618 FCT196618 FMP196618 FWL196618 GGH196618 GQD196618 GZZ196618 HJV196618 HTR196618 IDN196618 INJ196618 IXF196618 JHB196618 JQX196618 KAT196618 KKP196618 KUL196618 LEH196618 LOD196618 LXZ196618 MHV196618 MRR196618 NBN196618 NLJ196618 NVF196618 OFB196618 OOX196618 OYT196618 PIP196618 PSL196618 QCH196618 QMD196618 QVZ196618 RFV196618 RPR196618 RZN196618 SJJ196618 STF196618 TDB196618 TMX196618 TWT196618 UGP196618 UQL196618 VAH196618 VKD196618 VTZ196618 WDV196618 WNR196618 WXN196618 BC262154 LB262154 UX262154 AET262154 AOP262154 AYL262154 BIH262154 BSD262154 CBZ262154 CLV262154 CVR262154 DFN262154 DPJ262154 DZF262154 EJB262154 ESX262154 FCT262154 FMP262154 FWL262154 GGH262154 GQD262154 GZZ262154 HJV262154 HTR262154 IDN262154 INJ262154 IXF262154 JHB262154 JQX262154 KAT262154 KKP262154 KUL262154 LEH262154 LOD262154 LXZ262154 MHV262154 MRR262154 NBN262154 NLJ262154 NVF262154 OFB262154 OOX262154 OYT262154 PIP262154 PSL262154 QCH262154 QMD262154 QVZ262154 RFV262154 RPR262154 RZN262154 SJJ262154 STF262154 TDB262154 TMX262154 TWT262154 UGP262154 UQL262154 VAH262154 VKD262154 VTZ262154 WDV262154 WNR262154 WXN262154 BC327690 LB327690 UX327690 AET327690 AOP327690 AYL327690 BIH327690 BSD327690 CBZ327690 CLV327690 CVR327690 DFN327690 DPJ327690 DZF327690 EJB327690 ESX327690 FCT327690 FMP327690 FWL327690 GGH327690 GQD327690 GZZ327690 HJV327690 HTR327690 IDN327690 INJ327690 IXF327690 JHB327690 JQX327690 KAT327690 KKP327690 KUL327690 LEH327690 LOD327690 LXZ327690 MHV327690 MRR327690 NBN327690 NLJ327690 NVF327690 OFB327690 OOX327690 OYT327690 PIP327690 PSL327690 QCH327690 QMD327690 QVZ327690 RFV327690 RPR327690 RZN327690 SJJ327690 STF327690 TDB327690 TMX327690 TWT327690 UGP327690 UQL327690 VAH327690 VKD327690 VTZ327690 WDV327690 WNR327690 WXN327690 BC393226 LB393226 UX393226 AET393226 AOP393226 AYL393226 BIH393226 BSD393226 CBZ393226 CLV393226 CVR393226 DFN393226 DPJ393226 DZF393226 EJB393226 ESX393226 FCT393226 FMP393226 FWL393226 GGH393226 GQD393226 GZZ393226 HJV393226 HTR393226 IDN393226 INJ393226 IXF393226 JHB393226 JQX393226 KAT393226 KKP393226 KUL393226 LEH393226 LOD393226 LXZ393226 MHV393226 MRR393226 NBN393226 NLJ393226 NVF393226 OFB393226 OOX393226 OYT393226 PIP393226 PSL393226 QCH393226 QMD393226 QVZ393226 RFV393226 RPR393226 RZN393226 SJJ393226 STF393226 TDB393226 TMX393226 TWT393226 UGP393226 UQL393226 VAH393226 VKD393226 VTZ393226 WDV393226 WNR393226 WXN393226 BC458762 LB458762 UX458762 AET458762 AOP458762 AYL458762 BIH458762 BSD458762 CBZ458762 CLV458762 CVR458762 DFN458762 DPJ458762 DZF458762 EJB458762 ESX458762 FCT458762 FMP458762 FWL458762 GGH458762 GQD458762 GZZ458762 HJV458762 HTR458762 IDN458762 INJ458762 IXF458762 JHB458762 JQX458762 KAT458762 KKP458762 KUL458762 LEH458762 LOD458762 LXZ458762 MHV458762 MRR458762 NBN458762 NLJ458762 NVF458762 OFB458762 OOX458762 OYT458762 PIP458762 PSL458762 QCH458762 QMD458762 QVZ458762 RFV458762 RPR458762 RZN458762 SJJ458762 STF458762 TDB458762 TMX458762 TWT458762 UGP458762 UQL458762 VAH458762 VKD458762 VTZ458762 WDV458762 WNR458762 WXN458762 BC524298 LB524298 UX524298 AET524298 AOP524298 AYL524298 BIH524298 BSD524298 CBZ524298 CLV524298 CVR524298 DFN524298 DPJ524298 DZF524298 EJB524298 ESX524298 FCT524298 FMP524298 FWL524298 GGH524298 GQD524298 GZZ524298 HJV524298 HTR524298 IDN524298 INJ524298 IXF524298 JHB524298 JQX524298 KAT524298 KKP524298 KUL524298 LEH524298 LOD524298 LXZ524298 MHV524298 MRR524298 NBN524298 NLJ524298 NVF524298 OFB524298 OOX524298 OYT524298 PIP524298 PSL524298 QCH524298 QMD524298 QVZ524298 RFV524298 RPR524298 RZN524298 SJJ524298 STF524298 TDB524298 TMX524298 TWT524298 UGP524298 UQL524298 VAH524298 VKD524298 VTZ524298 WDV524298 WNR524298 WXN524298 BC589834 LB589834 UX589834 AET589834 AOP589834 AYL589834 BIH589834 BSD589834 CBZ589834 CLV589834 CVR589834 DFN589834 DPJ589834 DZF589834 EJB589834 ESX589834 FCT589834 FMP589834 FWL589834 GGH589834 GQD589834 GZZ589834 HJV589834 HTR589834 IDN589834 INJ589834 IXF589834 JHB589834 JQX589834 KAT589834 KKP589834 KUL589834 LEH589834 LOD589834 LXZ589834 MHV589834 MRR589834 NBN589834 NLJ589834 NVF589834 OFB589834 OOX589834 OYT589834 PIP589834 PSL589834 QCH589834 QMD589834 QVZ589834 RFV589834 RPR589834 RZN589834 SJJ589834 STF589834 TDB589834 TMX589834 TWT589834 UGP589834 UQL589834 VAH589834 VKD589834 VTZ589834 WDV589834 WNR589834 WXN589834 BC655370 LB655370 UX655370 AET655370 AOP655370 AYL655370 BIH655370 BSD655370 CBZ655370 CLV655370 CVR655370 DFN655370 DPJ655370 DZF655370 EJB655370 ESX655370 FCT655370 FMP655370 FWL655370 GGH655370 GQD655370 GZZ655370 HJV655370 HTR655370 IDN655370 INJ655370 IXF655370 JHB655370 JQX655370 KAT655370 KKP655370 KUL655370 LEH655370 LOD655370 LXZ655370 MHV655370 MRR655370 NBN655370 NLJ655370 NVF655370 OFB655370 OOX655370 OYT655370 PIP655370 PSL655370 QCH655370 QMD655370 QVZ655370 RFV655370 RPR655370 RZN655370 SJJ655370 STF655370 TDB655370 TMX655370 TWT655370 UGP655370 UQL655370 VAH655370 VKD655370 VTZ655370 WDV655370 WNR655370 WXN655370 BC720906 LB720906 UX720906 AET720906 AOP720906 AYL720906 BIH720906 BSD720906 CBZ720906 CLV720906 CVR720906 DFN720906 DPJ720906 DZF720906 EJB720906 ESX720906 FCT720906 FMP720906 FWL720906 GGH720906 GQD720906 GZZ720906 HJV720906 HTR720906 IDN720906 INJ720906 IXF720906 JHB720906 JQX720906 KAT720906 KKP720906 KUL720906 LEH720906 LOD720906 LXZ720906 MHV720906 MRR720906 NBN720906 NLJ720906 NVF720906 OFB720906 OOX720906 OYT720906 PIP720906 PSL720906 QCH720906 QMD720906 QVZ720906 RFV720906 RPR720906 RZN720906 SJJ720906 STF720906 TDB720906 TMX720906 TWT720906 UGP720906 UQL720906 VAH720906 VKD720906 VTZ720906 WDV720906 WNR720906 WXN720906 BC786442 LB786442 UX786442 AET786442 AOP786442 AYL786442 BIH786442 BSD786442 CBZ786442 CLV786442 CVR786442 DFN786442 DPJ786442 DZF786442 EJB786442 ESX786442 FCT786442 FMP786442 FWL786442 GGH786442 GQD786442 GZZ786442 HJV786442 HTR786442 IDN786442 INJ786442 IXF786442 JHB786442 JQX786442 KAT786442 KKP786442 KUL786442 LEH786442 LOD786442 LXZ786442 MHV786442 MRR786442 NBN786442 NLJ786442 NVF786442 OFB786442 OOX786442 OYT786442 PIP786442 PSL786442 QCH786442 QMD786442 QVZ786442 RFV786442 RPR786442 RZN786442 SJJ786442 STF786442 TDB786442 TMX786442 TWT786442 UGP786442 UQL786442 VAH786442 VKD786442 VTZ786442 WDV786442 WNR786442 WXN786442 BC851978 LB851978 UX851978 AET851978 AOP851978 AYL851978 BIH851978 BSD851978 CBZ851978 CLV851978 CVR851978 DFN851978 DPJ851978 DZF851978 EJB851978 ESX851978 FCT851978 FMP851978 FWL851978 GGH851978 GQD851978 GZZ851978 HJV851978 HTR851978 IDN851978 INJ851978 IXF851978 JHB851978 JQX851978 KAT851978 KKP851978 KUL851978 LEH851978 LOD851978 LXZ851978 MHV851978 MRR851978 NBN851978 NLJ851978 NVF851978 OFB851978 OOX851978 OYT851978 PIP851978 PSL851978 QCH851978 QMD851978 QVZ851978 RFV851978 RPR851978 RZN851978 SJJ851978 STF851978 TDB851978 TMX851978 TWT851978 UGP851978 UQL851978 VAH851978 VKD851978 VTZ851978 WDV851978 WNR851978 WXN851978 BC917514 LB917514 UX917514 AET917514 AOP917514 AYL917514 BIH917514 BSD917514 CBZ917514 CLV917514 CVR917514 DFN917514 DPJ917514 DZF917514 EJB917514 ESX917514 FCT917514 FMP917514 FWL917514 GGH917514 GQD917514 GZZ917514 HJV917514 HTR917514 IDN917514 INJ917514 IXF917514 JHB917514 JQX917514 KAT917514 KKP917514 KUL917514 LEH917514 LOD917514 LXZ917514 MHV917514 MRR917514 NBN917514 NLJ917514 NVF917514 OFB917514 OOX917514 OYT917514 PIP917514 PSL917514 QCH917514 QMD917514 QVZ917514 RFV917514 RPR917514 RZN917514 SJJ917514 STF917514 TDB917514 TMX917514 TWT917514 UGP917514 UQL917514 VAH917514 VKD917514 VTZ917514 WDV917514 WNR917514 WXN917514 BC983050 LB983050 UX983050 AET983050 AOP983050 AYL983050 BIH983050 BSD983050 CBZ983050 CLV983050 CVR983050 DFN983050 DPJ983050 DZF983050 EJB983050 ESX983050 FCT983050 FMP983050 FWL983050 GGH983050 GQD983050 GZZ983050 HJV983050 HTR983050 IDN983050 INJ983050 IXF983050 JHB983050 JQX983050 KAT983050 KKP983050 KUL983050 LEH983050 LOD983050 LXZ983050 MHV983050 MRR983050 NBN983050 NLJ983050 NVF983050 OFB983050 OOX983050 OYT983050 PIP983050 PSL983050 QCH983050 QMD983050 QVZ983050 RFV983050 RPR983050 RZN983050 SJJ983050 STF983050 TDB983050 TMX983050 TWT983050 UGP983050 UQL983050 VAH983050 VKD983050 VTZ983050 WDV983050 WNR983050" xr:uid="{E07CC9D4-A3EF-4AB8-B87B-CE1AD3BD580F}">
      <formula1>$CC$41:$CC$54</formula1>
    </dataValidation>
    <dataValidation type="list" allowBlank="1" showInputMessage="1" showErrorMessage="1" sqref="AU2" xr:uid="{8DD4C888-0B0B-4604-BB30-6307D278E1D1}">
      <formula1>"1,2,3,4,5,6,7,8,9,10,11,12"</formula1>
    </dataValidation>
    <dataValidation type="list" allowBlank="1" showInputMessage="1" showErrorMessage="1" sqref="A14:A15" xr:uid="{A3FE5FB1-42B1-4023-9C3F-E883681E4FB0}">
      <formula1>$CC$13:$CC$15</formula1>
    </dataValidation>
    <dataValidation type="list" allowBlank="1" showInputMessage="1" showErrorMessage="1" sqref="AH33:BL37 AH14:BL15 AH17:BL31" xr:uid="{BF32F413-EB4F-472F-84CE-4FCE9C19340C}">
      <formula1>$B$42:$B$63</formula1>
    </dataValidation>
    <dataValidation type="list" allowBlank="1" showInputMessage="1" showErrorMessage="1" sqref="S17:S31" xr:uid="{BF334816-9035-4E34-8393-5AF3DF2565CE}">
      <formula1>"資格取得後,資格取得前を含み"</formula1>
    </dataValidation>
    <dataValidation type="list" allowBlank="1" showInputMessage="1" showErrorMessage="1" sqref="AR2:AS2" xr:uid="{001EFEBC-3BC8-4A07-9B68-8B2D83C8A158}">
      <formula1>"2024,2025,2026,2027,2028,2029,2030"</formula1>
    </dataValidation>
    <dataValidation type="list" allowBlank="1" showInputMessage="1" showErrorMessage="1" sqref="WXN983052 BC65548 LB65548 UX65548 AET65548 AOP65548 AYL65548 BIH65548 BSD65548 CBZ65548 CLV65548 CVR65548 DFN65548 DPJ65548 DZF65548 EJB65548 ESX65548 FCT65548 FMP65548 FWL65548 GGH65548 GQD65548 GZZ65548 HJV65548 HTR65548 IDN65548 INJ65548 IXF65548 JHB65548 JQX65548 KAT65548 KKP65548 KUL65548 LEH65548 LOD65548 LXZ65548 MHV65548 MRR65548 NBN65548 NLJ65548 NVF65548 OFB65548 OOX65548 OYT65548 PIP65548 PSL65548 QCH65548 QMD65548 QVZ65548 RFV65548 RPR65548 RZN65548 SJJ65548 STF65548 TDB65548 TMX65548 TWT65548 UGP65548 UQL65548 VAH65548 VKD65548 VTZ65548 WDV65548 WNR65548 WXN65548 BC131084 LB131084 UX131084 AET131084 AOP131084 AYL131084 BIH131084 BSD131084 CBZ131084 CLV131084 CVR131084 DFN131084 DPJ131084 DZF131084 EJB131084 ESX131084 FCT131084 FMP131084 FWL131084 GGH131084 GQD131084 GZZ131084 HJV131084 HTR131084 IDN131084 INJ131084 IXF131084 JHB131084 JQX131084 KAT131084 KKP131084 KUL131084 LEH131084 LOD131084 LXZ131084 MHV131084 MRR131084 NBN131084 NLJ131084 NVF131084 OFB131084 OOX131084 OYT131084 PIP131084 PSL131084 QCH131084 QMD131084 QVZ131084 RFV131084 RPR131084 RZN131084 SJJ131084 STF131084 TDB131084 TMX131084 TWT131084 UGP131084 UQL131084 VAH131084 VKD131084 VTZ131084 WDV131084 WNR131084 WXN131084 BC196620 LB196620 UX196620 AET196620 AOP196620 AYL196620 BIH196620 BSD196620 CBZ196620 CLV196620 CVR196620 DFN196620 DPJ196620 DZF196620 EJB196620 ESX196620 FCT196620 FMP196620 FWL196620 GGH196620 GQD196620 GZZ196620 HJV196620 HTR196620 IDN196620 INJ196620 IXF196620 JHB196620 JQX196620 KAT196620 KKP196620 KUL196620 LEH196620 LOD196620 LXZ196620 MHV196620 MRR196620 NBN196620 NLJ196620 NVF196620 OFB196620 OOX196620 OYT196620 PIP196620 PSL196620 QCH196620 QMD196620 QVZ196620 RFV196620 RPR196620 RZN196620 SJJ196620 STF196620 TDB196620 TMX196620 TWT196620 UGP196620 UQL196620 VAH196620 VKD196620 VTZ196620 WDV196620 WNR196620 WXN196620 BC262156 LB262156 UX262156 AET262156 AOP262156 AYL262156 BIH262156 BSD262156 CBZ262156 CLV262156 CVR262156 DFN262156 DPJ262156 DZF262156 EJB262156 ESX262156 FCT262156 FMP262156 FWL262156 GGH262156 GQD262156 GZZ262156 HJV262156 HTR262156 IDN262156 INJ262156 IXF262156 JHB262156 JQX262156 KAT262156 KKP262156 KUL262156 LEH262156 LOD262156 LXZ262156 MHV262156 MRR262156 NBN262156 NLJ262156 NVF262156 OFB262156 OOX262156 OYT262156 PIP262156 PSL262156 QCH262156 QMD262156 QVZ262156 RFV262156 RPR262156 RZN262156 SJJ262156 STF262156 TDB262156 TMX262156 TWT262156 UGP262156 UQL262156 VAH262156 VKD262156 VTZ262156 WDV262156 WNR262156 WXN262156 BC327692 LB327692 UX327692 AET327692 AOP327692 AYL327692 BIH327692 BSD327692 CBZ327692 CLV327692 CVR327692 DFN327692 DPJ327692 DZF327692 EJB327692 ESX327692 FCT327692 FMP327692 FWL327692 GGH327692 GQD327692 GZZ327692 HJV327692 HTR327692 IDN327692 INJ327692 IXF327692 JHB327692 JQX327692 KAT327692 KKP327692 KUL327692 LEH327692 LOD327692 LXZ327692 MHV327692 MRR327692 NBN327692 NLJ327692 NVF327692 OFB327692 OOX327692 OYT327692 PIP327692 PSL327692 QCH327692 QMD327692 QVZ327692 RFV327692 RPR327692 RZN327692 SJJ327692 STF327692 TDB327692 TMX327692 TWT327692 UGP327692 UQL327692 VAH327692 VKD327692 VTZ327692 WDV327692 WNR327692 WXN327692 BC393228 LB393228 UX393228 AET393228 AOP393228 AYL393228 BIH393228 BSD393228 CBZ393228 CLV393228 CVR393228 DFN393228 DPJ393228 DZF393228 EJB393228 ESX393228 FCT393228 FMP393228 FWL393228 GGH393228 GQD393228 GZZ393228 HJV393228 HTR393228 IDN393228 INJ393228 IXF393228 JHB393228 JQX393228 KAT393228 KKP393228 KUL393228 LEH393228 LOD393228 LXZ393228 MHV393228 MRR393228 NBN393228 NLJ393228 NVF393228 OFB393228 OOX393228 OYT393228 PIP393228 PSL393228 QCH393228 QMD393228 QVZ393228 RFV393228 RPR393228 RZN393228 SJJ393228 STF393228 TDB393228 TMX393228 TWT393228 UGP393228 UQL393228 VAH393228 VKD393228 VTZ393228 WDV393228 WNR393228 WXN393228 BC458764 LB458764 UX458764 AET458764 AOP458764 AYL458764 BIH458764 BSD458764 CBZ458764 CLV458764 CVR458764 DFN458764 DPJ458764 DZF458764 EJB458764 ESX458764 FCT458764 FMP458764 FWL458764 GGH458764 GQD458764 GZZ458764 HJV458764 HTR458764 IDN458764 INJ458764 IXF458764 JHB458764 JQX458764 KAT458764 KKP458764 KUL458764 LEH458764 LOD458764 LXZ458764 MHV458764 MRR458764 NBN458764 NLJ458764 NVF458764 OFB458764 OOX458764 OYT458764 PIP458764 PSL458764 QCH458764 QMD458764 QVZ458764 RFV458764 RPR458764 RZN458764 SJJ458764 STF458764 TDB458764 TMX458764 TWT458764 UGP458764 UQL458764 VAH458764 VKD458764 VTZ458764 WDV458764 WNR458764 WXN458764 BC524300 LB524300 UX524300 AET524300 AOP524300 AYL524300 BIH524300 BSD524300 CBZ524300 CLV524300 CVR524300 DFN524300 DPJ524300 DZF524300 EJB524300 ESX524300 FCT524300 FMP524300 FWL524300 GGH524300 GQD524300 GZZ524300 HJV524300 HTR524300 IDN524300 INJ524300 IXF524300 JHB524300 JQX524300 KAT524300 KKP524300 KUL524300 LEH524300 LOD524300 LXZ524300 MHV524300 MRR524300 NBN524300 NLJ524300 NVF524300 OFB524300 OOX524300 OYT524300 PIP524300 PSL524300 QCH524300 QMD524300 QVZ524300 RFV524300 RPR524300 RZN524300 SJJ524300 STF524300 TDB524300 TMX524300 TWT524300 UGP524300 UQL524300 VAH524300 VKD524300 VTZ524300 WDV524300 WNR524300 WXN524300 BC589836 LB589836 UX589836 AET589836 AOP589836 AYL589836 BIH589836 BSD589836 CBZ589836 CLV589836 CVR589836 DFN589836 DPJ589836 DZF589836 EJB589836 ESX589836 FCT589836 FMP589836 FWL589836 GGH589836 GQD589836 GZZ589836 HJV589836 HTR589836 IDN589836 INJ589836 IXF589836 JHB589836 JQX589836 KAT589836 KKP589836 KUL589836 LEH589836 LOD589836 LXZ589836 MHV589836 MRR589836 NBN589836 NLJ589836 NVF589836 OFB589836 OOX589836 OYT589836 PIP589836 PSL589836 QCH589836 QMD589836 QVZ589836 RFV589836 RPR589836 RZN589836 SJJ589836 STF589836 TDB589836 TMX589836 TWT589836 UGP589836 UQL589836 VAH589836 VKD589836 VTZ589836 WDV589836 WNR589836 WXN589836 BC655372 LB655372 UX655372 AET655372 AOP655372 AYL655372 BIH655372 BSD655372 CBZ655372 CLV655372 CVR655372 DFN655372 DPJ655372 DZF655372 EJB655372 ESX655372 FCT655372 FMP655372 FWL655372 GGH655372 GQD655372 GZZ655372 HJV655372 HTR655372 IDN655372 INJ655372 IXF655372 JHB655372 JQX655372 KAT655372 KKP655372 KUL655372 LEH655372 LOD655372 LXZ655372 MHV655372 MRR655372 NBN655372 NLJ655372 NVF655372 OFB655372 OOX655372 OYT655372 PIP655372 PSL655372 QCH655372 QMD655372 QVZ655372 RFV655372 RPR655372 RZN655372 SJJ655372 STF655372 TDB655372 TMX655372 TWT655372 UGP655372 UQL655372 VAH655372 VKD655372 VTZ655372 WDV655372 WNR655372 WXN655372 BC720908 LB720908 UX720908 AET720908 AOP720908 AYL720908 BIH720908 BSD720908 CBZ720908 CLV720908 CVR720908 DFN720908 DPJ720908 DZF720908 EJB720908 ESX720908 FCT720908 FMP720908 FWL720908 GGH720908 GQD720908 GZZ720908 HJV720908 HTR720908 IDN720908 INJ720908 IXF720908 JHB720908 JQX720908 KAT720908 KKP720908 KUL720908 LEH720908 LOD720908 LXZ720908 MHV720908 MRR720908 NBN720908 NLJ720908 NVF720908 OFB720908 OOX720908 OYT720908 PIP720908 PSL720908 QCH720908 QMD720908 QVZ720908 RFV720908 RPR720908 RZN720908 SJJ720908 STF720908 TDB720908 TMX720908 TWT720908 UGP720908 UQL720908 VAH720908 VKD720908 VTZ720908 WDV720908 WNR720908 WXN720908 BC786444 LB786444 UX786444 AET786444 AOP786444 AYL786444 BIH786444 BSD786444 CBZ786444 CLV786444 CVR786444 DFN786444 DPJ786444 DZF786444 EJB786444 ESX786444 FCT786444 FMP786444 FWL786444 GGH786444 GQD786444 GZZ786444 HJV786444 HTR786444 IDN786444 INJ786444 IXF786444 JHB786444 JQX786444 KAT786444 KKP786444 KUL786444 LEH786444 LOD786444 LXZ786444 MHV786444 MRR786444 NBN786444 NLJ786444 NVF786444 OFB786444 OOX786444 OYT786444 PIP786444 PSL786444 QCH786444 QMD786444 QVZ786444 RFV786444 RPR786444 RZN786444 SJJ786444 STF786444 TDB786444 TMX786444 TWT786444 UGP786444 UQL786444 VAH786444 VKD786444 VTZ786444 WDV786444 WNR786444 WXN786444 BC851980 LB851980 UX851980 AET851980 AOP851980 AYL851980 BIH851980 BSD851980 CBZ851980 CLV851980 CVR851980 DFN851980 DPJ851980 DZF851980 EJB851980 ESX851980 FCT851980 FMP851980 FWL851980 GGH851980 GQD851980 GZZ851980 HJV851980 HTR851980 IDN851980 INJ851980 IXF851980 JHB851980 JQX851980 KAT851980 KKP851980 KUL851980 LEH851980 LOD851980 LXZ851980 MHV851980 MRR851980 NBN851980 NLJ851980 NVF851980 OFB851980 OOX851980 OYT851980 PIP851980 PSL851980 QCH851980 QMD851980 QVZ851980 RFV851980 RPR851980 RZN851980 SJJ851980 STF851980 TDB851980 TMX851980 TWT851980 UGP851980 UQL851980 VAH851980 VKD851980 VTZ851980 WDV851980 WNR851980 WXN851980 BC917516 LB917516 UX917516 AET917516 AOP917516 AYL917516 BIH917516 BSD917516 CBZ917516 CLV917516 CVR917516 DFN917516 DPJ917516 DZF917516 EJB917516 ESX917516 FCT917516 FMP917516 FWL917516 GGH917516 GQD917516 GZZ917516 HJV917516 HTR917516 IDN917516 INJ917516 IXF917516 JHB917516 JQX917516 KAT917516 KKP917516 KUL917516 LEH917516 LOD917516 LXZ917516 MHV917516 MRR917516 NBN917516 NLJ917516 NVF917516 OFB917516 OOX917516 OYT917516 PIP917516 PSL917516 QCH917516 QMD917516 QVZ917516 RFV917516 RPR917516 RZN917516 SJJ917516 STF917516 TDB917516 TMX917516 TWT917516 UGP917516 UQL917516 VAH917516 VKD917516 VTZ917516 WDV917516 WNR917516 WXN917516 BC983052 LB983052 UX983052 AET983052 AOP983052 AYL983052 BIH983052 BSD983052 CBZ983052 CLV983052 CVR983052 DFN983052 DPJ983052 DZF983052 EJB983052 ESX983052 FCT983052 FMP983052 FWL983052 GGH983052 GQD983052 GZZ983052 HJV983052 HTR983052 IDN983052 INJ983052 IXF983052 JHB983052 JQX983052 KAT983052 KKP983052 KUL983052 LEH983052 LOD983052 LXZ983052 MHV983052 MRR983052 NBN983052 NLJ983052 NVF983052 OFB983052 OOX983052 OYT983052 PIP983052 PSL983052 QCH983052 QMD983052 QVZ983052 RFV983052 RPR983052 RZN983052 SJJ983052 STF983052 TDB983052 TMX983052 TWT983052 UGP983052 UQL983052 VAH983052 VKD983052 VTZ983052 WDV983052 WNR983052 WXN8 WNR8 WDV8 VTZ8 VKD8 VAH8 UQL8 UGP8 TWT8 TMX8 TDB8 STF8 SJJ8 RZN8 RPR8 RFV8 QVZ8 QMD8 QCH8 PSL8 PIP8 OYT8 OOX8 OFB8 NVF8 NLJ8 NBN8 MRR8 MHV8 LXZ8 LOD8 LEH8 KUL8 KKP8 KAT8 JQX8 JHB8 IXF8 INJ8 IDN8 HTR8 HJV8 GZZ8 GQD8 GGH8 FWL8 FMP8 FCT8 ESX8 EJB8 DZF8 DPJ8 DFN8 CVR8 CLV8 CBZ8 BSD8 BIH8 AYL8 AOP8 AET8 UX8 LB8" xr:uid="{317ACA2D-261D-4DA5-8807-B552AB397477}">
      <formula1>$CD$1:$CD$2</formula1>
    </dataValidation>
    <dataValidation type="list" allowBlank="1" showInputMessage="1" showErrorMessage="1" sqref="BC7:BT7" xr:uid="{AE06A54F-AECA-4B1D-B73D-78D9118A1E1B}">
      <formula1>$CC$7:$CC$8</formula1>
    </dataValidation>
    <dataValidation type="list" allowBlank="1" showInputMessage="1" showErrorMessage="1" sqref="BV33:BY37 BV17:BY31 BV14:BY15" xr:uid="{DAC8E590-887A-4B28-84E2-2CA056CC1093}">
      <formula1>"○"</formula1>
    </dataValidation>
    <dataValidation type="list" allowBlank="1" showInputMessage="1" showErrorMessage="1" sqref="AB17:AC31 AB33:AC37 AB14:AC15" xr:uid="{163A8C00-E299-424B-BCFA-15C2BBCD2751}">
      <formula1>"専従,兼務"</formula1>
    </dataValidation>
    <dataValidation type="list" allowBlank="1" showInputMessage="1" showErrorMessage="1" sqref="A17:H31" xr:uid="{37E66B93-F20D-4D0B-BC6E-A8560BCBBE9C}">
      <formula1>$CC$17:$CC$33</formula1>
    </dataValidation>
    <dataValidation type="list" allowBlank="1" showInputMessage="1" showErrorMessage="1" sqref="A33:H37" xr:uid="{4C3A9967-B4F8-481C-9820-C84F0863BBE3}">
      <formula1>$CC$35:$CC$37</formula1>
    </dataValidation>
  </dataValidations>
  <printOptions horizontalCentered="1" verticalCentered="1"/>
  <pageMargins left="0.31496062992125984" right="0.31496062992125984" top="0.35433070866141736" bottom="0.35433070866141736" header="0.31496062992125984" footer="0.31496062992125984"/>
  <pageSetup paperSize="9" scale="63" fitToHeight="0" orientation="landscape" blackAndWhite="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C78DC-3059-41A6-8A80-C8B56DC1D67A}">
  <sheetPr codeName="Sheet93"/>
  <dimension ref="B1:AO18"/>
  <sheetViews>
    <sheetView view="pageBreakPreview" zoomScale="85" zoomScaleNormal="75" zoomScaleSheetLayoutView="85" workbookViewId="0">
      <selection activeCell="C8" sqref="C8:H8"/>
    </sheetView>
  </sheetViews>
  <sheetFormatPr defaultRowHeight="21" customHeight="1"/>
  <cols>
    <col min="1" max="1" width="1.875" style="32" customWidth="1"/>
    <col min="2" max="30" width="2.625" style="32" customWidth="1"/>
    <col min="31" max="31" width="5.25" style="32" customWidth="1"/>
    <col min="32" max="35" width="2.625" style="32" customWidth="1"/>
    <col min="36" max="36" width="2.5" style="32" customWidth="1"/>
    <col min="37" max="40" width="2.625" style="32" customWidth="1"/>
    <col min="41" max="256" width="9" style="32"/>
    <col min="257" max="257" width="1.875" style="32" customWidth="1"/>
    <col min="258" max="286" width="2.625" style="32" customWidth="1"/>
    <col min="287" max="287" width="5.25" style="32" customWidth="1"/>
    <col min="288" max="291" width="2.625" style="32" customWidth="1"/>
    <col min="292" max="292" width="2.5" style="32" customWidth="1"/>
    <col min="293" max="296" width="2.625" style="32" customWidth="1"/>
    <col min="297" max="512" width="9" style="32"/>
    <col min="513" max="513" width="1.875" style="32" customWidth="1"/>
    <col min="514" max="542" width="2.625" style="32" customWidth="1"/>
    <col min="543" max="543" width="5.25" style="32" customWidth="1"/>
    <col min="544" max="547" width="2.625" style="32" customWidth="1"/>
    <col min="548" max="548" width="2.5" style="32" customWidth="1"/>
    <col min="549" max="552" width="2.625" style="32" customWidth="1"/>
    <col min="553" max="768" width="9" style="32"/>
    <col min="769" max="769" width="1.875" style="32" customWidth="1"/>
    <col min="770" max="798" width="2.625" style="32" customWidth="1"/>
    <col min="799" max="799" width="5.25" style="32" customWidth="1"/>
    <col min="800" max="803" width="2.625" style="32" customWidth="1"/>
    <col min="804" max="804" width="2.5" style="32" customWidth="1"/>
    <col min="805" max="808" width="2.625" style="32" customWidth="1"/>
    <col min="809" max="1024" width="9" style="32"/>
    <col min="1025" max="1025" width="1.875" style="32" customWidth="1"/>
    <col min="1026" max="1054" width="2.625" style="32" customWidth="1"/>
    <col min="1055" max="1055" width="5.25" style="32" customWidth="1"/>
    <col min="1056" max="1059" width="2.625" style="32" customWidth="1"/>
    <col min="1060" max="1060" width="2.5" style="32" customWidth="1"/>
    <col min="1061" max="1064" width="2.625" style="32" customWidth="1"/>
    <col min="1065" max="1280" width="9" style="32"/>
    <col min="1281" max="1281" width="1.875" style="32" customWidth="1"/>
    <col min="1282" max="1310" width="2.625" style="32" customWidth="1"/>
    <col min="1311" max="1311" width="5.25" style="32" customWidth="1"/>
    <col min="1312" max="1315" width="2.625" style="32" customWidth="1"/>
    <col min="1316" max="1316" width="2.5" style="32" customWidth="1"/>
    <col min="1317" max="1320" width="2.625" style="32" customWidth="1"/>
    <col min="1321" max="1536" width="9" style="32"/>
    <col min="1537" max="1537" width="1.875" style="32" customWidth="1"/>
    <col min="1538" max="1566" width="2.625" style="32" customWidth="1"/>
    <col min="1567" max="1567" width="5.25" style="32" customWidth="1"/>
    <col min="1568" max="1571" width="2.625" style="32" customWidth="1"/>
    <col min="1572" max="1572" width="2.5" style="32" customWidth="1"/>
    <col min="1573" max="1576" width="2.625" style="32" customWidth="1"/>
    <col min="1577" max="1792" width="9" style="32"/>
    <col min="1793" max="1793" width="1.875" style="32" customWidth="1"/>
    <col min="1794" max="1822" width="2.625" style="32" customWidth="1"/>
    <col min="1823" max="1823" width="5.25" style="32" customWidth="1"/>
    <col min="1824" max="1827" width="2.625" style="32" customWidth="1"/>
    <col min="1828" max="1828" width="2.5" style="32" customWidth="1"/>
    <col min="1829" max="1832" width="2.625" style="32" customWidth="1"/>
    <col min="1833" max="2048" width="9" style="32"/>
    <col min="2049" max="2049" width="1.875" style="32" customWidth="1"/>
    <col min="2050" max="2078" width="2.625" style="32" customWidth="1"/>
    <col min="2079" max="2079" width="5.25" style="32" customWidth="1"/>
    <col min="2080" max="2083" width="2.625" style="32" customWidth="1"/>
    <col min="2084" max="2084" width="2.5" style="32" customWidth="1"/>
    <col min="2085" max="2088" width="2.625" style="32" customWidth="1"/>
    <col min="2089" max="2304" width="9" style="32"/>
    <col min="2305" max="2305" width="1.875" style="32" customWidth="1"/>
    <col min="2306" max="2334" width="2.625" style="32" customWidth="1"/>
    <col min="2335" max="2335" width="5.25" style="32" customWidth="1"/>
    <col min="2336" max="2339" width="2.625" style="32" customWidth="1"/>
    <col min="2340" max="2340" width="2.5" style="32" customWidth="1"/>
    <col min="2341" max="2344" width="2.625" style="32" customWidth="1"/>
    <col min="2345" max="2560" width="9" style="32"/>
    <col min="2561" max="2561" width="1.875" style="32" customWidth="1"/>
    <col min="2562" max="2590" width="2.625" style="32" customWidth="1"/>
    <col min="2591" max="2591" width="5.25" style="32" customWidth="1"/>
    <col min="2592" max="2595" width="2.625" style="32" customWidth="1"/>
    <col min="2596" max="2596" width="2.5" style="32" customWidth="1"/>
    <col min="2597" max="2600" width="2.625" style="32" customWidth="1"/>
    <col min="2601" max="2816" width="9" style="32"/>
    <col min="2817" max="2817" width="1.875" style="32" customWidth="1"/>
    <col min="2818" max="2846" width="2.625" style="32" customWidth="1"/>
    <col min="2847" max="2847" width="5.25" style="32" customWidth="1"/>
    <col min="2848" max="2851" width="2.625" style="32" customWidth="1"/>
    <col min="2852" max="2852" width="2.5" style="32" customWidth="1"/>
    <col min="2853" max="2856" width="2.625" style="32" customWidth="1"/>
    <col min="2857" max="3072" width="9" style="32"/>
    <col min="3073" max="3073" width="1.875" style="32" customWidth="1"/>
    <col min="3074" max="3102" width="2.625" style="32" customWidth="1"/>
    <col min="3103" max="3103" width="5.25" style="32" customWidth="1"/>
    <col min="3104" max="3107" width="2.625" style="32" customWidth="1"/>
    <col min="3108" max="3108" width="2.5" style="32" customWidth="1"/>
    <col min="3109" max="3112" width="2.625" style="32" customWidth="1"/>
    <col min="3113" max="3328" width="9" style="32"/>
    <col min="3329" max="3329" width="1.875" style="32" customWidth="1"/>
    <col min="3330" max="3358" width="2.625" style="32" customWidth="1"/>
    <col min="3359" max="3359" width="5.25" style="32" customWidth="1"/>
    <col min="3360" max="3363" width="2.625" style="32" customWidth="1"/>
    <col min="3364" max="3364" width="2.5" style="32" customWidth="1"/>
    <col min="3365" max="3368" width="2.625" style="32" customWidth="1"/>
    <col min="3369" max="3584" width="9" style="32"/>
    <col min="3585" max="3585" width="1.875" style="32" customWidth="1"/>
    <col min="3586" max="3614" width="2.625" style="32" customWidth="1"/>
    <col min="3615" max="3615" width="5.25" style="32" customWidth="1"/>
    <col min="3616" max="3619" width="2.625" style="32" customWidth="1"/>
    <col min="3620" max="3620" width="2.5" style="32" customWidth="1"/>
    <col min="3621" max="3624" width="2.625" style="32" customWidth="1"/>
    <col min="3625" max="3840" width="9" style="32"/>
    <col min="3841" max="3841" width="1.875" style="32" customWidth="1"/>
    <col min="3842" max="3870" width="2.625" style="32" customWidth="1"/>
    <col min="3871" max="3871" width="5.25" style="32" customWidth="1"/>
    <col min="3872" max="3875" width="2.625" style="32" customWidth="1"/>
    <col min="3876" max="3876" width="2.5" style="32" customWidth="1"/>
    <col min="3877" max="3880" width="2.625" style="32" customWidth="1"/>
    <col min="3881" max="4096" width="9" style="32"/>
    <col min="4097" max="4097" width="1.875" style="32" customWidth="1"/>
    <col min="4098" max="4126" width="2.625" style="32" customWidth="1"/>
    <col min="4127" max="4127" width="5.25" style="32" customWidth="1"/>
    <col min="4128" max="4131" width="2.625" style="32" customWidth="1"/>
    <col min="4132" max="4132" width="2.5" style="32" customWidth="1"/>
    <col min="4133" max="4136" width="2.625" style="32" customWidth="1"/>
    <col min="4137" max="4352" width="9" style="32"/>
    <col min="4353" max="4353" width="1.875" style="32" customWidth="1"/>
    <col min="4354" max="4382" width="2.625" style="32" customWidth="1"/>
    <col min="4383" max="4383" width="5.25" style="32" customWidth="1"/>
    <col min="4384" max="4387" width="2.625" style="32" customWidth="1"/>
    <col min="4388" max="4388" width="2.5" style="32" customWidth="1"/>
    <col min="4389" max="4392" width="2.625" style="32" customWidth="1"/>
    <col min="4393" max="4608" width="9" style="32"/>
    <col min="4609" max="4609" width="1.875" style="32" customWidth="1"/>
    <col min="4610" max="4638" width="2.625" style="32" customWidth="1"/>
    <col min="4639" max="4639" width="5.25" style="32" customWidth="1"/>
    <col min="4640" max="4643" width="2.625" style="32" customWidth="1"/>
    <col min="4644" max="4644" width="2.5" style="32" customWidth="1"/>
    <col min="4645" max="4648" width="2.625" style="32" customWidth="1"/>
    <col min="4649" max="4864" width="9" style="32"/>
    <col min="4865" max="4865" width="1.875" style="32" customWidth="1"/>
    <col min="4866" max="4894" width="2.625" style="32" customWidth="1"/>
    <col min="4895" max="4895" width="5.25" style="32" customWidth="1"/>
    <col min="4896" max="4899" width="2.625" style="32" customWidth="1"/>
    <col min="4900" max="4900" width="2.5" style="32" customWidth="1"/>
    <col min="4901" max="4904" width="2.625" style="32" customWidth="1"/>
    <col min="4905" max="5120" width="9" style="32"/>
    <col min="5121" max="5121" width="1.875" style="32" customWidth="1"/>
    <col min="5122" max="5150" width="2.625" style="32" customWidth="1"/>
    <col min="5151" max="5151" width="5.25" style="32" customWidth="1"/>
    <col min="5152" max="5155" width="2.625" style="32" customWidth="1"/>
    <col min="5156" max="5156" width="2.5" style="32" customWidth="1"/>
    <col min="5157" max="5160" width="2.625" style="32" customWidth="1"/>
    <col min="5161" max="5376" width="9" style="32"/>
    <col min="5377" max="5377" width="1.875" style="32" customWidth="1"/>
    <col min="5378" max="5406" width="2.625" style="32" customWidth="1"/>
    <col min="5407" max="5407" width="5.25" style="32" customWidth="1"/>
    <col min="5408" max="5411" width="2.625" style="32" customWidth="1"/>
    <col min="5412" max="5412" width="2.5" style="32" customWidth="1"/>
    <col min="5413" max="5416" width="2.625" style="32" customWidth="1"/>
    <col min="5417" max="5632" width="9" style="32"/>
    <col min="5633" max="5633" width="1.875" style="32" customWidth="1"/>
    <col min="5634" max="5662" width="2.625" style="32" customWidth="1"/>
    <col min="5663" max="5663" width="5.25" style="32" customWidth="1"/>
    <col min="5664" max="5667" width="2.625" style="32" customWidth="1"/>
    <col min="5668" max="5668" width="2.5" style="32" customWidth="1"/>
    <col min="5669" max="5672" width="2.625" style="32" customWidth="1"/>
    <col min="5673" max="5888" width="9" style="32"/>
    <col min="5889" max="5889" width="1.875" style="32" customWidth="1"/>
    <col min="5890" max="5918" width="2.625" style="32" customWidth="1"/>
    <col min="5919" max="5919" width="5.25" style="32" customWidth="1"/>
    <col min="5920" max="5923" width="2.625" style="32" customWidth="1"/>
    <col min="5924" max="5924" width="2.5" style="32" customWidth="1"/>
    <col min="5925" max="5928" width="2.625" style="32" customWidth="1"/>
    <col min="5929" max="6144" width="9" style="32"/>
    <col min="6145" max="6145" width="1.875" style="32" customWidth="1"/>
    <col min="6146" max="6174" width="2.625" style="32" customWidth="1"/>
    <col min="6175" max="6175" width="5.25" style="32" customWidth="1"/>
    <col min="6176" max="6179" width="2.625" style="32" customWidth="1"/>
    <col min="6180" max="6180" width="2.5" style="32" customWidth="1"/>
    <col min="6181" max="6184" width="2.625" style="32" customWidth="1"/>
    <col min="6185" max="6400" width="9" style="32"/>
    <col min="6401" max="6401" width="1.875" style="32" customWidth="1"/>
    <col min="6402" max="6430" width="2.625" style="32" customWidth="1"/>
    <col min="6431" max="6431" width="5.25" style="32" customWidth="1"/>
    <col min="6432" max="6435" width="2.625" style="32" customWidth="1"/>
    <col min="6436" max="6436" width="2.5" style="32" customWidth="1"/>
    <col min="6437" max="6440" width="2.625" style="32" customWidth="1"/>
    <col min="6441" max="6656" width="9" style="32"/>
    <col min="6657" max="6657" width="1.875" style="32" customWidth="1"/>
    <col min="6658" max="6686" width="2.625" style="32" customWidth="1"/>
    <col min="6687" max="6687" width="5.25" style="32" customWidth="1"/>
    <col min="6688" max="6691" width="2.625" style="32" customWidth="1"/>
    <col min="6692" max="6692" width="2.5" style="32" customWidth="1"/>
    <col min="6693" max="6696" width="2.625" style="32" customWidth="1"/>
    <col min="6697" max="6912" width="9" style="32"/>
    <col min="6913" max="6913" width="1.875" style="32" customWidth="1"/>
    <col min="6914" max="6942" width="2.625" style="32" customWidth="1"/>
    <col min="6943" max="6943" width="5.25" style="32" customWidth="1"/>
    <col min="6944" max="6947" width="2.625" style="32" customWidth="1"/>
    <col min="6948" max="6948" width="2.5" style="32" customWidth="1"/>
    <col min="6949" max="6952" width="2.625" style="32" customWidth="1"/>
    <col min="6953" max="7168" width="9" style="32"/>
    <col min="7169" max="7169" width="1.875" style="32" customWidth="1"/>
    <col min="7170" max="7198" width="2.625" style="32" customWidth="1"/>
    <col min="7199" max="7199" width="5.25" style="32" customWidth="1"/>
    <col min="7200" max="7203" width="2.625" style="32" customWidth="1"/>
    <col min="7204" max="7204" width="2.5" style="32" customWidth="1"/>
    <col min="7205" max="7208" width="2.625" style="32" customWidth="1"/>
    <col min="7209" max="7424" width="9" style="32"/>
    <col min="7425" max="7425" width="1.875" style="32" customWidth="1"/>
    <col min="7426" max="7454" width="2.625" style="32" customWidth="1"/>
    <col min="7455" max="7455" width="5.25" style="32" customWidth="1"/>
    <col min="7456" max="7459" width="2.625" style="32" customWidth="1"/>
    <col min="7460" max="7460" width="2.5" style="32" customWidth="1"/>
    <col min="7461" max="7464" width="2.625" style="32" customWidth="1"/>
    <col min="7465" max="7680" width="9" style="32"/>
    <col min="7681" max="7681" width="1.875" style="32" customWidth="1"/>
    <col min="7682" max="7710" width="2.625" style="32" customWidth="1"/>
    <col min="7711" max="7711" width="5.25" style="32" customWidth="1"/>
    <col min="7712" max="7715" width="2.625" style="32" customWidth="1"/>
    <col min="7716" max="7716" width="2.5" style="32" customWidth="1"/>
    <col min="7717" max="7720" width="2.625" style="32" customWidth="1"/>
    <col min="7721" max="7936" width="9" style="32"/>
    <col min="7937" max="7937" width="1.875" style="32" customWidth="1"/>
    <col min="7938" max="7966" width="2.625" style="32" customWidth="1"/>
    <col min="7967" max="7967" width="5.25" style="32" customWidth="1"/>
    <col min="7968" max="7971" width="2.625" style="32" customWidth="1"/>
    <col min="7972" max="7972" width="2.5" style="32" customWidth="1"/>
    <col min="7973" max="7976" width="2.625" style="32" customWidth="1"/>
    <col min="7977" max="8192" width="9" style="32"/>
    <col min="8193" max="8193" width="1.875" style="32" customWidth="1"/>
    <col min="8194" max="8222" width="2.625" style="32" customWidth="1"/>
    <col min="8223" max="8223" width="5.25" style="32" customWidth="1"/>
    <col min="8224" max="8227" width="2.625" style="32" customWidth="1"/>
    <col min="8228" max="8228" width="2.5" style="32" customWidth="1"/>
    <col min="8229" max="8232" width="2.625" style="32" customWidth="1"/>
    <col min="8233" max="8448" width="9" style="32"/>
    <col min="8449" max="8449" width="1.875" style="32" customWidth="1"/>
    <col min="8450" max="8478" width="2.625" style="32" customWidth="1"/>
    <col min="8479" max="8479" width="5.25" style="32" customWidth="1"/>
    <col min="8480" max="8483" width="2.625" style="32" customWidth="1"/>
    <col min="8484" max="8484" width="2.5" style="32" customWidth="1"/>
    <col min="8485" max="8488" width="2.625" style="32" customWidth="1"/>
    <col min="8489" max="8704" width="9" style="32"/>
    <col min="8705" max="8705" width="1.875" style="32" customWidth="1"/>
    <col min="8706" max="8734" width="2.625" style="32" customWidth="1"/>
    <col min="8735" max="8735" width="5.25" style="32" customWidth="1"/>
    <col min="8736" max="8739" width="2.625" style="32" customWidth="1"/>
    <col min="8740" max="8740" width="2.5" style="32" customWidth="1"/>
    <col min="8741" max="8744" width="2.625" style="32" customWidth="1"/>
    <col min="8745" max="8960" width="9" style="32"/>
    <col min="8961" max="8961" width="1.875" style="32" customWidth="1"/>
    <col min="8962" max="8990" width="2.625" style="32" customWidth="1"/>
    <col min="8991" max="8991" width="5.25" style="32" customWidth="1"/>
    <col min="8992" max="8995" width="2.625" style="32" customWidth="1"/>
    <col min="8996" max="8996" width="2.5" style="32" customWidth="1"/>
    <col min="8997" max="9000" width="2.625" style="32" customWidth="1"/>
    <col min="9001" max="9216" width="9" style="32"/>
    <col min="9217" max="9217" width="1.875" style="32" customWidth="1"/>
    <col min="9218" max="9246" width="2.625" style="32" customWidth="1"/>
    <col min="9247" max="9247" width="5.25" style="32" customWidth="1"/>
    <col min="9248" max="9251" width="2.625" style="32" customWidth="1"/>
    <col min="9252" max="9252" width="2.5" style="32" customWidth="1"/>
    <col min="9253" max="9256" width="2.625" style="32" customWidth="1"/>
    <col min="9257" max="9472" width="9" style="32"/>
    <col min="9473" max="9473" width="1.875" style="32" customWidth="1"/>
    <col min="9474" max="9502" width="2.625" style="32" customWidth="1"/>
    <col min="9503" max="9503" width="5.25" style="32" customWidth="1"/>
    <col min="9504" max="9507" width="2.625" style="32" customWidth="1"/>
    <col min="9508" max="9508" width="2.5" style="32" customWidth="1"/>
    <col min="9509" max="9512" width="2.625" style="32" customWidth="1"/>
    <col min="9513" max="9728" width="9" style="32"/>
    <col min="9729" max="9729" width="1.875" style="32" customWidth="1"/>
    <col min="9730" max="9758" width="2.625" style="32" customWidth="1"/>
    <col min="9759" max="9759" width="5.25" style="32" customWidth="1"/>
    <col min="9760" max="9763" width="2.625" style="32" customWidth="1"/>
    <col min="9764" max="9764" width="2.5" style="32" customWidth="1"/>
    <col min="9765" max="9768" width="2.625" style="32" customWidth="1"/>
    <col min="9769" max="9984" width="9" style="32"/>
    <col min="9985" max="9985" width="1.875" style="32" customWidth="1"/>
    <col min="9986" max="10014" width="2.625" style="32" customWidth="1"/>
    <col min="10015" max="10015" width="5.25" style="32" customWidth="1"/>
    <col min="10016" max="10019" width="2.625" style="32" customWidth="1"/>
    <col min="10020" max="10020" width="2.5" style="32" customWidth="1"/>
    <col min="10021" max="10024" width="2.625" style="32" customWidth="1"/>
    <col min="10025" max="10240" width="9" style="32"/>
    <col min="10241" max="10241" width="1.875" style="32" customWidth="1"/>
    <col min="10242" max="10270" width="2.625" style="32" customWidth="1"/>
    <col min="10271" max="10271" width="5.25" style="32" customWidth="1"/>
    <col min="10272" max="10275" width="2.625" style="32" customWidth="1"/>
    <col min="10276" max="10276" width="2.5" style="32" customWidth="1"/>
    <col min="10277" max="10280" width="2.625" style="32" customWidth="1"/>
    <col min="10281" max="10496" width="9" style="32"/>
    <col min="10497" max="10497" width="1.875" style="32" customWidth="1"/>
    <col min="10498" max="10526" width="2.625" style="32" customWidth="1"/>
    <col min="10527" max="10527" width="5.25" style="32" customWidth="1"/>
    <col min="10528" max="10531" width="2.625" style="32" customWidth="1"/>
    <col min="10532" max="10532" width="2.5" style="32" customWidth="1"/>
    <col min="10533" max="10536" width="2.625" style="32" customWidth="1"/>
    <col min="10537" max="10752" width="9" style="32"/>
    <col min="10753" max="10753" width="1.875" style="32" customWidth="1"/>
    <col min="10754" max="10782" width="2.625" style="32" customWidth="1"/>
    <col min="10783" max="10783" width="5.25" style="32" customWidth="1"/>
    <col min="10784" max="10787" width="2.625" style="32" customWidth="1"/>
    <col min="10788" max="10788" width="2.5" style="32" customWidth="1"/>
    <col min="10789" max="10792" width="2.625" style="32" customWidth="1"/>
    <col min="10793" max="11008" width="9" style="32"/>
    <col min="11009" max="11009" width="1.875" style="32" customWidth="1"/>
    <col min="11010" max="11038" width="2.625" style="32" customWidth="1"/>
    <col min="11039" max="11039" width="5.25" style="32" customWidth="1"/>
    <col min="11040" max="11043" width="2.625" style="32" customWidth="1"/>
    <col min="11044" max="11044" width="2.5" style="32" customWidth="1"/>
    <col min="11045" max="11048" width="2.625" style="32" customWidth="1"/>
    <col min="11049" max="11264" width="9" style="32"/>
    <col min="11265" max="11265" width="1.875" style="32" customWidth="1"/>
    <col min="11266" max="11294" width="2.625" style="32" customWidth="1"/>
    <col min="11295" max="11295" width="5.25" style="32" customWidth="1"/>
    <col min="11296" max="11299" width="2.625" style="32" customWidth="1"/>
    <col min="11300" max="11300" width="2.5" style="32" customWidth="1"/>
    <col min="11301" max="11304" width="2.625" style="32" customWidth="1"/>
    <col min="11305" max="11520" width="9" style="32"/>
    <col min="11521" max="11521" width="1.875" style="32" customWidth="1"/>
    <col min="11522" max="11550" width="2.625" style="32" customWidth="1"/>
    <col min="11551" max="11551" width="5.25" style="32" customWidth="1"/>
    <col min="11552" max="11555" width="2.625" style="32" customWidth="1"/>
    <col min="11556" max="11556" width="2.5" style="32" customWidth="1"/>
    <col min="11557" max="11560" width="2.625" style="32" customWidth="1"/>
    <col min="11561" max="11776" width="9" style="32"/>
    <col min="11777" max="11777" width="1.875" style="32" customWidth="1"/>
    <col min="11778" max="11806" width="2.625" style="32" customWidth="1"/>
    <col min="11807" max="11807" width="5.25" style="32" customWidth="1"/>
    <col min="11808" max="11811" width="2.625" style="32" customWidth="1"/>
    <col min="11812" max="11812" width="2.5" style="32" customWidth="1"/>
    <col min="11813" max="11816" width="2.625" style="32" customWidth="1"/>
    <col min="11817" max="12032" width="9" style="32"/>
    <col min="12033" max="12033" width="1.875" style="32" customWidth="1"/>
    <col min="12034" max="12062" width="2.625" style="32" customWidth="1"/>
    <col min="12063" max="12063" width="5.25" style="32" customWidth="1"/>
    <col min="12064" max="12067" width="2.625" style="32" customWidth="1"/>
    <col min="12068" max="12068" width="2.5" style="32" customWidth="1"/>
    <col min="12069" max="12072" width="2.625" style="32" customWidth="1"/>
    <col min="12073" max="12288" width="9" style="32"/>
    <col min="12289" max="12289" width="1.875" style="32" customWidth="1"/>
    <col min="12290" max="12318" width="2.625" style="32" customWidth="1"/>
    <col min="12319" max="12319" width="5.25" style="32" customWidth="1"/>
    <col min="12320" max="12323" width="2.625" style="32" customWidth="1"/>
    <col min="12324" max="12324" width="2.5" style="32" customWidth="1"/>
    <col min="12325" max="12328" width="2.625" style="32" customWidth="1"/>
    <col min="12329" max="12544" width="9" style="32"/>
    <col min="12545" max="12545" width="1.875" style="32" customWidth="1"/>
    <col min="12546" max="12574" width="2.625" style="32" customWidth="1"/>
    <col min="12575" max="12575" width="5.25" style="32" customWidth="1"/>
    <col min="12576" max="12579" width="2.625" style="32" customWidth="1"/>
    <col min="12580" max="12580" width="2.5" style="32" customWidth="1"/>
    <col min="12581" max="12584" width="2.625" style="32" customWidth="1"/>
    <col min="12585" max="12800" width="9" style="32"/>
    <col min="12801" max="12801" width="1.875" style="32" customWidth="1"/>
    <col min="12802" max="12830" width="2.625" style="32" customWidth="1"/>
    <col min="12831" max="12831" width="5.25" style="32" customWidth="1"/>
    <col min="12832" max="12835" width="2.625" style="32" customWidth="1"/>
    <col min="12836" max="12836" width="2.5" style="32" customWidth="1"/>
    <col min="12837" max="12840" width="2.625" style="32" customWidth="1"/>
    <col min="12841" max="13056" width="9" style="32"/>
    <col min="13057" max="13057" width="1.875" style="32" customWidth="1"/>
    <col min="13058" max="13086" width="2.625" style="32" customWidth="1"/>
    <col min="13087" max="13087" width="5.25" style="32" customWidth="1"/>
    <col min="13088" max="13091" width="2.625" style="32" customWidth="1"/>
    <col min="13092" max="13092" width="2.5" style="32" customWidth="1"/>
    <col min="13093" max="13096" width="2.625" style="32" customWidth="1"/>
    <col min="13097" max="13312" width="9" style="32"/>
    <col min="13313" max="13313" width="1.875" style="32" customWidth="1"/>
    <col min="13314" max="13342" width="2.625" style="32" customWidth="1"/>
    <col min="13343" max="13343" width="5.25" style="32" customWidth="1"/>
    <col min="13344" max="13347" width="2.625" style="32" customWidth="1"/>
    <col min="13348" max="13348" width="2.5" style="32" customWidth="1"/>
    <col min="13349" max="13352" width="2.625" style="32" customWidth="1"/>
    <col min="13353" max="13568" width="9" style="32"/>
    <col min="13569" max="13569" width="1.875" style="32" customWidth="1"/>
    <col min="13570" max="13598" width="2.625" style="32" customWidth="1"/>
    <col min="13599" max="13599" width="5.25" style="32" customWidth="1"/>
    <col min="13600" max="13603" width="2.625" style="32" customWidth="1"/>
    <col min="13604" max="13604" width="2.5" style="32" customWidth="1"/>
    <col min="13605" max="13608" width="2.625" style="32" customWidth="1"/>
    <col min="13609" max="13824" width="9" style="32"/>
    <col min="13825" max="13825" width="1.875" style="32" customWidth="1"/>
    <col min="13826" max="13854" width="2.625" style="32" customWidth="1"/>
    <col min="13855" max="13855" width="5.25" style="32" customWidth="1"/>
    <col min="13856" max="13859" width="2.625" style="32" customWidth="1"/>
    <col min="13860" max="13860" width="2.5" style="32" customWidth="1"/>
    <col min="13861" max="13864" width="2.625" style="32" customWidth="1"/>
    <col min="13865" max="14080" width="9" style="32"/>
    <col min="14081" max="14081" width="1.875" style="32" customWidth="1"/>
    <col min="14082" max="14110" width="2.625" style="32" customWidth="1"/>
    <col min="14111" max="14111" width="5.25" style="32" customWidth="1"/>
    <col min="14112" max="14115" width="2.625" style="32" customWidth="1"/>
    <col min="14116" max="14116" width="2.5" style="32" customWidth="1"/>
    <col min="14117" max="14120" width="2.625" style="32" customWidth="1"/>
    <col min="14121" max="14336" width="9" style="32"/>
    <col min="14337" max="14337" width="1.875" style="32" customWidth="1"/>
    <col min="14338" max="14366" width="2.625" style="32" customWidth="1"/>
    <col min="14367" max="14367" width="5.25" style="32" customWidth="1"/>
    <col min="14368" max="14371" width="2.625" style="32" customWidth="1"/>
    <col min="14372" max="14372" width="2.5" style="32" customWidth="1"/>
    <col min="14373" max="14376" width="2.625" style="32" customWidth="1"/>
    <col min="14377" max="14592" width="9" style="32"/>
    <col min="14593" max="14593" width="1.875" style="32" customWidth="1"/>
    <col min="14594" max="14622" width="2.625" style="32" customWidth="1"/>
    <col min="14623" max="14623" width="5.25" style="32" customWidth="1"/>
    <col min="14624" max="14627" width="2.625" style="32" customWidth="1"/>
    <col min="14628" max="14628" width="2.5" style="32" customWidth="1"/>
    <col min="14629" max="14632" width="2.625" style="32" customWidth="1"/>
    <col min="14633" max="14848" width="9" style="32"/>
    <col min="14849" max="14849" width="1.875" style="32" customWidth="1"/>
    <col min="14850" max="14878" width="2.625" style="32" customWidth="1"/>
    <col min="14879" max="14879" width="5.25" style="32" customWidth="1"/>
    <col min="14880" max="14883" width="2.625" style="32" customWidth="1"/>
    <col min="14884" max="14884" width="2.5" style="32" customWidth="1"/>
    <col min="14885" max="14888" width="2.625" style="32" customWidth="1"/>
    <col min="14889" max="15104" width="9" style="32"/>
    <col min="15105" max="15105" width="1.875" style="32" customWidth="1"/>
    <col min="15106" max="15134" width="2.625" style="32" customWidth="1"/>
    <col min="15135" max="15135" width="5.25" style="32" customWidth="1"/>
    <col min="15136" max="15139" width="2.625" style="32" customWidth="1"/>
    <col min="15140" max="15140" width="2.5" style="32" customWidth="1"/>
    <col min="15141" max="15144" width="2.625" style="32" customWidth="1"/>
    <col min="15145" max="15360" width="9" style="32"/>
    <col min="15361" max="15361" width="1.875" style="32" customWidth="1"/>
    <col min="15362" max="15390" width="2.625" style="32" customWidth="1"/>
    <col min="15391" max="15391" width="5.25" style="32" customWidth="1"/>
    <col min="15392" max="15395" width="2.625" style="32" customWidth="1"/>
    <col min="15396" max="15396" width="2.5" style="32" customWidth="1"/>
    <col min="15397" max="15400" width="2.625" style="32" customWidth="1"/>
    <col min="15401" max="15616" width="9" style="32"/>
    <col min="15617" max="15617" width="1.875" style="32" customWidth="1"/>
    <col min="15618" max="15646" width="2.625" style="32" customWidth="1"/>
    <col min="15647" max="15647" width="5.25" style="32" customWidth="1"/>
    <col min="15648" max="15651" width="2.625" style="32" customWidth="1"/>
    <col min="15652" max="15652" width="2.5" style="32" customWidth="1"/>
    <col min="15653" max="15656" width="2.625" style="32" customWidth="1"/>
    <col min="15657" max="15872" width="9" style="32"/>
    <col min="15873" max="15873" width="1.875" style="32" customWidth="1"/>
    <col min="15874" max="15902" width="2.625" style="32" customWidth="1"/>
    <col min="15903" max="15903" width="5.25" style="32" customWidth="1"/>
    <col min="15904" max="15907" width="2.625" style="32" customWidth="1"/>
    <col min="15908" max="15908" width="2.5" style="32" customWidth="1"/>
    <col min="15909" max="15912" width="2.625" style="32" customWidth="1"/>
    <col min="15913" max="16128" width="9" style="32"/>
    <col min="16129" max="16129" width="1.875" style="32" customWidth="1"/>
    <col min="16130" max="16158" width="2.625" style="32" customWidth="1"/>
    <col min="16159" max="16159" width="5.25" style="32" customWidth="1"/>
    <col min="16160" max="16163" width="2.625" style="32" customWidth="1"/>
    <col min="16164" max="16164" width="2.5" style="32" customWidth="1"/>
    <col min="16165" max="16168" width="2.625" style="32" customWidth="1"/>
    <col min="16169" max="16384" width="9" style="32"/>
  </cols>
  <sheetData>
    <row r="1" spans="2:41" ht="30.75" customHeight="1">
      <c r="B1" s="33"/>
      <c r="C1" s="33" t="s">
        <v>438</v>
      </c>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O1" s="550"/>
    </row>
    <row r="2" spans="2:41" ht="18" customHeight="1">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135" t="str">
        <f>入力!R4</f>
        <v>令和年月日</v>
      </c>
      <c r="AJ2" s="33"/>
    </row>
    <row r="3" spans="2:41" ht="56.25" customHeight="1">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135"/>
      <c r="AJ3" s="33"/>
    </row>
    <row r="4" spans="2:41" ht="21" customHeight="1">
      <c r="B4" s="1454" t="s">
        <v>439</v>
      </c>
      <c r="C4" s="1454"/>
      <c r="D4" s="1454"/>
      <c r="E4" s="1454"/>
      <c r="F4" s="1454"/>
      <c r="G4" s="1454"/>
      <c r="H4" s="1454"/>
      <c r="I4" s="1454"/>
      <c r="J4" s="1454"/>
      <c r="K4" s="1454"/>
      <c r="L4" s="1454"/>
      <c r="M4" s="1454"/>
      <c r="N4" s="1454"/>
      <c r="O4" s="1454"/>
      <c r="P4" s="1454"/>
      <c r="Q4" s="1454"/>
      <c r="R4" s="1454"/>
      <c r="S4" s="1454"/>
      <c r="T4" s="1454"/>
      <c r="U4" s="1454"/>
      <c r="V4" s="1454"/>
      <c r="W4" s="1454"/>
      <c r="X4" s="1454"/>
      <c r="Y4" s="1454"/>
      <c r="Z4" s="1454"/>
      <c r="AA4" s="1454"/>
      <c r="AB4" s="1454"/>
      <c r="AC4" s="1454"/>
      <c r="AD4" s="1454"/>
      <c r="AE4" s="1454"/>
      <c r="AF4" s="1454"/>
      <c r="AG4" s="1454"/>
      <c r="AH4" s="1454"/>
      <c r="AI4" s="1454"/>
      <c r="AJ4" s="1454"/>
    </row>
    <row r="5" spans="2:41" ht="15.75" customHeight="1">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row>
    <row r="6" spans="2:41" ht="27.75" customHeight="1" thickBot="1">
      <c r="B6" s="33"/>
      <c r="C6" s="1455" t="s">
        <v>440</v>
      </c>
      <c r="D6" s="1455"/>
      <c r="E6" s="1455"/>
      <c r="F6" s="1455"/>
      <c r="G6" s="1455"/>
      <c r="H6" s="1455"/>
      <c r="I6" s="1455"/>
      <c r="J6" s="1455"/>
      <c r="K6" s="1455"/>
      <c r="L6" s="1455"/>
      <c r="M6" s="1455"/>
      <c r="N6" s="1455"/>
      <c r="O6" s="1455"/>
      <c r="P6" s="1455"/>
      <c r="Q6" s="1455"/>
      <c r="R6" s="1455"/>
      <c r="S6" s="1455"/>
      <c r="T6" s="1455"/>
      <c r="U6" s="1455"/>
      <c r="V6" s="1455"/>
      <c r="W6" s="1455"/>
      <c r="X6" s="1455"/>
      <c r="Y6" s="1455"/>
      <c r="Z6" s="1455"/>
      <c r="AA6" s="1455"/>
      <c r="AB6" s="1455"/>
      <c r="AC6" s="1455"/>
      <c r="AD6" s="1455"/>
      <c r="AE6" s="1455"/>
      <c r="AF6" s="1455"/>
      <c r="AG6" s="1455"/>
      <c r="AH6" s="1455"/>
      <c r="AI6" s="1455"/>
      <c r="AJ6" s="33"/>
    </row>
    <row r="7" spans="2:41" s="136" customFormat="1" ht="29.25" customHeight="1">
      <c r="B7" s="41"/>
      <c r="C7" s="1456" t="s">
        <v>441</v>
      </c>
      <c r="D7" s="1457"/>
      <c r="E7" s="1457"/>
      <c r="F7" s="1457"/>
      <c r="G7" s="1457"/>
      <c r="H7" s="1457"/>
      <c r="I7" s="1457" t="s">
        <v>206</v>
      </c>
      <c r="J7" s="1457"/>
      <c r="K7" s="1457"/>
      <c r="L7" s="1457"/>
      <c r="M7" s="1457"/>
      <c r="N7" s="1457"/>
      <c r="O7" s="1458" t="s">
        <v>442</v>
      </c>
      <c r="P7" s="1459"/>
      <c r="Q7" s="1459"/>
      <c r="R7" s="1459"/>
      <c r="S7" s="1459"/>
      <c r="T7" s="1459"/>
      <c r="U7" s="1459"/>
      <c r="V7" s="1459"/>
      <c r="W7" s="1459"/>
      <c r="X7" s="1459"/>
      <c r="Y7" s="1459"/>
      <c r="Z7" s="1459"/>
      <c r="AA7" s="1459"/>
      <c r="AB7" s="1459"/>
      <c r="AC7" s="1459"/>
      <c r="AD7" s="1459"/>
      <c r="AE7" s="1459"/>
      <c r="AF7" s="1459"/>
      <c r="AG7" s="1459"/>
      <c r="AH7" s="1459"/>
      <c r="AI7" s="1460"/>
      <c r="AJ7" s="41"/>
    </row>
    <row r="8" spans="2:41" ht="21" customHeight="1">
      <c r="B8" s="33"/>
      <c r="C8" s="1449"/>
      <c r="D8" s="1450"/>
      <c r="E8" s="1450"/>
      <c r="F8" s="1450"/>
      <c r="G8" s="1450"/>
      <c r="H8" s="1450"/>
      <c r="I8" s="1450"/>
      <c r="J8" s="1450"/>
      <c r="K8" s="1450"/>
      <c r="L8" s="1450"/>
      <c r="M8" s="1450"/>
      <c r="N8" s="1450"/>
      <c r="O8" s="1451"/>
      <c r="P8" s="1452"/>
      <c r="Q8" s="1452"/>
      <c r="R8" s="1452"/>
      <c r="S8" s="1452"/>
      <c r="T8" s="1452"/>
      <c r="U8" s="1452"/>
      <c r="V8" s="1452"/>
      <c r="W8" s="1452"/>
      <c r="X8" s="1452"/>
      <c r="Y8" s="1452"/>
      <c r="Z8" s="1452"/>
      <c r="AA8" s="1452"/>
      <c r="AB8" s="1452"/>
      <c r="AC8" s="1452"/>
      <c r="AD8" s="1452"/>
      <c r="AE8" s="1452"/>
      <c r="AF8" s="1452"/>
      <c r="AG8" s="1452"/>
      <c r="AH8" s="1452"/>
      <c r="AI8" s="1453"/>
      <c r="AJ8" s="33"/>
    </row>
    <row r="9" spans="2:41" ht="21" customHeight="1" thickBot="1">
      <c r="B9" s="33"/>
      <c r="C9" s="1441"/>
      <c r="D9" s="1442"/>
      <c r="E9" s="1442"/>
      <c r="F9" s="1442"/>
      <c r="G9" s="1442"/>
      <c r="H9" s="1442"/>
      <c r="I9" s="1442"/>
      <c r="J9" s="1442"/>
      <c r="K9" s="1442"/>
      <c r="L9" s="1442"/>
      <c r="M9" s="1442"/>
      <c r="N9" s="1442"/>
      <c r="O9" s="1443"/>
      <c r="P9" s="1444"/>
      <c r="Q9" s="1444"/>
      <c r="R9" s="1444"/>
      <c r="S9" s="1444"/>
      <c r="T9" s="1444"/>
      <c r="U9" s="1444"/>
      <c r="V9" s="1444"/>
      <c r="W9" s="1444"/>
      <c r="X9" s="1444"/>
      <c r="Y9" s="1444"/>
      <c r="Z9" s="1444"/>
      <c r="AA9" s="1444"/>
      <c r="AB9" s="1444"/>
      <c r="AC9" s="1444"/>
      <c r="AD9" s="1444"/>
      <c r="AE9" s="1444"/>
      <c r="AF9" s="1444"/>
      <c r="AG9" s="1444"/>
      <c r="AH9" s="1444"/>
      <c r="AI9" s="1445"/>
      <c r="AJ9" s="33"/>
    </row>
    <row r="10" spans="2:41" ht="4.5" customHeight="1">
      <c r="B10" s="33"/>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33"/>
    </row>
    <row r="11" spans="2:41" ht="21" customHeight="1">
      <c r="B11" s="137"/>
      <c r="C11" s="1446" t="s">
        <v>443</v>
      </c>
      <c r="D11" s="1446"/>
      <c r="E11" s="1446"/>
      <c r="F11" s="1446"/>
      <c r="G11" s="1446"/>
      <c r="H11" s="1446"/>
      <c r="I11" s="1446"/>
      <c r="J11" s="1446"/>
      <c r="K11" s="1446"/>
      <c r="L11" s="1446"/>
      <c r="M11" s="1446"/>
      <c r="N11" s="1446"/>
      <c r="O11" s="1446"/>
      <c r="P11" s="1446"/>
      <c r="Q11" s="1446"/>
      <c r="R11" s="1446"/>
      <c r="S11" s="1446"/>
      <c r="T11" s="1446"/>
      <c r="U11" s="1446"/>
      <c r="V11" s="1446"/>
      <c r="W11" s="1446"/>
      <c r="X11" s="1446"/>
      <c r="Y11" s="1446"/>
      <c r="Z11" s="1446"/>
      <c r="AA11" s="1446"/>
      <c r="AB11" s="1446"/>
      <c r="AC11" s="1446"/>
      <c r="AD11" s="1446"/>
      <c r="AE11" s="1446"/>
      <c r="AF11" s="1446"/>
      <c r="AG11" s="1446"/>
      <c r="AH11" s="1446"/>
      <c r="AI11" s="1446"/>
      <c r="AJ11" s="137"/>
      <c r="AK11" s="138"/>
      <c r="AL11" s="138"/>
    </row>
    <row r="12" spans="2:41" ht="21" customHeight="1">
      <c r="B12" s="137"/>
      <c r="C12" s="1446"/>
      <c r="D12" s="1446"/>
      <c r="E12" s="1446"/>
      <c r="F12" s="1446"/>
      <c r="G12" s="1446"/>
      <c r="H12" s="1446"/>
      <c r="I12" s="1446"/>
      <c r="J12" s="1446"/>
      <c r="K12" s="1446"/>
      <c r="L12" s="1446"/>
      <c r="M12" s="1446"/>
      <c r="N12" s="1446"/>
      <c r="O12" s="1446"/>
      <c r="P12" s="1446"/>
      <c r="Q12" s="1446"/>
      <c r="R12" s="1446"/>
      <c r="S12" s="1446"/>
      <c r="T12" s="1446"/>
      <c r="U12" s="1446"/>
      <c r="V12" s="1446"/>
      <c r="W12" s="1446"/>
      <c r="X12" s="1446"/>
      <c r="Y12" s="1446"/>
      <c r="Z12" s="1446"/>
      <c r="AA12" s="1446"/>
      <c r="AB12" s="1446"/>
      <c r="AC12" s="1446"/>
      <c r="AD12" s="1446"/>
      <c r="AE12" s="1446"/>
      <c r="AF12" s="1446"/>
      <c r="AG12" s="1446"/>
      <c r="AH12" s="1446"/>
      <c r="AI12" s="1446"/>
      <c r="AJ12" s="137"/>
      <c r="AK12" s="138"/>
      <c r="AL12" s="138"/>
    </row>
    <row r="13" spans="2:41" ht="13.5" customHeight="1">
      <c r="B13" s="137"/>
      <c r="C13" s="1446"/>
      <c r="D13" s="1446"/>
      <c r="E13" s="1446"/>
      <c r="F13" s="1446"/>
      <c r="G13" s="1446"/>
      <c r="H13" s="1446"/>
      <c r="I13" s="1446"/>
      <c r="J13" s="1446"/>
      <c r="K13" s="1446"/>
      <c r="L13" s="1446"/>
      <c r="M13" s="1446"/>
      <c r="N13" s="1446"/>
      <c r="O13" s="1446"/>
      <c r="P13" s="1446"/>
      <c r="Q13" s="1446"/>
      <c r="R13" s="1446"/>
      <c r="S13" s="1446"/>
      <c r="T13" s="1446"/>
      <c r="U13" s="1446"/>
      <c r="V13" s="1446"/>
      <c r="W13" s="1446"/>
      <c r="X13" s="1446"/>
      <c r="Y13" s="1446"/>
      <c r="Z13" s="1446"/>
      <c r="AA13" s="1446"/>
      <c r="AB13" s="1446"/>
      <c r="AC13" s="1446"/>
      <c r="AD13" s="1446"/>
      <c r="AE13" s="1446"/>
      <c r="AF13" s="1446"/>
      <c r="AG13" s="1446"/>
      <c r="AH13" s="1446"/>
      <c r="AI13" s="1446"/>
      <c r="AJ13" s="137"/>
      <c r="AK13" s="138"/>
      <c r="AL13" s="138"/>
    </row>
    <row r="14" spans="2:41" ht="24" customHeight="1">
      <c r="B14" s="137"/>
      <c r="C14" s="1446"/>
      <c r="D14" s="1446"/>
      <c r="E14" s="1446"/>
      <c r="F14" s="1446"/>
      <c r="G14" s="1446"/>
      <c r="H14" s="1446"/>
      <c r="I14" s="1446"/>
      <c r="J14" s="1446"/>
      <c r="K14" s="1446"/>
      <c r="L14" s="1446"/>
      <c r="M14" s="1446"/>
      <c r="N14" s="1446"/>
      <c r="O14" s="1446"/>
      <c r="P14" s="1446"/>
      <c r="Q14" s="1446"/>
      <c r="R14" s="1446"/>
      <c r="S14" s="1446"/>
      <c r="T14" s="1446"/>
      <c r="U14" s="1446"/>
      <c r="V14" s="1446"/>
      <c r="W14" s="1446"/>
      <c r="X14" s="1446"/>
      <c r="Y14" s="1446"/>
      <c r="Z14" s="1446"/>
      <c r="AA14" s="1446"/>
      <c r="AB14" s="1446"/>
      <c r="AC14" s="1446"/>
      <c r="AD14" s="1446"/>
      <c r="AE14" s="1446"/>
      <c r="AF14" s="1446"/>
      <c r="AG14" s="1446"/>
      <c r="AH14" s="1446"/>
      <c r="AI14" s="1446"/>
      <c r="AJ14" s="137"/>
      <c r="AK14" s="138"/>
      <c r="AL14" s="138"/>
    </row>
    <row r="15" spans="2:41" ht="21" hidden="1" customHeight="1">
      <c r="B15" s="137"/>
      <c r="C15" s="1446"/>
      <c r="D15" s="1446"/>
      <c r="E15" s="1446"/>
      <c r="F15" s="1446"/>
      <c r="G15" s="1446"/>
      <c r="H15" s="1446"/>
      <c r="I15" s="1446"/>
      <c r="J15" s="1446"/>
      <c r="K15" s="1446"/>
      <c r="L15" s="1446"/>
      <c r="M15" s="1446"/>
      <c r="N15" s="1446"/>
      <c r="O15" s="1446"/>
      <c r="P15" s="1446"/>
      <c r="Q15" s="1446"/>
      <c r="R15" s="1446"/>
      <c r="S15" s="1446"/>
      <c r="T15" s="1446"/>
      <c r="U15" s="1446"/>
      <c r="V15" s="1446"/>
      <c r="W15" s="1446"/>
      <c r="X15" s="1446"/>
      <c r="Y15" s="1446"/>
      <c r="Z15" s="1446"/>
      <c r="AA15" s="1446"/>
      <c r="AB15" s="1446"/>
      <c r="AC15" s="1446"/>
      <c r="AD15" s="1446"/>
      <c r="AE15" s="1446"/>
      <c r="AF15" s="1446"/>
      <c r="AG15" s="1446"/>
      <c r="AH15" s="1446"/>
      <c r="AI15" s="1446"/>
      <c r="AJ15" s="137"/>
      <c r="AK15" s="138"/>
      <c r="AL15" s="138"/>
    </row>
    <row r="16" spans="2:41" s="136" customFormat="1" ht="29.25" customHeight="1">
      <c r="B16" s="41"/>
      <c r="C16" s="1447" t="s">
        <v>444</v>
      </c>
      <c r="D16" s="1447"/>
      <c r="E16" s="1447"/>
      <c r="F16" s="1447"/>
      <c r="G16" s="1447"/>
      <c r="H16" s="1447"/>
      <c r="I16" s="1447"/>
      <c r="J16" s="1447"/>
      <c r="K16" s="1447"/>
      <c r="L16" s="1447"/>
      <c r="M16" s="1447"/>
      <c r="N16" s="1447"/>
      <c r="O16" s="1447"/>
      <c r="P16" s="1447"/>
      <c r="Q16" s="1447"/>
      <c r="R16" s="1447"/>
      <c r="S16" s="1447"/>
      <c r="T16" s="1447"/>
      <c r="U16" s="1447"/>
      <c r="V16" s="1447"/>
      <c r="W16" s="1447"/>
      <c r="X16" s="1447"/>
      <c r="Y16" s="1447"/>
      <c r="Z16" s="1447"/>
      <c r="AA16" s="1447"/>
      <c r="AB16" s="1447"/>
      <c r="AC16" s="1447"/>
      <c r="AD16" s="1447"/>
      <c r="AE16" s="1447"/>
      <c r="AF16" s="1447"/>
      <c r="AG16" s="1447"/>
      <c r="AH16" s="1447"/>
      <c r="AI16" s="1447"/>
      <c r="AJ16" s="139"/>
      <c r="AK16" s="140"/>
      <c r="AL16" s="140"/>
    </row>
    <row r="17" spans="2:36" ht="62.25" customHeight="1">
      <c r="B17" s="33"/>
      <c r="C17" s="1448"/>
      <c r="D17" s="1448"/>
      <c r="E17" s="1448"/>
      <c r="F17" s="1448"/>
      <c r="G17" s="1448"/>
      <c r="H17" s="1448"/>
      <c r="I17" s="1448"/>
      <c r="J17" s="1448"/>
      <c r="K17" s="1448"/>
      <c r="L17" s="1448"/>
      <c r="M17" s="1448"/>
      <c r="N17" s="1448"/>
      <c r="O17" s="1448"/>
      <c r="P17" s="1448"/>
      <c r="Q17" s="1448"/>
      <c r="R17" s="1448"/>
      <c r="S17" s="1448"/>
      <c r="T17" s="1448"/>
      <c r="U17" s="1448"/>
      <c r="V17" s="1448"/>
      <c r="W17" s="1448"/>
      <c r="X17" s="1448"/>
      <c r="Y17" s="1448"/>
      <c r="Z17" s="1448"/>
      <c r="AA17" s="1448"/>
      <c r="AB17" s="1448"/>
      <c r="AC17" s="1448"/>
      <c r="AD17" s="1448"/>
      <c r="AE17" s="1448"/>
      <c r="AF17" s="1448"/>
      <c r="AG17" s="1448"/>
      <c r="AH17" s="1448"/>
      <c r="AI17" s="1448"/>
      <c r="AJ17" s="33"/>
    </row>
    <row r="18" spans="2:36" ht="9.75" customHeight="1">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row>
  </sheetData>
  <sheetProtection algorithmName="SHA-512" hashValue="rMvAOhY3jRb7aEGoTDUT5iAqaDEjL4SYhzn176phFnFh4/ObTIE9MXxNtpqnwAeSXNTngC9fkqEzpGxvAN9QJQ==" saltValue="lBaYn7+g2DIPAqygbOftiA==" spinCount="100000" sheet="1" objects="1" scenarios="1" selectLockedCells="1"/>
  <mergeCells count="13">
    <mergeCell ref="C8:H8"/>
    <mergeCell ref="I8:N8"/>
    <mergeCell ref="O8:AI8"/>
    <mergeCell ref="B4:AJ4"/>
    <mergeCell ref="C6:AI6"/>
    <mergeCell ref="C7:H7"/>
    <mergeCell ref="I7:N7"/>
    <mergeCell ref="O7:AI7"/>
    <mergeCell ref="C9:H9"/>
    <mergeCell ref="I9:N9"/>
    <mergeCell ref="O9:AI9"/>
    <mergeCell ref="C11:AI15"/>
    <mergeCell ref="C16:AI17"/>
  </mergeCells>
  <phoneticPr fontId="19"/>
  <printOptions horizontalCentered="1"/>
  <pageMargins left="0.39370078740157483" right="0.39370078740157483" top="0.39370078740157483" bottom="0.35433070866141736" header="0.31496062992125984" footer="0.27559055118110237"/>
  <pageSetup paperSize="9" scale="92"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522B-12E9-4B6A-950F-B4715A60022D}">
  <sheetPr codeName="Sheet94"/>
  <dimension ref="A1:AA27"/>
  <sheetViews>
    <sheetView view="pageBreakPreview" zoomScale="85" zoomScaleNormal="100" zoomScaleSheetLayoutView="85" workbookViewId="0">
      <selection activeCell="C8" sqref="C8:H8"/>
    </sheetView>
  </sheetViews>
  <sheetFormatPr defaultRowHeight="13.5"/>
  <cols>
    <col min="1" max="1" width="1.25" style="1" customWidth="1"/>
    <col min="2" max="2" width="21.5" style="1" customWidth="1"/>
    <col min="3" max="3" width="4.625" style="1" customWidth="1"/>
    <col min="4" max="4" width="4.375" style="1" customWidth="1"/>
    <col min="5" max="5" width="16.375" style="1" customWidth="1"/>
    <col min="6" max="6" width="4.625" style="1" customWidth="1"/>
    <col min="7" max="7" width="25" style="1" customWidth="1"/>
    <col min="8" max="8" width="4.625" style="1" customWidth="1"/>
    <col min="9" max="9" width="2.25" style="1" customWidth="1"/>
    <col min="10" max="10" width="4.75" style="1" hidden="1" customWidth="1"/>
    <col min="11" max="26" width="0" style="1" hidden="1" customWidth="1"/>
    <col min="27"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27" ht="15" customHeight="1">
      <c r="A1" s="102"/>
      <c r="B1" s="20" t="s">
        <v>445</v>
      </c>
      <c r="C1" s="20"/>
      <c r="D1" s="20"/>
      <c r="E1" s="20"/>
      <c r="F1" s="20"/>
      <c r="G1" s="20"/>
      <c r="H1" s="20"/>
      <c r="I1" s="72"/>
      <c r="AA1" s="550"/>
    </row>
    <row r="2" spans="1:27" ht="20.25" customHeight="1">
      <c r="A2" s="19"/>
      <c r="B2" s="20"/>
      <c r="C2" s="20"/>
      <c r="D2" s="20"/>
      <c r="E2" s="20"/>
      <c r="F2" s="20"/>
      <c r="G2" s="1106" t="str">
        <f>入力!R4</f>
        <v>令和年月日</v>
      </c>
      <c r="H2" s="1106"/>
      <c r="I2" s="1128"/>
      <c r="J2" s="1128"/>
    </row>
    <row r="3" spans="1:27" ht="21" customHeight="1">
      <c r="A3" s="1214" t="s">
        <v>446</v>
      </c>
      <c r="B3" s="1214"/>
      <c r="C3" s="1214"/>
      <c r="D3" s="1214"/>
      <c r="E3" s="1214"/>
      <c r="F3" s="1214"/>
      <c r="G3" s="1214"/>
      <c r="H3" s="1214"/>
      <c r="I3" s="50"/>
      <c r="J3" s="50"/>
    </row>
    <row r="4" spans="1:27" ht="14.25" customHeight="1">
      <c r="A4" s="22"/>
      <c r="B4" s="22"/>
      <c r="C4" s="22"/>
      <c r="D4" s="22"/>
      <c r="E4" s="22"/>
      <c r="F4" s="22"/>
      <c r="G4" s="22"/>
      <c r="H4" s="22"/>
      <c r="I4" s="34"/>
      <c r="J4" s="34"/>
    </row>
    <row r="5" spans="1:27" ht="36" customHeight="1">
      <c r="A5" s="22"/>
      <c r="B5" s="64" t="s">
        <v>191</v>
      </c>
      <c r="C5" s="1108">
        <f>入力!C25</f>
        <v>0</v>
      </c>
      <c r="D5" s="1109"/>
      <c r="E5" s="1109"/>
      <c r="F5" s="1109"/>
      <c r="G5" s="1109"/>
      <c r="H5" s="1110"/>
      <c r="K5" s="1" t="s">
        <v>892</v>
      </c>
      <c r="L5" s="1" t="s">
        <v>894</v>
      </c>
      <c r="M5" s="1" t="s">
        <v>893</v>
      </c>
    </row>
    <row r="6" spans="1:27" ht="35.25" customHeight="1">
      <c r="A6" s="20"/>
      <c r="B6" s="60" t="s">
        <v>267</v>
      </c>
      <c r="C6" s="1215">
        <f>IF(入力!E126=K6,K5,IF(入力!E126=L6,L5,IF(入力!E126=M6,M5,)))</f>
        <v>0</v>
      </c>
      <c r="D6" s="1216"/>
      <c r="E6" s="1216"/>
      <c r="F6" s="1216"/>
      <c r="G6" s="1216"/>
      <c r="H6" s="1220"/>
      <c r="K6" s="1" t="s">
        <v>690</v>
      </c>
      <c r="L6" s="1" t="s">
        <v>692</v>
      </c>
      <c r="M6" s="1" t="s">
        <v>691</v>
      </c>
    </row>
    <row r="7" spans="1:27" s="108" customFormat="1" ht="30" customHeight="1">
      <c r="A7" s="102"/>
      <c r="B7" s="107" t="s">
        <v>335</v>
      </c>
      <c r="C7" s="1258">
        <f>IF(入力!L126=入力!AB126,K7,IF(入力!L126=入力!AC126,L7,))</f>
        <v>0</v>
      </c>
      <c r="D7" s="1259"/>
      <c r="E7" s="1259"/>
      <c r="F7" s="1259"/>
      <c r="G7" s="1259"/>
      <c r="H7" s="1260"/>
      <c r="K7" s="108" t="s">
        <v>898</v>
      </c>
      <c r="L7" s="108" t="s">
        <v>895</v>
      </c>
    </row>
    <row r="8" spans="1:27" ht="54" customHeight="1">
      <c r="A8" s="20"/>
      <c r="B8" s="118" t="s">
        <v>447</v>
      </c>
      <c r="C8" s="1461"/>
      <c r="D8" s="1462"/>
      <c r="E8" s="1462"/>
      <c r="F8" s="1462"/>
      <c r="G8" s="1462"/>
      <c r="H8" s="1463"/>
      <c r="K8" s="1" t="s">
        <v>897</v>
      </c>
      <c r="L8" s="1" t="s">
        <v>896</v>
      </c>
    </row>
    <row r="9" spans="1:27" ht="24.75" customHeight="1">
      <c r="A9" s="20"/>
      <c r="B9" s="1275" t="s">
        <v>448</v>
      </c>
      <c r="C9" s="1276"/>
      <c r="D9" s="1276"/>
      <c r="E9" s="1276"/>
      <c r="F9" s="1276"/>
      <c r="G9" s="1276"/>
      <c r="H9" s="1277"/>
    </row>
    <row r="10" spans="1:27" ht="10.5" customHeight="1">
      <c r="A10" s="20"/>
      <c r="B10" s="1189" t="s">
        <v>449</v>
      </c>
      <c r="C10" s="48"/>
      <c r="D10" s="27"/>
      <c r="E10" s="27"/>
      <c r="F10" s="27"/>
      <c r="G10" s="27"/>
      <c r="H10" s="28"/>
    </row>
    <row r="11" spans="1:27" ht="25.5" customHeight="1">
      <c r="A11" s="20"/>
      <c r="B11" s="1190"/>
      <c r="C11" s="61"/>
      <c r="D11" s="1272"/>
      <c r="E11" s="1272"/>
      <c r="F11" s="1227" t="s">
        <v>450</v>
      </c>
      <c r="G11" s="1227"/>
      <c r="H11" s="23"/>
    </row>
    <row r="12" spans="1:27" ht="33" customHeight="1">
      <c r="A12" s="20"/>
      <c r="B12" s="1190"/>
      <c r="C12" s="61"/>
      <c r="D12" s="1196" t="s">
        <v>451</v>
      </c>
      <c r="E12" s="1196"/>
      <c r="F12" s="1464">
        <v>0</v>
      </c>
      <c r="G12" s="1464"/>
      <c r="H12" s="23"/>
    </row>
    <row r="13" spans="1:27" ht="11.25" customHeight="1">
      <c r="A13" s="20"/>
      <c r="B13" s="1191"/>
      <c r="C13" s="24"/>
      <c r="D13" s="25"/>
      <c r="E13" s="25"/>
      <c r="F13" s="25"/>
      <c r="G13" s="25"/>
      <c r="H13" s="26"/>
    </row>
    <row r="14" spans="1:27" ht="18" customHeight="1">
      <c r="A14" s="20"/>
      <c r="B14" s="1189" t="s">
        <v>452</v>
      </c>
      <c r="C14" s="48"/>
      <c r="D14" s="27"/>
      <c r="E14" s="27"/>
      <c r="F14" s="27"/>
      <c r="G14" s="27"/>
      <c r="H14" s="28"/>
    </row>
    <row r="15" spans="1:27" ht="24.75" customHeight="1">
      <c r="A15" s="20"/>
      <c r="B15" s="1190"/>
      <c r="C15" s="61"/>
      <c r="D15" s="1272"/>
      <c r="E15" s="1272"/>
      <c r="F15" s="1227" t="s">
        <v>450</v>
      </c>
      <c r="G15" s="1227"/>
      <c r="H15" s="23"/>
    </row>
    <row r="16" spans="1:27" ht="33" customHeight="1">
      <c r="A16" s="20"/>
      <c r="B16" s="1190"/>
      <c r="C16" s="61"/>
      <c r="D16" s="1196" t="s">
        <v>453</v>
      </c>
      <c r="E16" s="1196"/>
      <c r="F16" s="1464">
        <v>0</v>
      </c>
      <c r="G16" s="1464"/>
      <c r="H16" s="23"/>
    </row>
    <row r="17" spans="1:8" ht="11.25" customHeight="1">
      <c r="A17" s="20"/>
      <c r="B17" s="1191"/>
      <c r="C17" s="24"/>
      <c r="D17" s="25"/>
      <c r="E17" s="25"/>
      <c r="F17" s="25"/>
      <c r="G17" s="25"/>
      <c r="H17" s="26"/>
    </row>
    <row r="18" spans="1:8" ht="10.5" customHeight="1">
      <c r="A18" s="20"/>
      <c r="B18" s="20"/>
      <c r="C18" s="20"/>
      <c r="D18" s="20"/>
      <c r="E18" s="20"/>
      <c r="F18" s="20"/>
      <c r="G18" s="20"/>
      <c r="H18" s="20"/>
    </row>
    <row r="19" spans="1:8" ht="18" hidden="1" customHeight="1">
      <c r="A19" s="20"/>
      <c r="B19" s="1267" t="s">
        <v>342</v>
      </c>
      <c r="C19" s="1267"/>
      <c r="D19" s="1267"/>
      <c r="E19" s="1267"/>
      <c r="F19" s="1267"/>
      <c r="G19" s="1267"/>
      <c r="H19" s="1267"/>
    </row>
    <row r="20" spans="1:8" ht="18.75" hidden="1" customHeight="1">
      <c r="A20" s="20" t="s">
        <v>454</v>
      </c>
      <c r="B20" s="276" t="s">
        <v>455</v>
      </c>
      <c r="C20" s="276"/>
      <c r="D20" s="276"/>
      <c r="E20" s="276"/>
      <c r="F20" s="276"/>
      <c r="G20" s="276"/>
      <c r="H20" s="276"/>
    </row>
    <row r="21" spans="1:8" ht="46.5" customHeight="1">
      <c r="A21" s="20"/>
      <c r="B21" s="1184" t="s">
        <v>919</v>
      </c>
      <c r="C21" s="1184"/>
      <c r="D21" s="1184"/>
      <c r="E21" s="1184"/>
      <c r="F21" s="1184"/>
      <c r="G21" s="1184"/>
      <c r="H21" s="1184"/>
    </row>
    <row r="22" spans="1:8" ht="34.5" customHeight="1">
      <c r="A22" s="36" t="s">
        <v>456</v>
      </c>
      <c r="B22" s="1184" t="s">
        <v>920</v>
      </c>
      <c r="C22" s="1184"/>
      <c r="D22" s="1184"/>
      <c r="E22" s="1184"/>
      <c r="F22" s="1184"/>
      <c r="G22" s="1184"/>
      <c r="H22" s="1184"/>
    </row>
    <row r="23" spans="1:8" ht="62.25" customHeight="1">
      <c r="A23" s="36"/>
      <c r="B23" s="1184" t="s">
        <v>921</v>
      </c>
      <c r="C23" s="1184"/>
      <c r="D23" s="1184"/>
      <c r="E23" s="1184"/>
      <c r="F23" s="1184"/>
      <c r="G23" s="1184"/>
      <c r="H23" s="1184"/>
    </row>
    <row r="24" spans="1:8" ht="27.75" customHeight="1">
      <c r="A24" s="102" t="s">
        <v>457</v>
      </c>
      <c r="B24" s="1268" t="s">
        <v>922</v>
      </c>
      <c r="C24" s="1268"/>
      <c r="D24" s="1268"/>
      <c r="E24" s="1268"/>
      <c r="F24" s="1268"/>
      <c r="G24" s="1268"/>
      <c r="H24" s="1268"/>
    </row>
    <row r="25" spans="1:8">
      <c r="A25" s="102"/>
      <c r="B25" s="1269"/>
      <c r="C25" s="1269"/>
      <c r="D25" s="1269"/>
      <c r="E25" s="1269"/>
      <c r="F25" s="1269"/>
      <c r="G25" s="1269"/>
      <c r="H25" s="1269"/>
    </row>
    <row r="26" spans="1:8">
      <c r="A26" s="20"/>
      <c r="B26" s="38"/>
      <c r="C26" s="38"/>
      <c r="D26" s="38"/>
      <c r="E26" s="38"/>
      <c r="F26" s="20"/>
      <c r="G26" s="20"/>
      <c r="H26" s="20"/>
    </row>
    <row r="27" spans="1:8">
      <c r="C27" s="1" t="s">
        <v>201</v>
      </c>
    </row>
  </sheetData>
  <sheetProtection algorithmName="SHA-512" hashValue="x6IL+jjWnx2UjoOlYjKxh9EAEsfQSrAu3b4YdKUEl1eHhPHuiEMhWaUrXxV1pQZnJ9j0N+vTjfRcpNbz7yWThA==" saltValue="yV/mL/seQvLE4QwwUbuMzg==" spinCount="100000" sheet="1" objects="1" scenarios="1" selectLockedCells="1"/>
  <mergeCells count="24">
    <mergeCell ref="C7:H7"/>
    <mergeCell ref="G2:H2"/>
    <mergeCell ref="I2:J2"/>
    <mergeCell ref="A3:H3"/>
    <mergeCell ref="C5:H5"/>
    <mergeCell ref="C6:H6"/>
    <mergeCell ref="B19:H19"/>
    <mergeCell ref="C8:H8"/>
    <mergeCell ref="B9:H9"/>
    <mergeCell ref="B10:B13"/>
    <mergeCell ref="D11:E11"/>
    <mergeCell ref="F11:G11"/>
    <mergeCell ref="D12:E12"/>
    <mergeCell ref="F12:G12"/>
    <mergeCell ref="B14:B17"/>
    <mergeCell ref="D15:E15"/>
    <mergeCell ref="F15:G15"/>
    <mergeCell ref="D16:E16"/>
    <mergeCell ref="F16:G16"/>
    <mergeCell ref="B21:H21"/>
    <mergeCell ref="B22:H22"/>
    <mergeCell ref="B23:H23"/>
    <mergeCell ref="B24:H24"/>
    <mergeCell ref="B25:H25"/>
  </mergeCells>
  <phoneticPr fontId="19"/>
  <conditionalFormatting sqref="B10:H13">
    <cfRule type="expression" dxfId="3" priority="1">
      <formula>$C$7="２　人工内耳装用加算(Ⅱ)"</formula>
    </cfRule>
  </conditionalFormatting>
  <conditionalFormatting sqref="B14:H17">
    <cfRule type="expression" dxfId="2" priority="3">
      <formula>$C$7="１　人工内耳装用加算(Ⅰ）"</formula>
    </cfRule>
  </conditionalFormatting>
  <conditionalFormatting sqref="F12:G12">
    <cfRule type="expression" dxfId="1" priority="4">
      <formula>$C$7="１　人工内耳装用加算(Ⅰ）"</formula>
    </cfRule>
  </conditionalFormatting>
  <conditionalFormatting sqref="F16:G16">
    <cfRule type="expression" dxfId="0" priority="2">
      <formula>$C$7="２　人工内耳装用加算(Ⅱ)"</formula>
    </cfRule>
  </conditionalFormatting>
  <dataValidations count="1">
    <dataValidation type="list" allowBlank="1" showInputMessage="1" showErrorMessage="1" sqref="C8:H8" xr:uid="{E09BA727-28E5-439E-9081-E9A8B734392F}">
      <formula1>$K$8:$L$8</formula1>
    </dataValidation>
  </dataValidations>
  <pageMargins left="0.70866141732283472" right="0.70866141732283472" top="0.74803149606299213" bottom="0.74803149606299213" header="0.31496062992125984" footer="0.31496062992125984"/>
  <pageSetup paperSize="9" scale="95" orientation="portrait"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E91A2-3299-4EC8-AC50-B11AA87DEAEC}">
  <sheetPr codeName="Sheet95"/>
  <dimension ref="A1:AA54"/>
  <sheetViews>
    <sheetView view="pageBreakPreview" zoomScale="85" zoomScaleNormal="100" zoomScaleSheetLayoutView="85" workbookViewId="0">
      <selection activeCell="AA1" sqref="AA1"/>
    </sheetView>
  </sheetViews>
  <sheetFormatPr defaultRowHeight="13.5"/>
  <cols>
    <col min="1" max="1" width="2.25" style="103" customWidth="1"/>
    <col min="2" max="2" width="26.625" style="103" customWidth="1"/>
    <col min="3" max="3" width="3.125" style="103" customWidth="1"/>
    <col min="4" max="4" width="18.625" style="103" customWidth="1"/>
    <col min="5" max="6" width="20.25" style="103" customWidth="1"/>
    <col min="7" max="7" width="3.125" style="103" customWidth="1"/>
    <col min="8" max="8" width="1.75" style="103" customWidth="1"/>
    <col min="9" max="26" width="0" style="103" hidden="1" customWidth="1"/>
    <col min="27" max="257" width="9" style="103"/>
    <col min="258" max="258" width="26.625" style="103" customWidth="1"/>
    <col min="259" max="259" width="3.125" style="103" customWidth="1"/>
    <col min="260" max="260" width="18.625" style="103" customWidth="1"/>
    <col min="261" max="262" width="20.25" style="103" customWidth="1"/>
    <col min="263" max="263" width="3.125" style="103" customWidth="1"/>
    <col min="264" max="513" width="9" style="103"/>
    <col min="514" max="514" width="26.625" style="103" customWidth="1"/>
    <col min="515" max="515" width="3.125" style="103" customWidth="1"/>
    <col min="516" max="516" width="18.625" style="103" customWidth="1"/>
    <col min="517" max="518" width="20.25" style="103" customWidth="1"/>
    <col min="519" max="519" width="3.125" style="103" customWidth="1"/>
    <col min="520" max="769" width="9" style="103"/>
    <col min="770" max="770" width="26.625" style="103" customWidth="1"/>
    <col min="771" max="771" width="3.125" style="103" customWidth="1"/>
    <col min="772" max="772" width="18.625" style="103" customWidth="1"/>
    <col min="773" max="774" width="20.25" style="103" customWidth="1"/>
    <col min="775" max="775" width="3.125" style="103" customWidth="1"/>
    <col min="776" max="1025" width="9" style="103"/>
    <col min="1026" max="1026" width="26.625" style="103" customWidth="1"/>
    <col min="1027" max="1027" width="3.125" style="103" customWidth="1"/>
    <col min="1028" max="1028" width="18.625" style="103" customWidth="1"/>
    <col min="1029" max="1030" width="20.25" style="103" customWidth="1"/>
    <col min="1031" max="1031" width="3.125" style="103" customWidth="1"/>
    <col min="1032" max="1281" width="9" style="103"/>
    <col min="1282" max="1282" width="26.625" style="103" customWidth="1"/>
    <col min="1283" max="1283" width="3.125" style="103" customWidth="1"/>
    <col min="1284" max="1284" width="18.625" style="103" customWidth="1"/>
    <col min="1285" max="1286" width="20.25" style="103" customWidth="1"/>
    <col min="1287" max="1287" width="3.125" style="103" customWidth="1"/>
    <col min="1288" max="1537" width="9" style="103"/>
    <col min="1538" max="1538" width="26.625" style="103" customWidth="1"/>
    <col min="1539" max="1539" width="3.125" style="103" customWidth="1"/>
    <col min="1540" max="1540" width="18.625" style="103" customWidth="1"/>
    <col min="1541" max="1542" width="20.25" style="103" customWidth="1"/>
    <col min="1543" max="1543" width="3.125" style="103" customWidth="1"/>
    <col min="1544" max="1793" width="9" style="103"/>
    <col min="1794" max="1794" width="26.625" style="103" customWidth="1"/>
    <col min="1795" max="1795" width="3.125" style="103" customWidth="1"/>
    <col min="1796" max="1796" width="18.625" style="103" customWidth="1"/>
    <col min="1797" max="1798" width="20.25" style="103" customWidth="1"/>
    <col min="1799" max="1799" width="3.125" style="103" customWidth="1"/>
    <col min="1800" max="2049" width="9" style="103"/>
    <col min="2050" max="2050" width="26.625" style="103" customWidth="1"/>
    <col min="2051" max="2051" width="3.125" style="103" customWidth="1"/>
    <col min="2052" max="2052" width="18.625" style="103" customWidth="1"/>
    <col min="2053" max="2054" width="20.25" style="103" customWidth="1"/>
    <col min="2055" max="2055" width="3.125" style="103" customWidth="1"/>
    <col min="2056" max="2305" width="9" style="103"/>
    <col min="2306" max="2306" width="26.625" style="103" customWidth="1"/>
    <col min="2307" max="2307" width="3.125" style="103" customWidth="1"/>
    <col min="2308" max="2308" width="18.625" style="103" customWidth="1"/>
    <col min="2309" max="2310" width="20.25" style="103" customWidth="1"/>
    <col min="2311" max="2311" width="3.125" style="103" customWidth="1"/>
    <col min="2312" max="2561" width="9" style="103"/>
    <col min="2562" max="2562" width="26.625" style="103" customWidth="1"/>
    <col min="2563" max="2563" width="3.125" style="103" customWidth="1"/>
    <col min="2564" max="2564" width="18.625" style="103" customWidth="1"/>
    <col min="2565" max="2566" width="20.25" style="103" customWidth="1"/>
    <col min="2567" max="2567" width="3.125" style="103" customWidth="1"/>
    <col min="2568" max="2817" width="9" style="103"/>
    <col min="2818" max="2818" width="26.625" style="103" customWidth="1"/>
    <col min="2819" max="2819" width="3.125" style="103" customWidth="1"/>
    <col min="2820" max="2820" width="18.625" style="103" customWidth="1"/>
    <col min="2821" max="2822" width="20.25" style="103" customWidth="1"/>
    <col min="2823" max="2823" width="3.125" style="103" customWidth="1"/>
    <col min="2824" max="3073" width="9" style="103"/>
    <col min="3074" max="3074" width="26.625" style="103" customWidth="1"/>
    <col min="3075" max="3075" width="3.125" style="103" customWidth="1"/>
    <col min="3076" max="3076" width="18.625" style="103" customWidth="1"/>
    <col min="3077" max="3078" width="20.25" style="103" customWidth="1"/>
    <col min="3079" max="3079" width="3.125" style="103" customWidth="1"/>
    <col min="3080" max="3329" width="9" style="103"/>
    <col min="3330" max="3330" width="26.625" style="103" customWidth="1"/>
    <col min="3331" max="3331" width="3.125" style="103" customWidth="1"/>
    <col min="3332" max="3332" width="18.625" style="103" customWidth="1"/>
    <col min="3333" max="3334" width="20.25" style="103" customWidth="1"/>
    <col min="3335" max="3335" width="3.125" style="103" customWidth="1"/>
    <col min="3336" max="3585" width="9" style="103"/>
    <col min="3586" max="3586" width="26.625" style="103" customWidth="1"/>
    <col min="3587" max="3587" width="3.125" style="103" customWidth="1"/>
    <col min="3588" max="3588" width="18.625" style="103" customWidth="1"/>
    <col min="3589" max="3590" width="20.25" style="103" customWidth="1"/>
    <col min="3591" max="3591" width="3.125" style="103" customWidth="1"/>
    <col min="3592" max="3841" width="9" style="103"/>
    <col min="3842" max="3842" width="26.625" style="103" customWidth="1"/>
    <col min="3843" max="3843" width="3.125" style="103" customWidth="1"/>
    <col min="3844" max="3844" width="18.625" style="103" customWidth="1"/>
    <col min="3845" max="3846" width="20.25" style="103" customWidth="1"/>
    <col min="3847" max="3847" width="3.125" style="103" customWidth="1"/>
    <col min="3848" max="4097" width="9" style="103"/>
    <col min="4098" max="4098" width="26.625" style="103" customWidth="1"/>
    <col min="4099" max="4099" width="3.125" style="103" customWidth="1"/>
    <col min="4100" max="4100" width="18.625" style="103" customWidth="1"/>
    <col min="4101" max="4102" width="20.25" style="103" customWidth="1"/>
    <col min="4103" max="4103" width="3.125" style="103" customWidth="1"/>
    <col min="4104" max="4353" width="9" style="103"/>
    <col min="4354" max="4354" width="26.625" style="103" customWidth="1"/>
    <col min="4355" max="4355" width="3.125" style="103" customWidth="1"/>
    <col min="4356" max="4356" width="18.625" style="103" customWidth="1"/>
    <col min="4357" max="4358" width="20.25" style="103" customWidth="1"/>
    <col min="4359" max="4359" width="3.125" style="103" customWidth="1"/>
    <col min="4360" max="4609" width="9" style="103"/>
    <col min="4610" max="4610" width="26.625" style="103" customWidth="1"/>
    <col min="4611" max="4611" width="3.125" style="103" customWidth="1"/>
    <col min="4612" max="4612" width="18.625" style="103" customWidth="1"/>
    <col min="4613" max="4614" width="20.25" style="103" customWidth="1"/>
    <col min="4615" max="4615" width="3.125" style="103" customWidth="1"/>
    <col min="4616" max="4865" width="9" style="103"/>
    <col min="4866" max="4866" width="26.625" style="103" customWidth="1"/>
    <col min="4867" max="4867" width="3.125" style="103" customWidth="1"/>
    <col min="4868" max="4868" width="18.625" style="103" customWidth="1"/>
    <col min="4869" max="4870" width="20.25" style="103" customWidth="1"/>
    <col min="4871" max="4871" width="3.125" style="103" customWidth="1"/>
    <col min="4872" max="5121" width="9" style="103"/>
    <col min="5122" max="5122" width="26.625" style="103" customWidth="1"/>
    <col min="5123" max="5123" width="3.125" style="103" customWidth="1"/>
    <col min="5124" max="5124" width="18.625" style="103" customWidth="1"/>
    <col min="5125" max="5126" width="20.25" style="103" customWidth="1"/>
    <col min="5127" max="5127" width="3.125" style="103" customWidth="1"/>
    <col min="5128" max="5377" width="9" style="103"/>
    <col min="5378" max="5378" width="26.625" style="103" customWidth="1"/>
    <col min="5379" max="5379" width="3.125" style="103" customWidth="1"/>
    <col min="5380" max="5380" width="18.625" style="103" customWidth="1"/>
    <col min="5381" max="5382" width="20.25" style="103" customWidth="1"/>
    <col min="5383" max="5383" width="3.125" style="103" customWidth="1"/>
    <col min="5384" max="5633" width="9" style="103"/>
    <col min="5634" max="5634" width="26.625" style="103" customWidth="1"/>
    <col min="5635" max="5635" width="3.125" style="103" customWidth="1"/>
    <col min="5636" max="5636" width="18.625" style="103" customWidth="1"/>
    <col min="5637" max="5638" width="20.25" style="103" customWidth="1"/>
    <col min="5639" max="5639" width="3.125" style="103" customWidth="1"/>
    <col min="5640" max="5889" width="9" style="103"/>
    <col min="5890" max="5890" width="26.625" style="103" customWidth="1"/>
    <col min="5891" max="5891" width="3.125" style="103" customWidth="1"/>
    <col min="5892" max="5892" width="18.625" style="103" customWidth="1"/>
    <col min="5893" max="5894" width="20.25" style="103" customWidth="1"/>
    <col min="5895" max="5895" width="3.125" style="103" customWidth="1"/>
    <col min="5896" max="6145" width="9" style="103"/>
    <col min="6146" max="6146" width="26.625" style="103" customWidth="1"/>
    <col min="6147" max="6147" width="3.125" style="103" customWidth="1"/>
    <col min="6148" max="6148" width="18.625" style="103" customWidth="1"/>
    <col min="6149" max="6150" width="20.25" style="103" customWidth="1"/>
    <col min="6151" max="6151" width="3.125" style="103" customWidth="1"/>
    <col min="6152" max="6401" width="9" style="103"/>
    <col min="6402" max="6402" width="26.625" style="103" customWidth="1"/>
    <col min="6403" max="6403" width="3.125" style="103" customWidth="1"/>
    <col min="6404" max="6404" width="18.625" style="103" customWidth="1"/>
    <col min="6405" max="6406" width="20.25" style="103" customWidth="1"/>
    <col min="6407" max="6407" width="3.125" style="103" customWidth="1"/>
    <col min="6408" max="6657" width="9" style="103"/>
    <col min="6658" max="6658" width="26.625" style="103" customWidth="1"/>
    <col min="6659" max="6659" width="3.125" style="103" customWidth="1"/>
    <col min="6660" max="6660" width="18.625" style="103" customWidth="1"/>
    <col min="6661" max="6662" width="20.25" style="103" customWidth="1"/>
    <col min="6663" max="6663" width="3.125" style="103" customWidth="1"/>
    <col min="6664" max="6913" width="9" style="103"/>
    <col min="6914" max="6914" width="26.625" style="103" customWidth="1"/>
    <col min="6915" max="6915" width="3.125" style="103" customWidth="1"/>
    <col min="6916" max="6916" width="18.625" style="103" customWidth="1"/>
    <col min="6917" max="6918" width="20.25" style="103" customWidth="1"/>
    <col min="6919" max="6919" width="3.125" style="103" customWidth="1"/>
    <col min="6920" max="7169" width="9" style="103"/>
    <col min="7170" max="7170" width="26.625" style="103" customWidth="1"/>
    <col min="7171" max="7171" width="3.125" style="103" customWidth="1"/>
    <col min="7172" max="7172" width="18.625" style="103" customWidth="1"/>
    <col min="7173" max="7174" width="20.25" style="103" customWidth="1"/>
    <col min="7175" max="7175" width="3.125" style="103" customWidth="1"/>
    <col min="7176" max="7425" width="9" style="103"/>
    <col min="7426" max="7426" width="26.625" style="103" customWidth="1"/>
    <col min="7427" max="7427" width="3.125" style="103" customWidth="1"/>
    <col min="7428" max="7428" width="18.625" style="103" customWidth="1"/>
    <col min="7429" max="7430" width="20.25" style="103" customWidth="1"/>
    <col min="7431" max="7431" width="3.125" style="103" customWidth="1"/>
    <col min="7432" max="7681" width="9" style="103"/>
    <col min="7682" max="7682" width="26.625" style="103" customWidth="1"/>
    <col min="7683" max="7683" width="3.125" style="103" customWidth="1"/>
    <col min="7684" max="7684" width="18.625" style="103" customWidth="1"/>
    <col min="7685" max="7686" width="20.25" style="103" customWidth="1"/>
    <col min="7687" max="7687" width="3.125" style="103" customWidth="1"/>
    <col min="7688" max="7937" width="9" style="103"/>
    <col min="7938" max="7938" width="26.625" style="103" customWidth="1"/>
    <col min="7939" max="7939" width="3.125" style="103" customWidth="1"/>
    <col min="7940" max="7940" width="18.625" style="103" customWidth="1"/>
    <col min="7941" max="7942" width="20.25" style="103" customWidth="1"/>
    <col min="7943" max="7943" width="3.125" style="103" customWidth="1"/>
    <col min="7944" max="8193" width="9" style="103"/>
    <col min="8194" max="8194" width="26.625" style="103" customWidth="1"/>
    <col min="8195" max="8195" width="3.125" style="103" customWidth="1"/>
    <col min="8196" max="8196" width="18.625" style="103" customWidth="1"/>
    <col min="8197" max="8198" width="20.25" style="103" customWidth="1"/>
    <col min="8199" max="8199" width="3.125" style="103" customWidth="1"/>
    <col min="8200" max="8449" width="9" style="103"/>
    <col min="8450" max="8450" width="26.625" style="103" customWidth="1"/>
    <col min="8451" max="8451" width="3.125" style="103" customWidth="1"/>
    <col min="8452" max="8452" width="18.625" style="103" customWidth="1"/>
    <col min="8453" max="8454" width="20.25" style="103" customWidth="1"/>
    <col min="8455" max="8455" width="3.125" style="103" customWidth="1"/>
    <col min="8456" max="8705" width="9" style="103"/>
    <col min="8706" max="8706" width="26.625" style="103" customWidth="1"/>
    <col min="8707" max="8707" width="3.125" style="103" customWidth="1"/>
    <col min="8708" max="8708" width="18.625" style="103" customWidth="1"/>
    <col min="8709" max="8710" width="20.25" style="103" customWidth="1"/>
    <col min="8711" max="8711" width="3.125" style="103" customWidth="1"/>
    <col min="8712" max="8961" width="9" style="103"/>
    <col min="8962" max="8962" width="26.625" style="103" customWidth="1"/>
    <col min="8963" max="8963" width="3.125" style="103" customWidth="1"/>
    <col min="8964" max="8964" width="18.625" style="103" customWidth="1"/>
    <col min="8965" max="8966" width="20.25" style="103" customWidth="1"/>
    <col min="8967" max="8967" width="3.125" style="103" customWidth="1"/>
    <col min="8968" max="9217" width="9" style="103"/>
    <col min="9218" max="9218" width="26.625" style="103" customWidth="1"/>
    <col min="9219" max="9219" width="3.125" style="103" customWidth="1"/>
    <col min="9220" max="9220" width="18.625" style="103" customWidth="1"/>
    <col min="9221" max="9222" width="20.25" style="103" customWidth="1"/>
    <col min="9223" max="9223" width="3.125" style="103" customWidth="1"/>
    <col min="9224" max="9473" width="9" style="103"/>
    <col min="9474" max="9474" width="26.625" style="103" customWidth="1"/>
    <col min="9475" max="9475" width="3.125" style="103" customWidth="1"/>
    <col min="9476" max="9476" width="18.625" style="103" customWidth="1"/>
    <col min="9477" max="9478" width="20.25" style="103" customWidth="1"/>
    <col min="9479" max="9479" width="3.125" style="103" customWidth="1"/>
    <col min="9480" max="9729" width="9" style="103"/>
    <col min="9730" max="9730" width="26.625" style="103" customWidth="1"/>
    <col min="9731" max="9731" width="3.125" style="103" customWidth="1"/>
    <col min="9732" max="9732" width="18.625" style="103" customWidth="1"/>
    <col min="9733" max="9734" width="20.25" style="103" customWidth="1"/>
    <col min="9735" max="9735" width="3.125" style="103" customWidth="1"/>
    <col min="9736" max="9985" width="9" style="103"/>
    <col min="9986" max="9986" width="26.625" style="103" customWidth="1"/>
    <col min="9987" max="9987" width="3.125" style="103" customWidth="1"/>
    <col min="9988" max="9988" width="18.625" style="103" customWidth="1"/>
    <col min="9989" max="9990" width="20.25" style="103" customWidth="1"/>
    <col min="9991" max="9991" width="3.125" style="103" customWidth="1"/>
    <col min="9992" max="10241" width="9" style="103"/>
    <col min="10242" max="10242" width="26.625" style="103" customWidth="1"/>
    <col min="10243" max="10243" width="3.125" style="103" customWidth="1"/>
    <col min="10244" max="10244" width="18.625" style="103" customWidth="1"/>
    <col min="10245" max="10246" width="20.25" style="103" customWidth="1"/>
    <col min="10247" max="10247" width="3.125" style="103" customWidth="1"/>
    <col min="10248" max="10497" width="9" style="103"/>
    <col min="10498" max="10498" width="26.625" style="103" customWidth="1"/>
    <col min="10499" max="10499" width="3.125" style="103" customWidth="1"/>
    <col min="10500" max="10500" width="18.625" style="103" customWidth="1"/>
    <col min="10501" max="10502" width="20.25" style="103" customWidth="1"/>
    <col min="10503" max="10503" width="3.125" style="103" customWidth="1"/>
    <col min="10504" max="10753" width="9" style="103"/>
    <col min="10754" max="10754" width="26.625" style="103" customWidth="1"/>
    <col min="10755" max="10755" width="3.125" style="103" customWidth="1"/>
    <col min="10756" max="10756" width="18.625" style="103" customWidth="1"/>
    <col min="10757" max="10758" width="20.25" style="103" customWidth="1"/>
    <col min="10759" max="10759" width="3.125" style="103" customWidth="1"/>
    <col min="10760" max="11009" width="9" style="103"/>
    <col min="11010" max="11010" width="26.625" style="103" customWidth="1"/>
    <col min="11011" max="11011" width="3.125" style="103" customWidth="1"/>
    <col min="11012" max="11012" width="18.625" style="103" customWidth="1"/>
    <col min="11013" max="11014" width="20.25" style="103" customWidth="1"/>
    <col min="11015" max="11015" width="3.125" style="103" customWidth="1"/>
    <col min="11016" max="11265" width="9" style="103"/>
    <col min="11266" max="11266" width="26.625" style="103" customWidth="1"/>
    <col min="11267" max="11267" width="3.125" style="103" customWidth="1"/>
    <col min="11268" max="11268" width="18.625" style="103" customWidth="1"/>
    <col min="11269" max="11270" width="20.25" style="103" customWidth="1"/>
    <col min="11271" max="11271" width="3.125" style="103" customWidth="1"/>
    <col min="11272" max="11521" width="9" style="103"/>
    <col min="11522" max="11522" width="26.625" style="103" customWidth="1"/>
    <col min="11523" max="11523" width="3.125" style="103" customWidth="1"/>
    <col min="11524" max="11524" width="18.625" style="103" customWidth="1"/>
    <col min="11525" max="11526" width="20.25" style="103" customWidth="1"/>
    <col min="11527" max="11527" width="3.125" style="103" customWidth="1"/>
    <col min="11528" max="11777" width="9" style="103"/>
    <col min="11778" max="11778" width="26.625" style="103" customWidth="1"/>
    <col min="11779" max="11779" width="3.125" style="103" customWidth="1"/>
    <col min="11780" max="11780" width="18.625" style="103" customWidth="1"/>
    <col min="11781" max="11782" width="20.25" style="103" customWidth="1"/>
    <col min="11783" max="11783" width="3.125" style="103" customWidth="1"/>
    <col min="11784" max="12033" width="9" style="103"/>
    <col min="12034" max="12034" width="26.625" style="103" customWidth="1"/>
    <col min="12035" max="12035" width="3.125" style="103" customWidth="1"/>
    <col min="12036" max="12036" width="18.625" style="103" customWidth="1"/>
    <col min="12037" max="12038" width="20.25" style="103" customWidth="1"/>
    <col min="12039" max="12039" width="3.125" style="103" customWidth="1"/>
    <col min="12040" max="12289" width="9" style="103"/>
    <col min="12290" max="12290" width="26.625" style="103" customWidth="1"/>
    <col min="12291" max="12291" width="3.125" style="103" customWidth="1"/>
    <col min="12292" max="12292" width="18.625" style="103" customWidth="1"/>
    <col min="12293" max="12294" width="20.25" style="103" customWidth="1"/>
    <col min="12295" max="12295" width="3.125" style="103" customWidth="1"/>
    <col min="12296" max="12545" width="9" style="103"/>
    <col min="12546" max="12546" width="26.625" style="103" customWidth="1"/>
    <col min="12547" max="12547" width="3.125" style="103" customWidth="1"/>
    <col min="12548" max="12548" width="18.625" style="103" customWidth="1"/>
    <col min="12549" max="12550" width="20.25" style="103" customWidth="1"/>
    <col min="12551" max="12551" width="3.125" style="103" customWidth="1"/>
    <col min="12552" max="12801" width="9" style="103"/>
    <col min="12802" max="12802" width="26.625" style="103" customWidth="1"/>
    <col min="12803" max="12803" width="3.125" style="103" customWidth="1"/>
    <col min="12804" max="12804" width="18.625" style="103" customWidth="1"/>
    <col min="12805" max="12806" width="20.25" style="103" customWidth="1"/>
    <col min="12807" max="12807" width="3.125" style="103" customWidth="1"/>
    <col min="12808" max="13057" width="9" style="103"/>
    <col min="13058" max="13058" width="26.625" style="103" customWidth="1"/>
    <col min="13059" max="13059" width="3.125" style="103" customWidth="1"/>
    <col min="13060" max="13060" width="18.625" style="103" customWidth="1"/>
    <col min="13061" max="13062" width="20.25" style="103" customWidth="1"/>
    <col min="13063" max="13063" width="3.125" style="103" customWidth="1"/>
    <col min="13064" max="13313" width="9" style="103"/>
    <col min="13314" max="13314" width="26.625" style="103" customWidth="1"/>
    <col min="13315" max="13315" width="3.125" style="103" customWidth="1"/>
    <col min="13316" max="13316" width="18.625" style="103" customWidth="1"/>
    <col min="13317" max="13318" width="20.25" style="103" customWidth="1"/>
    <col min="13319" max="13319" width="3.125" style="103" customWidth="1"/>
    <col min="13320" max="13569" width="9" style="103"/>
    <col min="13570" max="13570" width="26.625" style="103" customWidth="1"/>
    <col min="13571" max="13571" width="3.125" style="103" customWidth="1"/>
    <col min="13572" max="13572" width="18.625" style="103" customWidth="1"/>
    <col min="13573" max="13574" width="20.25" style="103" customWidth="1"/>
    <col min="13575" max="13575" width="3.125" style="103" customWidth="1"/>
    <col min="13576" max="13825" width="9" style="103"/>
    <col min="13826" max="13826" width="26.625" style="103" customWidth="1"/>
    <col min="13827" max="13827" width="3.125" style="103" customWidth="1"/>
    <col min="13828" max="13828" width="18.625" style="103" customWidth="1"/>
    <col min="13829" max="13830" width="20.25" style="103" customWidth="1"/>
    <col min="13831" max="13831" width="3.125" style="103" customWidth="1"/>
    <col min="13832" max="14081" width="9" style="103"/>
    <col min="14082" max="14082" width="26.625" style="103" customWidth="1"/>
    <col min="14083" max="14083" width="3.125" style="103" customWidth="1"/>
    <col min="14084" max="14084" width="18.625" style="103" customWidth="1"/>
    <col min="14085" max="14086" width="20.25" style="103" customWidth="1"/>
    <col min="14087" max="14087" width="3.125" style="103" customWidth="1"/>
    <col min="14088" max="14337" width="9" style="103"/>
    <col min="14338" max="14338" width="26.625" style="103" customWidth="1"/>
    <col min="14339" max="14339" width="3.125" style="103" customWidth="1"/>
    <col min="14340" max="14340" width="18.625" style="103" customWidth="1"/>
    <col min="14341" max="14342" width="20.25" style="103" customWidth="1"/>
    <col min="14343" max="14343" width="3.125" style="103" customWidth="1"/>
    <col min="14344" max="14593" width="9" style="103"/>
    <col min="14594" max="14594" width="26.625" style="103" customWidth="1"/>
    <col min="14595" max="14595" width="3.125" style="103" customWidth="1"/>
    <col min="14596" max="14596" width="18.625" style="103" customWidth="1"/>
    <col min="14597" max="14598" width="20.25" style="103" customWidth="1"/>
    <col min="14599" max="14599" width="3.125" style="103" customWidth="1"/>
    <col min="14600" max="14849" width="9" style="103"/>
    <col min="14850" max="14850" width="26.625" style="103" customWidth="1"/>
    <col min="14851" max="14851" width="3.125" style="103" customWidth="1"/>
    <col min="14852" max="14852" width="18.625" style="103" customWidth="1"/>
    <col min="14853" max="14854" width="20.25" style="103" customWidth="1"/>
    <col min="14855" max="14855" width="3.125" style="103" customWidth="1"/>
    <col min="14856" max="15105" width="9" style="103"/>
    <col min="15106" max="15106" width="26.625" style="103" customWidth="1"/>
    <col min="15107" max="15107" width="3.125" style="103" customWidth="1"/>
    <col min="15108" max="15108" width="18.625" style="103" customWidth="1"/>
    <col min="15109" max="15110" width="20.25" style="103" customWidth="1"/>
    <col min="15111" max="15111" width="3.125" style="103" customWidth="1"/>
    <col min="15112" max="15361" width="9" style="103"/>
    <col min="15362" max="15362" width="26.625" style="103" customWidth="1"/>
    <col min="15363" max="15363" width="3.125" style="103" customWidth="1"/>
    <col min="15364" max="15364" width="18.625" style="103" customWidth="1"/>
    <col min="15365" max="15366" width="20.25" style="103" customWidth="1"/>
    <col min="15367" max="15367" width="3.125" style="103" customWidth="1"/>
    <col min="15368" max="15617" width="9" style="103"/>
    <col min="15618" max="15618" width="26.625" style="103" customWidth="1"/>
    <col min="15619" max="15619" width="3.125" style="103" customWidth="1"/>
    <col min="15620" max="15620" width="18.625" style="103" customWidth="1"/>
    <col min="15621" max="15622" width="20.25" style="103" customWidth="1"/>
    <col min="15623" max="15623" width="3.125" style="103" customWidth="1"/>
    <col min="15624" max="15873" width="9" style="103"/>
    <col min="15874" max="15874" width="26.625" style="103" customWidth="1"/>
    <col min="15875" max="15875" width="3.125" style="103" customWidth="1"/>
    <col min="15876" max="15876" width="18.625" style="103" customWidth="1"/>
    <col min="15877" max="15878" width="20.25" style="103" customWidth="1"/>
    <col min="15879" max="15879" width="3.125" style="103" customWidth="1"/>
    <col min="15880" max="16129" width="9" style="103"/>
    <col min="16130" max="16130" width="26.625" style="103" customWidth="1"/>
    <col min="16131" max="16131" width="3.125" style="103" customWidth="1"/>
    <col min="16132" max="16132" width="18.625" style="103" customWidth="1"/>
    <col min="16133" max="16134" width="20.25" style="103" customWidth="1"/>
    <col min="16135" max="16135" width="3.125" style="103" customWidth="1"/>
    <col min="16136" max="16384" width="9" style="103"/>
  </cols>
  <sheetData>
    <row r="1" spans="1:27" ht="28.5" customHeight="1">
      <c r="B1" s="103" t="s">
        <v>458</v>
      </c>
      <c r="AA1" s="550"/>
    </row>
    <row r="2" spans="1:27" ht="21.75" customHeight="1">
      <c r="A2" s="102"/>
      <c r="B2" s="102"/>
      <c r="C2" s="102"/>
      <c r="D2" s="102"/>
      <c r="E2" s="102"/>
      <c r="F2" s="1253" t="str">
        <f>入力!R4</f>
        <v>令和年月日</v>
      </c>
      <c r="G2" s="1253"/>
      <c r="H2" s="102"/>
      <c r="I2" s="102"/>
    </row>
    <row r="3" spans="1:27" ht="37.5" customHeight="1">
      <c r="A3" s="102"/>
      <c r="B3" s="102"/>
      <c r="C3" s="102"/>
      <c r="D3" s="102"/>
      <c r="E3" s="102"/>
      <c r="F3" s="141"/>
      <c r="G3" s="141"/>
      <c r="H3" s="102"/>
      <c r="I3" s="102"/>
    </row>
    <row r="4" spans="1:27" ht="24.75" customHeight="1">
      <c r="A4" s="102"/>
      <c r="B4" s="1254" t="s">
        <v>459</v>
      </c>
      <c r="C4" s="1254"/>
      <c r="D4" s="1254"/>
      <c r="E4" s="1254"/>
      <c r="F4" s="1254"/>
      <c r="G4" s="1254"/>
      <c r="H4" s="102"/>
      <c r="I4" s="102"/>
    </row>
    <row r="5" spans="1:27" ht="14.25" customHeight="1">
      <c r="A5" s="102"/>
      <c r="B5" s="104"/>
      <c r="C5" s="104"/>
      <c r="D5" s="104"/>
      <c r="E5" s="104"/>
      <c r="F5" s="104"/>
      <c r="G5" s="104"/>
      <c r="H5" s="102"/>
      <c r="I5" s="102"/>
    </row>
    <row r="6" spans="1:27" ht="38.25" customHeight="1">
      <c r="A6" s="102"/>
      <c r="B6" s="105" t="s">
        <v>460</v>
      </c>
      <c r="C6" s="1263">
        <f>入力!C25</f>
        <v>0</v>
      </c>
      <c r="D6" s="1264"/>
      <c r="E6" s="1264"/>
      <c r="F6" s="1264"/>
      <c r="G6" s="1265"/>
      <c r="H6" s="102"/>
      <c r="I6" s="102"/>
      <c r="K6" s="103" t="s">
        <v>886</v>
      </c>
      <c r="L6" s="103" t="s">
        <v>887</v>
      </c>
      <c r="M6" s="103" t="s">
        <v>888</v>
      </c>
    </row>
    <row r="7" spans="1:27" ht="38.25" customHeight="1">
      <c r="A7" s="102"/>
      <c r="B7" s="106" t="s">
        <v>207</v>
      </c>
      <c r="C7" s="1465">
        <f>IF(入力!E128=K7,K6,IF(入力!E128=L7,L6,IF(入力!E128=M7,M6,)))</f>
        <v>0</v>
      </c>
      <c r="D7" s="1466"/>
      <c r="E7" s="1466"/>
      <c r="F7" s="1466"/>
      <c r="G7" s="1467"/>
      <c r="H7" s="102"/>
      <c r="I7" s="102"/>
      <c r="K7" s="1" t="s">
        <v>690</v>
      </c>
      <c r="L7" s="1" t="s">
        <v>692</v>
      </c>
      <c r="M7" s="1" t="s">
        <v>691</v>
      </c>
    </row>
    <row r="8" spans="1:27" s="108" customFormat="1" ht="38.25" customHeight="1">
      <c r="A8" s="102"/>
      <c r="B8" s="107" t="s">
        <v>461</v>
      </c>
      <c r="C8" s="1258" t="s">
        <v>899</v>
      </c>
      <c r="D8" s="1259"/>
      <c r="E8" s="1259"/>
      <c r="F8" s="1259"/>
      <c r="G8" s="1260"/>
      <c r="H8" s="102"/>
      <c r="I8" s="102"/>
      <c r="K8" s="103"/>
      <c r="L8" s="103"/>
      <c r="M8" s="103"/>
    </row>
    <row r="9" spans="1:27" s="108" customFormat="1" ht="38.25" customHeight="1">
      <c r="A9" s="102"/>
      <c r="B9" s="107" t="s">
        <v>462</v>
      </c>
      <c r="C9" s="1258" t="s">
        <v>899</v>
      </c>
      <c r="D9" s="1259"/>
      <c r="E9" s="1259"/>
      <c r="F9" s="1259"/>
      <c r="G9" s="1260"/>
      <c r="H9" s="102"/>
      <c r="I9" s="102"/>
      <c r="K9" s="1"/>
      <c r="L9" s="1"/>
      <c r="M9" s="1"/>
    </row>
    <row r="10" spans="1:27" ht="25.5" customHeight="1">
      <c r="A10" s="102"/>
      <c r="B10" s="142"/>
      <c r="C10" s="143"/>
      <c r="D10" s="143"/>
      <c r="E10" s="143"/>
      <c r="F10" s="143"/>
      <c r="G10" s="143"/>
      <c r="H10" s="102"/>
      <c r="I10" s="102"/>
      <c r="K10" s="108"/>
      <c r="L10" s="108"/>
      <c r="M10" s="108"/>
    </row>
    <row r="11" spans="1:27" s="108" customFormat="1" ht="17.25" hidden="1" customHeight="1">
      <c r="A11" s="102"/>
      <c r="B11" s="1269" t="s">
        <v>463</v>
      </c>
      <c r="C11" s="1269"/>
      <c r="D11" s="1269"/>
      <c r="E11" s="1269"/>
      <c r="F11" s="1269"/>
      <c r="G11" s="1269"/>
      <c r="H11" s="1269"/>
      <c r="I11" s="1269"/>
      <c r="K11" s="103"/>
      <c r="L11" s="103"/>
      <c r="M11" s="103"/>
    </row>
    <row r="12" spans="1:27" s="108" customFormat="1" ht="17.25" customHeight="1">
      <c r="A12" s="102"/>
      <c r="B12" s="1269" t="s">
        <v>923</v>
      </c>
      <c r="C12" s="1269"/>
      <c r="D12" s="1269"/>
      <c r="E12" s="1269"/>
      <c r="F12" s="1269"/>
      <c r="G12" s="116"/>
      <c r="H12" s="116"/>
      <c r="I12" s="116"/>
    </row>
    <row r="13" spans="1:27" ht="17.25" customHeight="1">
      <c r="A13" s="102"/>
      <c r="B13" s="1269" t="s">
        <v>924</v>
      </c>
      <c r="C13" s="1269"/>
      <c r="D13" s="1269"/>
      <c r="E13" s="1269"/>
      <c r="F13" s="1269"/>
      <c r="G13" s="102"/>
      <c r="H13" s="102"/>
      <c r="I13" s="102"/>
      <c r="K13" s="108"/>
      <c r="L13" s="108"/>
      <c r="M13" s="108"/>
    </row>
    <row r="15" spans="1:27">
      <c r="C15" s="103" t="s">
        <v>201</v>
      </c>
    </row>
    <row r="54" spans="2:2">
      <c r="B54" s="117"/>
    </row>
  </sheetData>
  <sheetProtection algorithmName="SHA-512" hashValue="t7Y9zyPJCWmZeDUcO/DTWzcrBejdciAjtIbggNcDbP6bvRYQdBR2aCRqsg53K1qIJzFH0QjOg9uu6rccCeNfBQ==" saltValue="zwy5FFSvMlYsPHRiST07Ig==" spinCount="100000" sheet="1" objects="1" scenarios="1" selectLockedCells="1"/>
  <mergeCells count="9">
    <mergeCell ref="B12:F12"/>
    <mergeCell ref="B13:F13"/>
    <mergeCell ref="F2:G2"/>
    <mergeCell ref="B4:G4"/>
    <mergeCell ref="C7:G7"/>
    <mergeCell ref="C8:G8"/>
    <mergeCell ref="C9:G9"/>
    <mergeCell ref="B11:I11"/>
    <mergeCell ref="C6:G6"/>
  </mergeCells>
  <phoneticPr fontId="19"/>
  <printOptions horizontalCentered="1"/>
  <pageMargins left="0.55118110236220474" right="0.70866141732283472" top="0.98425196850393704" bottom="0.98425196850393704" header="0.51181102362204722" footer="0.51181102362204722"/>
  <pageSetup paperSize="9" scale="8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3F11-8BCE-49B4-9FDD-DA64D7FBE6BC}">
  <sheetPr codeName="Sheet96"/>
  <dimension ref="A1:AA28"/>
  <sheetViews>
    <sheetView view="pageBreakPreview" zoomScale="85" zoomScaleNormal="100" zoomScaleSheetLayoutView="85" workbookViewId="0">
      <selection activeCell="E11" sqref="E11"/>
    </sheetView>
  </sheetViews>
  <sheetFormatPr defaultRowHeight="13.5"/>
  <cols>
    <col min="1" max="1" width="1.625" style="146" customWidth="1"/>
    <col min="2" max="2" width="27.5" style="146" customWidth="1"/>
    <col min="3" max="3" width="5.25" style="146" customWidth="1"/>
    <col min="4" max="6" width="21.625" style="146" customWidth="1"/>
    <col min="7" max="7" width="3.125" style="146" customWidth="1"/>
    <col min="8" max="8" width="1.625" style="146" customWidth="1"/>
    <col min="9" max="26" width="0" style="146" hidden="1" customWidth="1"/>
    <col min="27" max="256" width="9" style="146"/>
    <col min="257" max="257" width="1.625" style="146" customWidth="1"/>
    <col min="258" max="258" width="27.5" style="146" customWidth="1"/>
    <col min="259" max="259" width="5.25" style="146" customWidth="1"/>
    <col min="260" max="262" width="21.625" style="146" customWidth="1"/>
    <col min="263" max="263" width="3.125" style="146" customWidth="1"/>
    <col min="264" max="512" width="9" style="146"/>
    <col min="513" max="513" width="1.625" style="146" customWidth="1"/>
    <col min="514" max="514" width="27.5" style="146" customWidth="1"/>
    <col min="515" max="515" width="5.25" style="146" customWidth="1"/>
    <col min="516" max="518" width="21.625" style="146" customWidth="1"/>
    <col min="519" max="519" width="3.125" style="146" customWidth="1"/>
    <col min="520" max="768" width="9" style="146"/>
    <col min="769" max="769" width="1.625" style="146" customWidth="1"/>
    <col min="770" max="770" width="27.5" style="146" customWidth="1"/>
    <col min="771" max="771" width="5.25" style="146" customWidth="1"/>
    <col min="772" max="774" width="21.625" style="146" customWidth="1"/>
    <col min="775" max="775" width="3.125" style="146" customWidth="1"/>
    <col min="776" max="1024" width="9" style="146"/>
    <col min="1025" max="1025" width="1.625" style="146" customWidth="1"/>
    <col min="1026" max="1026" width="27.5" style="146" customWidth="1"/>
    <col min="1027" max="1027" width="5.25" style="146" customWidth="1"/>
    <col min="1028" max="1030" width="21.625" style="146" customWidth="1"/>
    <col min="1031" max="1031" width="3.125" style="146" customWidth="1"/>
    <col min="1032" max="1280" width="9" style="146"/>
    <col min="1281" max="1281" width="1.625" style="146" customWidth="1"/>
    <col min="1282" max="1282" width="27.5" style="146" customWidth="1"/>
    <col min="1283" max="1283" width="5.25" style="146" customWidth="1"/>
    <col min="1284" max="1286" width="21.625" style="146" customWidth="1"/>
    <col min="1287" max="1287" width="3.125" style="146" customWidth="1"/>
    <col min="1288" max="1536" width="9" style="146"/>
    <col min="1537" max="1537" width="1.625" style="146" customWidth="1"/>
    <col min="1538" max="1538" width="27.5" style="146" customWidth="1"/>
    <col min="1539" max="1539" width="5.25" style="146" customWidth="1"/>
    <col min="1540" max="1542" width="21.625" style="146" customWidth="1"/>
    <col min="1543" max="1543" width="3.125" style="146" customWidth="1"/>
    <col min="1544" max="1792" width="9" style="146"/>
    <col min="1793" max="1793" width="1.625" style="146" customWidth="1"/>
    <col min="1794" max="1794" width="27.5" style="146" customWidth="1"/>
    <col min="1795" max="1795" width="5.25" style="146" customWidth="1"/>
    <col min="1796" max="1798" width="21.625" style="146" customWidth="1"/>
    <col min="1799" max="1799" width="3.125" style="146" customWidth="1"/>
    <col min="1800" max="2048" width="9" style="146"/>
    <col min="2049" max="2049" width="1.625" style="146" customWidth="1"/>
    <col min="2050" max="2050" width="27.5" style="146" customWidth="1"/>
    <col min="2051" max="2051" width="5.25" style="146" customWidth="1"/>
    <col min="2052" max="2054" width="21.625" style="146" customWidth="1"/>
    <col min="2055" max="2055" width="3.125" style="146" customWidth="1"/>
    <col min="2056" max="2304" width="9" style="146"/>
    <col min="2305" max="2305" width="1.625" style="146" customWidth="1"/>
    <col min="2306" max="2306" width="27.5" style="146" customWidth="1"/>
    <col min="2307" max="2307" width="5.25" style="146" customWidth="1"/>
    <col min="2308" max="2310" width="21.625" style="146" customWidth="1"/>
    <col min="2311" max="2311" width="3.125" style="146" customWidth="1"/>
    <col min="2312" max="2560" width="9" style="146"/>
    <col min="2561" max="2561" width="1.625" style="146" customWidth="1"/>
    <col min="2562" max="2562" width="27.5" style="146" customWidth="1"/>
    <col min="2563" max="2563" width="5.25" style="146" customWidth="1"/>
    <col min="2564" max="2566" width="21.625" style="146" customWidth="1"/>
    <col min="2567" max="2567" width="3.125" style="146" customWidth="1"/>
    <col min="2568" max="2816" width="9" style="146"/>
    <col min="2817" max="2817" width="1.625" style="146" customWidth="1"/>
    <col min="2818" max="2818" width="27.5" style="146" customWidth="1"/>
    <col min="2819" max="2819" width="5.25" style="146" customWidth="1"/>
    <col min="2820" max="2822" width="21.625" style="146" customWidth="1"/>
    <col min="2823" max="2823" width="3.125" style="146" customWidth="1"/>
    <col min="2824" max="3072" width="9" style="146"/>
    <col min="3073" max="3073" width="1.625" style="146" customWidth="1"/>
    <col min="3074" max="3074" width="27.5" style="146" customWidth="1"/>
    <col min="3075" max="3075" width="5.25" style="146" customWidth="1"/>
    <col min="3076" max="3078" width="21.625" style="146" customWidth="1"/>
    <col min="3079" max="3079" width="3.125" style="146" customWidth="1"/>
    <col min="3080" max="3328" width="9" style="146"/>
    <col min="3329" max="3329" width="1.625" style="146" customWidth="1"/>
    <col min="3330" max="3330" width="27.5" style="146" customWidth="1"/>
    <col min="3331" max="3331" width="5.25" style="146" customWidth="1"/>
    <col min="3332" max="3334" width="21.625" style="146" customWidth="1"/>
    <col min="3335" max="3335" width="3.125" style="146" customWidth="1"/>
    <col min="3336" max="3584" width="9" style="146"/>
    <col min="3585" max="3585" width="1.625" style="146" customWidth="1"/>
    <col min="3586" max="3586" width="27.5" style="146" customWidth="1"/>
    <col min="3587" max="3587" width="5.25" style="146" customWidth="1"/>
    <col min="3588" max="3590" width="21.625" style="146" customWidth="1"/>
    <col min="3591" max="3591" width="3.125" style="146" customWidth="1"/>
    <col min="3592" max="3840" width="9" style="146"/>
    <col min="3841" max="3841" width="1.625" style="146" customWidth="1"/>
    <col min="3842" max="3842" width="27.5" style="146" customWidth="1"/>
    <col min="3843" max="3843" width="5.25" style="146" customWidth="1"/>
    <col min="3844" max="3846" width="21.625" style="146" customWidth="1"/>
    <col min="3847" max="3847" width="3.125" style="146" customWidth="1"/>
    <col min="3848" max="4096" width="9" style="146"/>
    <col min="4097" max="4097" width="1.625" style="146" customWidth="1"/>
    <col min="4098" max="4098" width="27.5" style="146" customWidth="1"/>
    <col min="4099" max="4099" width="5.25" style="146" customWidth="1"/>
    <col min="4100" max="4102" width="21.625" style="146" customWidth="1"/>
    <col min="4103" max="4103" width="3.125" style="146" customWidth="1"/>
    <col min="4104" max="4352" width="9" style="146"/>
    <col min="4353" max="4353" width="1.625" style="146" customWidth="1"/>
    <col min="4354" max="4354" width="27.5" style="146" customWidth="1"/>
    <col min="4355" max="4355" width="5.25" style="146" customWidth="1"/>
    <col min="4356" max="4358" width="21.625" style="146" customWidth="1"/>
    <col min="4359" max="4359" width="3.125" style="146" customWidth="1"/>
    <col min="4360" max="4608" width="9" style="146"/>
    <col min="4609" max="4609" width="1.625" style="146" customWidth="1"/>
    <col min="4610" max="4610" width="27.5" style="146" customWidth="1"/>
    <col min="4611" max="4611" width="5.25" style="146" customWidth="1"/>
    <col min="4612" max="4614" width="21.625" style="146" customWidth="1"/>
    <col min="4615" max="4615" width="3.125" style="146" customWidth="1"/>
    <col min="4616" max="4864" width="9" style="146"/>
    <col min="4865" max="4865" width="1.625" style="146" customWidth="1"/>
    <col min="4866" max="4866" width="27.5" style="146" customWidth="1"/>
    <col min="4867" max="4867" width="5.25" style="146" customWidth="1"/>
    <col min="4868" max="4870" width="21.625" style="146" customWidth="1"/>
    <col min="4871" max="4871" width="3.125" style="146" customWidth="1"/>
    <col min="4872" max="5120" width="9" style="146"/>
    <col min="5121" max="5121" width="1.625" style="146" customWidth="1"/>
    <col min="5122" max="5122" width="27.5" style="146" customWidth="1"/>
    <col min="5123" max="5123" width="5.25" style="146" customWidth="1"/>
    <col min="5124" max="5126" width="21.625" style="146" customWidth="1"/>
    <col min="5127" max="5127" width="3.125" style="146" customWidth="1"/>
    <col min="5128" max="5376" width="9" style="146"/>
    <col min="5377" max="5377" width="1.625" style="146" customWidth="1"/>
    <col min="5378" max="5378" width="27.5" style="146" customWidth="1"/>
    <col min="5379" max="5379" width="5.25" style="146" customWidth="1"/>
    <col min="5380" max="5382" width="21.625" style="146" customWidth="1"/>
    <col min="5383" max="5383" width="3.125" style="146" customWidth="1"/>
    <col min="5384" max="5632" width="9" style="146"/>
    <col min="5633" max="5633" width="1.625" style="146" customWidth="1"/>
    <col min="5634" max="5634" width="27.5" style="146" customWidth="1"/>
    <col min="5635" max="5635" width="5.25" style="146" customWidth="1"/>
    <col min="5636" max="5638" width="21.625" style="146" customWidth="1"/>
    <col min="5639" max="5639" width="3.125" style="146" customWidth="1"/>
    <col min="5640" max="5888" width="9" style="146"/>
    <col min="5889" max="5889" width="1.625" style="146" customWidth="1"/>
    <col min="5890" max="5890" width="27.5" style="146" customWidth="1"/>
    <col min="5891" max="5891" width="5.25" style="146" customWidth="1"/>
    <col min="5892" max="5894" width="21.625" style="146" customWidth="1"/>
    <col min="5895" max="5895" width="3.125" style="146" customWidth="1"/>
    <col min="5896" max="6144" width="9" style="146"/>
    <col min="6145" max="6145" width="1.625" style="146" customWidth="1"/>
    <col min="6146" max="6146" width="27.5" style="146" customWidth="1"/>
    <col min="6147" max="6147" width="5.25" style="146" customWidth="1"/>
    <col min="6148" max="6150" width="21.625" style="146" customWidth="1"/>
    <col min="6151" max="6151" width="3.125" style="146" customWidth="1"/>
    <col min="6152" max="6400" width="9" style="146"/>
    <col min="6401" max="6401" width="1.625" style="146" customWidth="1"/>
    <col min="6402" max="6402" width="27.5" style="146" customWidth="1"/>
    <col min="6403" max="6403" width="5.25" style="146" customWidth="1"/>
    <col min="6404" max="6406" width="21.625" style="146" customWidth="1"/>
    <col min="6407" max="6407" width="3.125" style="146" customWidth="1"/>
    <col min="6408" max="6656" width="9" style="146"/>
    <col min="6657" max="6657" width="1.625" style="146" customWidth="1"/>
    <col min="6658" max="6658" width="27.5" style="146" customWidth="1"/>
    <col min="6659" max="6659" width="5.25" style="146" customWidth="1"/>
    <col min="6660" max="6662" width="21.625" style="146" customWidth="1"/>
    <col min="6663" max="6663" width="3.125" style="146" customWidth="1"/>
    <col min="6664" max="6912" width="9" style="146"/>
    <col min="6913" max="6913" width="1.625" style="146" customWidth="1"/>
    <col min="6914" max="6914" width="27.5" style="146" customWidth="1"/>
    <col min="6915" max="6915" width="5.25" style="146" customWidth="1"/>
    <col min="6916" max="6918" width="21.625" style="146" customWidth="1"/>
    <col min="6919" max="6919" width="3.125" style="146" customWidth="1"/>
    <col min="6920" max="7168" width="9" style="146"/>
    <col min="7169" max="7169" width="1.625" style="146" customWidth="1"/>
    <col min="7170" max="7170" width="27.5" style="146" customWidth="1"/>
    <col min="7171" max="7171" width="5.25" style="146" customWidth="1"/>
    <col min="7172" max="7174" width="21.625" style="146" customWidth="1"/>
    <col min="7175" max="7175" width="3.125" style="146" customWidth="1"/>
    <col min="7176" max="7424" width="9" style="146"/>
    <col min="7425" max="7425" width="1.625" style="146" customWidth="1"/>
    <col min="7426" max="7426" width="27.5" style="146" customWidth="1"/>
    <col min="7427" max="7427" width="5.25" style="146" customWidth="1"/>
    <col min="7428" max="7430" width="21.625" style="146" customWidth="1"/>
    <col min="7431" max="7431" width="3.125" style="146" customWidth="1"/>
    <col min="7432" max="7680" width="9" style="146"/>
    <col min="7681" max="7681" width="1.625" style="146" customWidth="1"/>
    <col min="7682" max="7682" width="27.5" style="146" customWidth="1"/>
    <col min="7683" max="7683" width="5.25" style="146" customWidth="1"/>
    <col min="7684" max="7686" width="21.625" style="146" customWidth="1"/>
    <col min="7687" max="7687" width="3.125" style="146" customWidth="1"/>
    <col min="7688" max="7936" width="9" style="146"/>
    <col min="7937" max="7937" width="1.625" style="146" customWidth="1"/>
    <col min="7938" max="7938" width="27.5" style="146" customWidth="1"/>
    <col min="7939" max="7939" width="5.25" style="146" customWidth="1"/>
    <col min="7940" max="7942" width="21.625" style="146" customWidth="1"/>
    <col min="7943" max="7943" width="3.125" style="146" customWidth="1"/>
    <col min="7944" max="8192" width="9" style="146"/>
    <col min="8193" max="8193" width="1.625" style="146" customWidth="1"/>
    <col min="8194" max="8194" width="27.5" style="146" customWidth="1"/>
    <col min="8195" max="8195" width="5.25" style="146" customWidth="1"/>
    <col min="8196" max="8198" width="21.625" style="146" customWidth="1"/>
    <col min="8199" max="8199" width="3.125" style="146" customWidth="1"/>
    <col min="8200" max="8448" width="9" style="146"/>
    <col min="8449" max="8449" width="1.625" style="146" customWidth="1"/>
    <col min="8450" max="8450" width="27.5" style="146" customWidth="1"/>
    <col min="8451" max="8451" width="5.25" style="146" customWidth="1"/>
    <col min="8452" max="8454" width="21.625" style="146" customWidth="1"/>
    <col min="8455" max="8455" width="3.125" style="146" customWidth="1"/>
    <col min="8456" max="8704" width="9" style="146"/>
    <col min="8705" max="8705" width="1.625" style="146" customWidth="1"/>
    <col min="8706" max="8706" width="27.5" style="146" customWidth="1"/>
    <col min="8707" max="8707" width="5.25" style="146" customWidth="1"/>
    <col min="8708" max="8710" width="21.625" style="146" customWidth="1"/>
    <col min="8711" max="8711" width="3.125" style="146" customWidth="1"/>
    <col min="8712" max="8960" width="9" style="146"/>
    <col min="8961" max="8961" width="1.625" style="146" customWidth="1"/>
    <col min="8962" max="8962" width="27.5" style="146" customWidth="1"/>
    <col min="8963" max="8963" width="5.25" style="146" customWidth="1"/>
    <col min="8964" max="8966" width="21.625" style="146" customWidth="1"/>
    <col min="8967" max="8967" width="3.125" style="146" customWidth="1"/>
    <col min="8968" max="9216" width="9" style="146"/>
    <col min="9217" max="9217" width="1.625" style="146" customWidth="1"/>
    <col min="9218" max="9218" width="27.5" style="146" customWidth="1"/>
    <col min="9219" max="9219" width="5.25" style="146" customWidth="1"/>
    <col min="9220" max="9222" width="21.625" style="146" customWidth="1"/>
    <col min="9223" max="9223" width="3.125" style="146" customWidth="1"/>
    <col min="9224" max="9472" width="9" style="146"/>
    <col min="9473" max="9473" width="1.625" style="146" customWidth="1"/>
    <col min="9474" max="9474" width="27.5" style="146" customWidth="1"/>
    <col min="9475" max="9475" width="5.25" style="146" customWidth="1"/>
    <col min="9476" max="9478" width="21.625" style="146" customWidth="1"/>
    <col min="9479" max="9479" width="3.125" style="146" customWidth="1"/>
    <col min="9480" max="9728" width="9" style="146"/>
    <col min="9729" max="9729" width="1.625" style="146" customWidth="1"/>
    <col min="9730" max="9730" width="27.5" style="146" customWidth="1"/>
    <col min="9731" max="9731" width="5.25" style="146" customWidth="1"/>
    <col min="9732" max="9734" width="21.625" style="146" customWidth="1"/>
    <col min="9735" max="9735" width="3.125" style="146" customWidth="1"/>
    <col min="9736" max="9984" width="9" style="146"/>
    <col min="9985" max="9985" width="1.625" style="146" customWidth="1"/>
    <col min="9986" max="9986" width="27.5" style="146" customWidth="1"/>
    <col min="9987" max="9987" width="5.25" style="146" customWidth="1"/>
    <col min="9988" max="9990" width="21.625" style="146" customWidth="1"/>
    <col min="9991" max="9991" width="3.125" style="146" customWidth="1"/>
    <col min="9992" max="10240" width="9" style="146"/>
    <col min="10241" max="10241" width="1.625" style="146" customWidth="1"/>
    <col min="10242" max="10242" width="27.5" style="146" customWidth="1"/>
    <col min="10243" max="10243" width="5.25" style="146" customWidth="1"/>
    <col min="10244" max="10246" width="21.625" style="146" customWidth="1"/>
    <col min="10247" max="10247" width="3.125" style="146" customWidth="1"/>
    <col min="10248" max="10496" width="9" style="146"/>
    <col min="10497" max="10497" width="1.625" style="146" customWidth="1"/>
    <col min="10498" max="10498" width="27.5" style="146" customWidth="1"/>
    <col min="10499" max="10499" width="5.25" style="146" customWidth="1"/>
    <col min="10500" max="10502" width="21.625" style="146" customWidth="1"/>
    <col min="10503" max="10503" width="3.125" style="146" customWidth="1"/>
    <col min="10504" max="10752" width="9" style="146"/>
    <col min="10753" max="10753" width="1.625" style="146" customWidth="1"/>
    <col min="10754" max="10754" width="27.5" style="146" customWidth="1"/>
    <col min="10755" max="10755" width="5.25" style="146" customWidth="1"/>
    <col min="10756" max="10758" width="21.625" style="146" customWidth="1"/>
    <col min="10759" max="10759" width="3.125" style="146" customWidth="1"/>
    <col min="10760" max="11008" width="9" style="146"/>
    <col min="11009" max="11009" width="1.625" style="146" customWidth="1"/>
    <col min="11010" max="11010" width="27.5" style="146" customWidth="1"/>
    <col min="11011" max="11011" width="5.25" style="146" customWidth="1"/>
    <col min="11012" max="11014" width="21.625" style="146" customWidth="1"/>
    <col min="11015" max="11015" width="3.125" style="146" customWidth="1"/>
    <col min="11016" max="11264" width="9" style="146"/>
    <col min="11265" max="11265" width="1.625" style="146" customWidth="1"/>
    <col min="11266" max="11266" width="27.5" style="146" customWidth="1"/>
    <col min="11267" max="11267" width="5.25" style="146" customWidth="1"/>
    <col min="11268" max="11270" width="21.625" style="146" customWidth="1"/>
    <col min="11271" max="11271" width="3.125" style="146" customWidth="1"/>
    <col min="11272" max="11520" width="9" style="146"/>
    <col min="11521" max="11521" width="1.625" style="146" customWidth="1"/>
    <col min="11522" max="11522" width="27.5" style="146" customWidth="1"/>
    <col min="11523" max="11523" width="5.25" style="146" customWidth="1"/>
    <col min="11524" max="11526" width="21.625" style="146" customWidth="1"/>
    <col min="11527" max="11527" width="3.125" style="146" customWidth="1"/>
    <col min="11528" max="11776" width="9" style="146"/>
    <col min="11777" max="11777" width="1.625" style="146" customWidth="1"/>
    <col min="11778" max="11778" width="27.5" style="146" customWidth="1"/>
    <col min="11779" max="11779" width="5.25" style="146" customWidth="1"/>
    <col min="11780" max="11782" width="21.625" style="146" customWidth="1"/>
    <col min="11783" max="11783" width="3.125" style="146" customWidth="1"/>
    <col min="11784" max="12032" width="9" style="146"/>
    <col min="12033" max="12033" width="1.625" style="146" customWidth="1"/>
    <col min="12034" max="12034" width="27.5" style="146" customWidth="1"/>
    <col min="12035" max="12035" width="5.25" style="146" customWidth="1"/>
    <col min="12036" max="12038" width="21.625" style="146" customWidth="1"/>
    <col min="12039" max="12039" width="3.125" style="146" customWidth="1"/>
    <col min="12040" max="12288" width="9" style="146"/>
    <col min="12289" max="12289" width="1.625" style="146" customWidth="1"/>
    <col min="12290" max="12290" width="27.5" style="146" customWidth="1"/>
    <col min="12291" max="12291" width="5.25" style="146" customWidth="1"/>
    <col min="12292" max="12294" width="21.625" style="146" customWidth="1"/>
    <col min="12295" max="12295" width="3.125" style="146" customWidth="1"/>
    <col min="12296" max="12544" width="9" style="146"/>
    <col min="12545" max="12545" width="1.625" style="146" customWidth="1"/>
    <col min="12546" max="12546" width="27.5" style="146" customWidth="1"/>
    <col min="12547" max="12547" width="5.25" style="146" customWidth="1"/>
    <col min="12548" max="12550" width="21.625" style="146" customWidth="1"/>
    <col min="12551" max="12551" width="3.125" style="146" customWidth="1"/>
    <col min="12552" max="12800" width="9" style="146"/>
    <col min="12801" max="12801" width="1.625" style="146" customWidth="1"/>
    <col min="12802" max="12802" width="27.5" style="146" customWidth="1"/>
    <col min="12803" max="12803" width="5.25" style="146" customWidth="1"/>
    <col min="12804" max="12806" width="21.625" style="146" customWidth="1"/>
    <col min="12807" max="12807" width="3.125" style="146" customWidth="1"/>
    <col min="12808" max="13056" width="9" style="146"/>
    <col min="13057" max="13057" width="1.625" style="146" customWidth="1"/>
    <col min="13058" max="13058" width="27.5" style="146" customWidth="1"/>
    <col min="13059" max="13059" width="5.25" style="146" customWidth="1"/>
    <col min="13060" max="13062" width="21.625" style="146" customWidth="1"/>
    <col min="13063" max="13063" width="3.125" style="146" customWidth="1"/>
    <col min="13064" max="13312" width="9" style="146"/>
    <col min="13313" max="13313" width="1.625" style="146" customWidth="1"/>
    <col min="13314" max="13314" width="27.5" style="146" customWidth="1"/>
    <col min="13315" max="13315" width="5.25" style="146" customWidth="1"/>
    <col min="13316" max="13318" width="21.625" style="146" customWidth="1"/>
    <col min="13319" max="13319" width="3.125" style="146" customWidth="1"/>
    <col min="13320" max="13568" width="9" style="146"/>
    <col min="13569" max="13569" width="1.625" style="146" customWidth="1"/>
    <col min="13570" max="13570" width="27.5" style="146" customWidth="1"/>
    <col min="13571" max="13571" width="5.25" style="146" customWidth="1"/>
    <col min="13572" max="13574" width="21.625" style="146" customWidth="1"/>
    <col min="13575" max="13575" width="3.125" style="146" customWidth="1"/>
    <col min="13576" max="13824" width="9" style="146"/>
    <col min="13825" max="13825" width="1.625" style="146" customWidth="1"/>
    <col min="13826" max="13826" width="27.5" style="146" customWidth="1"/>
    <col min="13827" max="13827" width="5.25" style="146" customWidth="1"/>
    <col min="13828" max="13830" width="21.625" style="146" customWidth="1"/>
    <col min="13831" max="13831" width="3.125" style="146" customWidth="1"/>
    <col min="13832" max="14080" width="9" style="146"/>
    <col min="14081" max="14081" width="1.625" style="146" customWidth="1"/>
    <col min="14082" max="14082" width="27.5" style="146" customWidth="1"/>
    <col min="14083" max="14083" width="5.25" style="146" customWidth="1"/>
    <col min="14084" max="14086" width="21.625" style="146" customWidth="1"/>
    <col min="14087" max="14087" width="3.125" style="146" customWidth="1"/>
    <col min="14088" max="14336" width="9" style="146"/>
    <col min="14337" max="14337" width="1.625" style="146" customWidth="1"/>
    <col min="14338" max="14338" width="27.5" style="146" customWidth="1"/>
    <col min="14339" max="14339" width="5.25" style="146" customWidth="1"/>
    <col min="14340" max="14342" width="21.625" style="146" customWidth="1"/>
    <col min="14343" max="14343" width="3.125" style="146" customWidth="1"/>
    <col min="14344" max="14592" width="9" style="146"/>
    <col min="14593" max="14593" width="1.625" style="146" customWidth="1"/>
    <col min="14594" max="14594" width="27.5" style="146" customWidth="1"/>
    <col min="14595" max="14595" width="5.25" style="146" customWidth="1"/>
    <col min="14596" max="14598" width="21.625" style="146" customWidth="1"/>
    <col min="14599" max="14599" width="3.125" style="146" customWidth="1"/>
    <col min="14600" max="14848" width="9" style="146"/>
    <col min="14849" max="14849" width="1.625" style="146" customWidth="1"/>
    <col min="14850" max="14850" width="27.5" style="146" customWidth="1"/>
    <col min="14851" max="14851" width="5.25" style="146" customWidth="1"/>
    <col min="14852" max="14854" width="21.625" style="146" customWidth="1"/>
    <col min="14855" max="14855" width="3.125" style="146" customWidth="1"/>
    <col min="14856" max="15104" width="9" style="146"/>
    <col min="15105" max="15105" width="1.625" style="146" customWidth="1"/>
    <col min="15106" max="15106" width="27.5" style="146" customWidth="1"/>
    <col min="15107" max="15107" width="5.25" style="146" customWidth="1"/>
    <col min="15108" max="15110" width="21.625" style="146" customWidth="1"/>
    <col min="15111" max="15111" width="3.125" style="146" customWidth="1"/>
    <col min="15112" max="15360" width="9" style="146"/>
    <col min="15361" max="15361" width="1.625" style="146" customWidth="1"/>
    <col min="15362" max="15362" width="27.5" style="146" customWidth="1"/>
    <col min="15363" max="15363" width="5.25" style="146" customWidth="1"/>
    <col min="15364" max="15366" width="21.625" style="146" customWidth="1"/>
    <col min="15367" max="15367" width="3.125" style="146" customWidth="1"/>
    <col min="15368" max="15616" width="9" style="146"/>
    <col min="15617" max="15617" width="1.625" style="146" customWidth="1"/>
    <col min="15618" max="15618" width="27.5" style="146" customWidth="1"/>
    <col min="15619" max="15619" width="5.25" style="146" customWidth="1"/>
    <col min="15620" max="15622" width="21.625" style="146" customWidth="1"/>
    <col min="15623" max="15623" width="3.125" style="146" customWidth="1"/>
    <col min="15624" max="15872" width="9" style="146"/>
    <col min="15873" max="15873" width="1.625" style="146" customWidth="1"/>
    <col min="15874" max="15874" width="27.5" style="146" customWidth="1"/>
    <col min="15875" max="15875" width="5.25" style="146" customWidth="1"/>
    <col min="15876" max="15878" width="21.625" style="146" customWidth="1"/>
    <col min="15879" max="15879" width="3.125" style="146" customWidth="1"/>
    <col min="15880" max="16128" width="9" style="146"/>
    <col min="16129" max="16129" width="1.625" style="146" customWidth="1"/>
    <col min="16130" max="16130" width="27.5" style="146" customWidth="1"/>
    <col min="16131" max="16131" width="5.25" style="146" customWidth="1"/>
    <col min="16132" max="16134" width="21.625" style="146" customWidth="1"/>
    <col min="16135" max="16135" width="3.125" style="146" customWidth="1"/>
    <col min="16136" max="16384" width="9" style="146"/>
  </cols>
  <sheetData>
    <row r="1" spans="1:27" ht="19.5" customHeight="1">
      <c r="A1" s="144"/>
      <c r="B1" s="19" t="s">
        <v>464</v>
      </c>
      <c r="C1" s="145"/>
      <c r="D1" s="145"/>
      <c r="E1" s="145"/>
      <c r="F1" s="145"/>
      <c r="G1" s="145"/>
      <c r="AA1" s="550"/>
    </row>
    <row r="2" spans="1:27" ht="21.75" customHeight="1">
      <c r="A2" s="144"/>
      <c r="B2" s="145"/>
      <c r="C2" s="145"/>
      <c r="D2" s="145"/>
      <c r="E2" s="145"/>
      <c r="F2" s="1472" t="str">
        <f>入力!R4</f>
        <v>令和年月日</v>
      </c>
      <c r="G2" s="1472"/>
    </row>
    <row r="3" spans="1:27" ht="15.75" customHeight="1">
      <c r="A3" s="144"/>
      <c r="B3" s="145"/>
      <c r="C3" s="145"/>
      <c r="D3" s="145"/>
      <c r="E3" s="145"/>
      <c r="F3" s="147"/>
      <c r="G3" s="147"/>
    </row>
    <row r="4" spans="1:27" ht="36" customHeight="1">
      <c r="A4" s="1473" t="s">
        <v>465</v>
      </c>
      <c r="B4" s="1473"/>
      <c r="C4" s="1473"/>
      <c r="D4" s="1473"/>
      <c r="E4" s="1473"/>
      <c r="F4" s="1473"/>
      <c r="G4" s="1473"/>
    </row>
    <row r="5" spans="1:27" ht="12.75" customHeight="1">
      <c r="A5" s="148"/>
      <c r="B5" s="148"/>
      <c r="C5" s="148"/>
      <c r="D5" s="148"/>
      <c r="E5" s="148"/>
      <c r="F5" s="148"/>
      <c r="G5" s="148"/>
    </row>
    <row r="6" spans="1:27" ht="47.25" customHeight="1">
      <c r="A6" s="148"/>
      <c r="B6" s="149" t="s">
        <v>191</v>
      </c>
      <c r="C6" s="1479">
        <f>入力!C25</f>
        <v>0</v>
      </c>
      <c r="D6" s="1264"/>
      <c r="E6" s="1264"/>
      <c r="F6" s="1264"/>
      <c r="G6" s="1265"/>
    </row>
    <row r="7" spans="1:27" ht="36" customHeight="1">
      <c r="A7" s="148"/>
      <c r="B7" s="150" t="s">
        <v>466</v>
      </c>
      <c r="C7" s="1474" t="str">
        <f>IF(AND(入力!J45="○",入力!J46="○"),L7,IF(入力!J45="○",J7,K7))</f>
        <v>② 放課後等デイサービス</v>
      </c>
      <c r="D7" s="1475"/>
      <c r="E7" s="1475"/>
      <c r="F7" s="1475"/>
      <c r="G7" s="1476"/>
      <c r="J7" s="1" t="s">
        <v>697</v>
      </c>
      <c r="K7" s="1" t="s">
        <v>699</v>
      </c>
      <c r="L7" s="146" t="s">
        <v>900</v>
      </c>
    </row>
    <row r="8" spans="1:27" ht="47.25" customHeight="1">
      <c r="A8" s="145"/>
      <c r="B8" s="151" t="s">
        <v>267</v>
      </c>
      <c r="C8" s="1477">
        <f>IF(入力!E132=J9,J8,IF(入力!E132=K9,K8,IF(入力!E132=L9,L8,)))</f>
        <v>0</v>
      </c>
      <c r="D8" s="1477"/>
      <c r="E8" s="1477"/>
      <c r="F8" s="1477"/>
      <c r="G8" s="1478"/>
      <c r="J8" s="1" t="s">
        <v>892</v>
      </c>
      <c r="K8" s="1" t="s">
        <v>894</v>
      </c>
      <c r="L8" s="1" t="s">
        <v>893</v>
      </c>
    </row>
    <row r="9" spans="1:27" ht="12" customHeight="1">
      <c r="A9" s="145"/>
      <c r="B9" s="1468" t="s">
        <v>467</v>
      </c>
      <c r="C9" s="152"/>
      <c r="D9" s="153"/>
      <c r="E9" s="153"/>
      <c r="F9" s="153"/>
      <c r="G9" s="154"/>
      <c r="J9" s="1" t="s">
        <v>690</v>
      </c>
      <c r="K9" s="1" t="s">
        <v>692</v>
      </c>
      <c r="L9" s="1" t="s">
        <v>691</v>
      </c>
    </row>
    <row r="10" spans="1:27" ht="33" customHeight="1">
      <c r="A10" s="145"/>
      <c r="B10" s="1469"/>
      <c r="C10" s="155" t="s">
        <v>468</v>
      </c>
      <c r="D10" s="182"/>
      <c r="E10" s="183"/>
      <c r="F10" s="156"/>
      <c r="G10" s="157"/>
    </row>
    <row r="11" spans="1:27" ht="33" customHeight="1">
      <c r="A11" s="145"/>
      <c r="B11" s="1469"/>
      <c r="C11" s="155"/>
      <c r="D11" s="158" t="s">
        <v>469</v>
      </c>
      <c r="E11" s="562">
        <v>0</v>
      </c>
      <c r="F11" s="159"/>
      <c r="G11" s="157"/>
    </row>
    <row r="12" spans="1:27" ht="33" customHeight="1">
      <c r="A12" s="145"/>
      <c r="B12" s="1469"/>
      <c r="C12" s="155"/>
      <c r="D12" s="158" t="s">
        <v>470</v>
      </c>
      <c r="E12" s="562">
        <v>0</v>
      </c>
      <c r="F12" s="159"/>
      <c r="G12" s="157"/>
    </row>
    <row r="13" spans="1:27" ht="36.75" customHeight="1">
      <c r="A13" s="145"/>
      <c r="B13" s="1470"/>
      <c r="C13" s="160"/>
      <c r="D13" s="182"/>
      <c r="E13" s="182"/>
      <c r="F13" s="182"/>
      <c r="G13" s="184"/>
    </row>
    <row r="14" spans="1:27" ht="12" customHeight="1">
      <c r="A14" s="145"/>
      <c r="B14" s="1468" t="s">
        <v>471</v>
      </c>
      <c r="C14" s="152"/>
      <c r="D14" s="153"/>
      <c r="E14" s="153"/>
      <c r="F14" s="153"/>
      <c r="G14" s="154"/>
    </row>
    <row r="15" spans="1:27" ht="33" customHeight="1">
      <c r="A15" s="145"/>
      <c r="B15" s="1469"/>
      <c r="C15" s="155" t="s">
        <v>472</v>
      </c>
      <c r="D15" s="182"/>
      <c r="E15" s="183"/>
      <c r="F15" s="156"/>
      <c r="G15" s="157"/>
    </row>
    <row r="16" spans="1:27" ht="33" customHeight="1">
      <c r="A16" s="145"/>
      <c r="B16" s="1469"/>
      <c r="C16" s="155"/>
      <c r="D16" s="158" t="s">
        <v>427</v>
      </c>
      <c r="E16" s="562">
        <v>0</v>
      </c>
      <c r="F16" s="159"/>
      <c r="G16" s="157"/>
    </row>
    <row r="17" spans="1:7" ht="36.75" customHeight="1">
      <c r="A17" s="145"/>
      <c r="B17" s="1470"/>
      <c r="C17" s="160"/>
      <c r="D17" s="182"/>
      <c r="E17" s="182"/>
      <c r="F17" s="182"/>
      <c r="G17" s="184"/>
    </row>
    <row r="18" spans="1:7" ht="36.75" customHeight="1">
      <c r="A18" s="145"/>
      <c r="B18" s="1468" t="s">
        <v>473</v>
      </c>
      <c r="C18" s="152" t="s">
        <v>474</v>
      </c>
      <c r="D18" s="153"/>
      <c r="E18" s="153"/>
      <c r="F18" s="153"/>
      <c r="G18" s="154"/>
    </row>
    <row r="19" spans="1:7" ht="36.75" customHeight="1">
      <c r="A19" s="145"/>
      <c r="B19" s="1469"/>
      <c r="C19" s="1480"/>
      <c r="D19" s="1481"/>
      <c r="E19" s="1481"/>
      <c r="F19" s="1481"/>
      <c r="G19" s="1482"/>
    </row>
    <row r="20" spans="1:7" ht="36.75" customHeight="1">
      <c r="A20" s="145"/>
      <c r="B20" s="1470"/>
      <c r="C20" s="1483"/>
      <c r="D20" s="1484"/>
      <c r="E20" s="1484"/>
      <c r="F20" s="1484"/>
      <c r="G20" s="1485"/>
    </row>
    <row r="21" spans="1:7">
      <c r="A21" s="145"/>
      <c r="B21" s="145"/>
      <c r="C21" s="145"/>
      <c r="D21" s="145"/>
      <c r="E21" s="145"/>
      <c r="F21" s="145"/>
      <c r="G21" s="145"/>
    </row>
    <row r="22" spans="1:7" ht="24.75" hidden="1" customHeight="1">
      <c r="A22" s="145"/>
      <c r="B22" s="277" t="s">
        <v>355</v>
      </c>
      <c r="C22" s="145"/>
      <c r="D22" s="145"/>
      <c r="E22" s="145"/>
      <c r="F22" s="145"/>
      <c r="G22" s="145"/>
    </row>
    <row r="23" spans="1:7" ht="24.75" customHeight="1">
      <c r="B23" s="1471" t="s">
        <v>910</v>
      </c>
      <c r="C23" s="1471"/>
      <c r="D23" s="1471"/>
      <c r="E23" s="1471"/>
      <c r="F23" s="1471"/>
      <c r="G23" s="1471"/>
    </row>
    <row r="24" spans="1:7" ht="13.5" customHeight="1">
      <c r="B24" s="161"/>
    </row>
    <row r="28" spans="1:7">
      <c r="C28" s="146" t="s">
        <v>201</v>
      </c>
    </row>
  </sheetData>
  <sheetProtection algorithmName="SHA-512" hashValue="09C496FVbF3fPkF0ZmNLnvONEXnizwNMQFDxLbejxDlyFLWgDbnR7Wg9VEQAGFrWkheOzEa1os2XEQH/Cqx1NA==" saltValue="OOuuWQZFezZJJlQF2hXZsA==" spinCount="100000" sheet="1" objects="1" scenarios="1" selectLockedCells="1"/>
  <mergeCells count="10">
    <mergeCell ref="B18:B20"/>
    <mergeCell ref="B23:G23"/>
    <mergeCell ref="F2:G2"/>
    <mergeCell ref="A4:G4"/>
    <mergeCell ref="C7:G7"/>
    <mergeCell ref="C8:G8"/>
    <mergeCell ref="B9:B13"/>
    <mergeCell ref="B14:B17"/>
    <mergeCell ref="C6:G6"/>
    <mergeCell ref="C19:G20"/>
  </mergeCells>
  <phoneticPr fontId="19"/>
  <pageMargins left="0.70866141732283472" right="0.70866141732283472" top="0.74803149606299213" bottom="0.74803149606299213" header="0.31496062992125984" footer="0.31496062992125984"/>
  <pageSetup paperSize="9" scale="77" orientation="portrait" blackAndWhite="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44D6-905A-449D-ADB6-55FC48D07602}">
  <sheetPr codeName="Sheet98"/>
  <dimension ref="A1:AA22"/>
  <sheetViews>
    <sheetView view="pageBreakPreview" zoomScale="85" zoomScaleNormal="100" zoomScaleSheetLayoutView="85" workbookViewId="0">
      <selection activeCell="AA1" sqref="AA1"/>
    </sheetView>
  </sheetViews>
  <sheetFormatPr defaultRowHeight="13.5"/>
  <cols>
    <col min="1" max="1" width="1.25" style="1" customWidth="1"/>
    <col min="2" max="2" width="24.25" style="1" customWidth="1"/>
    <col min="3" max="3" width="4" style="1" customWidth="1"/>
    <col min="4" max="6" width="20.125" style="1" customWidth="1"/>
    <col min="7" max="7" width="3.125" style="1" customWidth="1"/>
    <col min="8" max="8" width="1.5" style="1" customWidth="1"/>
    <col min="9" max="26" width="9" style="1" hidden="1" customWidth="1"/>
    <col min="27" max="256" width="9" style="1"/>
    <col min="257" max="257" width="1.25" style="1" customWidth="1"/>
    <col min="258" max="258" width="24.25" style="1" customWidth="1"/>
    <col min="259" max="259" width="4" style="1" customWidth="1"/>
    <col min="260" max="262" width="20.125" style="1" customWidth="1"/>
    <col min="263" max="263" width="3.125" style="1" customWidth="1"/>
    <col min="264" max="512" width="9" style="1"/>
    <col min="513" max="513" width="1.25" style="1" customWidth="1"/>
    <col min="514" max="514" width="24.25" style="1" customWidth="1"/>
    <col min="515" max="515" width="4" style="1" customWidth="1"/>
    <col min="516" max="518" width="20.125" style="1" customWidth="1"/>
    <col min="519" max="519" width="3.125" style="1" customWidth="1"/>
    <col min="520" max="768" width="9" style="1"/>
    <col min="769" max="769" width="1.25" style="1" customWidth="1"/>
    <col min="770" max="770" width="24.25" style="1" customWidth="1"/>
    <col min="771" max="771" width="4" style="1" customWidth="1"/>
    <col min="772" max="774" width="20.125" style="1" customWidth="1"/>
    <col min="775" max="775" width="3.125" style="1" customWidth="1"/>
    <col min="776" max="1024" width="9" style="1"/>
    <col min="1025" max="1025" width="1.25" style="1" customWidth="1"/>
    <col min="1026" max="1026" width="24.25" style="1" customWidth="1"/>
    <col min="1027" max="1027" width="4" style="1" customWidth="1"/>
    <col min="1028" max="1030" width="20.125" style="1" customWidth="1"/>
    <col min="1031" max="1031" width="3.125" style="1" customWidth="1"/>
    <col min="1032" max="1280" width="9" style="1"/>
    <col min="1281" max="1281" width="1.25" style="1" customWidth="1"/>
    <col min="1282" max="1282" width="24.25" style="1" customWidth="1"/>
    <col min="1283" max="1283" width="4" style="1" customWidth="1"/>
    <col min="1284" max="1286" width="20.125" style="1" customWidth="1"/>
    <col min="1287" max="1287" width="3.125" style="1" customWidth="1"/>
    <col min="1288" max="1536" width="9" style="1"/>
    <col min="1537" max="1537" width="1.25" style="1" customWidth="1"/>
    <col min="1538" max="1538" width="24.25" style="1" customWidth="1"/>
    <col min="1539" max="1539" width="4" style="1" customWidth="1"/>
    <col min="1540" max="1542" width="20.125" style="1" customWidth="1"/>
    <col min="1543" max="1543" width="3.125" style="1" customWidth="1"/>
    <col min="1544" max="1792" width="9" style="1"/>
    <col min="1793" max="1793" width="1.25" style="1" customWidth="1"/>
    <col min="1794" max="1794" width="24.25" style="1" customWidth="1"/>
    <col min="1795" max="1795" width="4" style="1" customWidth="1"/>
    <col min="1796" max="1798" width="20.125" style="1" customWidth="1"/>
    <col min="1799" max="1799" width="3.125" style="1" customWidth="1"/>
    <col min="1800" max="2048" width="9" style="1"/>
    <col min="2049" max="2049" width="1.25" style="1" customWidth="1"/>
    <col min="2050" max="2050" width="24.25" style="1" customWidth="1"/>
    <col min="2051" max="2051" width="4" style="1" customWidth="1"/>
    <col min="2052" max="2054" width="20.125" style="1" customWidth="1"/>
    <col min="2055" max="2055" width="3.125" style="1" customWidth="1"/>
    <col min="2056" max="2304" width="9" style="1"/>
    <col min="2305" max="2305" width="1.25" style="1" customWidth="1"/>
    <col min="2306" max="2306" width="24.25" style="1" customWidth="1"/>
    <col min="2307" max="2307" width="4" style="1" customWidth="1"/>
    <col min="2308" max="2310" width="20.125" style="1" customWidth="1"/>
    <col min="2311" max="2311" width="3.125" style="1" customWidth="1"/>
    <col min="2312" max="2560" width="9" style="1"/>
    <col min="2561" max="2561" width="1.25" style="1" customWidth="1"/>
    <col min="2562" max="2562" width="24.25" style="1" customWidth="1"/>
    <col min="2563" max="2563" width="4" style="1" customWidth="1"/>
    <col min="2564" max="2566" width="20.125" style="1" customWidth="1"/>
    <col min="2567" max="2567" width="3.125" style="1" customWidth="1"/>
    <col min="2568" max="2816" width="9" style="1"/>
    <col min="2817" max="2817" width="1.25" style="1" customWidth="1"/>
    <col min="2818" max="2818" width="24.25" style="1" customWidth="1"/>
    <col min="2819" max="2819" width="4" style="1" customWidth="1"/>
    <col min="2820" max="2822" width="20.125" style="1" customWidth="1"/>
    <col min="2823" max="2823" width="3.125" style="1" customWidth="1"/>
    <col min="2824" max="3072" width="9" style="1"/>
    <col min="3073" max="3073" width="1.25" style="1" customWidth="1"/>
    <col min="3074" max="3074" width="24.25" style="1" customWidth="1"/>
    <col min="3075" max="3075" width="4" style="1" customWidth="1"/>
    <col min="3076" max="3078" width="20.125" style="1" customWidth="1"/>
    <col min="3079" max="3079" width="3.125" style="1" customWidth="1"/>
    <col min="3080" max="3328" width="9" style="1"/>
    <col min="3329" max="3329" width="1.25" style="1" customWidth="1"/>
    <col min="3330" max="3330" width="24.25" style="1" customWidth="1"/>
    <col min="3331" max="3331" width="4" style="1" customWidth="1"/>
    <col min="3332" max="3334" width="20.125" style="1" customWidth="1"/>
    <col min="3335" max="3335" width="3.125" style="1" customWidth="1"/>
    <col min="3336" max="3584" width="9" style="1"/>
    <col min="3585" max="3585" width="1.25" style="1" customWidth="1"/>
    <col min="3586" max="3586" width="24.25" style="1" customWidth="1"/>
    <col min="3587" max="3587" width="4" style="1" customWidth="1"/>
    <col min="3588" max="3590" width="20.125" style="1" customWidth="1"/>
    <col min="3591" max="3591" width="3.125" style="1" customWidth="1"/>
    <col min="3592" max="3840" width="9" style="1"/>
    <col min="3841" max="3841" width="1.25" style="1" customWidth="1"/>
    <col min="3842" max="3842" width="24.25" style="1" customWidth="1"/>
    <col min="3843" max="3843" width="4" style="1" customWidth="1"/>
    <col min="3844" max="3846" width="20.125" style="1" customWidth="1"/>
    <col min="3847" max="3847" width="3.125" style="1" customWidth="1"/>
    <col min="3848" max="4096" width="9" style="1"/>
    <col min="4097" max="4097" width="1.25" style="1" customWidth="1"/>
    <col min="4098" max="4098" width="24.25" style="1" customWidth="1"/>
    <col min="4099" max="4099" width="4" style="1" customWidth="1"/>
    <col min="4100" max="4102" width="20.125" style="1" customWidth="1"/>
    <col min="4103" max="4103" width="3.125" style="1" customWidth="1"/>
    <col min="4104" max="4352" width="9" style="1"/>
    <col min="4353" max="4353" width="1.25" style="1" customWidth="1"/>
    <col min="4354" max="4354" width="24.25" style="1" customWidth="1"/>
    <col min="4355" max="4355" width="4" style="1" customWidth="1"/>
    <col min="4356" max="4358" width="20.125" style="1" customWidth="1"/>
    <col min="4359" max="4359" width="3.125" style="1" customWidth="1"/>
    <col min="4360" max="4608" width="9" style="1"/>
    <col min="4609" max="4609" width="1.25" style="1" customWidth="1"/>
    <col min="4610" max="4610" width="24.25" style="1" customWidth="1"/>
    <col min="4611" max="4611" width="4" style="1" customWidth="1"/>
    <col min="4612" max="4614" width="20.125" style="1" customWidth="1"/>
    <col min="4615" max="4615" width="3.125" style="1" customWidth="1"/>
    <col min="4616" max="4864" width="9" style="1"/>
    <col min="4865" max="4865" width="1.25" style="1" customWidth="1"/>
    <col min="4866" max="4866" width="24.25" style="1" customWidth="1"/>
    <col min="4867" max="4867" width="4" style="1" customWidth="1"/>
    <col min="4868" max="4870" width="20.125" style="1" customWidth="1"/>
    <col min="4871" max="4871" width="3.125" style="1" customWidth="1"/>
    <col min="4872" max="5120" width="9" style="1"/>
    <col min="5121" max="5121" width="1.25" style="1" customWidth="1"/>
    <col min="5122" max="5122" width="24.25" style="1" customWidth="1"/>
    <col min="5123" max="5123" width="4" style="1" customWidth="1"/>
    <col min="5124" max="5126" width="20.125" style="1" customWidth="1"/>
    <col min="5127" max="5127" width="3.125" style="1" customWidth="1"/>
    <col min="5128" max="5376" width="9" style="1"/>
    <col min="5377" max="5377" width="1.25" style="1" customWidth="1"/>
    <col min="5378" max="5378" width="24.25" style="1" customWidth="1"/>
    <col min="5379" max="5379" width="4" style="1" customWidth="1"/>
    <col min="5380" max="5382" width="20.125" style="1" customWidth="1"/>
    <col min="5383" max="5383" width="3.125" style="1" customWidth="1"/>
    <col min="5384" max="5632" width="9" style="1"/>
    <col min="5633" max="5633" width="1.25" style="1" customWidth="1"/>
    <col min="5634" max="5634" width="24.25" style="1" customWidth="1"/>
    <col min="5635" max="5635" width="4" style="1" customWidth="1"/>
    <col min="5636" max="5638" width="20.125" style="1" customWidth="1"/>
    <col min="5639" max="5639" width="3.125" style="1" customWidth="1"/>
    <col min="5640" max="5888" width="9" style="1"/>
    <col min="5889" max="5889" width="1.25" style="1" customWidth="1"/>
    <col min="5890" max="5890" width="24.25" style="1" customWidth="1"/>
    <col min="5891" max="5891" width="4" style="1" customWidth="1"/>
    <col min="5892" max="5894" width="20.125" style="1" customWidth="1"/>
    <col min="5895" max="5895" width="3.125" style="1" customWidth="1"/>
    <col min="5896" max="6144" width="9" style="1"/>
    <col min="6145" max="6145" width="1.25" style="1" customWidth="1"/>
    <col min="6146" max="6146" width="24.25" style="1" customWidth="1"/>
    <col min="6147" max="6147" width="4" style="1" customWidth="1"/>
    <col min="6148" max="6150" width="20.125" style="1" customWidth="1"/>
    <col min="6151" max="6151" width="3.125" style="1" customWidth="1"/>
    <col min="6152" max="6400" width="9" style="1"/>
    <col min="6401" max="6401" width="1.25" style="1" customWidth="1"/>
    <col min="6402" max="6402" width="24.25" style="1" customWidth="1"/>
    <col min="6403" max="6403" width="4" style="1" customWidth="1"/>
    <col min="6404" max="6406" width="20.125" style="1" customWidth="1"/>
    <col min="6407" max="6407" width="3.125" style="1" customWidth="1"/>
    <col min="6408" max="6656" width="9" style="1"/>
    <col min="6657" max="6657" width="1.25" style="1" customWidth="1"/>
    <col min="6658" max="6658" width="24.25" style="1" customWidth="1"/>
    <col min="6659" max="6659" width="4" style="1" customWidth="1"/>
    <col min="6660" max="6662" width="20.125" style="1" customWidth="1"/>
    <col min="6663" max="6663" width="3.125" style="1" customWidth="1"/>
    <col min="6664" max="6912" width="9" style="1"/>
    <col min="6913" max="6913" width="1.25" style="1" customWidth="1"/>
    <col min="6914" max="6914" width="24.25" style="1" customWidth="1"/>
    <col min="6915" max="6915" width="4" style="1" customWidth="1"/>
    <col min="6916" max="6918" width="20.125" style="1" customWidth="1"/>
    <col min="6919" max="6919" width="3.125" style="1" customWidth="1"/>
    <col min="6920" max="7168" width="9" style="1"/>
    <col min="7169" max="7169" width="1.25" style="1" customWidth="1"/>
    <col min="7170" max="7170" width="24.25" style="1" customWidth="1"/>
    <col min="7171" max="7171" width="4" style="1" customWidth="1"/>
    <col min="7172" max="7174" width="20.125" style="1" customWidth="1"/>
    <col min="7175" max="7175" width="3.125" style="1" customWidth="1"/>
    <col min="7176" max="7424" width="9" style="1"/>
    <col min="7425" max="7425" width="1.25" style="1" customWidth="1"/>
    <col min="7426" max="7426" width="24.25" style="1" customWidth="1"/>
    <col min="7427" max="7427" width="4" style="1" customWidth="1"/>
    <col min="7428" max="7430" width="20.125" style="1" customWidth="1"/>
    <col min="7431" max="7431" width="3.125" style="1" customWidth="1"/>
    <col min="7432" max="7680" width="9" style="1"/>
    <col min="7681" max="7681" width="1.25" style="1" customWidth="1"/>
    <col min="7682" max="7682" width="24.25" style="1" customWidth="1"/>
    <col min="7683" max="7683" width="4" style="1" customWidth="1"/>
    <col min="7684" max="7686" width="20.125" style="1" customWidth="1"/>
    <col min="7687" max="7687" width="3.125" style="1" customWidth="1"/>
    <col min="7688" max="7936" width="9" style="1"/>
    <col min="7937" max="7937" width="1.25" style="1" customWidth="1"/>
    <col min="7938" max="7938" width="24.25" style="1" customWidth="1"/>
    <col min="7939" max="7939" width="4" style="1" customWidth="1"/>
    <col min="7940" max="7942" width="20.125" style="1" customWidth="1"/>
    <col min="7943" max="7943" width="3.125" style="1" customWidth="1"/>
    <col min="7944" max="8192" width="9" style="1"/>
    <col min="8193" max="8193" width="1.25" style="1" customWidth="1"/>
    <col min="8194" max="8194" width="24.25" style="1" customWidth="1"/>
    <col min="8195" max="8195" width="4" style="1" customWidth="1"/>
    <col min="8196" max="8198" width="20.125" style="1" customWidth="1"/>
    <col min="8199" max="8199" width="3.125" style="1" customWidth="1"/>
    <col min="8200" max="8448" width="9" style="1"/>
    <col min="8449" max="8449" width="1.25" style="1" customWidth="1"/>
    <col min="8450" max="8450" width="24.25" style="1" customWidth="1"/>
    <col min="8451" max="8451" width="4" style="1" customWidth="1"/>
    <col min="8452" max="8454" width="20.125" style="1" customWidth="1"/>
    <col min="8455" max="8455" width="3.125" style="1" customWidth="1"/>
    <col min="8456" max="8704" width="9" style="1"/>
    <col min="8705" max="8705" width="1.25" style="1" customWidth="1"/>
    <col min="8706" max="8706" width="24.25" style="1" customWidth="1"/>
    <col min="8707" max="8707" width="4" style="1" customWidth="1"/>
    <col min="8708" max="8710" width="20.125" style="1" customWidth="1"/>
    <col min="8711" max="8711" width="3.125" style="1" customWidth="1"/>
    <col min="8712" max="8960" width="9" style="1"/>
    <col min="8961" max="8961" width="1.25" style="1" customWidth="1"/>
    <col min="8962" max="8962" width="24.25" style="1" customWidth="1"/>
    <col min="8963" max="8963" width="4" style="1" customWidth="1"/>
    <col min="8964" max="8966" width="20.125" style="1" customWidth="1"/>
    <col min="8967" max="8967" width="3.125" style="1" customWidth="1"/>
    <col min="8968" max="9216" width="9" style="1"/>
    <col min="9217" max="9217" width="1.25" style="1" customWidth="1"/>
    <col min="9218" max="9218" width="24.25" style="1" customWidth="1"/>
    <col min="9219" max="9219" width="4" style="1" customWidth="1"/>
    <col min="9220" max="9222" width="20.125" style="1" customWidth="1"/>
    <col min="9223" max="9223" width="3.125" style="1" customWidth="1"/>
    <col min="9224" max="9472" width="9" style="1"/>
    <col min="9473" max="9473" width="1.25" style="1" customWidth="1"/>
    <col min="9474" max="9474" width="24.25" style="1" customWidth="1"/>
    <col min="9475" max="9475" width="4" style="1" customWidth="1"/>
    <col min="9476" max="9478" width="20.125" style="1" customWidth="1"/>
    <col min="9479" max="9479" width="3.125" style="1" customWidth="1"/>
    <col min="9480" max="9728" width="9" style="1"/>
    <col min="9729" max="9729" width="1.25" style="1" customWidth="1"/>
    <col min="9730" max="9730" width="24.25" style="1" customWidth="1"/>
    <col min="9731" max="9731" width="4" style="1" customWidth="1"/>
    <col min="9732" max="9734" width="20.125" style="1" customWidth="1"/>
    <col min="9735" max="9735" width="3.125" style="1" customWidth="1"/>
    <col min="9736" max="9984" width="9" style="1"/>
    <col min="9985" max="9985" width="1.25" style="1" customWidth="1"/>
    <col min="9986" max="9986" width="24.25" style="1" customWidth="1"/>
    <col min="9987" max="9987" width="4" style="1" customWidth="1"/>
    <col min="9988" max="9990" width="20.125" style="1" customWidth="1"/>
    <col min="9991" max="9991" width="3.125" style="1" customWidth="1"/>
    <col min="9992" max="10240" width="9" style="1"/>
    <col min="10241" max="10241" width="1.25" style="1" customWidth="1"/>
    <col min="10242" max="10242" width="24.25" style="1" customWidth="1"/>
    <col min="10243" max="10243" width="4" style="1" customWidth="1"/>
    <col min="10244" max="10246" width="20.125" style="1" customWidth="1"/>
    <col min="10247" max="10247" width="3.125" style="1" customWidth="1"/>
    <col min="10248" max="10496" width="9" style="1"/>
    <col min="10497" max="10497" width="1.25" style="1" customWidth="1"/>
    <col min="10498" max="10498" width="24.25" style="1" customWidth="1"/>
    <col min="10499" max="10499" width="4" style="1" customWidth="1"/>
    <col min="10500" max="10502" width="20.125" style="1" customWidth="1"/>
    <col min="10503" max="10503" width="3.125" style="1" customWidth="1"/>
    <col min="10504" max="10752" width="9" style="1"/>
    <col min="10753" max="10753" width="1.25" style="1" customWidth="1"/>
    <col min="10754" max="10754" width="24.25" style="1" customWidth="1"/>
    <col min="10755" max="10755" width="4" style="1" customWidth="1"/>
    <col min="10756" max="10758" width="20.125" style="1" customWidth="1"/>
    <col min="10759" max="10759" width="3.125" style="1" customWidth="1"/>
    <col min="10760" max="11008" width="9" style="1"/>
    <col min="11009" max="11009" width="1.25" style="1" customWidth="1"/>
    <col min="11010" max="11010" width="24.25" style="1" customWidth="1"/>
    <col min="11011" max="11011" width="4" style="1" customWidth="1"/>
    <col min="11012" max="11014" width="20.125" style="1" customWidth="1"/>
    <col min="11015" max="11015" width="3.125" style="1" customWidth="1"/>
    <col min="11016" max="11264" width="9" style="1"/>
    <col min="11265" max="11265" width="1.25" style="1" customWidth="1"/>
    <col min="11266" max="11266" width="24.25" style="1" customWidth="1"/>
    <col min="11267" max="11267" width="4" style="1" customWidth="1"/>
    <col min="11268" max="11270" width="20.125" style="1" customWidth="1"/>
    <col min="11271" max="11271" width="3.125" style="1" customWidth="1"/>
    <col min="11272" max="11520" width="9" style="1"/>
    <col min="11521" max="11521" width="1.25" style="1" customWidth="1"/>
    <col min="11522" max="11522" width="24.25" style="1" customWidth="1"/>
    <col min="11523" max="11523" width="4" style="1" customWidth="1"/>
    <col min="11524" max="11526" width="20.125" style="1" customWidth="1"/>
    <col min="11527" max="11527" width="3.125" style="1" customWidth="1"/>
    <col min="11528" max="11776" width="9" style="1"/>
    <col min="11777" max="11777" width="1.25" style="1" customWidth="1"/>
    <col min="11778" max="11778" width="24.25" style="1" customWidth="1"/>
    <col min="11779" max="11779" width="4" style="1" customWidth="1"/>
    <col min="11780" max="11782" width="20.125" style="1" customWidth="1"/>
    <col min="11783" max="11783" width="3.125" style="1" customWidth="1"/>
    <col min="11784" max="12032" width="9" style="1"/>
    <col min="12033" max="12033" width="1.25" style="1" customWidth="1"/>
    <col min="12034" max="12034" width="24.25" style="1" customWidth="1"/>
    <col min="12035" max="12035" width="4" style="1" customWidth="1"/>
    <col min="12036" max="12038" width="20.125" style="1" customWidth="1"/>
    <col min="12039" max="12039" width="3.125" style="1" customWidth="1"/>
    <col min="12040" max="12288" width="9" style="1"/>
    <col min="12289" max="12289" width="1.25" style="1" customWidth="1"/>
    <col min="12290" max="12290" width="24.25" style="1" customWidth="1"/>
    <col min="12291" max="12291" width="4" style="1" customWidth="1"/>
    <col min="12292" max="12294" width="20.125" style="1" customWidth="1"/>
    <col min="12295" max="12295" width="3.125" style="1" customWidth="1"/>
    <col min="12296" max="12544" width="9" style="1"/>
    <col min="12545" max="12545" width="1.25" style="1" customWidth="1"/>
    <col min="12546" max="12546" width="24.25" style="1" customWidth="1"/>
    <col min="12547" max="12547" width="4" style="1" customWidth="1"/>
    <col min="12548" max="12550" width="20.125" style="1" customWidth="1"/>
    <col min="12551" max="12551" width="3.125" style="1" customWidth="1"/>
    <col min="12552" max="12800" width="9" style="1"/>
    <col min="12801" max="12801" width="1.25" style="1" customWidth="1"/>
    <col min="12802" max="12802" width="24.25" style="1" customWidth="1"/>
    <col min="12803" max="12803" width="4" style="1" customWidth="1"/>
    <col min="12804" max="12806" width="20.125" style="1" customWidth="1"/>
    <col min="12807" max="12807" width="3.125" style="1" customWidth="1"/>
    <col min="12808" max="13056" width="9" style="1"/>
    <col min="13057" max="13057" width="1.25" style="1" customWidth="1"/>
    <col min="13058" max="13058" width="24.25" style="1" customWidth="1"/>
    <col min="13059" max="13059" width="4" style="1" customWidth="1"/>
    <col min="13060" max="13062" width="20.125" style="1" customWidth="1"/>
    <col min="13063" max="13063" width="3.125" style="1" customWidth="1"/>
    <col min="13064" max="13312" width="9" style="1"/>
    <col min="13313" max="13313" width="1.25" style="1" customWidth="1"/>
    <col min="13314" max="13314" width="24.25" style="1" customWidth="1"/>
    <col min="13315" max="13315" width="4" style="1" customWidth="1"/>
    <col min="13316" max="13318" width="20.125" style="1" customWidth="1"/>
    <col min="13319" max="13319" width="3.125" style="1" customWidth="1"/>
    <col min="13320" max="13568" width="9" style="1"/>
    <col min="13569" max="13569" width="1.25" style="1" customWidth="1"/>
    <col min="13570" max="13570" width="24.25" style="1" customWidth="1"/>
    <col min="13571" max="13571" width="4" style="1" customWidth="1"/>
    <col min="13572" max="13574" width="20.125" style="1" customWidth="1"/>
    <col min="13575" max="13575" width="3.125" style="1" customWidth="1"/>
    <col min="13576" max="13824" width="9" style="1"/>
    <col min="13825" max="13825" width="1.25" style="1" customWidth="1"/>
    <col min="13826" max="13826" width="24.25" style="1" customWidth="1"/>
    <col min="13827" max="13827" width="4" style="1" customWidth="1"/>
    <col min="13828" max="13830" width="20.125" style="1" customWidth="1"/>
    <col min="13831" max="13831" width="3.125" style="1" customWidth="1"/>
    <col min="13832" max="14080" width="9" style="1"/>
    <col min="14081" max="14081" width="1.25" style="1" customWidth="1"/>
    <col min="14082" max="14082" width="24.25" style="1" customWidth="1"/>
    <col min="14083" max="14083" width="4" style="1" customWidth="1"/>
    <col min="14084" max="14086" width="20.125" style="1" customWidth="1"/>
    <col min="14087" max="14087" width="3.125" style="1" customWidth="1"/>
    <col min="14088" max="14336" width="9" style="1"/>
    <col min="14337" max="14337" width="1.25" style="1" customWidth="1"/>
    <col min="14338" max="14338" width="24.25" style="1" customWidth="1"/>
    <col min="14339" max="14339" width="4" style="1" customWidth="1"/>
    <col min="14340" max="14342" width="20.125" style="1" customWidth="1"/>
    <col min="14343" max="14343" width="3.125" style="1" customWidth="1"/>
    <col min="14344" max="14592" width="9" style="1"/>
    <col min="14593" max="14593" width="1.25" style="1" customWidth="1"/>
    <col min="14594" max="14594" width="24.25" style="1" customWidth="1"/>
    <col min="14595" max="14595" width="4" style="1" customWidth="1"/>
    <col min="14596" max="14598" width="20.125" style="1" customWidth="1"/>
    <col min="14599" max="14599" width="3.125" style="1" customWidth="1"/>
    <col min="14600" max="14848" width="9" style="1"/>
    <col min="14849" max="14849" width="1.25" style="1" customWidth="1"/>
    <col min="14850" max="14850" width="24.25" style="1" customWidth="1"/>
    <col min="14851" max="14851" width="4" style="1" customWidth="1"/>
    <col min="14852" max="14854" width="20.125" style="1" customWidth="1"/>
    <col min="14855" max="14855" width="3.125" style="1" customWidth="1"/>
    <col min="14856" max="15104" width="9" style="1"/>
    <col min="15105" max="15105" width="1.25" style="1" customWidth="1"/>
    <col min="15106" max="15106" width="24.25" style="1" customWidth="1"/>
    <col min="15107" max="15107" width="4" style="1" customWidth="1"/>
    <col min="15108" max="15110" width="20.125" style="1" customWidth="1"/>
    <col min="15111" max="15111" width="3.125" style="1" customWidth="1"/>
    <col min="15112" max="15360" width="9" style="1"/>
    <col min="15361" max="15361" width="1.25" style="1" customWidth="1"/>
    <col min="15362" max="15362" width="24.25" style="1" customWidth="1"/>
    <col min="15363" max="15363" width="4" style="1" customWidth="1"/>
    <col min="15364" max="15366" width="20.125" style="1" customWidth="1"/>
    <col min="15367" max="15367" width="3.125" style="1" customWidth="1"/>
    <col min="15368" max="15616" width="9" style="1"/>
    <col min="15617" max="15617" width="1.25" style="1" customWidth="1"/>
    <col min="15618" max="15618" width="24.25" style="1" customWidth="1"/>
    <col min="15619" max="15619" width="4" style="1" customWidth="1"/>
    <col min="15620" max="15622" width="20.125" style="1" customWidth="1"/>
    <col min="15623" max="15623" width="3.125" style="1" customWidth="1"/>
    <col min="15624" max="15872" width="9" style="1"/>
    <col min="15873" max="15873" width="1.25" style="1" customWidth="1"/>
    <col min="15874" max="15874" width="24.25" style="1" customWidth="1"/>
    <col min="15875" max="15875" width="4" style="1" customWidth="1"/>
    <col min="15876" max="15878" width="20.125" style="1" customWidth="1"/>
    <col min="15879" max="15879" width="3.125" style="1" customWidth="1"/>
    <col min="15880" max="16128" width="9" style="1"/>
    <col min="16129" max="16129" width="1.25" style="1" customWidth="1"/>
    <col min="16130" max="16130" width="24.25" style="1" customWidth="1"/>
    <col min="16131" max="16131" width="4" style="1" customWidth="1"/>
    <col min="16132" max="16134" width="20.125" style="1" customWidth="1"/>
    <col min="16135" max="16135" width="3.125" style="1" customWidth="1"/>
    <col min="16136" max="16384" width="9" style="1"/>
  </cols>
  <sheetData>
    <row r="1" spans="1:27" ht="18.75" customHeight="1">
      <c r="A1" s="30"/>
      <c r="B1" s="20" t="s">
        <v>475</v>
      </c>
      <c r="C1" s="20"/>
      <c r="D1" s="20"/>
      <c r="E1" s="20"/>
      <c r="F1" s="20"/>
      <c r="G1" s="20"/>
      <c r="AA1" s="550"/>
    </row>
    <row r="2" spans="1:27" ht="21" customHeight="1">
      <c r="A2" s="19"/>
      <c r="B2" s="20"/>
      <c r="C2" s="20"/>
      <c r="D2" s="20"/>
      <c r="E2" s="20"/>
      <c r="F2" s="1106" t="str">
        <f>入力!R4</f>
        <v>令和年月日</v>
      </c>
      <c r="G2" s="1106"/>
    </row>
    <row r="3" spans="1:27" ht="29.25" customHeight="1">
      <c r="A3" s="19"/>
      <c r="B3" s="20"/>
      <c r="C3" s="20"/>
      <c r="D3" s="20"/>
      <c r="E3" s="20"/>
      <c r="F3" s="21"/>
      <c r="G3" s="21"/>
    </row>
    <row r="4" spans="1:27" ht="30.75" customHeight="1">
      <c r="A4" s="1339" t="s">
        <v>476</v>
      </c>
      <c r="B4" s="1214"/>
      <c r="C4" s="1214"/>
      <c r="D4" s="1214"/>
      <c r="E4" s="1214"/>
      <c r="F4" s="1214"/>
      <c r="G4" s="1214"/>
    </row>
    <row r="5" spans="1:27" ht="14.25" customHeight="1">
      <c r="A5" s="22"/>
      <c r="B5" s="22"/>
      <c r="C5" s="22"/>
      <c r="D5" s="22"/>
      <c r="E5" s="22"/>
      <c r="F5" s="22"/>
      <c r="G5" s="22"/>
    </row>
    <row r="6" spans="1:27" ht="36" customHeight="1">
      <c r="A6" s="22"/>
      <c r="B6" s="64" t="s">
        <v>191</v>
      </c>
      <c r="C6" s="1108">
        <f>入力!C25</f>
        <v>0</v>
      </c>
      <c r="D6" s="1264"/>
      <c r="E6" s="1264"/>
      <c r="F6" s="1264"/>
      <c r="G6" s="1265"/>
    </row>
    <row r="7" spans="1:27" ht="30" customHeight="1">
      <c r="A7" s="20"/>
      <c r="B7" s="60" t="s">
        <v>349</v>
      </c>
      <c r="C7" s="1340">
        <f>IF(入力!E124=P8,P7,IF(入力!E124=Q8,Q7,IF(入力!E124=R8,R7,)))</f>
        <v>0</v>
      </c>
      <c r="D7" s="1340"/>
      <c r="E7" s="1340"/>
      <c r="F7" s="1340"/>
      <c r="G7" s="1340"/>
      <c r="K7" s="260"/>
      <c r="L7" s="260"/>
      <c r="M7" s="260"/>
      <c r="P7" s="260" t="s">
        <v>1064</v>
      </c>
      <c r="Q7" s="260" t="s">
        <v>1065</v>
      </c>
      <c r="R7" s="260" t="s">
        <v>1066</v>
      </c>
    </row>
    <row r="8" spans="1:27" ht="30" customHeight="1">
      <c r="A8" s="20"/>
      <c r="B8" s="59" t="s">
        <v>350</v>
      </c>
      <c r="C8" s="1341" t="s">
        <v>477</v>
      </c>
      <c r="D8" s="1342"/>
      <c r="E8" s="1342"/>
      <c r="F8" s="1342"/>
      <c r="G8" s="1343"/>
      <c r="K8" s="260"/>
      <c r="L8" s="260"/>
      <c r="M8" s="260"/>
      <c r="P8" s="260" t="s">
        <v>690</v>
      </c>
      <c r="Q8" s="260" t="s">
        <v>1067</v>
      </c>
      <c r="R8" s="260" t="s">
        <v>691</v>
      </c>
    </row>
    <row r="9" spans="1:27" ht="3.75" customHeight="1">
      <c r="A9" s="20"/>
      <c r="B9" s="1370" t="s">
        <v>351</v>
      </c>
      <c r="C9" s="27"/>
      <c r="D9" s="163"/>
      <c r="E9" s="83"/>
      <c r="F9" s="163"/>
      <c r="G9" s="28"/>
    </row>
    <row r="10" spans="1:27" ht="29.25" customHeight="1">
      <c r="A10" s="20"/>
      <c r="B10" s="1190"/>
      <c r="C10" s="20"/>
      <c r="D10" s="120"/>
      <c r="E10" s="21"/>
      <c r="F10" s="47"/>
      <c r="G10" s="23"/>
    </row>
    <row r="11" spans="1:27" ht="88.5" customHeight="1">
      <c r="A11" s="20"/>
      <c r="B11" s="1191"/>
      <c r="C11" s="25"/>
      <c r="D11" s="1486" t="s">
        <v>478</v>
      </c>
      <c r="E11" s="1486"/>
      <c r="F11" s="1486"/>
      <c r="G11" s="26"/>
    </row>
    <row r="12" spans="1:27" ht="14.25" customHeight="1">
      <c r="A12" s="20"/>
      <c r="B12" s="29"/>
      <c r="C12" s="20"/>
      <c r="D12" s="39"/>
      <c r="E12" s="39"/>
      <c r="F12" s="39"/>
      <c r="G12" s="20"/>
    </row>
    <row r="13" spans="1:27" ht="23.25" hidden="1" customHeight="1">
      <c r="A13" s="20"/>
      <c r="B13" s="276" t="s">
        <v>194</v>
      </c>
      <c r="C13" s="20"/>
      <c r="D13" s="20"/>
      <c r="E13" s="20"/>
      <c r="F13" s="20"/>
      <c r="G13" s="20"/>
    </row>
    <row r="14" spans="1:27" ht="21" customHeight="1">
      <c r="A14" s="20"/>
      <c r="B14" s="1354" t="s">
        <v>925</v>
      </c>
      <c r="C14" s="1354"/>
      <c r="D14" s="1354"/>
      <c r="E14" s="1354"/>
      <c r="F14" s="1354"/>
      <c r="G14" s="20"/>
    </row>
    <row r="15" spans="1:27">
      <c r="A15" s="20"/>
      <c r="B15" s="20"/>
      <c r="C15" s="20"/>
      <c r="D15" s="20"/>
      <c r="E15" s="20"/>
      <c r="F15" s="20"/>
      <c r="G15" s="20"/>
    </row>
    <row r="22" spans="6:6" ht="17.25">
      <c r="F22" s="164"/>
    </row>
  </sheetData>
  <sheetProtection algorithmName="SHA-512" hashValue="U9RP2p91jC1fNWKUglUAtbS35tB8cu/DDIpKp6nzZlScbGWuZkoUpu1YWHRBY6An70Yqav96loVFxUDLy+cbsg==" saltValue="A0xJG9EVIN2Kl1tuKeR3+Q==" spinCount="100000" sheet="1" objects="1" scenarios="1" selectLockedCells="1"/>
  <mergeCells count="8">
    <mergeCell ref="B14:F14"/>
    <mergeCell ref="F2:G2"/>
    <mergeCell ref="A4:G4"/>
    <mergeCell ref="C7:G7"/>
    <mergeCell ref="C8:G8"/>
    <mergeCell ref="B9:B11"/>
    <mergeCell ref="D11:F11"/>
    <mergeCell ref="C6:G6"/>
  </mergeCells>
  <phoneticPr fontId="19"/>
  <pageMargins left="0.7" right="0.7" top="0.75" bottom="0.75" header="0.3" footer="0.3"/>
  <pageSetup paperSize="9" scale="7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1570-FD40-4730-A0A8-238BBC9F1CAA}">
  <sheetPr codeName="Sheet99"/>
  <dimension ref="B1:AA44"/>
  <sheetViews>
    <sheetView view="pageBreakPreview" zoomScale="85" zoomScaleNormal="100" zoomScaleSheetLayoutView="85" workbookViewId="0">
      <selection activeCell="C12" sqref="C12:D12"/>
    </sheetView>
  </sheetViews>
  <sheetFormatPr defaultColWidth="9" defaultRowHeight="13.5"/>
  <cols>
    <col min="1" max="1" width="1.125" style="165" customWidth="1"/>
    <col min="2" max="2" width="3" style="165" customWidth="1"/>
    <col min="3" max="3" width="12" style="165" customWidth="1"/>
    <col min="4" max="6" width="10.625" style="165" customWidth="1"/>
    <col min="7" max="7" width="16.125" style="165" customWidth="1"/>
    <col min="8" max="11" width="4.625" style="165" customWidth="1"/>
    <col min="12" max="12" width="2.25" style="165" customWidth="1"/>
    <col min="13" max="26" width="0" style="165" hidden="1" customWidth="1"/>
    <col min="27" max="16384" width="9" style="165"/>
  </cols>
  <sheetData>
    <row r="1" spans="2:27" ht="18.75">
      <c r="C1" s="165" t="s">
        <v>479</v>
      </c>
      <c r="E1" s="1498"/>
      <c r="F1" s="1498"/>
      <c r="G1" s="1498"/>
      <c r="H1" s="1498"/>
      <c r="I1" s="1498"/>
      <c r="J1" s="1498"/>
      <c r="K1" s="1498"/>
      <c r="L1" s="1498"/>
      <c r="AA1" s="550"/>
    </row>
    <row r="2" spans="2:27" ht="22.5" customHeight="1">
      <c r="B2" s="122"/>
      <c r="C2" s="122"/>
      <c r="D2" s="122"/>
      <c r="E2" s="122"/>
      <c r="F2" s="122"/>
      <c r="G2" s="1392" t="str">
        <f>入力!R4</f>
        <v>令和年月日</v>
      </c>
      <c r="H2" s="1392"/>
      <c r="I2" s="1392"/>
      <c r="J2" s="1392"/>
      <c r="K2" s="1392"/>
      <c r="L2" s="122"/>
    </row>
    <row r="3" spans="2:27" ht="18" customHeight="1">
      <c r="B3" s="122"/>
      <c r="C3" s="122"/>
      <c r="D3" s="122"/>
      <c r="E3" s="122"/>
      <c r="F3" s="122"/>
      <c r="G3" s="123"/>
      <c r="H3" s="267"/>
      <c r="I3" s="267"/>
      <c r="J3" s="267"/>
      <c r="K3" s="123"/>
      <c r="L3" s="122"/>
    </row>
    <row r="4" spans="2:27" ht="30.95" customHeight="1">
      <c r="B4" s="1499" t="s">
        <v>480</v>
      </c>
      <c r="C4" s="1393"/>
      <c r="D4" s="1393"/>
      <c r="E4" s="1393"/>
      <c r="F4" s="1393"/>
      <c r="G4" s="1393"/>
      <c r="H4" s="1393"/>
      <c r="I4" s="1393"/>
      <c r="J4" s="1393"/>
      <c r="K4" s="1393"/>
      <c r="L4" s="124"/>
      <c r="M4" s="166"/>
    </row>
    <row r="5" spans="2:27" ht="17.25" customHeight="1">
      <c r="B5" s="124"/>
      <c r="C5" s="124"/>
      <c r="D5" s="124"/>
      <c r="E5" s="124"/>
      <c r="F5" s="124"/>
      <c r="G5" s="124"/>
      <c r="H5" s="270"/>
      <c r="I5" s="270"/>
      <c r="J5" s="270"/>
      <c r="K5" s="124"/>
      <c r="L5" s="124"/>
      <c r="M5" s="166"/>
    </row>
    <row r="6" spans="2:27" ht="20.100000000000001" customHeight="1">
      <c r="B6" s="1195" t="s">
        <v>481</v>
      </c>
      <c r="C6" s="1195"/>
      <c r="D6" s="1195"/>
      <c r="E6" s="1217">
        <f>入力!C25</f>
        <v>0</v>
      </c>
      <c r="F6" s="1217"/>
      <c r="G6" s="1217"/>
      <c r="H6" s="1217"/>
      <c r="I6" s="1217"/>
      <c r="J6" s="1217"/>
      <c r="K6" s="1217"/>
      <c r="L6" s="124"/>
      <c r="M6" s="166"/>
    </row>
    <row r="7" spans="2:27" ht="20.100000000000001" customHeight="1">
      <c r="B7" s="1336" t="s">
        <v>266</v>
      </c>
      <c r="C7" s="1405"/>
      <c r="D7" s="1337"/>
      <c r="E7" s="1221" t="str">
        <f>IF(AND(入力!J45="○",入力!J46="○"),O7,IF(入力!J45="○",M7,N7))</f>
        <v>②　保育所等訪問支援</v>
      </c>
      <c r="F7" s="1279"/>
      <c r="G7" s="1279"/>
      <c r="H7" s="1279"/>
      <c r="I7" s="1279"/>
      <c r="J7" s="1279"/>
      <c r="K7" s="1280"/>
      <c r="L7" s="124"/>
      <c r="M7" s="1" t="s">
        <v>901</v>
      </c>
      <c r="N7" s="1" t="s">
        <v>902</v>
      </c>
      <c r="O7" s="146" t="s">
        <v>903</v>
      </c>
    </row>
    <row r="8" spans="2:27" ht="20.100000000000001" customHeight="1">
      <c r="B8" s="1195" t="s">
        <v>196</v>
      </c>
      <c r="C8" s="1195"/>
      <c r="D8" s="1195"/>
      <c r="E8" s="1217">
        <f>IF(入力!E137=M9,M8,IF(入力!E137=N9,N8,IF(入力!E137=O9,O8,)))</f>
        <v>0</v>
      </c>
      <c r="F8" s="1217"/>
      <c r="G8" s="1217"/>
      <c r="H8" s="1217"/>
      <c r="I8" s="1217"/>
      <c r="J8" s="1217"/>
      <c r="K8" s="1217"/>
      <c r="L8" s="124"/>
      <c r="M8" s="1" t="s">
        <v>892</v>
      </c>
      <c r="N8" s="1" t="s">
        <v>894</v>
      </c>
      <c r="O8" s="1" t="s">
        <v>893</v>
      </c>
    </row>
    <row r="9" spans="2:27" ht="9" customHeight="1">
      <c r="B9" s="67"/>
      <c r="C9" s="67"/>
      <c r="D9" s="67"/>
      <c r="E9" s="67"/>
      <c r="F9" s="67"/>
      <c r="G9" s="67"/>
      <c r="H9" s="264"/>
      <c r="I9" s="264"/>
      <c r="J9" s="264"/>
      <c r="K9" s="67"/>
      <c r="L9" s="124"/>
      <c r="M9" s="1" t="s">
        <v>690</v>
      </c>
      <c r="N9" s="1" t="s">
        <v>692</v>
      </c>
      <c r="O9" s="1" t="s">
        <v>691</v>
      </c>
    </row>
    <row r="10" spans="2:27" ht="20.100000000000001" customHeight="1">
      <c r="B10" s="1500" t="s">
        <v>482</v>
      </c>
      <c r="C10" s="1501"/>
      <c r="D10" s="1501"/>
      <c r="E10" s="1501"/>
      <c r="F10" s="1501"/>
      <c r="G10" s="1501"/>
      <c r="H10" s="1501"/>
      <c r="I10" s="1501"/>
      <c r="J10" s="1501"/>
      <c r="K10" s="1502"/>
      <c r="L10" s="122"/>
    </row>
    <row r="11" spans="2:27" ht="18" customHeight="1">
      <c r="B11" s="1490" t="s">
        <v>198</v>
      </c>
      <c r="C11" s="1490"/>
      <c r="D11" s="1490"/>
      <c r="E11" s="1490" t="s">
        <v>483</v>
      </c>
      <c r="F11" s="1490"/>
      <c r="G11" s="167" t="s">
        <v>484</v>
      </c>
      <c r="H11" s="1487" t="s">
        <v>928</v>
      </c>
      <c r="I11" s="1488"/>
      <c r="J11" s="1488"/>
      <c r="K11" s="1489"/>
      <c r="L11" s="122"/>
    </row>
    <row r="12" spans="2:27" ht="18" customHeight="1">
      <c r="B12" s="167">
        <v>1</v>
      </c>
      <c r="C12" s="1491"/>
      <c r="D12" s="1491"/>
      <c r="E12" s="1491"/>
      <c r="F12" s="1491"/>
      <c r="G12" s="563"/>
      <c r="H12" s="564"/>
      <c r="I12" s="265" t="s">
        <v>905</v>
      </c>
      <c r="J12" s="565"/>
      <c r="K12" s="266" t="s">
        <v>204</v>
      </c>
      <c r="L12" s="122"/>
      <c r="M12" s="165">
        <f>H12*12</f>
        <v>0</v>
      </c>
      <c r="N12" s="165">
        <f>J12</f>
        <v>0</v>
      </c>
      <c r="O12" s="165">
        <f>SUM(M12:N12)</f>
        <v>0</v>
      </c>
    </row>
    <row r="13" spans="2:27" ht="18" customHeight="1">
      <c r="B13" s="275"/>
      <c r="C13" s="1493"/>
      <c r="D13" s="1493"/>
      <c r="E13" s="1491"/>
      <c r="F13" s="1491"/>
      <c r="G13" s="563"/>
      <c r="H13" s="564"/>
      <c r="I13" s="265" t="s">
        <v>905</v>
      </c>
      <c r="J13" s="565"/>
      <c r="K13" s="266" t="s">
        <v>204</v>
      </c>
      <c r="L13" s="122"/>
      <c r="M13" s="165">
        <f t="shared" ref="M13:M14" si="0">H13*12</f>
        <v>0</v>
      </c>
      <c r="N13" s="165">
        <f t="shared" ref="N13:N14" si="1">J13</f>
        <v>0</v>
      </c>
      <c r="O13" s="165">
        <f t="shared" ref="O13:O14" si="2">SUM(M13:N13)</f>
        <v>0</v>
      </c>
    </row>
    <row r="14" spans="2:27" ht="18" customHeight="1">
      <c r="B14" s="275"/>
      <c r="C14" s="1493"/>
      <c r="D14" s="1493"/>
      <c r="E14" s="1491"/>
      <c r="F14" s="1491"/>
      <c r="G14" s="563"/>
      <c r="H14" s="564"/>
      <c r="I14" s="265" t="s">
        <v>905</v>
      </c>
      <c r="J14" s="565"/>
      <c r="K14" s="266" t="s">
        <v>204</v>
      </c>
      <c r="L14" s="122"/>
      <c r="M14" s="165">
        <f t="shared" si="0"/>
        <v>0</v>
      </c>
      <c r="N14" s="165">
        <f t="shared" si="1"/>
        <v>0</v>
      </c>
      <c r="O14" s="165">
        <f t="shared" si="2"/>
        <v>0</v>
      </c>
    </row>
    <row r="15" spans="2:27" ht="18" customHeight="1">
      <c r="B15" s="124"/>
      <c r="C15" s="124"/>
      <c r="D15" s="124"/>
      <c r="E15" s="124"/>
      <c r="F15" s="124"/>
      <c r="G15" s="267" t="s">
        <v>904</v>
      </c>
      <c r="H15" s="268">
        <f>P15</f>
        <v>0</v>
      </c>
      <c r="I15" s="265" t="s">
        <v>905</v>
      </c>
      <c r="J15" s="265">
        <f>Q15</f>
        <v>0</v>
      </c>
      <c r="K15" s="266" t="s">
        <v>204</v>
      </c>
      <c r="L15" s="122" t="s">
        <v>7</v>
      </c>
      <c r="O15" s="165">
        <f>SUM(O12:O14)</f>
        <v>0</v>
      </c>
      <c r="P15" s="165">
        <f>ROUNDDOWN(O15/12,0)</f>
        <v>0</v>
      </c>
      <c r="Q15" s="165">
        <f>(O15/12-ROUNDDOWN(O15/12,0))*12</f>
        <v>0</v>
      </c>
    </row>
    <row r="16" spans="2:27" ht="11.25" customHeight="1">
      <c r="B16" s="124"/>
      <c r="C16" s="124"/>
      <c r="D16" s="124"/>
      <c r="E16" s="124"/>
      <c r="F16" s="124"/>
      <c r="G16" s="124"/>
      <c r="H16" s="270"/>
      <c r="I16" s="270"/>
      <c r="J16" s="270"/>
      <c r="K16" s="185"/>
      <c r="L16" s="122"/>
    </row>
    <row r="17" spans="2:17" ht="18" customHeight="1">
      <c r="B17" s="1490" t="s">
        <v>198</v>
      </c>
      <c r="C17" s="1490"/>
      <c r="D17" s="1490"/>
      <c r="E17" s="1490" t="s">
        <v>483</v>
      </c>
      <c r="F17" s="1490"/>
      <c r="G17" s="167" t="s">
        <v>484</v>
      </c>
      <c r="H17" s="1487" t="s">
        <v>928</v>
      </c>
      <c r="I17" s="1488"/>
      <c r="J17" s="1488"/>
      <c r="K17" s="1489"/>
      <c r="L17" s="122"/>
    </row>
    <row r="18" spans="2:17" ht="18" customHeight="1">
      <c r="B18" s="167">
        <v>2</v>
      </c>
      <c r="C18" s="1491"/>
      <c r="D18" s="1491"/>
      <c r="E18" s="1491"/>
      <c r="F18" s="1491"/>
      <c r="G18" s="563"/>
      <c r="H18" s="564"/>
      <c r="I18" s="265" t="s">
        <v>905</v>
      </c>
      <c r="J18" s="565"/>
      <c r="K18" s="266" t="s">
        <v>204</v>
      </c>
      <c r="L18" s="122"/>
      <c r="M18" s="165">
        <f>H18*12</f>
        <v>0</v>
      </c>
      <c r="N18" s="165">
        <f>J18</f>
        <v>0</v>
      </c>
      <c r="O18" s="165">
        <f>SUM(M18:N18)</f>
        <v>0</v>
      </c>
    </row>
    <row r="19" spans="2:17" ht="18" customHeight="1">
      <c r="B19" s="275"/>
      <c r="C19" s="1493"/>
      <c r="D19" s="1493"/>
      <c r="E19" s="1491"/>
      <c r="F19" s="1491"/>
      <c r="G19" s="563"/>
      <c r="H19" s="564"/>
      <c r="I19" s="265" t="s">
        <v>905</v>
      </c>
      <c r="J19" s="565"/>
      <c r="K19" s="266" t="s">
        <v>204</v>
      </c>
      <c r="L19" s="122"/>
      <c r="M19" s="165">
        <f t="shared" ref="M19:M20" si="3">H19*12</f>
        <v>0</v>
      </c>
      <c r="N19" s="165">
        <f t="shared" ref="N19:N20" si="4">J19</f>
        <v>0</v>
      </c>
      <c r="O19" s="165">
        <f t="shared" ref="O19:O20" si="5">SUM(M19:N19)</f>
        <v>0</v>
      </c>
    </row>
    <row r="20" spans="2:17" ht="18" customHeight="1">
      <c r="B20" s="275"/>
      <c r="C20" s="1493"/>
      <c r="D20" s="1493"/>
      <c r="E20" s="1491"/>
      <c r="F20" s="1491"/>
      <c r="G20" s="563"/>
      <c r="H20" s="564"/>
      <c r="I20" s="265" t="s">
        <v>905</v>
      </c>
      <c r="J20" s="565"/>
      <c r="K20" s="266" t="s">
        <v>204</v>
      </c>
      <c r="L20" s="122"/>
      <c r="M20" s="165">
        <f t="shared" si="3"/>
        <v>0</v>
      </c>
      <c r="N20" s="165">
        <f t="shared" si="4"/>
        <v>0</v>
      </c>
      <c r="O20" s="165">
        <f t="shared" si="5"/>
        <v>0</v>
      </c>
    </row>
    <row r="21" spans="2:17" ht="18" customHeight="1">
      <c r="B21" s="169"/>
      <c r="C21" s="169"/>
      <c r="D21" s="169"/>
      <c r="E21" s="169"/>
      <c r="F21" s="169"/>
      <c r="G21" s="267" t="s">
        <v>904</v>
      </c>
      <c r="H21" s="268">
        <f>P21</f>
        <v>0</v>
      </c>
      <c r="I21" s="265" t="s">
        <v>905</v>
      </c>
      <c r="J21" s="265">
        <f>Q21</f>
        <v>0</v>
      </c>
      <c r="K21" s="266" t="s">
        <v>204</v>
      </c>
      <c r="L21" s="122"/>
      <c r="O21" s="165">
        <f>SUM(O18:O20)</f>
        <v>0</v>
      </c>
      <c r="P21" s="165">
        <f>ROUNDDOWN(O21/12,0)</f>
        <v>0</v>
      </c>
      <c r="Q21" s="165">
        <f>(O21/12-ROUNDDOWN(O21/12,0))*12</f>
        <v>0</v>
      </c>
    </row>
    <row r="22" spans="2:17" ht="12" customHeight="1">
      <c r="B22" s="124"/>
      <c r="C22" s="124"/>
      <c r="D22" s="124"/>
      <c r="E22" s="124"/>
      <c r="F22" s="124"/>
      <c r="G22" s="124"/>
      <c r="H22" s="270"/>
      <c r="I22" s="270"/>
      <c r="J22" s="270"/>
      <c r="K22" s="168"/>
      <c r="L22" s="122"/>
    </row>
    <row r="23" spans="2:17" ht="18" customHeight="1">
      <c r="B23" s="1490" t="s">
        <v>198</v>
      </c>
      <c r="C23" s="1490"/>
      <c r="D23" s="1490"/>
      <c r="E23" s="1490" t="s">
        <v>483</v>
      </c>
      <c r="F23" s="1490"/>
      <c r="G23" s="167" t="s">
        <v>484</v>
      </c>
      <c r="H23" s="1487" t="s">
        <v>928</v>
      </c>
      <c r="I23" s="1488"/>
      <c r="J23" s="1488"/>
      <c r="K23" s="1489"/>
      <c r="L23" s="122"/>
    </row>
    <row r="24" spans="2:17" ht="18" customHeight="1">
      <c r="B24" s="167">
        <v>3</v>
      </c>
      <c r="C24" s="1491"/>
      <c r="D24" s="1491"/>
      <c r="E24" s="1491"/>
      <c r="F24" s="1491"/>
      <c r="G24" s="563"/>
      <c r="H24" s="564"/>
      <c r="I24" s="265" t="s">
        <v>905</v>
      </c>
      <c r="J24" s="565"/>
      <c r="K24" s="266" t="s">
        <v>204</v>
      </c>
      <c r="L24" s="122"/>
      <c r="M24" s="165">
        <f>H24*12</f>
        <v>0</v>
      </c>
      <c r="N24" s="165">
        <f>J24</f>
        <v>0</v>
      </c>
      <c r="O24" s="165">
        <f>SUM(M24:N24)</f>
        <v>0</v>
      </c>
    </row>
    <row r="25" spans="2:17" ht="18" customHeight="1">
      <c r="B25" s="275"/>
      <c r="C25" s="1493"/>
      <c r="D25" s="1493"/>
      <c r="E25" s="1491"/>
      <c r="F25" s="1491"/>
      <c r="G25" s="563"/>
      <c r="H25" s="564"/>
      <c r="I25" s="265" t="s">
        <v>905</v>
      </c>
      <c r="J25" s="565"/>
      <c r="K25" s="266" t="s">
        <v>204</v>
      </c>
      <c r="L25" s="122"/>
      <c r="M25" s="165">
        <f t="shared" ref="M25:M26" si="6">H25*12</f>
        <v>0</v>
      </c>
      <c r="N25" s="165">
        <f t="shared" ref="N25:N26" si="7">J25</f>
        <v>0</v>
      </c>
      <c r="O25" s="165">
        <f t="shared" ref="O25:O26" si="8">SUM(M25:N25)</f>
        <v>0</v>
      </c>
    </row>
    <row r="26" spans="2:17" ht="18" customHeight="1">
      <c r="B26" s="275"/>
      <c r="C26" s="1493"/>
      <c r="D26" s="1493"/>
      <c r="E26" s="1491"/>
      <c r="F26" s="1491"/>
      <c r="G26" s="563"/>
      <c r="H26" s="564"/>
      <c r="I26" s="265" t="s">
        <v>905</v>
      </c>
      <c r="J26" s="565"/>
      <c r="K26" s="266" t="s">
        <v>204</v>
      </c>
      <c r="L26" s="122"/>
      <c r="M26" s="165">
        <f t="shared" si="6"/>
        <v>0</v>
      </c>
      <c r="N26" s="165">
        <f t="shared" si="7"/>
        <v>0</v>
      </c>
      <c r="O26" s="165">
        <f t="shared" si="8"/>
        <v>0</v>
      </c>
    </row>
    <row r="27" spans="2:17" ht="18" customHeight="1">
      <c r="B27" s="124"/>
      <c r="C27" s="1492"/>
      <c r="D27" s="1492"/>
      <c r="E27" s="1492"/>
      <c r="F27" s="1492"/>
      <c r="G27" s="267" t="s">
        <v>904</v>
      </c>
      <c r="H27" s="268">
        <f>P27</f>
        <v>0</v>
      </c>
      <c r="I27" s="265" t="s">
        <v>905</v>
      </c>
      <c r="J27" s="265">
        <f>Q27</f>
        <v>0</v>
      </c>
      <c r="K27" s="266" t="s">
        <v>204</v>
      </c>
      <c r="L27" s="122"/>
      <c r="O27" s="165">
        <f>SUM(O24:O26)</f>
        <v>0</v>
      </c>
      <c r="P27" s="165">
        <f>ROUNDDOWN(O27/12,0)</f>
        <v>0</v>
      </c>
      <c r="Q27" s="165">
        <f>(O27/12-ROUNDDOWN(O27/12,0))*12</f>
        <v>0</v>
      </c>
    </row>
    <row r="28" spans="2:17" ht="11.25" customHeight="1">
      <c r="B28" s="270"/>
      <c r="C28" s="270"/>
      <c r="D28" s="270"/>
      <c r="E28" s="270"/>
      <c r="F28" s="270"/>
      <c r="G28" s="270"/>
      <c r="H28" s="270"/>
      <c r="I28" s="270"/>
      <c r="J28" s="270"/>
      <c r="K28" s="185"/>
      <c r="L28" s="122"/>
    </row>
    <row r="29" spans="2:17" ht="18" customHeight="1">
      <c r="B29" s="1490" t="s">
        <v>198</v>
      </c>
      <c r="C29" s="1490"/>
      <c r="D29" s="1490"/>
      <c r="E29" s="1490" t="s">
        <v>483</v>
      </c>
      <c r="F29" s="1490"/>
      <c r="G29" s="269" t="s">
        <v>484</v>
      </c>
      <c r="H29" s="1487" t="s">
        <v>928</v>
      </c>
      <c r="I29" s="1488"/>
      <c r="J29" s="1488"/>
      <c r="K29" s="1489"/>
      <c r="L29" s="122"/>
    </row>
    <row r="30" spans="2:17" ht="18" customHeight="1">
      <c r="B30" s="269">
        <v>4</v>
      </c>
      <c r="C30" s="1491"/>
      <c r="D30" s="1491"/>
      <c r="E30" s="1491"/>
      <c r="F30" s="1491"/>
      <c r="G30" s="563"/>
      <c r="H30" s="564"/>
      <c r="I30" s="265" t="s">
        <v>905</v>
      </c>
      <c r="J30" s="565"/>
      <c r="K30" s="266" t="s">
        <v>204</v>
      </c>
      <c r="L30" s="122"/>
      <c r="M30" s="165">
        <f>H30*12</f>
        <v>0</v>
      </c>
      <c r="N30" s="165">
        <f>J30</f>
        <v>0</v>
      </c>
      <c r="O30" s="165">
        <f>SUM(M30:N30)</f>
        <v>0</v>
      </c>
    </row>
    <row r="31" spans="2:17" ht="18" customHeight="1">
      <c r="B31" s="275"/>
      <c r="C31" s="1493"/>
      <c r="D31" s="1493"/>
      <c r="E31" s="1491"/>
      <c r="F31" s="1491"/>
      <c r="G31" s="563"/>
      <c r="H31" s="564"/>
      <c r="I31" s="265" t="s">
        <v>905</v>
      </c>
      <c r="J31" s="565"/>
      <c r="K31" s="266" t="s">
        <v>204</v>
      </c>
      <c r="L31" s="122"/>
      <c r="M31" s="165">
        <f t="shared" ref="M31:M32" si="9">H31*12</f>
        <v>0</v>
      </c>
      <c r="N31" s="165">
        <f t="shared" ref="N31:N32" si="10">J31</f>
        <v>0</v>
      </c>
      <c r="O31" s="165">
        <f t="shared" ref="O31:O32" si="11">SUM(M31:N31)</f>
        <v>0</v>
      </c>
    </row>
    <row r="32" spans="2:17" ht="18" customHeight="1">
      <c r="B32" s="275"/>
      <c r="C32" s="1493"/>
      <c r="D32" s="1493"/>
      <c r="E32" s="1491"/>
      <c r="F32" s="1491"/>
      <c r="G32" s="563"/>
      <c r="H32" s="564"/>
      <c r="I32" s="265" t="s">
        <v>905</v>
      </c>
      <c r="J32" s="565"/>
      <c r="K32" s="266" t="s">
        <v>204</v>
      </c>
      <c r="L32" s="122"/>
      <c r="M32" s="165">
        <f t="shared" si="9"/>
        <v>0</v>
      </c>
      <c r="N32" s="165">
        <f t="shared" si="10"/>
        <v>0</v>
      </c>
      <c r="O32" s="165">
        <f t="shared" si="11"/>
        <v>0</v>
      </c>
    </row>
    <row r="33" spans="2:17" ht="18" customHeight="1">
      <c r="B33" s="169"/>
      <c r="C33" s="169"/>
      <c r="D33" s="169"/>
      <c r="E33" s="169"/>
      <c r="F33" s="169"/>
      <c r="G33" s="267" t="s">
        <v>904</v>
      </c>
      <c r="H33" s="268">
        <f>P33</f>
        <v>0</v>
      </c>
      <c r="I33" s="265" t="s">
        <v>905</v>
      </c>
      <c r="J33" s="265">
        <f>Q33</f>
        <v>0</v>
      </c>
      <c r="K33" s="266" t="s">
        <v>204</v>
      </c>
      <c r="L33" s="122"/>
      <c r="O33" s="165">
        <f>SUM(O30:O32)</f>
        <v>0</v>
      </c>
      <c r="P33" s="165">
        <f>ROUNDDOWN(O33/12,0)</f>
        <v>0</v>
      </c>
      <c r="Q33" s="165">
        <f>(O33/12-ROUNDDOWN(O33/12,0))*12</f>
        <v>0</v>
      </c>
    </row>
    <row r="34" spans="2:17" ht="12" customHeight="1">
      <c r="B34" s="270"/>
      <c r="C34" s="270"/>
      <c r="D34" s="270"/>
      <c r="E34" s="270"/>
      <c r="F34" s="270"/>
      <c r="G34" s="270"/>
      <c r="H34" s="270"/>
      <c r="I34" s="270"/>
      <c r="J34" s="270"/>
      <c r="K34" s="265"/>
      <c r="L34" s="122"/>
    </row>
    <row r="35" spans="2:17" ht="18" customHeight="1">
      <c r="B35" s="1490" t="s">
        <v>198</v>
      </c>
      <c r="C35" s="1490"/>
      <c r="D35" s="1490"/>
      <c r="E35" s="1490" t="s">
        <v>483</v>
      </c>
      <c r="F35" s="1490"/>
      <c r="G35" s="269" t="s">
        <v>484</v>
      </c>
      <c r="H35" s="1487" t="s">
        <v>928</v>
      </c>
      <c r="I35" s="1488"/>
      <c r="J35" s="1488"/>
      <c r="K35" s="1489"/>
      <c r="L35" s="122"/>
    </row>
    <row r="36" spans="2:17" ht="18" customHeight="1">
      <c r="B36" s="269">
        <v>5</v>
      </c>
      <c r="C36" s="1491"/>
      <c r="D36" s="1491"/>
      <c r="E36" s="1491"/>
      <c r="F36" s="1491"/>
      <c r="G36" s="563"/>
      <c r="H36" s="564"/>
      <c r="I36" s="265" t="s">
        <v>905</v>
      </c>
      <c r="J36" s="565"/>
      <c r="K36" s="266" t="s">
        <v>204</v>
      </c>
      <c r="L36" s="122"/>
      <c r="M36" s="165">
        <f>H36*12</f>
        <v>0</v>
      </c>
      <c r="N36" s="165">
        <f>J36</f>
        <v>0</v>
      </c>
      <c r="O36" s="165">
        <f>SUM(M36:N36)</f>
        <v>0</v>
      </c>
    </row>
    <row r="37" spans="2:17" ht="18" customHeight="1">
      <c r="B37" s="275"/>
      <c r="C37" s="1493"/>
      <c r="D37" s="1493"/>
      <c r="E37" s="1491"/>
      <c r="F37" s="1491"/>
      <c r="G37" s="563"/>
      <c r="H37" s="564"/>
      <c r="I37" s="265" t="s">
        <v>905</v>
      </c>
      <c r="J37" s="565"/>
      <c r="K37" s="266" t="s">
        <v>204</v>
      </c>
      <c r="L37" s="122"/>
      <c r="M37" s="165">
        <f t="shared" ref="M37:M38" si="12">H37*12</f>
        <v>0</v>
      </c>
      <c r="N37" s="165">
        <f t="shared" ref="N37:N38" si="13">J37</f>
        <v>0</v>
      </c>
      <c r="O37" s="165">
        <f t="shared" ref="O37:O38" si="14">SUM(M37:N37)</f>
        <v>0</v>
      </c>
    </row>
    <row r="38" spans="2:17" ht="18" customHeight="1">
      <c r="B38" s="275"/>
      <c r="C38" s="1493"/>
      <c r="D38" s="1493"/>
      <c r="E38" s="1491"/>
      <c r="F38" s="1491"/>
      <c r="G38" s="563"/>
      <c r="H38" s="564"/>
      <c r="I38" s="265" t="s">
        <v>905</v>
      </c>
      <c r="J38" s="565"/>
      <c r="K38" s="266" t="s">
        <v>204</v>
      </c>
      <c r="L38" s="122"/>
      <c r="M38" s="165">
        <f t="shared" si="12"/>
        <v>0</v>
      </c>
      <c r="N38" s="165">
        <f t="shared" si="13"/>
        <v>0</v>
      </c>
      <c r="O38" s="165">
        <f t="shared" si="14"/>
        <v>0</v>
      </c>
    </row>
    <row r="39" spans="2:17" ht="18" customHeight="1">
      <c r="B39" s="270"/>
      <c r="C39" s="1492"/>
      <c r="D39" s="1492"/>
      <c r="E39" s="1492"/>
      <c r="F39" s="1492"/>
      <c r="G39" s="267" t="s">
        <v>904</v>
      </c>
      <c r="H39" s="268">
        <f>P39</f>
        <v>0</v>
      </c>
      <c r="I39" s="265" t="s">
        <v>905</v>
      </c>
      <c r="J39" s="265">
        <f>Q39</f>
        <v>0</v>
      </c>
      <c r="K39" s="266" t="s">
        <v>204</v>
      </c>
      <c r="L39" s="122"/>
      <c r="O39" s="165">
        <f>SUM(O36:O38)</f>
        <v>0</v>
      </c>
      <c r="P39" s="165">
        <f>ROUNDDOWN(O39/12,0)</f>
        <v>0</v>
      </c>
      <c r="Q39" s="165">
        <f>(O39/12-ROUNDDOWN(O39/12,0))*12</f>
        <v>0</v>
      </c>
    </row>
    <row r="40" spans="2:17" ht="13.9" customHeight="1">
      <c r="B40" s="122"/>
      <c r="C40" s="122"/>
      <c r="D40" s="122"/>
      <c r="E40" s="122"/>
      <c r="F40" s="122"/>
      <c r="G40" s="122"/>
      <c r="H40" s="122"/>
      <c r="I40" s="122"/>
      <c r="J40" s="122"/>
      <c r="K40" s="122"/>
      <c r="L40" s="122"/>
    </row>
    <row r="41" spans="2:17" s="1" customFormat="1" ht="33" hidden="1" customHeight="1">
      <c r="B41" s="1267" t="s">
        <v>485</v>
      </c>
      <c r="C41" s="1267"/>
      <c r="D41" s="1267"/>
      <c r="E41" s="1267"/>
      <c r="F41" s="1267"/>
      <c r="G41" s="1267"/>
      <c r="H41" s="1267"/>
      <c r="I41" s="1267"/>
      <c r="J41" s="1267"/>
      <c r="K41" s="1267"/>
      <c r="L41" s="1267"/>
    </row>
    <row r="42" spans="2:17" ht="35.25" hidden="1" customHeight="1">
      <c r="B42" s="1496" t="s">
        <v>486</v>
      </c>
      <c r="C42" s="1497"/>
      <c r="D42" s="1497"/>
      <c r="E42" s="1497"/>
      <c r="F42" s="1497"/>
      <c r="G42" s="1497"/>
      <c r="H42" s="1497"/>
      <c r="I42" s="1497"/>
      <c r="J42" s="1497"/>
      <c r="K42" s="1497"/>
      <c r="L42" s="278"/>
    </row>
    <row r="43" spans="2:17" ht="48" customHeight="1">
      <c r="B43" s="1380" t="s">
        <v>926</v>
      </c>
      <c r="C43" s="1380"/>
      <c r="D43" s="1380"/>
      <c r="E43" s="1380"/>
      <c r="F43" s="1380"/>
      <c r="G43" s="1380"/>
      <c r="H43" s="1380"/>
      <c r="I43" s="1380"/>
      <c r="J43" s="1380"/>
      <c r="K43" s="1380"/>
      <c r="L43" s="1380"/>
    </row>
    <row r="44" spans="2:17" ht="30" customHeight="1">
      <c r="B44" s="1494" t="s">
        <v>927</v>
      </c>
      <c r="C44" s="1495"/>
      <c r="D44" s="1495"/>
      <c r="E44" s="1495"/>
      <c r="F44" s="1495"/>
      <c r="G44" s="1495"/>
      <c r="H44" s="1495"/>
      <c r="I44" s="1495"/>
      <c r="J44" s="1495"/>
      <c r="K44" s="1495"/>
      <c r="L44" s="1495"/>
    </row>
  </sheetData>
  <sheetProtection algorithmName="SHA-512" hashValue="XYcHg+dH8O4/aiWm4n4+cnP8eFoYvfFgS+a8Ed5Qyol3JngA9XxiAbDZYole2wYN7/ZNXn9nx8N4+jDlF/NZlA==" saltValue="hOzCDD53c5QKsz8blD0rDg==" spinCount="100000" sheet="1" objects="1" scenarios="1" selectLockedCells="1"/>
  <mergeCells count="63">
    <mergeCell ref="C12:D12"/>
    <mergeCell ref="E12:F12"/>
    <mergeCell ref="E1:L1"/>
    <mergeCell ref="G2:K2"/>
    <mergeCell ref="B4:K4"/>
    <mergeCell ref="B6:D6"/>
    <mergeCell ref="E6:K6"/>
    <mergeCell ref="B7:D7"/>
    <mergeCell ref="E7:K7"/>
    <mergeCell ref="B8:D8"/>
    <mergeCell ref="E8:K8"/>
    <mergeCell ref="B10:K10"/>
    <mergeCell ref="B11:D11"/>
    <mergeCell ref="E11:F11"/>
    <mergeCell ref="H11:K11"/>
    <mergeCell ref="C13:D13"/>
    <mergeCell ref="E13:F13"/>
    <mergeCell ref="C14:D14"/>
    <mergeCell ref="E14:F14"/>
    <mergeCell ref="B17:D17"/>
    <mergeCell ref="E17:F17"/>
    <mergeCell ref="C31:D31"/>
    <mergeCell ref="E30:F30"/>
    <mergeCell ref="C18:D18"/>
    <mergeCell ref="E18:F18"/>
    <mergeCell ref="C19:D19"/>
    <mergeCell ref="E19:F19"/>
    <mergeCell ref="C20:D20"/>
    <mergeCell ref="E20:F20"/>
    <mergeCell ref="C30:D30"/>
    <mergeCell ref="E32:F32"/>
    <mergeCell ref="C32:D32"/>
    <mergeCell ref="B44:L44"/>
    <mergeCell ref="B23:D23"/>
    <mergeCell ref="E23:F23"/>
    <mergeCell ref="C24:D24"/>
    <mergeCell ref="E24:F24"/>
    <mergeCell ref="C25:D25"/>
    <mergeCell ref="C26:D26"/>
    <mergeCell ref="E26:F26"/>
    <mergeCell ref="C27:D27"/>
    <mergeCell ref="E27:F27"/>
    <mergeCell ref="B41:L41"/>
    <mergeCell ref="B42:K42"/>
    <mergeCell ref="B43:L43"/>
    <mergeCell ref="E31:F31"/>
    <mergeCell ref="E36:F36"/>
    <mergeCell ref="C36:D36"/>
    <mergeCell ref="H35:K35"/>
    <mergeCell ref="E35:F35"/>
    <mergeCell ref="B35:D35"/>
    <mergeCell ref="E39:F39"/>
    <mergeCell ref="C39:D39"/>
    <mergeCell ref="E38:F38"/>
    <mergeCell ref="C38:D38"/>
    <mergeCell ref="E37:F37"/>
    <mergeCell ref="C37:D37"/>
    <mergeCell ref="H29:K29"/>
    <mergeCell ref="E29:F29"/>
    <mergeCell ref="B29:D29"/>
    <mergeCell ref="H17:K17"/>
    <mergeCell ref="H23:K23"/>
    <mergeCell ref="E25:F25"/>
  </mergeCells>
  <phoneticPr fontId="19"/>
  <pageMargins left="0.70866141732283472" right="0.70866141732283472" top="0.74803149606299213" bottom="0.74803149606299213" header="0.31496062992125984" footer="0.31496062992125984"/>
  <pageSetup paperSize="9" scale="91" orientation="portrait" blackAndWhite="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B864-6E0B-41D1-BFB1-45989663F7D6}">
  <sheetPr codeName="Sheet77"/>
  <dimension ref="B1:N24"/>
  <sheetViews>
    <sheetView view="pageBreakPreview" zoomScale="85" zoomScaleNormal="100" zoomScaleSheetLayoutView="85" workbookViewId="0">
      <selection activeCell="D7" sqref="D7:L7"/>
    </sheetView>
  </sheetViews>
  <sheetFormatPr defaultRowHeight="13.5"/>
  <cols>
    <col min="1" max="1" width="2" style="52" customWidth="1"/>
    <col min="2" max="2" width="5.75" style="52" customWidth="1"/>
    <col min="3" max="3" width="10.5" style="52" customWidth="1"/>
    <col min="4" max="4" width="2.625" style="52" customWidth="1"/>
    <col min="5" max="5" width="10.25" style="52" customWidth="1"/>
    <col min="6" max="6" width="8.625" style="52" customWidth="1"/>
    <col min="7" max="7" width="5.375" style="52" customWidth="1"/>
    <col min="8" max="8" width="13.375" style="52" customWidth="1"/>
    <col min="9" max="9" width="7.75" style="52" customWidth="1"/>
    <col min="10" max="10" width="6.75" style="52" customWidth="1"/>
    <col min="11" max="12" width="9.625" style="52" customWidth="1"/>
    <col min="13" max="13" width="2.125" style="52" customWidth="1"/>
    <col min="14" max="16384" width="9" style="52"/>
  </cols>
  <sheetData>
    <row r="1" spans="2:14" s="1" customFormat="1" ht="27.75" customHeight="1">
      <c r="B1" s="50" t="s">
        <v>232</v>
      </c>
      <c r="K1" s="72"/>
      <c r="N1" s="550"/>
    </row>
    <row r="2" spans="2:14" s="1" customFormat="1" ht="27.75" customHeight="1">
      <c r="J2" s="1503" t="str">
        <f>入力!R4</f>
        <v>令和年月日</v>
      </c>
      <c r="K2" s="1128"/>
      <c r="L2" s="1128"/>
    </row>
    <row r="3" spans="2:14" ht="33.950000000000003" customHeight="1">
      <c r="C3" s="1504" t="s">
        <v>233</v>
      </c>
      <c r="D3" s="1505"/>
      <c r="E3" s="1505"/>
      <c r="F3" s="1505"/>
      <c r="G3" s="1505"/>
      <c r="H3" s="1505"/>
      <c r="I3" s="1505"/>
      <c r="J3" s="1505"/>
      <c r="K3" s="1505"/>
      <c r="L3" s="1505"/>
    </row>
    <row r="4" spans="2:14" ht="15.75" customHeight="1"/>
    <row r="5" spans="2:14" ht="33.950000000000003" customHeight="1">
      <c r="B5" s="1513" t="s">
        <v>216</v>
      </c>
      <c r="C5" s="1513"/>
      <c r="D5" s="1506">
        <f>入力!C8</f>
        <v>0</v>
      </c>
      <c r="E5" s="1506"/>
      <c r="F5" s="1506"/>
      <c r="G5" s="1506"/>
      <c r="H5" s="1506"/>
      <c r="I5" s="1506"/>
      <c r="J5" s="1506"/>
      <c r="K5" s="1506"/>
      <c r="L5" s="1507"/>
    </row>
    <row r="6" spans="2:14" ht="33.950000000000003" customHeight="1">
      <c r="B6" s="1513" t="s">
        <v>217</v>
      </c>
      <c r="C6" s="1513"/>
      <c r="D6" s="1508">
        <f>入力!C25</f>
        <v>0</v>
      </c>
      <c r="E6" s="1508"/>
      <c r="F6" s="1508"/>
      <c r="G6" s="1508"/>
      <c r="H6" s="1508"/>
      <c r="I6" s="1508"/>
      <c r="J6" s="1508"/>
      <c r="K6" s="1508"/>
      <c r="L6" s="1509"/>
    </row>
    <row r="7" spans="2:14" s="1" customFormat="1" ht="36" customHeight="1">
      <c r="B7" s="1514" t="s">
        <v>234</v>
      </c>
      <c r="C7" s="1514"/>
      <c r="D7" s="1510" t="s">
        <v>235</v>
      </c>
      <c r="E7" s="1511"/>
      <c r="F7" s="1511"/>
      <c r="G7" s="1511"/>
      <c r="H7" s="1511"/>
      <c r="I7" s="1511"/>
      <c r="J7" s="1511"/>
      <c r="K7" s="1511"/>
      <c r="L7" s="1512"/>
    </row>
    <row r="8" spans="2:14" ht="33.950000000000003" customHeight="1">
      <c r="B8" s="1515" t="s">
        <v>218</v>
      </c>
      <c r="C8" s="1515"/>
      <c r="D8" s="1516"/>
      <c r="E8" s="1517"/>
      <c r="F8" s="1517"/>
      <c r="G8" s="1517"/>
      <c r="H8" s="1517"/>
      <c r="I8" s="1517"/>
      <c r="J8" s="1517"/>
      <c r="K8" s="1517"/>
      <c r="L8" s="1518"/>
    </row>
    <row r="9" spans="2:14" ht="33.950000000000003" customHeight="1">
      <c r="B9" s="1515" t="s">
        <v>236</v>
      </c>
      <c r="C9" s="1515"/>
      <c r="D9" s="1516" t="s">
        <v>237</v>
      </c>
      <c r="E9" s="1517"/>
      <c r="F9" s="1517"/>
      <c r="G9" s="1518"/>
      <c r="H9" s="1519" t="s">
        <v>238</v>
      </c>
      <c r="I9" s="1507"/>
      <c r="J9" s="1517" t="s">
        <v>237</v>
      </c>
      <c r="K9" s="1517"/>
      <c r="L9" s="1518"/>
    </row>
    <row r="10" spans="2:14" ht="33.950000000000003" customHeight="1">
      <c r="B10" s="1515" t="s">
        <v>239</v>
      </c>
      <c r="C10" s="1515"/>
      <c r="D10" s="1520" t="s">
        <v>240</v>
      </c>
      <c r="E10" s="1520"/>
      <c r="F10" s="1520"/>
      <c r="G10" s="1520"/>
      <c r="H10" s="1521"/>
      <c r="I10" s="1521"/>
      <c r="J10" s="1521"/>
      <c r="K10" s="1521"/>
      <c r="L10" s="1521"/>
    </row>
    <row r="11" spans="2:14" ht="24.75" customHeight="1"/>
    <row r="12" spans="2:14" ht="35.1" customHeight="1">
      <c r="B12" s="50" t="s">
        <v>241</v>
      </c>
      <c r="C12" s="50"/>
    </row>
    <row r="13" spans="2:14" ht="35.1" customHeight="1">
      <c r="B13" s="1523" t="s">
        <v>219</v>
      </c>
      <c r="C13" s="1523"/>
      <c r="D13" s="1534" t="s">
        <v>242</v>
      </c>
      <c r="E13" s="1535"/>
      <c r="F13" s="1535"/>
      <c r="G13" s="1536"/>
      <c r="H13" s="1526" t="s">
        <v>243</v>
      </c>
      <c r="I13" s="1526"/>
      <c r="J13" s="1524" t="s">
        <v>244</v>
      </c>
      <c r="K13" s="1517"/>
      <c r="L13" s="1518"/>
    </row>
    <row r="14" spans="2:14" ht="35.1" customHeight="1">
      <c r="B14" s="1513" t="s">
        <v>245</v>
      </c>
      <c r="C14" s="1513"/>
      <c r="D14" s="1537" t="s">
        <v>246</v>
      </c>
      <c r="E14" s="1538"/>
      <c r="F14" s="1538"/>
      <c r="G14" s="1538"/>
      <c r="H14" s="1538"/>
      <c r="I14" s="1538"/>
      <c r="J14" s="1538"/>
      <c r="K14" s="1538"/>
      <c r="L14" s="1539"/>
    </row>
    <row r="15" spans="2:14" ht="15.75" customHeight="1">
      <c r="B15" s="1513"/>
      <c r="C15" s="1513"/>
      <c r="D15" s="1527" t="s">
        <v>247</v>
      </c>
      <c r="E15" s="1528"/>
      <c r="F15" s="1528"/>
      <c r="G15" s="1528"/>
      <c r="H15" s="1528"/>
      <c r="I15" s="1528"/>
      <c r="J15" s="1528"/>
      <c r="K15" s="1528"/>
      <c r="L15" s="1529"/>
    </row>
    <row r="16" spans="2:14" ht="131.25" customHeight="1">
      <c r="B16" s="1513" t="s">
        <v>248</v>
      </c>
      <c r="C16" s="1513"/>
      <c r="D16" s="1531" t="s">
        <v>249</v>
      </c>
      <c r="E16" s="1532"/>
      <c r="F16" s="1532"/>
      <c r="G16" s="1532"/>
      <c r="H16" s="1532"/>
      <c r="I16" s="1532"/>
      <c r="J16" s="1532"/>
      <c r="K16" s="1532"/>
      <c r="L16" s="1533"/>
    </row>
    <row r="17" spans="2:12" ht="59.25" customHeight="1">
      <c r="B17" s="1525" t="s">
        <v>250</v>
      </c>
      <c r="C17" s="1507"/>
      <c r="D17" s="1526"/>
      <c r="E17" s="1526"/>
      <c r="F17" s="1526"/>
      <c r="G17" s="1526"/>
      <c r="H17" s="1526"/>
      <c r="I17" s="1526"/>
      <c r="J17" s="1526"/>
      <c r="K17" s="1526"/>
      <c r="L17" s="1526"/>
    </row>
    <row r="18" spans="2:12" ht="12" customHeight="1"/>
    <row r="19" spans="2:12" ht="55.5" customHeight="1">
      <c r="B19" s="71" t="s">
        <v>251</v>
      </c>
      <c r="C19" s="1530" t="s">
        <v>252</v>
      </c>
      <c r="D19" s="1530"/>
      <c r="E19" s="1530"/>
      <c r="F19" s="1530"/>
      <c r="G19" s="1530"/>
      <c r="H19" s="1530"/>
      <c r="I19" s="1530"/>
      <c r="J19" s="1530"/>
      <c r="K19" s="1530"/>
      <c r="L19" s="1530"/>
    </row>
    <row r="20" spans="2:12" ht="29.25" customHeight="1">
      <c r="B20" s="71">
        <v>2</v>
      </c>
      <c r="C20" s="1530" t="s">
        <v>253</v>
      </c>
      <c r="D20" s="1530"/>
      <c r="E20" s="1530"/>
      <c r="F20" s="1530"/>
      <c r="G20" s="1530"/>
      <c r="H20" s="1530"/>
      <c r="I20" s="1530"/>
      <c r="J20" s="1530"/>
      <c r="K20" s="1530"/>
      <c r="L20" s="1530"/>
    </row>
    <row r="21" spans="2:12" ht="44.25" customHeight="1">
      <c r="B21" s="70" t="s">
        <v>254</v>
      </c>
      <c r="C21" s="1522" t="s">
        <v>255</v>
      </c>
      <c r="D21" s="1522"/>
      <c r="E21" s="1522"/>
      <c r="F21" s="1522"/>
      <c r="G21" s="1522"/>
      <c r="H21" s="1522"/>
      <c r="I21" s="1522"/>
      <c r="J21" s="1522"/>
      <c r="K21" s="1522"/>
      <c r="L21" s="1522"/>
    </row>
    <row r="22" spans="2:12" ht="18" customHeight="1"/>
    <row r="23" spans="2:12" ht="18" customHeight="1"/>
    <row r="24" spans="2:12" ht="18" customHeight="1"/>
  </sheetData>
  <sheetProtection algorithmName="SHA-512" hashValue="sl0bEuGfoZ562H9YcwGDpVqn9qdjkLhczqkH1zMeVNtW6W+G61ARDqhT3BuI1ZLWcr4AnlQ4EVAFwqbjHxNM6A==" saltValue="gyJXqHCWP6Rs/IYupTIVWQ==" spinCount="100000" sheet="1" objects="1" scenarios="1" selectLockedCells="1"/>
  <mergeCells count="31">
    <mergeCell ref="C21:L21"/>
    <mergeCell ref="B13:C13"/>
    <mergeCell ref="B14:C15"/>
    <mergeCell ref="B16:C16"/>
    <mergeCell ref="J13:L13"/>
    <mergeCell ref="B17:C17"/>
    <mergeCell ref="D17:L17"/>
    <mergeCell ref="D15:L15"/>
    <mergeCell ref="C20:L20"/>
    <mergeCell ref="D16:L16"/>
    <mergeCell ref="C19:L19"/>
    <mergeCell ref="H13:I13"/>
    <mergeCell ref="D13:G13"/>
    <mergeCell ref="D14:L14"/>
    <mergeCell ref="B8:C8"/>
    <mergeCell ref="B9:C9"/>
    <mergeCell ref="B10:C10"/>
    <mergeCell ref="D9:G9"/>
    <mergeCell ref="H9:I9"/>
    <mergeCell ref="D10:G10"/>
    <mergeCell ref="H10:L10"/>
    <mergeCell ref="J9:L9"/>
    <mergeCell ref="D8:L8"/>
    <mergeCell ref="J2:L2"/>
    <mergeCell ref="C3:L3"/>
    <mergeCell ref="D5:L5"/>
    <mergeCell ref="D6:L6"/>
    <mergeCell ref="D7:L7"/>
    <mergeCell ref="B5:C5"/>
    <mergeCell ref="B6:C6"/>
    <mergeCell ref="B7:C7"/>
  </mergeCells>
  <phoneticPr fontId="19"/>
  <pageMargins left="0.70866141732283472" right="0.70866141732283472" top="0.74803149606299213" bottom="0.74803149606299213" header="0.31496062992125984" footer="0.31496062992125984"/>
  <pageSetup paperSize="9" scale="85" orientation="portrait" blackAndWhite="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370D-D2C8-43F3-AA1D-F8E5B4841195}">
  <sheetPr codeName="Sheet78"/>
  <dimension ref="B1:M22"/>
  <sheetViews>
    <sheetView view="pageBreakPreview" zoomScale="85" zoomScaleNormal="100" zoomScaleSheetLayoutView="85" workbookViewId="0">
      <selection activeCell="C8" sqref="C8:K8"/>
    </sheetView>
  </sheetViews>
  <sheetFormatPr defaultRowHeight="13.5"/>
  <cols>
    <col min="1" max="1" width="2" style="52" customWidth="1"/>
    <col min="2" max="2" width="15.375" style="52" customWidth="1"/>
    <col min="3" max="3" width="5.375" style="52" customWidth="1"/>
    <col min="4" max="5" width="8.625" style="52" customWidth="1"/>
    <col min="6" max="6" width="5.375" style="52" customWidth="1"/>
    <col min="7" max="8" width="10.5" style="52" customWidth="1"/>
    <col min="9" max="9" width="5.375" style="52" customWidth="1"/>
    <col min="10" max="11" width="9.625" style="52" customWidth="1"/>
    <col min="12" max="12" width="2.125" style="52" customWidth="1"/>
    <col min="13" max="16384" width="9" style="52"/>
  </cols>
  <sheetData>
    <row r="1" spans="2:13" s="1" customFormat="1" ht="27.75" customHeight="1">
      <c r="B1" s="1" t="s">
        <v>256</v>
      </c>
      <c r="J1" s="72"/>
      <c r="M1" s="550"/>
    </row>
    <row r="2" spans="2:13" s="1" customFormat="1" ht="27.75" customHeight="1">
      <c r="I2" s="1503" t="str">
        <f>入力!R4</f>
        <v>令和年月日</v>
      </c>
      <c r="J2" s="1128"/>
      <c r="K2" s="1128"/>
    </row>
    <row r="3" spans="2:13" s="1" customFormat="1" ht="27.75" customHeight="1">
      <c r="G3" s="72"/>
      <c r="H3" s="72"/>
      <c r="I3" s="72"/>
      <c r="J3" s="72"/>
      <c r="K3" s="72"/>
    </row>
    <row r="4" spans="2:13" ht="33.950000000000003" customHeight="1">
      <c r="B4" s="1504" t="s">
        <v>257</v>
      </c>
      <c r="C4" s="1505"/>
      <c r="D4" s="1505"/>
      <c r="E4" s="1505"/>
      <c r="F4" s="1505"/>
      <c r="G4" s="1505"/>
      <c r="H4" s="1505"/>
      <c r="I4" s="1505"/>
      <c r="J4" s="1505"/>
      <c r="K4" s="1505"/>
    </row>
    <row r="5" spans="2:13" ht="33.950000000000003" customHeight="1"/>
    <row r="6" spans="2:13" ht="33.950000000000003" customHeight="1">
      <c r="B6" s="79" t="s">
        <v>216</v>
      </c>
      <c r="C6" s="1506">
        <f>入力!C8</f>
        <v>0</v>
      </c>
      <c r="D6" s="1506"/>
      <c r="E6" s="1506"/>
      <c r="F6" s="1506"/>
      <c r="G6" s="1506"/>
      <c r="H6" s="1506"/>
      <c r="I6" s="1506"/>
      <c r="J6" s="1506"/>
      <c r="K6" s="1507"/>
    </row>
    <row r="7" spans="2:13" ht="33.950000000000003" customHeight="1">
      <c r="B7" s="78" t="s">
        <v>217</v>
      </c>
      <c r="C7" s="1508">
        <f>入力!C25</f>
        <v>0</v>
      </c>
      <c r="D7" s="1508"/>
      <c r="E7" s="1508"/>
      <c r="F7" s="1508"/>
      <c r="G7" s="1508"/>
      <c r="H7" s="1508"/>
      <c r="I7" s="1508"/>
      <c r="J7" s="1508"/>
      <c r="K7" s="1509"/>
    </row>
    <row r="8" spans="2:13" s="1" customFormat="1" ht="36" customHeight="1">
      <c r="B8" s="77" t="s">
        <v>234</v>
      </c>
      <c r="C8" s="1540" t="s">
        <v>258</v>
      </c>
      <c r="D8" s="1541"/>
      <c r="E8" s="1541"/>
      <c r="F8" s="1541"/>
      <c r="G8" s="1541"/>
      <c r="H8" s="1541"/>
      <c r="I8" s="1541"/>
      <c r="J8" s="1541"/>
      <c r="K8" s="1542"/>
    </row>
    <row r="9" spans="2:13" ht="33.950000000000003" customHeight="1">
      <c r="B9" s="76" t="s">
        <v>218</v>
      </c>
      <c r="C9" s="1516"/>
      <c r="D9" s="1517"/>
      <c r="E9" s="1517"/>
      <c r="F9" s="1517"/>
      <c r="G9" s="1517"/>
      <c r="H9" s="1517"/>
      <c r="I9" s="1517"/>
      <c r="J9" s="1517"/>
      <c r="K9" s="1518"/>
    </row>
    <row r="10" spans="2:13" ht="33.950000000000003" customHeight="1">
      <c r="B10" s="75" t="s">
        <v>236</v>
      </c>
      <c r="C10" s="1516" t="s">
        <v>237</v>
      </c>
      <c r="D10" s="1517"/>
      <c r="E10" s="1517"/>
      <c r="F10" s="1518"/>
      <c r="G10" s="1519" t="s">
        <v>238</v>
      </c>
      <c r="H10" s="1507"/>
      <c r="I10" s="1517" t="s">
        <v>237</v>
      </c>
      <c r="J10" s="1517"/>
      <c r="K10" s="1518"/>
    </row>
    <row r="11" spans="2:13" ht="33.950000000000003" customHeight="1">
      <c r="B11" s="75" t="s">
        <v>259</v>
      </c>
      <c r="C11" s="1520" t="s">
        <v>240</v>
      </c>
      <c r="D11" s="1520"/>
      <c r="E11" s="1520"/>
      <c r="F11" s="1520"/>
      <c r="G11" s="1521"/>
      <c r="H11" s="1521"/>
      <c r="I11" s="1521"/>
      <c r="J11" s="1521"/>
      <c r="K11" s="1521"/>
    </row>
    <row r="12" spans="2:13" ht="24.75" customHeight="1"/>
    <row r="13" spans="2:13" ht="35.1" customHeight="1">
      <c r="B13" s="50" t="s">
        <v>260</v>
      </c>
    </row>
    <row r="14" spans="2:13" ht="35.1" customHeight="1">
      <c r="B14" s="74" t="s">
        <v>219</v>
      </c>
      <c r="C14" s="1516" t="s">
        <v>261</v>
      </c>
      <c r="D14" s="1517"/>
      <c r="E14" s="1517"/>
      <c r="F14" s="1517"/>
      <c r="G14" s="1517"/>
      <c r="H14" s="1517"/>
      <c r="I14" s="1517"/>
      <c r="J14" s="1517"/>
      <c r="K14" s="1518"/>
    </row>
    <row r="15" spans="2:13" ht="35.1" customHeight="1">
      <c r="B15" s="1543" t="s">
        <v>245</v>
      </c>
      <c r="C15" s="1537" t="s">
        <v>246</v>
      </c>
      <c r="D15" s="1538"/>
      <c r="E15" s="1538"/>
      <c r="F15" s="1538"/>
      <c r="G15" s="1538"/>
      <c r="H15" s="1538"/>
      <c r="I15" s="1538"/>
      <c r="J15" s="1538"/>
      <c r="K15" s="1539"/>
    </row>
    <row r="16" spans="2:13" ht="15.75" customHeight="1">
      <c r="B16" s="1544"/>
      <c r="C16" s="1527" t="s">
        <v>262</v>
      </c>
      <c r="D16" s="1528"/>
      <c r="E16" s="1528"/>
      <c r="F16" s="1528"/>
      <c r="G16" s="1528"/>
      <c r="H16" s="1528"/>
      <c r="I16" s="1528"/>
      <c r="J16" s="1528"/>
      <c r="K16" s="1529"/>
    </row>
    <row r="17" spans="2:11" ht="59.25" customHeight="1">
      <c r="B17" s="73" t="s">
        <v>248</v>
      </c>
      <c r="C17" s="1545"/>
      <c r="D17" s="1546"/>
      <c r="E17" s="1546"/>
      <c r="F17" s="1546"/>
      <c r="G17" s="1546"/>
      <c r="H17" s="1546"/>
      <c r="I17" s="1546"/>
      <c r="J17" s="1546"/>
      <c r="K17" s="1547"/>
    </row>
    <row r="18" spans="2:11" ht="15.75" customHeight="1"/>
    <row r="19" spans="2:11" ht="110.25" customHeight="1">
      <c r="B19" s="1522" t="s">
        <v>263</v>
      </c>
      <c r="C19" s="1522"/>
      <c r="D19" s="1522"/>
      <c r="E19" s="1522"/>
      <c r="F19" s="1522"/>
      <c r="G19" s="1522"/>
      <c r="H19" s="1522"/>
      <c r="I19" s="1522"/>
      <c r="J19" s="1522"/>
      <c r="K19" s="1522"/>
    </row>
    <row r="20" spans="2:11" ht="18" customHeight="1"/>
    <row r="21" spans="2:11" ht="18" customHeight="1"/>
    <row r="22" spans="2:11" ht="18" customHeight="1"/>
  </sheetData>
  <sheetProtection algorithmName="SHA-512" hashValue="0T4OxLNlBA7hyXBskvWlpwOA8E2XfNBCM1g6UtmLH0kQ8YQ2mslpgoqTo3AmHJW0EhxR6ScGTVCv8+Ww3bf8WQ==" saltValue="Wutap7fUafC0F9Nf5w14rg==" spinCount="100000" sheet="1" objects="1" scenarios="1" selectLockedCells="1"/>
  <mergeCells count="17">
    <mergeCell ref="B19:K19"/>
    <mergeCell ref="B15:B16"/>
    <mergeCell ref="C6:K6"/>
    <mergeCell ref="B4:K4"/>
    <mergeCell ref="C10:F10"/>
    <mergeCell ref="C17:K17"/>
    <mergeCell ref="C14:K14"/>
    <mergeCell ref="I2:K2"/>
    <mergeCell ref="C7:K7"/>
    <mergeCell ref="C16:K16"/>
    <mergeCell ref="I10:K10"/>
    <mergeCell ref="C9:K9"/>
    <mergeCell ref="G10:H10"/>
    <mergeCell ref="C11:F11"/>
    <mergeCell ref="G11:K11"/>
    <mergeCell ref="C8:K8"/>
    <mergeCell ref="C15:K15"/>
  </mergeCells>
  <phoneticPr fontId="19"/>
  <pageMargins left="0.70866141732283472" right="0.70866141732283472" top="0.74803149606299213" bottom="0.74803149606299213" header="0.31496062992125984" footer="0.31496062992125984"/>
  <pageSetup paperSize="9" scale="85" orientation="portrait" blackAndWhite="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888DA-E89E-459F-9E97-0AFFC7CF5D46}">
  <sheetPr codeName="Sheet4"/>
  <dimension ref="A1:B12"/>
  <sheetViews>
    <sheetView workbookViewId="0"/>
  </sheetViews>
  <sheetFormatPr defaultRowHeight="18.75"/>
  <sheetData>
    <row r="1" spans="1:2">
      <c r="A1">
        <v>1</v>
      </c>
      <c r="B1">
        <v>31</v>
      </c>
    </row>
    <row r="2" spans="1:2">
      <c r="A2">
        <v>2</v>
      </c>
      <c r="B2">
        <v>28</v>
      </c>
    </row>
    <row r="3" spans="1:2">
      <c r="A3">
        <v>3</v>
      </c>
      <c r="B3">
        <v>31</v>
      </c>
    </row>
    <row r="4" spans="1:2">
      <c r="A4">
        <v>4</v>
      </c>
      <c r="B4">
        <v>30</v>
      </c>
    </row>
    <row r="5" spans="1:2">
      <c r="A5">
        <v>5</v>
      </c>
      <c r="B5">
        <v>31</v>
      </c>
    </row>
    <row r="6" spans="1:2">
      <c r="A6">
        <v>6</v>
      </c>
      <c r="B6">
        <v>30</v>
      </c>
    </row>
    <row r="7" spans="1:2">
      <c r="A7">
        <v>7</v>
      </c>
      <c r="B7">
        <v>31</v>
      </c>
    </row>
    <row r="8" spans="1:2">
      <c r="A8">
        <v>8</v>
      </c>
      <c r="B8">
        <v>31</v>
      </c>
    </row>
    <row r="9" spans="1:2">
      <c r="A9">
        <v>9</v>
      </c>
      <c r="B9">
        <v>30</v>
      </c>
    </row>
    <row r="10" spans="1:2">
      <c r="A10">
        <v>10</v>
      </c>
      <c r="B10">
        <v>31</v>
      </c>
    </row>
    <row r="11" spans="1:2">
      <c r="A11">
        <v>11</v>
      </c>
      <c r="B11">
        <v>30</v>
      </c>
    </row>
    <row r="12" spans="1:2">
      <c r="A12">
        <v>12</v>
      </c>
      <c r="B12">
        <v>31</v>
      </c>
    </row>
  </sheetData>
  <phoneticPr fontId="19"/>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F807-9969-4DB1-A2A2-D7FBADDFA3FC}">
  <sheetPr codeName="Sheet5">
    <tabColor theme="1"/>
    <pageSetUpPr fitToPage="1"/>
  </sheetPr>
  <dimension ref="A1:AL101"/>
  <sheetViews>
    <sheetView view="pageBreakPreview" zoomScale="85" zoomScaleNormal="70" zoomScaleSheetLayoutView="85" workbookViewId="0">
      <selection activeCell="A46" sqref="A46:A82"/>
    </sheetView>
  </sheetViews>
  <sheetFormatPr defaultColWidth="9" defaultRowHeight="21" customHeight="1"/>
  <cols>
    <col min="1" max="1" width="2.625" style="586" customWidth="1"/>
    <col min="2" max="38" width="2.625" style="584" customWidth="1"/>
    <col min="39" max="16384" width="9" style="32"/>
  </cols>
  <sheetData>
    <row r="1" spans="1:38" s="546" customFormat="1" ht="20.100000000000001" customHeight="1">
      <c r="A1" s="575"/>
      <c r="B1" s="576"/>
      <c r="C1" s="576"/>
      <c r="D1" s="576"/>
      <c r="E1" s="576"/>
      <c r="F1" s="576"/>
      <c r="G1" s="576"/>
      <c r="H1" s="576"/>
      <c r="I1" s="576"/>
      <c r="J1" s="576"/>
      <c r="K1" s="576"/>
      <c r="L1" s="576"/>
      <c r="M1" s="576"/>
      <c r="N1" s="576"/>
      <c r="O1" s="576"/>
      <c r="P1" s="576"/>
      <c r="Q1" s="576"/>
      <c r="R1" s="576"/>
      <c r="S1" s="576"/>
      <c r="T1" s="576"/>
      <c r="U1" s="576"/>
      <c r="V1" s="576"/>
      <c r="W1" s="576"/>
      <c r="X1" s="576"/>
      <c r="Y1" s="576"/>
      <c r="Z1" s="576"/>
      <c r="AA1" s="576"/>
      <c r="AB1" s="576"/>
      <c r="AC1" s="576"/>
      <c r="AD1" s="576"/>
      <c r="AE1" s="576"/>
      <c r="AF1" s="576"/>
      <c r="AG1" s="576"/>
      <c r="AH1" s="576"/>
      <c r="AI1" s="576"/>
      <c r="AJ1" s="576"/>
      <c r="AK1" s="576"/>
      <c r="AL1" s="576"/>
    </row>
    <row r="2" spans="1:38" s="547" customFormat="1" ht="20.100000000000001" customHeight="1">
      <c r="A2" s="577" t="s">
        <v>545</v>
      </c>
      <c r="B2" s="577"/>
      <c r="C2" s="577"/>
      <c r="D2" s="577"/>
      <c r="E2" s="577"/>
      <c r="F2" s="577"/>
      <c r="G2" s="577"/>
      <c r="H2" s="577"/>
      <c r="I2" s="577"/>
      <c r="J2" s="577"/>
      <c r="K2" s="577"/>
      <c r="L2" s="577"/>
      <c r="M2" s="577"/>
      <c r="N2" s="577"/>
      <c r="O2" s="577"/>
      <c r="P2" s="577"/>
      <c r="Q2" s="577"/>
      <c r="R2" s="577"/>
      <c r="S2" s="577"/>
      <c r="T2" s="577"/>
      <c r="U2" s="577"/>
      <c r="V2" s="577"/>
      <c r="W2" s="577"/>
      <c r="X2" s="577"/>
      <c r="Y2" s="577"/>
      <c r="Z2" s="577"/>
      <c r="AA2" s="577"/>
      <c r="AB2" s="577"/>
      <c r="AC2" s="577"/>
      <c r="AD2" s="577"/>
      <c r="AE2" s="577"/>
      <c r="AF2" s="577"/>
      <c r="AG2" s="577"/>
      <c r="AH2" s="577"/>
      <c r="AI2" s="577"/>
      <c r="AJ2" s="577"/>
      <c r="AK2" s="577"/>
      <c r="AL2" s="577"/>
    </row>
    <row r="3" spans="1:38" s="546" customFormat="1" ht="20.100000000000001" customHeight="1">
      <c r="A3" s="578"/>
      <c r="B3" s="579"/>
      <c r="C3" s="579"/>
      <c r="D3" s="579"/>
      <c r="E3" s="579"/>
      <c r="F3" s="579"/>
      <c r="G3" s="579"/>
      <c r="H3" s="579"/>
      <c r="I3" s="579"/>
      <c r="J3" s="579"/>
      <c r="K3" s="579"/>
      <c r="L3" s="579"/>
      <c r="M3" s="579"/>
      <c r="N3" s="579"/>
      <c r="O3" s="579"/>
      <c r="P3" s="579"/>
      <c r="Q3" s="579"/>
      <c r="R3" s="579"/>
      <c r="S3" s="579"/>
      <c r="T3" s="579"/>
      <c r="U3" s="579"/>
      <c r="V3" s="579"/>
      <c r="W3" s="579"/>
      <c r="X3" s="579"/>
      <c r="Y3" s="579"/>
      <c r="Z3" s="579"/>
      <c r="AA3" s="579"/>
      <c r="AB3" s="579"/>
      <c r="AC3" s="579"/>
      <c r="AD3" s="579"/>
      <c r="AE3" s="579"/>
      <c r="AF3" s="579"/>
      <c r="AG3" s="579"/>
      <c r="AH3" s="579"/>
      <c r="AI3" s="579"/>
      <c r="AJ3" s="579"/>
      <c r="AK3" s="579"/>
      <c r="AL3" s="579"/>
    </row>
    <row r="4" spans="1:38" s="546" customFormat="1" ht="20.100000000000001" customHeight="1">
      <c r="A4" s="578"/>
      <c r="B4" s="579"/>
      <c r="C4" s="579"/>
      <c r="D4" s="579"/>
      <c r="E4" s="579"/>
      <c r="F4" s="579"/>
      <c r="G4" s="579"/>
      <c r="H4" s="579"/>
      <c r="I4" s="579"/>
      <c r="J4" s="579"/>
      <c r="K4" s="579"/>
      <c r="L4" s="579"/>
      <c r="M4" s="579"/>
      <c r="N4" s="579"/>
      <c r="O4" s="579"/>
      <c r="P4" s="579"/>
      <c r="Q4" s="579"/>
      <c r="R4" s="579"/>
      <c r="S4" s="579"/>
      <c r="T4" s="579"/>
      <c r="U4" s="579"/>
      <c r="V4" s="579"/>
      <c r="W4" s="579"/>
      <c r="X4" s="579"/>
      <c r="Y4" s="579"/>
      <c r="Z4" s="579"/>
      <c r="AA4" s="579"/>
      <c r="AB4" s="579"/>
      <c r="AC4" s="579"/>
      <c r="AD4" s="579"/>
      <c r="AE4" s="579"/>
      <c r="AF4" s="579"/>
      <c r="AG4" s="579"/>
      <c r="AH4" s="579"/>
      <c r="AI4" s="579"/>
      <c r="AJ4" s="579"/>
      <c r="AK4" s="580" t="str">
        <f>入力!R4</f>
        <v>令和年月日</v>
      </c>
      <c r="AL4" s="579"/>
    </row>
    <row r="5" spans="1:38" s="546" customFormat="1" ht="20.100000000000001" customHeight="1">
      <c r="A5" s="578"/>
      <c r="B5" s="579"/>
      <c r="C5" s="579"/>
      <c r="D5" s="579"/>
      <c r="E5" s="579"/>
      <c r="F5" s="579"/>
      <c r="G5" s="579"/>
      <c r="H5" s="579"/>
      <c r="I5" s="579"/>
      <c r="J5" s="579"/>
      <c r="K5" s="579"/>
      <c r="L5" s="579"/>
      <c r="M5" s="579"/>
      <c r="N5" s="579"/>
      <c r="O5" s="579"/>
      <c r="P5" s="579"/>
      <c r="Q5" s="579"/>
      <c r="R5" s="579"/>
      <c r="S5" s="579"/>
      <c r="T5" s="579"/>
      <c r="U5" s="579"/>
      <c r="V5" s="579"/>
      <c r="W5" s="579"/>
      <c r="X5" s="579"/>
      <c r="Y5" s="579"/>
      <c r="Z5" s="579"/>
      <c r="AA5" s="579"/>
      <c r="AB5" s="579"/>
      <c r="AC5" s="579"/>
      <c r="AD5" s="579"/>
      <c r="AE5" s="579"/>
      <c r="AF5" s="579"/>
      <c r="AG5" s="579"/>
      <c r="AH5" s="579"/>
      <c r="AI5" s="579"/>
      <c r="AJ5" s="579"/>
      <c r="AK5" s="579"/>
      <c r="AL5" s="579"/>
    </row>
    <row r="6" spans="1:38" s="546" customFormat="1" ht="20.100000000000001" customHeight="1">
      <c r="A6" s="578"/>
      <c r="B6" s="579" t="s">
        <v>598</v>
      </c>
      <c r="C6" s="579"/>
      <c r="D6" s="579"/>
      <c r="E6" s="579"/>
      <c r="F6" s="579"/>
      <c r="G6" s="579"/>
      <c r="H6" s="579"/>
      <c r="I6" s="579"/>
      <c r="J6" s="579"/>
      <c r="K6" s="579"/>
      <c r="L6" s="579"/>
      <c r="M6" s="579"/>
      <c r="N6" s="579"/>
      <c r="O6" s="579"/>
      <c r="P6" s="579"/>
      <c r="Q6" s="579"/>
      <c r="R6" s="579"/>
      <c r="S6" s="579"/>
      <c r="T6" s="579"/>
      <c r="U6" s="579"/>
      <c r="V6" s="579"/>
      <c r="W6" s="579"/>
      <c r="X6" s="579"/>
      <c r="Y6" s="579"/>
      <c r="Z6" s="579"/>
      <c r="AA6" s="579"/>
      <c r="AB6" s="579"/>
      <c r="AC6" s="579"/>
      <c r="AD6" s="579"/>
      <c r="AE6" s="579"/>
      <c r="AF6" s="579"/>
      <c r="AG6" s="579"/>
      <c r="AH6" s="579"/>
      <c r="AI6" s="579"/>
      <c r="AJ6" s="579"/>
      <c r="AK6" s="579"/>
      <c r="AL6" s="579"/>
    </row>
    <row r="7" spans="1:38" s="546" customFormat="1" ht="20.100000000000001" customHeight="1">
      <c r="A7" s="578"/>
      <c r="B7" s="579"/>
      <c r="C7" s="579"/>
      <c r="D7" s="579"/>
      <c r="E7" s="579"/>
      <c r="F7" s="579"/>
      <c r="G7" s="579"/>
      <c r="H7" s="579"/>
      <c r="I7" s="579"/>
      <c r="J7" s="579"/>
      <c r="K7" s="579"/>
      <c r="L7" s="579"/>
      <c r="M7" s="579"/>
      <c r="N7" s="579"/>
      <c r="O7" s="579"/>
      <c r="P7" s="579"/>
      <c r="Q7" s="579"/>
      <c r="R7" s="579"/>
      <c r="S7" s="579"/>
      <c r="T7" s="579"/>
      <c r="U7" s="579"/>
      <c r="V7" s="579"/>
      <c r="W7" s="579"/>
      <c r="X7" s="579"/>
      <c r="Y7" s="579"/>
      <c r="Z7" s="579"/>
      <c r="AA7" s="579"/>
      <c r="AB7" s="579"/>
      <c r="AC7" s="579"/>
      <c r="AD7" s="579"/>
      <c r="AE7" s="579"/>
      <c r="AF7" s="579"/>
      <c r="AG7" s="579"/>
      <c r="AH7" s="579"/>
      <c r="AI7" s="579"/>
      <c r="AJ7" s="579"/>
      <c r="AK7" s="579"/>
      <c r="AL7" s="579"/>
    </row>
    <row r="8" spans="1:38" s="546" customFormat="1" ht="20.100000000000001" customHeight="1">
      <c r="A8" s="578"/>
      <c r="B8" s="579"/>
      <c r="C8" s="579"/>
      <c r="D8" s="579"/>
      <c r="E8" s="579"/>
      <c r="F8" s="579"/>
      <c r="G8" s="579"/>
      <c r="H8" s="579"/>
      <c r="I8" s="579"/>
      <c r="J8" s="579"/>
      <c r="K8" s="579"/>
      <c r="L8" s="579"/>
      <c r="M8" s="581"/>
      <c r="N8" s="581" t="s">
        <v>546</v>
      </c>
      <c r="O8" s="581"/>
      <c r="P8" s="581"/>
      <c r="Q8" s="581" t="s">
        <v>547</v>
      </c>
      <c r="R8" s="581"/>
      <c r="S8" s="581"/>
      <c r="T8" s="581"/>
      <c r="U8" s="581" t="str">
        <f>入力!R11</f>
        <v>群馬県市</v>
      </c>
      <c r="V8" s="581"/>
      <c r="W8" s="579"/>
      <c r="X8" s="579"/>
      <c r="Y8" s="579"/>
      <c r="Z8" s="579"/>
      <c r="AA8" s="579"/>
      <c r="AB8" s="579"/>
      <c r="AC8" s="579"/>
      <c r="AD8" s="579"/>
      <c r="AE8" s="579"/>
      <c r="AF8" s="579"/>
      <c r="AG8" s="579"/>
      <c r="AH8" s="579"/>
      <c r="AI8" s="579"/>
      <c r="AJ8" s="579"/>
      <c r="AK8" s="579"/>
      <c r="AL8" s="579"/>
    </row>
    <row r="9" spans="1:38" s="546" customFormat="1" ht="20.100000000000001" customHeight="1">
      <c r="A9" s="578"/>
      <c r="B9" s="579"/>
      <c r="C9" s="579"/>
      <c r="D9" s="579"/>
      <c r="E9" s="579"/>
      <c r="F9" s="579"/>
      <c r="G9" s="579"/>
      <c r="H9" s="579"/>
      <c r="I9" s="579"/>
      <c r="J9" s="579"/>
      <c r="K9" s="579"/>
      <c r="L9" s="579"/>
      <c r="M9" s="581"/>
      <c r="N9" s="581"/>
      <c r="O9" s="581"/>
      <c r="P9" s="581"/>
      <c r="Q9" s="581" t="s">
        <v>548</v>
      </c>
      <c r="R9" s="581"/>
      <c r="S9" s="581"/>
      <c r="T9" s="581"/>
      <c r="U9" s="581">
        <f>入力!R8</f>
        <v>0</v>
      </c>
      <c r="V9" s="581"/>
      <c r="W9" s="579"/>
      <c r="X9" s="579"/>
      <c r="Y9" s="579"/>
      <c r="Z9" s="579"/>
      <c r="AA9" s="579"/>
      <c r="AB9" s="579"/>
      <c r="AC9" s="579"/>
      <c r="AD9" s="579"/>
      <c r="AE9" s="579"/>
      <c r="AF9" s="579"/>
      <c r="AG9" s="579"/>
      <c r="AH9" s="579"/>
      <c r="AI9" s="579"/>
      <c r="AJ9" s="579"/>
      <c r="AK9" s="579"/>
      <c r="AL9" s="579"/>
    </row>
    <row r="10" spans="1:38" s="546" customFormat="1" ht="20.100000000000001" customHeight="1">
      <c r="A10" s="578"/>
      <c r="B10" s="579"/>
      <c r="C10" s="579"/>
      <c r="D10" s="579"/>
      <c r="E10" s="579"/>
      <c r="F10" s="579"/>
      <c r="G10" s="579"/>
      <c r="H10" s="579"/>
      <c r="I10" s="579"/>
      <c r="J10" s="579"/>
      <c r="K10" s="579"/>
      <c r="L10" s="579"/>
      <c r="M10" s="581"/>
      <c r="N10" s="581"/>
      <c r="O10" s="581"/>
      <c r="P10" s="581"/>
      <c r="Q10" s="581" t="s">
        <v>549</v>
      </c>
      <c r="R10" s="581"/>
      <c r="S10" s="581"/>
      <c r="T10" s="581"/>
      <c r="U10" s="581" t="str">
        <f>入力!R17&amp;"　"&amp;入力!R18</f>
        <v>0　0</v>
      </c>
      <c r="V10" s="581"/>
      <c r="W10" s="579"/>
      <c r="X10" s="579"/>
      <c r="Y10" s="579"/>
      <c r="Z10" s="579"/>
      <c r="AA10" s="579"/>
      <c r="AB10" s="579"/>
      <c r="AC10" s="579"/>
      <c r="AD10" s="579"/>
      <c r="AE10" s="579"/>
      <c r="AF10" s="579"/>
      <c r="AG10" s="579"/>
      <c r="AH10" s="579"/>
      <c r="AI10" s="579"/>
      <c r="AJ10" s="579"/>
      <c r="AK10" s="579"/>
      <c r="AL10" s="579"/>
    </row>
    <row r="11" spans="1:38" s="546" customFormat="1" ht="20.100000000000001" customHeight="1">
      <c r="A11" s="578"/>
      <c r="B11" s="579"/>
      <c r="C11" s="579"/>
      <c r="D11" s="579"/>
      <c r="E11" s="579"/>
      <c r="F11" s="579"/>
      <c r="G11" s="579"/>
      <c r="H11" s="579"/>
      <c r="I11" s="579"/>
      <c r="J11" s="579"/>
      <c r="K11" s="579"/>
      <c r="L11" s="579"/>
      <c r="M11" s="581"/>
      <c r="N11" s="581"/>
      <c r="O11" s="581"/>
      <c r="P11" s="581"/>
      <c r="Q11" s="581"/>
      <c r="R11" s="581"/>
      <c r="S11" s="581"/>
      <c r="T11" s="581"/>
      <c r="U11" s="581"/>
      <c r="V11" s="581"/>
      <c r="W11" s="579"/>
      <c r="X11" s="579"/>
      <c r="Y11" s="579"/>
      <c r="Z11" s="579"/>
      <c r="AA11" s="579"/>
      <c r="AB11" s="579"/>
      <c r="AC11" s="579"/>
      <c r="AD11" s="579"/>
      <c r="AE11" s="579"/>
      <c r="AF11" s="579"/>
      <c r="AG11" s="579"/>
      <c r="AH11" s="579"/>
      <c r="AI11" s="579"/>
      <c r="AJ11" s="579"/>
      <c r="AK11" s="579"/>
      <c r="AL11" s="579"/>
    </row>
    <row r="12" spans="1:38" s="546" customFormat="1" ht="20.100000000000001" customHeight="1">
      <c r="A12" s="578"/>
      <c r="B12" s="579"/>
      <c r="C12" s="579"/>
      <c r="D12" s="579"/>
      <c r="E12" s="579"/>
      <c r="F12" s="579"/>
      <c r="G12" s="579"/>
      <c r="H12" s="579"/>
      <c r="I12" s="579"/>
      <c r="J12" s="579"/>
      <c r="K12" s="579"/>
      <c r="L12" s="579"/>
      <c r="M12" s="579"/>
      <c r="N12" s="579"/>
      <c r="O12" s="579"/>
      <c r="P12" s="579"/>
      <c r="Q12" s="579"/>
      <c r="R12" s="579"/>
      <c r="S12" s="579"/>
      <c r="T12" s="579"/>
      <c r="U12" s="579"/>
      <c r="V12" s="579"/>
      <c r="W12" s="579"/>
      <c r="X12" s="579"/>
      <c r="Y12" s="579"/>
      <c r="Z12" s="579"/>
      <c r="AA12" s="579"/>
      <c r="AB12" s="579"/>
      <c r="AC12" s="579"/>
      <c r="AD12" s="579"/>
      <c r="AE12" s="579"/>
      <c r="AF12" s="579"/>
      <c r="AG12" s="579"/>
      <c r="AH12" s="579"/>
      <c r="AI12" s="579"/>
      <c r="AJ12" s="579"/>
      <c r="AK12" s="579"/>
      <c r="AL12" s="579"/>
    </row>
    <row r="13" spans="1:38" s="546" customFormat="1" ht="20.100000000000001" customHeight="1">
      <c r="A13" s="579"/>
      <c r="B13" s="579" t="s">
        <v>599</v>
      </c>
      <c r="C13" s="579"/>
      <c r="D13" s="579"/>
      <c r="E13" s="579"/>
      <c r="F13" s="579"/>
      <c r="G13" s="579"/>
      <c r="H13" s="579"/>
      <c r="I13" s="579"/>
      <c r="J13" s="579"/>
      <c r="K13" s="579"/>
      <c r="L13" s="579"/>
      <c r="M13" s="579"/>
      <c r="N13" s="579"/>
      <c r="O13" s="579"/>
      <c r="P13" s="579"/>
      <c r="Q13" s="579"/>
      <c r="R13" s="579"/>
      <c r="S13" s="579"/>
      <c r="T13" s="579"/>
      <c r="U13" s="579"/>
      <c r="V13" s="579"/>
      <c r="W13" s="579"/>
      <c r="X13" s="579"/>
      <c r="Y13" s="579"/>
      <c r="Z13" s="579"/>
      <c r="AA13" s="579"/>
      <c r="AB13" s="579"/>
      <c r="AC13" s="579"/>
      <c r="AD13" s="579"/>
      <c r="AE13" s="579"/>
      <c r="AF13" s="579"/>
      <c r="AG13" s="579"/>
      <c r="AH13" s="579"/>
      <c r="AI13" s="579"/>
      <c r="AJ13" s="579"/>
      <c r="AK13" s="579"/>
      <c r="AL13" s="579"/>
    </row>
    <row r="14" spans="1:38" s="546" customFormat="1" ht="20.100000000000001" customHeight="1" thickBot="1">
      <c r="A14" s="578"/>
      <c r="B14" s="579"/>
      <c r="C14" s="579"/>
      <c r="D14" s="579"/>
      <c r="E14" s="579"/>
      <c r="F14" s="579"/>
      <c r="G14" s="579"/>
      <c r="H14" s="579"/>
      <c r="I14" s="579"/>
      <c r="J14" s="579"/>
      <c r="K14" s="579"/>
      <c r="L14" s="579"/>
      <c r="M14" s="579"/>
      <c r="N14" s="579"/>
      <c r="O14" s="579"/>
      <c r="P14" s="579"/>
      <c r="Q14" s="579"/>
      <c r="R14" s="579"/>
      <c r="S14" s="579"/>
      <c r="T14" s="579"/>
      <c r="U14" s="579"/>
      <c r="V14" s="579"/>
      <c r="W14" s="579"/>
      <c r="X14" s="579"/>
      <c r="Y14" s="579"/>
      <c r="Z14" s="579"/>
      <c r="AA14" s="579"/>
      <c r="AB14" s="579"/>
      <c r="AC14" s="579"/>
      <c r="AD14" s="579"/>
      <c r="AE14" s="579"/>
      <c r="AF14" s="579"/>
      <c r="AG14" s="579"/>
      <c r="AH14" s="579"/>
      <c r="AI14" s="579"/>
      <c r="AJ14" s="579"/>
      <c r="AK14" s="579"/>
      <c r="AL14" s="579"/>
    </row>
    <row r="15" spans="1:38" s="547" customFormat="1" ht="20.100000000000001" customHeight="1">
      <c r="A15" s="855" t="s">
        <v>546</v>
      </c>
      <c r="B15" s="886" t="s">
        <v>550</v>
      </c>
      <c r="C15" s="886"/>
      <c r="D15" s="886"/>
      <c r="E15" s="886"/>
      <c r="F15" s="886"/>
      <c r="G15" s="886"/>
      <c r="H15" s="886"/>
      <c r="I15" s="886"/>
      <c r="J15" s="887">
        <f>入力!R9</f>
        <v>0</v>
      </c>
      <c r="K15" s="887"/>
      <c r="L15" s="887"/>
      <c r="M15" s="887"/>
      <c r="N15" s="887"/>
      <c r="O15" s="887"/>
      <c r="P15" s="887"/>
      <c r="Q15" s="887"/>
      <c r="R15" s="887"/>
      <c r="S15" s="887"/>
      <c r="T15" s="887"/>
      <c r="U15" s="887"/>
      <c r="V15" s="887"/>
      <c r="W15" s="887"/>
      <c r="X15" s="887"/>
      <c r="Y15" s="887"/>
      <c r="Z15" s="887"/>
      <c r="AA15" s="887"/>
      <c r="AB15" s="887"/>
      <c r="AC15" s="887"/>
      <c r="AD15" s="887"/>
      <c r="AE15" s="887"/>
      <c r="AF15" s="887"/>
      <c r="AG15" s="887"/>
      <c r="AH15" s="887"/>
      <c r="AI15" s="887"/>
      <c r="AJ15" s="887"/>
      <c r="AK15" s="887"/>
      <c r="AL15" s="888"/>
    </row>
    <row r="16" spans="1:38" s="547" customFormat="1" ht="20.100000000000001" customHeight="1">
      <c r="A16" s="856"/>
      <c r="B16" s="889" t="s">
        <v>603</v>
      </c>
      <c r="C16" s="889"/>
      <c r="D16" s="889"/>
      <c r="E16" s="889"/>
      <c r="F16" s="889"/>
      <c r="G16" s="889"/>
      <c r="H16" s="889"/>
      <c r="I16" s="889"/>
      <c r="J16" s="890">
        <f>入力!R8</f>
        <v>0</v>
      </c>
      <c r="K16" s="890"/>
      <c r="L16" s="890"/>
      <c r="M16" s="890"/>
      <c r="N16" s="890"/>
      <c r="O16" s="890"/>
      <c r="P16" s="890"/>
      <c r="Q16" s="890"/>
      <c r="R16" s="890"/>
      <c r="S16" s="890"/>
      <c r="T16" s="890"/>
      <c r="U16" s="890"/>
      <c r="V16" s="890"/>
      <c r="W16" s="890"/>
      <c r="X16" s="890"/>
      <c r="Y16" s="890"/>
      <c r="Z16" s="890"/>
      <c r="AA16" s="890"/>
      <c r="AB16" s="890"/>
      <c r="AC16" s="890"/>
      <c r="AD16" s="890"/>
      <c r="AE16" s="890"/>
      <c r="AF16" s="890"/>
      <c r="AG16" s="890"/>
      <c r="AH16" s="890"/>
      <c r="AI16" s="890"/>
      <c r="AJ16" s="890"/>
      <c r="AK16" s="890"/>
      <c r="AL16" s="891"/>
    </row>
    <row r="17" spans="1:38" s="547" customFormat="1" ht="20.100000000000001" customHeight="1">
      <c r="A17" s="856"/>
      <c r="B17" s="860" t="s">
        <v>551</v>
      </c>
      <c r="C17" s="861"/>
      <c r="D17" s="861"/>
      <c r="E17" s="861"/>
      <c r="F17" s="861"/>
      <c r="G17" s="861"/>
      <c r="H17" s="861"/>
      <c r="I17" s="862"/>
      <c r="J17" s="798" t="str">
        <f>"　〒"&amp;入力!R10</f>
        <v>　〒0</v>
      </c>
      <c r="K17" s="798"/>
      <c r="L17" s="798"/>
      <c r="M17" s="798"/>
      <c r="N17" s="798"/>
      <c r="O17" s="798"/>
      <c r="P17" s="798"/>
      <c r="Q17" s="798"/>
      <c r="R17" s="798"/>
      <c r="S17" s="798"/>
      <c r="T17" s="798"/>
      <c r="U17" s="798"/>
      <c r="V17" s="798"/>
      <c r="W17" s="798"/>
      <c r="X17" s="798"/>
      <c r="Y17" s="798"/>
      <c r="Z17" s="798"/>
      <c r="AA17" s="798"/>
      <c r="AB17" s="798"/>
      <c r="AC17" s="798"/>
      <c r="AD17" s="798"/>
      <c r="AE17" s="798"/>
      <c r="AF17" s="798"/>
      <c r="AG17" s="798"/>
      <c r="AH17" s="798"/>
      <c r="AI17" s="798"/>
      <c r="AJ17" s="798"/>
      <c r="AK17" s="798"/>
      <c r="AL17" s="842"/>
    </row>
    <row r="18" spans="1:38" s="547" customFormat="1" ht="20.100000000000001" customHeight="1">
      <c r="A18" s="856"/>
      <c r="B18" s="863"/>
      <c r="C18" s="864"/>
      <c r="D18" s="864"/>
      <c r="E18" s="864"/>
      <c r="F18" s="864"/>
      <c r="G18" s="864"/>
      <c r="H18" s="864"/>
      <c r="I18" s="865"/>
      <c r="J18" s="843" t="str">
        <f>"　"&amp;入力!R11</f>
        <v>　群馬県市</v>
      </c>
      <c r="K18" s="843"/>
      <c r="L18" s="843"/>
      <c r="M18" s="843"/>
      <c r="N18" s="843"/>
      <c r="O18" s="843"/>
      <c r="P18" s="843"/>
      <c r="Q18" s="843"/>
      <c r="R18" s="843"/>
      <c r="S18" s="843"/>
      <c r="T18" s="843"/>
      <c r="U18" s="843"/>
      <c r="V18" s="843"/>
      <c r="W18" s="843"/>
      <c r="X18" s="843"/>
      <c r="Y18" s="843"/>
      <c r="Z18" s="843"/>
      <c r="AA18" s="843"/>
      <c r="AB18" s="843"/>
      <c r="AC18" s="843"/>
      <c r="AD18" s="843"/>
      <c r="AE18" s="843"/>
      <c r="AF18" s="843"/>
      <c r="AG18" s="843"/>
      <c r="AH18" s="843"/>
      <c r="AI18" s="843"/>
      <c r="AJ18" s="843"/>
      <c r="AK18" s="843"/>
      <c r="AL18" s="844"/>
    </row>
    <row r="19" spans="1:38" s="547" customFormat="1" ht="20.100000000000001" customHeight="1">
      <c r="A19" s="856"/>
      <c r="B19" s="863"/>
      <c r="C19" s="864"/>
      <c r="D19" s="864"/>
      <c r="E19" s="864"/>
      <c r="F19" s="864"/>
      <c r="G19" s="864"/>
      <c r="H19" s="864"/>
      <c r="I19" s="865"/>
      <c r="J19" s="845"/>
      <c r="K19" s="845"/>
      <c r="L19" s="845"/>
      <c r="M19" s="845"/>
      <c r="N19" s="845"/>
      <c r="O19" s="845"/>
      <c r="P19" s="845"/>
      <c r="Q19" s="845"/>
      <c r="R19" s="845"/>
      <c r="S19" s="845"/>
      <c r="T19" s="845"/>
      <c r="U19" s="845"/>
      <c r="V19" s="845"/>
      <c r="W19" s="845"/>
      <c r="X19" s="845"/>
      <c r="Y19" s="845"/>
      <c r="Z19" s="845"/>
      <c r="AA19" s="845"/>
      <c r="AB19" s="845"/>
      <c r="AC19" s="845"/>
      <c r="AD19" s="845"/>
      <c r="AE19" s="845"/>
      <c r="AF19" s="845"/>
      <c r="AG19" s="845"/>
      <c r="AH19" s="845"/>
      <c r="AI19" s="845"/>
      <c r="AJ19" s="845"/>
      <c r="AK19" s="845"/>
      <c r="AL19" s="846"/>
    </row>
    <row r="20" spans="1:38" s="547" customFormat="1" ht="20.100000000000001" customHeight="1">
      <c r="A20" s="856"/>
      <c r="B20" s="892"/>
      <c r="C20" s="893"/>
      <c r="D20" s="893"/>
      <c r="E20" s="893"/>
      <c r="F20" s="893"/>
      <c r="G20" s="893"/>
      <c r="H20" s="893"/>
      <c r="I20" s="894"/>
      <c r="J20" s="869"/>
      <c r="K20" s="869"/>
      <c r="L20" s="869"/>
      <c r="M20" s="869"/>
      <c r="N20" s="869"/>
      <c r="O20" s="869"/>
      <c r="P20" s="869"/>
      <c r="Q20" s="869"/>
      <c r="R20" s="869"/>
      <c r="S20" s="869"/>
      <c r="T20" s="869"/>
      <c r="U20" s="869"/>
      <c r="V20" s="869"/>
      <c r="W20" s="869"/>
      <c r="X20" s="869"/>
      <c r="Y20" s="869"/>
      <c r="Z20" s="869"/>
      <c r="AA20" s="869"/>
      <c r="AB20" s="869"/>
      <c r="AC20" s="869"/>
      <c r="AD20" s="869"/>
      <c r="AE20" s="869"/>
      <c r="AF20" s="869"/>
      <c r="AG20" s="869"/>
      <c r="AH20" s="869"/>
      <c r="AI20" s="869"/>
      <c r="AJ20" s="869"/>
      <c r="AK20" s="869"/>
      <c r="AL20" s="870"/>
    </row>
    <row r="21" spans="1:38" s="547" customFormat="1" ht="20.100000000000001" customHeight="1">
      <c r="A21" s="856"/>
      <c r="B21" s="849" t="s">
        <v>601</v>
      </c>
      <c r="C21" s="850"/>
      <c r="D21" s="850"/>
      <c r="E21" s="850"/>
      <c r="F21" s="850"/>
      <c r="G21" s="850"/>
      <c r="H21" s="850"/>
      <c r="I21" s="851"/>
      <c r="J21" s="852" t="s">
        <v>487</v>
      </c>
      <c r="K21" s="852"/>
      <c r="L21" s="852"/>
      <c r="M21" s="852"/>
      <c r="N21" s="852"/>
      <c r="O21" s="852">
        <f>入力!R12</f>
        <v>0</v>
      </c>
      <c r="P21" s="852"/>
      <c r="Q21" s="852"/>
      <c r="R21" s="852"/>
      <c r="S21" s="852"/>
      <c r="T21" s="852"/>
      <c r="U21" s="852"/>
      <c r="V21" s="852"/>
      <c r="W21" s="852"/>
      <c r="X21" s="852" t="s">
        <v>1017</v>
      </c>
      <c r="Y21" s="852"/>
      <c r="Z21" s="852"/>
      <c r="AA21" s="852"/>
      <c r="AB21" s="852"/>
      <c r="AC21" s="871">
        <f>入力!R30</f>
        <v>0</v>
      </c>
      <c r="AD21" s="871"/>
      <c r="AE21" s="871"/>
      <c r="AF21" s="871"/>
      <c r="AG21" s="871"/>
      <c r="AH21" s="871"/>
      <c r="AI21" s="871"/>
      <c r="AJ21" s="871"/>
      <c r="AK21" s="871"/>
      <c r="AL21" s="872"/>
    </row>
    <row r="22" spans="1:38" s="547" customFormat="1" ht="20.100000000000001" customHeight="1">
      <c r="A22" s="856"/>
      <c r="B22" s="849" t="s">
        <v>552</v>
      </c>
      <c r="C22" s="850"/>
      <c r="D22" s="850"/>
      <c r="E22" s="850"/>
      <c r="F22" s="850"/>
      <c r="G22" s="850"/>
      <c r="H22" s="850"/>
      <c r="I22" s="851"/>
      <c r="J22" s="852">
        <f>入力!R14</f>
        <v>0</v>
      </c>
      <c r="K22" s="852"/>
      <c r="L22" s="852"/>
      <c r="M22" s="852"/>
      <c r="N22" s="852"/>
      <c r="O22" s="852"/>
      <c r="P22" s="852"/>
      <c r="Q22" s="852"/>
      <c r="R22" s="852"/>
      <c r="S22" s="852"/>
      <c r="T22" s="852"/>
      <c r="U22" s="852" t="s">
        <v>553</v>
      </c>
      <c r="V22" s="852"/>
      <c r="W22" s="852"/>
      <c r="X22" s="852"/>
      <c r="Y22" s="852"/>
      <c r="Z22" s="852"/>
      <c r="AA22" s="852"/>
      <c r="AB22" s="852"/>
      <c r="AC22" s="852">
        <f>入力!R15</f>
        <v>0</v>
      </c>
      <c r="AD22" s="852"/>
      <c r="AE22" s="852"/>
      <c r="AF22" s="852"/>
      <c r="AG22" s="852"/>
      <c r="AH22" s="852"/>
      <c r="AI22" s="852"/>
      <c r="AJ22" s="852"/>
      <c r="AK22" s="852"/>
      <c r="AL22" s="854"/>
    </row>
    <row r="23" spans="1:38" s="547" customFormat="1" ht="20.100000000000001" customHeight="1">
      <c r="A23" s="856"/>
      <c r="B23" s="849" t="s">
        <v>554</v>
      </c>
      <c r="C23" s="850"/>
      <c r="D23" s="850"/>
      <c r="E23" s="850"/>
      <c r="F23" s="850"/>
      <c r="G23" s="850"/>
      <c r="H23" s="850"/>
      <c r="I23" s="851"/>
      <c r="J23" s="852" t="s">
        <v>555</v>
      </c>
      <c r="K23" s="852"/>
      <c r="L23" s="852"/>
      <c r="M23" s="852"/>
      <c r="N23" s="852"/>
      <c r="O23" s="852">
        <f>入力!R17</f>
        <v>0</v>
      </c>
      <c r="P23" s="852"/>
      <c r="Q23" s="852"/>
      <c r="R23" s="852"/>
      <c r="S23" s="852"/>
      <c r="T23" s="852"/>
      <c r="U23" s="852"/>
      <c r="V23" s="852"/>
      <c r="W23" s="852"/>
      <c r="X23" s="852" t="s">
        <v>198</v>
      </c>
      <c r="Y23" s="852"/>
      <c r="Z23" s="852"/>
      <c r="AA23" s="852"/>
      <c r="AB23" s="852"/>
      <c r="AC23" s="852">
        <f>入力!R18</f>
        <v>0</v>
      </c>
      <c r="AD23" s="852"/>
      <c r="AE23" s="852"/>
      <c r="AF23" s="852"/>
      <c r="AG23" s="852"/>
      <c r="AH23" s="852"/>
      <c r="AI23" s="852"/>
      <c r="AJ23" s="852"/>
      <c r="AK23" s="852"/>
      <c r="AL23" s="854"/>
    </row>
    <row r="24" spans="1:38" s="547" customFormat="1" ht="20.100000000000001" customHeight="1">
      <c r="A24" s="856"/>
      <c r="B24" s="860" t="s">
        <v>556</v>
      </c>
      <c r="C24" s="861"/>
      <c r="D24" s="861"/>
      <c r="E24" s="861"/>
      <c r="F24" s="861"/>
      <c r="G24" s="861"/>
      <c r="H24" s="861"/>
      <c r="I24" s="862"/>
      <c r="J24" s="798" t="str">
        <f>"　〒"&amp;入力!R20</f>
        <v>　〒0</v>
      </c>
      <c r="K24" s="798"/>
      <c r="L24" s="798"/>
      <c r="M24" s="798"/>
      <c r="N24" s="798"/>
      <c r="O24" s="798"/>
      <c r="P24" s="798"/>
      <c r="Q24" s="798"/>
      <c r="R24" s="798"/>
      <c r="S24" s="798"/>
      <c r="T24" s="798"/>
      <c r="U24" s="798"/>
      <c r="V24" s="798"/>
      <c r="W24" s="798"/>
      <c r="X24" s="798"/>
      <c r="Y24" s="798"/>
      <c r="Z24" s="798"/>
      <c r="AA24" s="798"/>
      <c r="AB24" s="798"/>
      <c r="AC24" s="798"/>
      <c r="AD24" s="798"/>
      <c r="AE24" s="798"/>
      <c r="AF24" s="798"/>
      <c r="AG24" s="798"/>
      <c r="AH24" s="798"/>
      <c r="AI24" s="798"/>
      <c r="AJ24" s="798"/>
      <c r="AK24" s="798"/>
      <c r="AL24" s="842"/>
    </row>
    <row r="25" spans="1:38" s="547" customFormat="1" ht="20.100000000000001" customHeight="1">
      <c r="A25" s="856"/>
      <c r="B25" s="863"/>
      <c r="C25" s="864"/>
      <c r="D25" s="864"/>
      <c r="E25" s="864"/>
      <c r="F25" s="864"/>
      <c r="G25" s="864"/>
      <c r="H25" s="864"/>
      <c r="I25" s="865"/>
      <c r="J25" s="843" t="str">
        <f>"　"&amp;入力!R21</f>
        <v>　群馬県市</v>
      </c>
      <c r="K25" s="843"/>
      <c r="L25" s="843"/>
      <c r="M25" s="843"/>
      <c r="N25" s="843"/>
      <c r="O25" s="843"/>
      <c r="P25" s="843"/>
      <c r="Q25" s="843"/>
      <c r="R25" s="843"/>
      <c r="S25" s="843"/>
      <c r="T25" s="843"/>
      <c r="U25" s="843"/>
      <c r="V25" s="843"/>
      <c r="W25" s="843"/>
      <c r="X25" s="843"/>
      <c r="Y25" s="843"/>
      <c r="Z25" s="843"/>
      <c r="AA25" s="843"/>
      <c r="AB25" s="843"/>
      <c r="AC25" s="843"/>
      <c r="AD25" s="843"/>
      <c r="AE25" s="843"/>
      <c r="AF25" s="843"/>
      <c r="AG25" s="843"/>
      <c r="AH25" s="843"/>
      <c r="AI25" s="843"/>
      <c r="AJ25" s="843"/>
      <c r="AK25" s="843"/>
      <c r="AL25" s="844"/>
    </row>
    <row r="26" spans="1:38" s="547" customFormat="1" ht="20.100000000000001" customHeight="1">
      <c r="A26" s="856"/>
      <c r="B26" s="863"/>
      <c r="C26" s="864"/>
      <c r="D26" s="864"/>
      <c r="E26" s="864"/>
      <c r="F26" s="864"/>
      <c r="G26" s="864"/>
      <c r="H26" s="864"/>
      <c r="I26" s="865"/>
      <c r="J26" s="845"/>
      <c r="K26" s="845"/>
      <c r="L26" s="845"/>
      <c r="M26" s="845"/>
      <c r="N26" s="845"/>
      <c r="O26" s="845"/>
      <c r="P26" s="845"/>
      <c r="Q26" s="845"/>
      <c r="R26" s="845"/>
      <c r="S26" s="845"/>
      <c r="T26" s="845"/>
      <c r="U26" s="845"/>
      <c r="V26" s="845"/>
      <c r="W26" s="845"/>
      <c r="X26" s="845"/>
      <c r="Y26" s="845"/>
      <c r="Z26" s="845"/>
      <c r="AA26" s="845"/>
      <c r="AB26" s="845"/>
      <c r="AC26" s="845"/>
      <c r="AD26" s="845"/>
      <c r="AE26" s="845"/>
      <c r="AF26" s="845"/>
      <c r="AG26" s="845"/>
      <c r="AH26" s="845"/>
      <c r="AI26" s="845"/>
      <c r="AJ26" s="845"/>
      <c r="AK26" s="845"/>
      <c r="AL26" s="846"/>
    </row>
    <row r="27" spans="1:38" s="547" customFormat="1" ht="20.100000000000001" customHeight="1" thickBot="1">
      <c r="A27" s="885"/>
      <c r="B27" s="866"/>
      <c r="C27" s="867"/>
      <c r="D27" s="867"/>
      <c r="E27" s="867"/>
      <c r="F27" s="867"/>
      <c r="G27" s="867"/>
      <c r="H27" s="867"/>
      <c r="I27" s="868"/>
      <c r="J27" s="843"/>
      <c r="K27" s="843"/>
      <c r="L27" s="843"/>
      <c r="M27" s="843"/>
      <c r="N27" s="843"/>
      <c r="O27" s="843"/>
      <c r="P27" s="843"/>
      <c r="Q27" s="843"/>
      <c r="R27" s="843"/>
      <c r="S27" s="843"/>
      <c r="T27" s="843"/>
      <c r="U27" s="843"/>
      <c r="V27" s="843"/>
      <c r="W27" s="843"/>
      <c r="X27" s="843"/>
      <c r="Y27" s="843"/>
      <c r="Z27" s="843"/>
      <c r="AA27" s="843"/>
      <c r="AB27" s="843"/>
      <c r="AC27" s="843"/>
      <c r="AD27" s="843"/>
      <c r="AE27" s="843"/>
      <c r="AF27" s="843"/>
      <c r="AG27" s="843"/>
      <c r="AH27" s="843"/>
      <c r="AI27" s="843"/>
      <c r="AJ27" s="843"/>
      <c r="AK27" s="843"/>
      <c r="AL27" s="844"/>
    </row>
    <row r="28" spans="1:38" s="547" customFormat="1" ht="20.100000000000001" customHeight="1">
      <c r="A28" s="855" t="s">
        <v>557</v>
      </c>
      <c r="B28" s="873" t="s">
        <v>602</v>
      </c>
      <c r="C28" s="874"/>
      <c r="D28" s="874"/>
      <c r="E28" s="874"/>
      <c r="F28" s="874"/>
      <c r="G28" s="874"/>
      <c r="H28" s="874"/>
      <c r="I28" s="875"/>
      <c r="J28" s="858" t="str">
        <f>"　〒"&amp;入力!R27</f>
        <v>　〒0</v>
      </c>
      <c r="K28" s="858"/>
      <c r="L28" s="858"/>
      <c r="M28" s="858"/>
      <c r="N28" s="858"/>
      <c r="O28" s="858"/>
      <c r="P28" s="858"/>
      <c r="Q28" s="858"/>
      <c r="R28" s="858"/>
      <c r="S28" s="858"/>
      <c r="T28" s="858"/>
      <c r="U28" s="858"/>
      <c r="V28" s="858"/>
      <c r="W28" s="858"/>
      <c r="X28" s="858"/>
      <c r="Y28" s="858"/>
      <c r="Z28" s="858"/>
      <c r="AA28" s="858"/>
      <c r="AB28" s="858"/>
      <c r="AC28" s="858"/>
      <c r="AD28" s="858"/>
      <c r="AE28" s="858"/>
      <c r="AF28" s="858"/>
      <c r="AG28" s="858"/>
      <c r="AH28" s="858"/>
      <c r="AI28" s="858"/>
      <c r="AJ28" s="858"/>
      <c r="AK28" s="858"/>
      <c r="AL28" s="859"/>
    </row>
    <row r="29" spans="1:38" s="547" customFormat="1" ht="20.100000000000001" customHeight="1">
      <c r="A29" s="856"/>
      <c r="B29" s="876"/>
      <c r="C29" s="877"/>
      <c r="D29" s="877"/>
      <c r="E29" s="877"/>
      <c r="F29" s="877"/>
      <c r="G29" s="877"/>
      <c r="H29" s="877"/>
      <c r="I29" s="878"/>
      <c r="J29" s="843" t="str">
        <f>"　"&amp;入力!R28</f>
        <v>　群馬県市</v>
      </c>
      <c r="K29" s="843"/>
      <c r="L29" s="843"/>
      <c r="M29" s="843"/>
      <c r="N29" s="843"/>
      <c r="O29" s="843"/>
      <c r="P29" s="843"/>
      <c r="Q29" s="843"/>
      <c r="R29" s="843"/>
      <c r="S29" s="843"/>
      <c r="T29" s="843"/>
      <c r="U29" s="843"/>
      <c r="V29" s="843"/>
      <c r="W29" s="843"/>
      <c r="X29" s="843"/>
      <c r="Y29" s="843"/>
      <c r="Z29" s="843"/>
      <c r="AA29" s="843"/>
      <c r="AB29" s="843"/>
      <c r="AC29" s="843"/>
      <c r="AD29" s="843"/>
      <c r="AE29" s="843"/>
      <c r="AF29" s="843"/>
      <c r="AG29" s="843"/>
      <c r="AH29" s="843"/>
      <c r="AI29" s="843"/>
      <c r="AJ29" s="843"/>
      <c r="AK29" s="843"/>
      <c r="AL29" s="844"/>
    </row>
    <row r="30" spans="1:38" s="547" customFormat="1" ht="20.100000000000001" customHeight="1">
      <c r="A30" s="856"/>
      <c r="B30" s="879"/>
      <c r="C30" s="880"/>
      <c r="D30" s="880"/>
      <c r="E30" s="880"/>
      <c r="F30" s="880"/>
      <c r="G30" s="880"/>
      <c r="H30" s="880"/>
      <c r="I30" s="881"/>
      <c r="J30" s="845"/>
      <c r="K30" s="845"/>
      <c r="L30" s="845"/>
      <c r="M30" s="845"/>
      <c r="N30" s="845"/>
      <c r="O30" s="845"/>
      <c r="P30" s="845"/>
      <c r="Q30" s="845"/>
      <c r="R30" s="845"/>
      <c r="S30" s="845"/>
      <c r="T30" s="845"/>
      <c r="U30" s="845"/>
      <c r="V30" s="845"/>
      <c r="W30" s="845"/>
      <c r="X30" s="845"/>
      <c r="Y30" s="845"/>
      <c r="Z30" s="845"/>
      <c r="AA30" s="845"/>
      <c r="AB30" s="845"/>
      <c r="AC30" s="845"/>
      <c r="AD30" s="845"/>
      <c r="AE30" s="845"/>
      <c r="AF30" s="845"/>
      <c r="AG30" s="845"/>
      <c r="AH30" s="845"/>
      <c r="AI30" s="845"/>
      <c r="AJ30" s="845"/>
      <c r="AK30" s="845"/>
      <c r="AL30" s="846"/>
    </row>
    <row r="31" spans="1:38" s="547" customFormat="1" ht="20.100000000000001" customHeight="1">
      <c r="A31" s="856"/>
      <c r="B31" s="882" t="s">
        <v>600</v>
      </c>
      <c r="C31" s="883"/>
      <c r="D31" s="883"/>
      <c r="E31" s="883"/>
      <c r="F31" s="883"/>
      <c r="G31" s="883"/>
      <c r="H31" s="883"/>
      <c r="I31" s="884"/>
      <c r="J31" s="869" t="str">
        <f>"　"&amp;入力!R25</f>
        <v>　0</v>
      </c>
      <c r="K31" s="869"/>
      <c r="L31" s="869"/>
      <c r="M31" s="869"/>
      <c r="N31" s="869"/>
      <c r="O31" s="869"/>
      <c r="P31" s="869"/>
      <c r="Q31" s="869"/>
      <c r="R31" s="869"/>
      <c r="S31" s="869"/>
      <c r="T31" s="869"/>
      <c r="U31" s="869"/>
      <c r="V31" s="869"/>
      <c r="W31" s="869"/>
      <c r="X31" s="869"/>
      <c r="Y31" s="869"/>
      <c r="Z31" s="869"/>
      <c r="AA31" s="869"/>
      <c r="AB31" s="869"/>
      <c r="AC31" s="869"/>
      <c r="AD31" s="869"/>
      <c r="AE31" s="869"/>
      <c r="AF31" s="869"/>
      <c r="AG31" s="869"/>
      <c r="AH31" s="869"/>
      <c r="AI31" s="869"/>
      <c r="AJ31" s="869"/>
      <c r="AK31" s="869"/>
      <c r="AL31" s="870"/>
    </row>
    <row r="32" spans="1:38" s="547" customFormat="1" ht="20.100000000000001" customHeight="1">
      <c r="A32" s="856"/>
      <c r="B32" s="849" t="s">
        <v>601</v>
      </c>
      <c r="C32" s="850"/>
      <c r="D32" s="850"/>
      <c r="E32" s="850"/>
      <c r="F32" s="850"/>
      <c r="G32" s="850"/>
      <c r="H32" s="850"/>
      <c r="I32" s="851"/>
      <c r="J32" s="852" t="s">
        <v>487</v>
      </c>
      <c r="K32" s="852"/>
      <c r="L32" s="852"/>
      <c r="M32" s="852"/>
      <c r="N32" s="852"/>
      <c r="O32" s="852">
        <f>入力!C29</f>
        <v>0</v>
      </c>
      <c r="P32" s="852"/>
      <c r="Q32" s="852"/>
      <c r="R32" s="852"/>
      <c r="S32" s="852"/>
      <c r="T32" s="852"/>
      <c r="U32" s="852"/>
      <c r="V32" s="852"/>
      <c r="W32" s="852"/>
      <c r="X32" s="852" t="s">
        <v>1017</v>
      </c>
      <c r="Y32" s="852"/>
      <c r="Z32" s="852"/>
      <c r="AA32" s="852"/>
      <c r="AB32" s="852"/>
      <c r="AC32" s="871">
        <f>入力!C30</f>
        <v>0</v>
      </c>
      <c r="AD32" s="871"/>
      <c r="AE32" s="871"/>
      <c r="AF32" s="871"/>
      <c r="AG32" s="871"/>
      <c r="AH32" s="871"/>
      <c r="AI32" s="871"/>
      <c r="AJ32" s="871"/>
      <c r="AK32" s="871"/>
      <c r="AL32" s="872"/>
    </row>
    <row r="33" spans="1:38" s="547" customFormat="1" ht="20.100000000000001" customHeight="1">
      <c r="A33" s="856"/>
      <c r="B33" s="849" t="s">
        <v>558</v>
      </c>
      <c r="C33" s="850"/>
      <c r="D33" s="850"/>
      <c r="E33" s="850"/>
      <c r="F33" s="850"/>
      <c r="G33" s="850"/>
      <c r="H33" s="850"/>
      <c r="I33" s="851"/>
      <c r="J33" s="852" t="s">
        <v>555</v>
      </c>
      <c r="K33" s="852"/>
      <c r="L33" s="852"/>
      <c r="M33" s="852"/>
      <c r="N33" s="852"/>
      <c r="O33" s="853"/>
      <c r="P33" s="853"/>
      <c r="Q33" s="853"/>
      <c r="R33" s="853"/>
      <c r="S33" s="853"/>
      <c r="T33" s="853"/>
      <c r="U33" s="853"/>
      <c r="V33" s="853"/>
      <c r="W33" s="853"/>
      <c r="X33" s="852" t="s">
        <v>198</v>
      </c>
      <c r="Y33" s="852"/>
      <c r="Z33" s="852"/>
      <c r="AA33" s="852"/>
      <c r="AB33" s="852"/>
      <c r="AC33" s="852">
        <f>入力!C32</f>
        <v>0</v>
      </c>
      <c r="AD33" s="852"/>
      <c r="AE33" s="852"/>
      <c r="AF33" s="852"/>
      <c r="AG33" s="852"/>
      <c r="AH33" s="852"/>
      <c r="AI33" s="852"/>
      <c r="AJ33" s="852"/>
      <c r="AK33" s="852"/>
      <c r="AL33" s="854"/>
    </row>
    <row r="34" spans="1:38" s="547" customFormat="1" ht="20.100000000000001" customHeight="1">
      <c r="A34" s="856"/>
      <c r="B34" s="860" t="s">
        <v>559</v>
      </c>
      <c r="C34" s="861"/>
      <c r="D34" s="861"/>
      <c r="E34" s="861"/>
      <c r="F34" s="861"/>
      <c r="G34" s="861"/>
      <c r="H34" s="861"/>
      <c r="I34" s="862"/>
      <c r="J34" s="798" t="str">
        <f>"　〒"&amp;入力!R34</f>
        <v>　〒0</v>
      </c>
      <c r="K34" s="798"/>
      <c r="L34" s="798"/>
      <c r="M34" s="798"/>
      <c r="N34" s="798"/>
      <c r="O34" s="798"/>
      <c r="P34" s="798"/>
      <c r="Q34" s="798"/>
      <c r="R34" s="798"/>
      <c r="S34" s="798"/>
      <c r="T34" s="798"/>
      <c r="U34" s="798"/>
      <c r="V34" s="798"/>
      <c r="W34" s="798"/>
      <c r="X34" s="798"/>
      <c r="Y34" s="798"/>
      <c r="Z34" s="798"/>
      <c r="AA34" s="798"/>
      <c r="AB34" s="798"/>
      <c r="AC34" s="798"/>
      <c r="AD34" s="798"/>
      <c r="AE34" s="798"/>
      <c r="AF34" s="798"/>
      <c r="AG34" s="798"/>
      <c r="AH34" s="798"/>
      <c r="AI34" s="798"/>
      <c r="AJ34" s="798"/>
      <c r="AK34" s="798"/>
      <c r="AL34" s="842"/>
    </row>
    <row r="35" spans="1:38" s="547" customFormat="1" ht="20.100000000000001" customHeight="1">
      <c r="A35" s="856"/>
      <c r="B35" s="863"/>
      <c r="C35" s="864"/>
      <c r="D35" s="864"/>
      <c r="E35" s="864"/>
      <c r="F35" s="864"/>
      <c r="G35" s="864"/>
      <c r="H35" s="864"/>
      <c r="I35" s="865"/>
      <c r="J35" s="843" t="str">
        <f>"　"&amp;入力!R35</f>
        <v>　群馬県市</v>
      </c>
      <c r="K35" s="843"/>
      <c r="L35" s="843"/>
      <c r="M35" s="843"/>
      <c r="N35" s="843"/>
      <c r="O35" s="843"/>
      <c r="P35" s="843"/>
      <c r="Q35" s="843"/>
      <c r="R35" s="843"/>
      <c r="S35" s="843"/>
      <c r="T35" s="843"/>
      <c r="U35" s="843"/>
      <c r="V35" s="843"/>
      <c r="W35" s="843"/>
      <c r="X35" s="843"/>
      <c r="Y35" s="843"/>
      <c r="Z35" s="843"/>
      <c r="AA35" s="843"/>
      <c r="AB35" s="843"/>
      <c r="AC35" s="843"/>
      <c r="AD35" s="843"/>
      <c r="AE35" s="843"/>
      <c r="AF35" s="843"/>
      <c r="AG35" s="843"/>
      <c r="AH35" s="843"/>
      <c r="AI35" s="843"/>
      <c r="AJ35" s="843"/>
      <c r="AK35" s="843"/>
      <c r="AL35" s="844"/>
    </row>
    <row r="36" spans="1:38" s="547" customFormat="1" ht="20.100000000000001" customHeight="1">
      <c r="A36" s="856"/>
      <c r="B36" s="863"/>
      <c r="C36" s="864"/>
      <c r="D36" s="864"/>
      <c r="E36" s="864"/>
      <c r="F36" s="864"/>
      <c r="G36" s="864"/>
      <c r="H36" s="864"/>
      <c r="I36" s="865"/>
      <c r="J36" s="845"/>
      <c r="K36" s="845"/>
      <c r="L36" s="845"/>
      <c r="M36" s="845"/>
      <c r="N36" s="845"/>
      <c r="O36" s="845"/>
      <c r="P36" s="845"/>
      <c r="Q36" s="845"/>
      <c r="R36" s="845"/>
      <c r="S36" s="845"/>
      <c r="T36" s="845"/>
      <c r="U36" s="845"/>
      <c r="V36" s="845"/>
      <c r="W36" s="845"/>
      <c r="X36" s="845"/>
      <c r="Y36" s="845"/>
      <c r="Z36" s="845"/>
      <c r="AA36" s="845"/>
      <c r="AB36" s="845"/>
      <c r="AC36" s="845"/>
      <c r="AD36" s="845"/>
      <c r="AE36" s="845"/>
      <c r="AF36" s="845"/>
      <c r="AG36" s="845"/>
      <c r="AH36" s="845"/>
      <c r="AI36" s="845"/>
      <c r="AJ36" s="845"/>
      <c r="AK36" s="845"/>
      <c r="AL36" s="846"/>
    </row>
    <row r="37" spans="1:38" s="547" customFormat="1" ht="20.100000000000001" customHeight="1" thickBot="1">
      <c r="A37" s="857"/>
      <c r="B37" s="866"/>
      <c r="C37" s="867"/>
      <c r="D37" s="867"/>
      <c r="E37" s="867"/>
      <c r="F37" s="867"/>
      <c r="G37" s="867"/>
      <c r="H37" s="867"/>
      <c r="I37" s="868"/>
      <c r="J37" s="847"/>
      <c r="K37" s="847"/>
      <c r="L37" s="847"/>
      <c r="M37" s="847"/>
      <c r="N37" s="847"/>
      <c r="O37" s="847"/>
      <c r="P37" s="847"/>
      <c r="Q37" s="847"/>
      <c r="R37" s="847"/>
      <c r="S37" s="847"/>
      <c r="T37" s="847"/>
      <c r="U37" s="847"/>
      <c r="V37" s="847"/>
      <c r="W37" s="847"/>
      <c r="X37" s="847"/>
      <c r="Y37" s="847"/>
      <c r="Z37" s="847"/>
      <c r="AA37" s="847"/>
      <c r="AB37" s="847"/>
      <c r="AC37" s="847"/>
      <c r="AD37" s="847"/>
      <c r="AE37" s="847"/>
      <c r="AF37" s="847"/>
      <c r="AG37" s="847"/>
      <c r="AH37" s="847"/>
      <c r="AI37" s="847"/>
      <c r="AJ37" s="847"/>
      <c r="AK37" s="847"/>
      <c r="AL37" s="848"/>
    </row>
    <row r="38" spans="1:38" s="547" customFormat="1" ht="20.100000000000001" customHeight="1">
      <c r="A38" s="829" t="s">
        <v>560</v>
      </c>
      <c r="B38" s="830"/>
      <c r="C38" s="830"/>
      <c r="D38" s="830"/>
      <c r="E38" s="830"/>
      <c r="F38" s="830"/>
      <c r="G38" s="830"/>
      <c r="H38" s="830"/>
      <c r="I38" s="830"/>
      <c r="J38" s="830"/>
      <c r="K38" s="830"/>
      <c r="L38" s="830"/>
      <c r="M38" s="830"/>
      <c r="N38" s="830"/>
      <c r="O38" s="830"/>
      <c r="P38" s="830"/>
      <c r="Q38" s="830"/>
      <c r="R38" s="830"/>
      <c r="S38" s="830"/>
      <c r="T38" s="830"/>
      <c r="U38" s="830"/>
      <c r="V38" s="830"/>
      <c r="W38" s="830"/>
      <c r="X38" s="830"/>
      <c r="Y38" s="830"/>
      <c r="Z38" s="830"/>
      <c r="AA38" s="830"/>
      <c r="AB38" s="830"/>
      <c r="AC38" s="830"/>
      <c r="AD38" s="830"/>
      <c r="AE38" s="830"/>
      <c r="AF38" s="830"/>
      <c r="AG38" s="830"/>
      <c r="AH38" s="830"/>
      <c r="AI38" s="830"/>
      <c r="AJ38" s="830"/>
      <c r="AK38" s="830"/>
      <c r="AL38" s="830"/>
    </row>
    <row r="39" spans="1:38" s="547" customFormat="1" ht="20.100000000000001" customHeight="1" thickBot="1">
      <c r="A39" s="582" t="s">
        <v>561</v>
      </c>
      <c r="B39" s="583"/>
      <c r="C39" s="583"/>
      <c r="D39" s="583"/>
      <c r="E39" s="583"/>
      <c r="F39" s="583"/>
      <c r="G39" s="583"/>
      <c r="H39" s="583"/>
      <c r="I39" s="583"/>
      <c r="J39" s="583"/>
      <c r="K39" s="583"/>
      <c r="L39" s="583"/>
      <c r="M39" s="583"/>
      <c r="N39" s="583"/>
      <c r="O39" s="583"/>
      <c r="P39" s="583"/>
      <c r="Q39" s="583"/>
      <c r="R39" s="583"/>
      <c r="S39" s="583"/>
      <c r="T39" s="583"/>
      <c r="U39" s="583"/>
      <c r="V39" s="583"/>
      <c r="W39" s="583"/>
      <c r="X39" s="583"/>
      <c r="Y39" s="583"/>
      <c r="Z39" s="583"/>
      <c r="AA39" s="583"/>
      <c r="AB39" s="583"/>
      <c r="AC39" s="583"/>
      <c r="AD39" s="583"/>
      <c r="AE39" s="583"/>
      <c r="AF39" s="583"/>
      <c r="AG39" s="583"/>
      <c r="AH39" s="583"/>
      <c r="AI39" s="583"/>
      <c r="AJ39" s="583"/>
      <c r="AK39" s="583"/>
      <c r="AL39" s="583"/>
    </row>
    <row r="40" spans="1:38" s="547" customFormat="1" ht="20.100000000000001" customHeight="1">
      <c r="A40" s="831" t="s">
        <v>608</v>
      </c>
      <c r="B40" s="832"/>
      <c r="C40" s="832"/>
      <c r="D40" s="832"/>
      <c r="E40" s="832"/>
      <c r="F40" s="832"/>
      <c r="G40" s="832"/>
      <c r="H40" s="832"/>
      <c r="I40" s="832"/>
      <c r="J40" s="832"/>
      <c r="K40" s="832"/>
      <c r="L40" s="835" t="s">
        <v>679</v>
      </c>
      <c r="M40" s="832"/>
      <c r="N40" s="832"/>
      <c r="O40" s="832"/>
      <c r="P40" s="832"/>
      <c r="Q40" s="836"/>
      <c r="R40" s="841" t="s">
        <v>680</v>
      </c>
      <c r="S40" s="832"/>
      <c r="T40" s="832"/>
      <c r="U40" s="832"/>
      <c r="V40" s="835" t="s">
        <v>681</v>
      </c>
      <c r="W40" s="832"/>
      <c r="X40" s="832"/>
      <c r="Y40" s="832"/>
      <c r="Z40" s="832"/>
      <c r="AA40" s="836"/>
      <c r="AB40" s="832" t="s">
        <v>677</v>
      </c>
      <c r="AC40" s="832"/>
      <c r="AD40" s="832"/>
      <c r="AE40" s="832"/>
      <c r="AF40" s="832"/>
      <c r="AG40" s="832"/>
      <c r="AH40" s="832"/>
      <c r="AI40" s="832"/>
      <c r="AJ40" s="832"/>
      <c r="AK40" s="832"/>
      <c r="AL40" s="839"/>
    </row>
    <row r="41" spans="1:38" s="547" customFormat="1" ht="20.100000000000001" customHeight="1">
      <c r="A41" s="833"/>
      <c r="B41" s="834"/>
      <c r="C41" s="834"/>
      <c r="D41" s="834"/>
      <c r="E41" s="834"/>
      <c r="F41" s="834"/>
      <c r="G41" s="834"/>
      <c r="H41" s="834"/>
      <c r="I41" s="834"/>
      <c r="J41" s="834"/>
      <c r="K41" s="834"/>
      <c r="L41" s="837"/>
      <c r="M41" s="834"/>
      <c r="N41" s="834"/>
      <c r="O41" s="834"/>
      <c r="P41" s="834"/>
      <c r="Q41" s="838"/>
      <c r="R41" s="834"/>
      <c r="S41" s="834"/>
      <c r="T41" s="834"/>
      <c r="U41" s="834"/>
      <c r="V41" s="837"/>
      <c r="W41" s="834"/>
      <c r="X41" s="834"/>
      <c r="Y41" s="834"/>
      <c r="Z41" s="834"/>
      <c r="AA41" s="838"/>
      <c r="AB41" s="834"/>
      <c r="AC41" s="834"/>
      <c r="AD41" s="834"/>
      <c r="AE41" s="834"/>
      <c r="AF41" s="834"/>
      <c r="AG41" s="834"/>
      <c r="AH41" s="834"/>
      <c r="AI41" s="834"/>
      <c r="AJ41" s="834"/>
      <c r="AK41" s="834"/>
      <c r="AL41" s="840"/>
    </row>
    <row r="42" spans="1:38" s="547" customFormat="1" ht="15" customHeight="1">
      <c r="A42" s="826" t="str">
        <f>IF(入力!J45="○","児童発達支援","")</f>
        <v/>
      </c>
      <c r="B42" s="812"/>
      <c r="C42" s="812"/>
      <c r="D42" s="812"/>
      <c r="E42" s="812"/>
      <c r="F42" s="812"/>
      <c r="G42" s="812"/>
      <c r="H42" s="812"/>
      <c r="I42" s="812"/>
      <c r="J42" s="812"/>
      <c r="K42" s="812"/>
      <c r="L42" s="818" t="str">
        <f>入力!R41</f>
        <v>年月日</v>
      </c>
      <c r="M42" s="812"/>
      <c r="N42" s="812"/>
      <c r="O42" s="812"/>
      <c r="P42" s="812"/>
      <c r="Q42" s="819"/>
      <c r="R42" s="812">
        <f>入力!R96</f>
        <v>0</v>
      </c>
      <c r="S42" s="812"/>
      <c r="T42" s="812"/>
      <c r="U42" s="812"/>
      <c r="V42" s="818" t="str">
        <f>入力!R5</f>
        <v>令和年月日</v>
      </c>
      <c r="W42" s="812"/>
      <c r="X42" s="812"/>
      <c r="Y42" s="812"/>
      <c r="Z42" s="812"/>
      <c r="AA42" s="819"/>
      <c r="AB42" s="812" t="s">
        <v>678</v>
      </c>
      <c r="AC42" s="812"/>
      <c r="AD42" s="812"/>
      <c r="AE42" s="812"/>
      <c r="AF42" s="812"/>
      <c r="AG42" s="812"/>
      <c r="AH42" s="812"/>
      <c r="AI42" s="812"/>
      <c r="AJ42" s="812"/>
      <c r="AK42" s="812"/>
      <c r="AL42" s="813"/>
    </row>
    <row r="43" spans="1:38" s="547" customFormat="1" ht="15" customHeight="1">
      <c r="A43" s="827" t="str">
        <f>IF(入力!J46="○","放課後等デイサービス","")</f>
        <v/>
      </c>
      <c r="B43" s="814"/>
      <c r="C43" s="814"/>
      <c r="D43" s="814"/>
      <c r="E43" s="814"/>
      <c r="F43" s="814"/>
      <c r="G43" s="814"/>
      <c r="H43" s="814"/>
      <c r="I43" s="814"/>
      <c r="J43" s="814"/>
      <c r="K43" s="814"/>
      <c r="L43" s="820"/>
      <c r="M43" s="814"/>
      <c r="N43" s="814"/>
      <c r="O43" s="814"/>
      <c r="P43" s="814"/>
      <c r="Q43" s="821"/>
      <c r="R43" s="814"/>
      <c r="S43" s="814"/>
      <c r="T43" s="814"/>
      <c r="U43" s="814"/>
      <c r="V43" s="820"/>
      <c r="W43" s="814"/>
      <c r="X43" s="814"/>
      <c r="Y43" s="814"/>
      <c r="Z43" s="814"/>
      <c r="AA43" s="821"/>
      <c r="AB43" s="814"/>
      <c r="AC43" s="814"/>
      <c r="AD43" s="814"/>
      <c r="AE43" s="814"/>
      <c r="AF43" s="814"/>
      <c r="AG43" s="814"/>
      <c r="AH43" s="814"/>
      <c r="AI43" s="814"/>
      <c r="AJ43" s="814"/>
      <c r="AK43" s="814"/>
      <c r="AL43" s="815"/>
    </row>
    <row r="44" spans="1:38" s="547" customFormat="1" ht="15" customHeight="1">
      <c r="A44" s="827" t="str">
        <f>IF(入力!J48="○","居宅型児童発達支援","")</f>
        <v/>
      </c>
      <c r="B44" s="814"/>
      <c r="C44" s="814"/>
      <c r="D44" s="814"/>
      <c r="E44" s="814"/>
      <c r="F44" s="814"/>
      <c r="G44" s="814"/>
      <c r="H44" s="814"/>
      <c r="I44" s="814"/>
      <c r="J44" s="814"/>
      <c r="K44" s="814"/>
      <c r="L44" s="820"/>
      <c r="M44" s="814"/>
      <c r="N44" s="814"/>
      <c r="O44" s="814"/>
      <c r="P44" s="814"/>
      <c r="Q44" s="821"/>
      <c r="R44" s="814"/>
      <c r="S44" s="814"/>
      <c r="T44" s="814"/>
      <c r="U44" s="814"/>
      <c r="V44" s="820"/>
      <c r="W44" s="814"/>
      <c r="X44" s="814"/>
      <c r="Y44" s="814"/>
      <c r="Z44" s="814"/>
      <c r="AA44" s="821"/>
      <c r="AB44" s="814"/>
      <c r="AC44" s="814"/>
      <c r="AD44" s="814"/>
      <c r="AE44" s="814"/>
      <c r="AF44" s="814"/>
      <c r="AG44" s="814"/>
      <c r="AH44" s="814"/>
      <c r="AI44" s="814"/>
      <c r="AJ44" s="814"/>
      <c r="AK44" s="814"/>
      <c r="AL44" s="815"/>
    </row>
    <row r="45" spans="1:38" s="547" customFormat="1" ht="15" customHeight="1" thickBot="1">
      <c r="A45" s="828" t="str">
        <f>IF(入力!J47="○","保育所等訪問支援","")</f>
        <v/>
      </c>
      <c r="B45" s="816"/>
      <c r="C45" s="816"/>
      <c r="D45" s="816"/>
      <c r="E45" s="816"/>
      <c r="F45" s="816"/>
      <c r="G45" s="816"/>
      <c r="H45" s="816"/>
      <c r="I45" s="816"/>
      <c r="J45" s="816"/>
      <c r="K45" s="816"/>
      <c r="L45" s="822"/>
      <c r="M45" s="816"/>
      <c r="N45" s="816"/>
      <c r="O45" s="816"/>
      <c r="P45" s="816"/>
      <c r="Q45" s="823"/>
      <c r="R45" s="816"/>
      <c r="S45" s="816"/>
      <c r="T45" s="816"/>
      <c r="U45" s="816"/>
      <c r="V45" s="822"/>
      <c r="W45" s="816"/>
      <c r="X45" s="816"/>
      <c r="Y45" s="816"/>
      <c r="Z45" s="816"/>
      <c r="AA45" s="823"/>
      <c r="AB45" s="816"/>
      <c r="AC45" s="816"/>
      <c r="AD45" s="816"/>
      <c r="AE45" s="816"/>
      <c r="AF45" s="816"/>
      <c r="AG45" s="816"/>
      <c r="AH45" s="816"/>
      <c r="AI45" s="816"/>
      <c r="AJ45" s="816"/>
      <c r="AK45" s="816"/>
      <c r="AL45" s="817"/>
    </row>
    <row r="46" spans="1:38" s="547" customFormat="1" ht="20.100000000000001" customHeight="1">
      <c r="A46" s="824" t="s">
        <v>562</v>
      </c>
      <c r="B46" s="801" t="s">
        <v>684</v>
      </c>
      <c r="C46" s="802"/>
      <c r="D46" s="802"/>
      <c r="E46" s="802"/>
      <c r="F46" s="802"/>
      <c r="G46" s="802"/>
      <c r="H46" s="802"/>
      <c r="I46" s="802"/>
      <c r="J46" s="802"/>
      <c r="K46" s="802"/>
      <c r="L46" s="802"/>
      <c r="M46" s="802"/>
      <c r="N46" s="802"/>
      <c r="O46" s="802"/>
      <c r="P46" s="802"/>
      <c r="Q46" s="801" t="s">
        <v>683</v>
      </c>
      <c r="R46" s="802"/>
      <c r="S46" s="802"/>
      <c r="T46" s="802"/>
      <c r="U46" s="802"/>
      <c r="V46" s="802"/>
      <c r="W46" s="802"/>
      <c r="X46" s="802"/>
      <c r="Y46" s="802"/>
      <c r="Z46" s="802"/>
      <c r="AA46" s="802"/>
      <c r="AB46" s="801" t="s">
        <v>682</v>
      </c>
      <c r="AC46" s="802"/>
      <c r="AD46" s="802"/>
      <c r="AE46" s="802"/>
      <c r="AF46" s="802"/>
      <c r="AG46" s="802"/>
      <c r="AH46" s="802"/>
      <c r="AI46" s="802"/>
      <c r="AJ46" s="802"/>
      <c r="AK46" s="802"/>
      <c r="AL46" s="803"/>
    </row>
    <row r="47" spans="1:38" s="547" customFormat="1" ht="15" customHeight="1">
      <c r="A47" s="825"/>
      <c r="B47" s="795" t="str">
        <f>入力!B98</f>
        <v>未就学児等支援区分</v>
      </c>
      <c r="C47" s="796"/>
      <c r="D47" s="796"/>
      <c r="E47" s="796"/>
      <c r="F47" s="796"/>
      <c r="G47" s="796"/>
      <c r="H47" s="796"/>
      <c r="I47" s="796"/>
      <c r="J47" s="796"/>
      <c r="K47" s="796"/>
      <c r="L47" s="796"/>
      <c r="M47" s="796"/>
      <c r="N47" s="796"/>
      <c r="O47" s="796"/>
      <c r="P47" s="796"/>
      <c r="Q47" s="795" t="str">
        <f>入力!H98</f>
        <v>１．非該当</v>
      </c>
      <c r="R47" s="796"/>
      <c r="S47" s="796"/>
      <c r="T47" s="796"/>
      <c r="U47" s="796"/>
      <c r="V47" s="796"/>
      <c r="W47" s="796"/>
      <c r="X47" s="796"/>
      <c r="Y47" s="796"/>
      <c r="Z47" s="796"/>
      <c r="AA47" s="796"/>
      <c r="AB47" s="795">
        <f>入力!L98</f>
        <v>0</v>
      </c>
      <c r="AC47" s="796"/>
      <c r="AD47" s="796"/>
      <c r="AE47" s="796"/>
      <c r="AF47" s="796"/>
      <c r="AG47" s="796"/>
      <c r="AH47" s="796"/>
      <c r="AI47" s="796"/>
      <c r="AJ47" s="796"/>
      <c r="AK47" s="796"/>
      <c r="AL47" s="797"/>
    </row>
    <row r="48" spans="1:38" s="547" customFormat="1" ht="15" customHeight="1">
      <c r="A48" s="825"/>
      <c r="B48" s="795" t="str">
        <f>入力!B99</f>
        <v>定員超過</v>
      </c>
      <c r="C48" s="796"/>
      <c r="D48" s="796"/>
      <c r="E48" s="796"/>
      <c r="F48" s="796"/>
      <c r="G48" s="796"/>
      <c r="H48" s="796"/>
      <c r="I48" s="796"/>
      <c r="J48" s="796"/>
      <c r="K48" s="796"/>
      <c r="L48" s="796"/>
      <c r="M48" s="796"/>
      <c r="N48" s="796"/>
      <c r="O48" s="796"/>
      <c r="P48" s="796"/>
      <c r="Q48" s="795" t="str">
        <f>入力!H99</f>
        <v>１．なし</v>
      </c>
      <c r="R48" s="796"/>
      <c r="S48" s="796"/>
      <c r="T48" s="796"/>
      <c r="U48" s="796"/>
      <c r="V48" s="796"/>
      <c r="W48" s="796"/>
      <c r="X48" s="796"/>
      <c r="Y48" s="796"/>
      <c r="Z48" s="796"/>
      <c r="AA48" s="796"/>
      <c r="AB48" s="795">
        <f>入力!L99</f>
        <v>0</v>
      </c>
      <c r="AC48" s="796"/>
      <c r="AD48" s="796"/>
      <c r="AE48" s="796"/>
      <c r="AF48" s="796"/>
      <c r="AG48" s="796"/>
      <c r="AH48" s="796"/>
      <c r="AI48" s="796"/>
      <c r="AJ48" s="796"/>
      <c r="AK48" s="796"/>
      <c r="AL48" s="797"/>
    </row>
    <row r="49" spans="1:38" s="547" customFormat="1" ht="15" customHeight="1">
      <c r="A49" s="825"/>
      <c r="B49" s="795" t="str">
        <f>入力!B100</f>
        <v>職員欠如</v>
      </c>
      <c r="C49" s="796"/>
      <c r="D49" s="796"/>
      <c r="E49" s="796"/>
      <c r="F49" s="796"/>
      <c r="G49" s="796"/>
      <c r="H49" s="796"/>
      <c r="I49" s="796"/>
      <c r="J49" s="796"/>
      <c r="K49" s="796"/>
      <c r="L49" s="796"/>
      <c r="M49" s="796"/>
      <c r="N49" s="796"/>
      <c r="O49" s="796"/>
      <c r="P49" s="796"/>
      <c r="Q49" s="795" t="str">
        <f>入力!H100</f>
        <v>１．なし</v>
      </c>
      <c r="R49" s="796"/>
      <c r="S49" s="796"/>
      <c r="T49" s="796"/>
      <c r="U49" s="796"/>
      <c r="V49" s="796"/>
      <c r="W49" s="796"/>
      <c r="X49" s="796"/>
      <c r="Y49" s="796"/>
      <c r="Z49" s="796"/>
      <c r="AA49" s="796"/>
      <c r="AB49" s="795">
        <f>入力!L100</f>
        <v>0</v>
      </c>
      <c r="AC49" s="796"/>
      <c r="AD49" s="796"/>
      <c r="AE49" s="796"/>
      <c r="AF49" s="796"/>
      <c r="AG49" s="796"/>
      <c r="AH49" s="796"/>
      <c r="AI49" s="796"/>
      <c r="AJ49" s="796"/>
      <c r="AK49" s="796"/>
      <c r="AL49" s="797"/>
    </row>
    <row r="50" spans="1:38" s="547" customFormat="1" ht="15" customHeight="1">
      <c r="A50" s="825"/>
      <c r="B50" s="795" t="str">
        <f>入力!B101</f>
        <v>児童発達支援管理責任者欠如</v>
      </c>
      <c r="C50" s="796"/>
      <c r="D50" s="796"/>
      <c r="E50" s="796"/>
      <c r="F50" s="796"/>
      <c r="G50" s="796"/>
      <c r="H50" s="796"/>
      <c r="I50" s="796"/>
      <c r="J50" s="796"/>
      <c r="K50" s="796"/>
      <c r="L50" s="796"/>
      <c r="M50" s="796"/>
      <c r="N50" s="796"/>
      <c r="O50" s="796"/>
      <c r="P50" s="796"/>
      <c r="Q50" s="795" t="str">
        <f>入力!H101</f>
        <v>１．なし</v>
      </c>
      <c r="R50" s="796"/>
      <c r="S50" s="796"/>
      <c r="T50" s="796"/>
      <c r="U50" s="796"/>
      <c r="V50" s="796"/>
      <c r="W50" s="796"/>
      <c r="X50" s="796"/>
      <c r="Y50" s="796"/>
      <c r="Z50" s="796"/>
      <c r="AA50" s="796"/>
      <c r="AB50" s="795">
        <f>入力!L101</f>
        <v>0</v>
      </c>
      <c r="AC50" s="796"/>
      <c r="AD50" s="796"/>
      <c r="AE50" s="796"/>
      <c r="AF50" s="796"/>
      <c r="AG50" s="796"/>
      <c r="AH50" s="796"/>
      <c r="AI50" s="796"/>
      <c r="AJ50" s="796"/>
      <c r="AK50" s="796"/>
      <c r="AL50" s="797"/>
    </row>
    <row r="51" spans="1:38" s="547" customFormat="1" ht="15" customHeight="1">
      <c r="A51" s="825"/>
      <c r="B51" s="795" t="str">
        <f>入力!B102</f>
        <v>開所時間減算</v>
      </c>
      <c r="C51" s="796"/>
      <c r="D51" s="796"/>
      <c r="E51" s="796"/>
      <c r="F51" s="796"/>
      <c r="G51" s="796"/>
      <c r="H51" s="796"/>
      <c r="I51" s="796"/>
      <c r="J51" s="796"/>
      <c r="K51" s="796"/>
      <c r="L51" s="796"/>
      <c r="M51" s="796"/>
      <c r="N51" s="796"/>
      <c r="O51" s="796"/>
      <c r="P51" s="796"/>
      <c r="Q51" s="795" t="str">
        <f>入力!H102</f>
        <v>１．なし</v>
      </c>
      <c r="R51" s="796"/>
      <c r="S51" s="796"/>
      <c r="T51" s="796"/>
      <c r="U51" s="796"/>
      <c r="V51" s="796"/>
      <c r="W51" s="796"/>
      <c r="X51" s="796"/>
      <c r="Y51" s="796"/>
      <c r="Z51" s="796"/>
      <c r="AA51" s="796"/>
      <c r="AB51" s="795">
        <f>入力!L102</f>
        <v>0</v>
      </c>
      <c r="AC51" s="796"/>
      <c r="AD51" s="796"/>
      <c r="AE51" s="796"/>
      <c r="AF51" s="796"/>
      <c r="AG51" s="796"/>
      <c r="AH51" s="796"/>
      <c r="AI51" s="796"/>
      <c r="AJ51" s="796"/>
      <c r="AK51" s="796"/>
      <c r="AL51" s="797"/>
    </row>
    <row r="52" spans="1:38" s="547" customFormat="1" ht="15" customHeight="1">
      <c r="A52" s="825"/>
      <c r="B52" s="795" t="str">
        <f>入力!B104</f>
        <v>自己評価結果等未公表減算</v>
      </c>
      <c r="C52" s="796"/>
      <c r="D52" s="796"/>
      <c r="E52" s="796"/>
      <c r="F52" s="796"/>
      <c r="G52" s="796"/>
      <c r="H52" s="796"/>
      <c r="I52" s="796"/>
      <c r="J52" s="796"/>
      <c r="K52" s="796"/>
      <c r="L52" s="796"/>
      <c r="M52" s="796"/>
      <c r="N52" s="796"/>
      <c r="O52" s="796"/>
      <c r="P52" s="796"/>
      <c r="Q52" s="795" t="str">
        <f>入力!H104</f>
        <v>１．なし</v>
      </c>
      <c r="R52" s="796"/>
      <c r="S52" s="796"/>
      <c r="T52" s="796"/>
      <c r="U52" s="796"/>
      <c r="V52" s="796"/>
      <c r="W52" s="796"/>
      <c r="X52" s="796"/>
      <c r="Y52" s="796"/>
      <c r="Z52" s="796"/>
      <c r="AA52" s="796"/>
      <c r="AB52" s="795">
        <f>入力!L104</f>
        <v>0</v>
      </c>
      <c r="AC52" s="796"/>
      <c r="AD52" s="796"/>
      <c r="AE52" s="796"/>
      <c r="AF52" s="796"/>
      <c r="AG52" s="796"/>
      <c r="AH52" s="796"/>
      <c r="AI52" s="796"/>
      <c r="AJ52" s="796"/>
      <c r="AK52" s="796"/>
      <c r="AL52" s="797"/>
    </row>
    <row r="53" spans="1:38" s="547" customFormat="1" ht="15" customHeight="1">
      <c r="A53" s="825"/>
      <c r="B53" s="795" t="str">
        <f>入力!B105</f>
        <v>支援プログラム未公表減算</v>
      </c>
      <c r="C53" s="796"/>
      <c r="D53" s="796"/>
      <c r="E53" s="796"/>
      <c r="F53" s="796"/>
      <c r="G53" s="796"/>
      <c r="H53" s="796"/>
      <c r="I53" s="796"/>
      <c r="J53" s="796"/>
      <c r="K53" s="796"/>
      <c r="L53" s="796"/>
      <c r="M53" s="796"/>
      <c r="N53" s="796"/>
      <c r="O53" s="796"/>
      <c r="P53" s="796"/>
      <c r="Q53" s="795" t="str">
        <f>入力!H105</f>
        <v>１．なし</v>
      </c>
      <c r="R53" s="796"/>
      <c r="S53" s="796"/>
      <c r="T53" s="796"/>
      <c r="U53" s="796"/>
      <c r="V53" s="796"/>
      <c r="W53" s="796"/>
      <c r="X53" s="796"/>
      <c r="Y53" s="796"/>
      <c r="Z53" s="796"/>
      <c r="AA53" s="796"/>
      <c r="AB53" s="795">
        <f>入力!L105</f>
        <v>0</v>
      </c>
      <c r="AC53" s="796"/>
      <c r="AD53" s="796"/>
      <c r="AE53" s="796"/>
      <c r="AF53" s="796"/>
      <c r="AG53" s="796"/>
      <c r="AH53" s="796"/>
      <c r="AI53" s="796"/>
      <c r="AJ53" s="796"/>
      <c r="AK53" s="796"/>
      <c r="AL53" s="797"/>
    </row>
    <row r="54" spans="1:38" s="547" customFormat="1" ht="15" customHeight="1">
      <c r="A54" s="825"/>
      <c r="B54" s="795" t="str">
        <f>入力!B106</f>
        <v>身体拘束廃止未実施</v>
      </c>
      <c r="C54" s="796"/>
      <c r="D54" s="796"/>
      <c r="E54" s="796"/>
      <c r="F54" s="796"/>
      <c r="G54" s="796"/>
      <c r="H54" s="796"/>
      <c r="I54" s="796"/>
      <c r="J54" s="796"/>
      <c r="K54" s="796"/>
      <c r="L54" s="796"/>
      <c r="M54" s="796"/>
      <c r="N54" s="796"/>
      <c r="O54" s="796"/>
      <c r="P54" s="796"/>
      <c r="Q54" s="795" t="str">
        <f>入力!H106</f>
        <v>１．なし</v>
      </c>
      <c r="R54" s="796"/>
      <c r="S54" s="796"/>
      <c r="T54" s="796"/>
      <c r="U54" s="796"/>
      <c r="V54" s="796"/>
      <c r="W54" s="796"/>
      <c r="X54" s="796"/>
      <c r="Y54" s="796"/>
      <c r="Z54" s="796"/>
      <c r="AA54" s="796"/>
      <c r="AB54" s="795">
        <f>入力!L106</f>
        <v>0</v>
      </c>
      <c r="AC54" s="796"/>
      <c r="AD54" s="796"/>
      <c r="AE54" s="796"/>
      <c r="AF54" s="796"/>
      <c r="AG54" s="796"/>
      <c r="AH54" s="796"/>
      <c r="AI54" s="796"/>
      <c r="AJ54" s="796"/>
      <c r="AK54" s="796"/>
      <c r="AL54" s="797"/>
    </row>
    <row r="55" spans="1:38" s="547" customFormat="1" ht="15" customHeight="1">
      <c r="A55" s="825"/>
      <c r="B55" s="795" t="str">
        <f>入力!B107</f>
        <v>虐待防止措置未実施</v>
      </c>
      <c r="C55" s="796"/>
      <c r="D55" s="796"/>
      <c r="E55" s="796"/>
      <c r="F55" s="796"/>
      <c r="G55" s="796"/>
      <c r="H55" s="796"/>
      <c r="I55" s="796"/>
      <c r="J55" s="796"/>
      <c r="K55" s="796"/>
      <c r="L55" s="796"/>
      <c r="M55" s="796"/>
      <c r="N55" s="796"/>
      <c r="O55" s="796"/>
      <c r="P55" s="796"/>
      <c r="Q55" s="795" t="str">
        <f>入力!H107</f>
        <v>１．なし</v>
      </c>
      <c r="R55" s="796"/>
      <c r="S55" s="796"/>
      <c r="T55" s="796"/>
      <c r="U55" s="796"/>
      <c r="V55" s="796"/>
      <c r="W55" s="796"/>
      <c r="X55" s="796"/>
      <c r="Y55" s="796"/>
      <c r="Z55" s="796"/>
      <c r="AA55" s="796"/>
      <c r="AB55" s="795">
        <f>入力!L107</f>
        <v>0</v>
      </c>
      <c r="AC55" s="796"/>
      <c r="AD55" s="796"/>
      <c r="AE55" s="796"/>
      <c r="AF55" s="796"/>
      <c r="AG55" s="796"/>
      <c r="AH55" s="796"/>
      <c r="AI55" s="796"/>
      <c r="AJ55" s="796"/>
      <c r="AK55" s="796"/>
      <c r="AL55" s="797"/>
    </row>
    <row r="56" spans="1:38" s="547" customFormat="1" ht="15" customHeight="1">
      <c r="A56" s="825"/>
      <c r="B56" s="795" t="str">
        <f>入力!B108</f>
        <v>業務継続計画未策定</v>
      </c>
      <c r="C56" s="796"/>
      <c r="D56" s="796"/>
      <c r="E56" s="796"/>
      <c r="F56" s="796"/>
      <c r="G56" s="796"/>
      <c r="H56" s="796"/>
      <c r="I56" s="796"/>
      <c r="J56" s="796"/>
      <c r="K56" s="796"/>
      <c r="L56" s="796"/>
      <c r="M56" s="796"/>
      <c r="N56" s="796"/>
      <c r="O56" s="796"/>
      <c r="P56" s="796"/>
      <c r="Q56" s="795" t="str">
        <f>入力!H108</f>
        <v>１．なし</v>
      </c>
      <c r="R56" s="796"/>
      <c r="S56" s="796"/>
      <c r="T56" s="796"/>
      <c r="U56" s="796"/>
      <c r="V56" s="796"/>
      <c r="W56" s="796"/>
      <c r="X56" s="796"/>
      <c r="Y56" s="796"/>
      <c r="Z56" s="796"/>
      <c r="AA56" s="796"/>
      <c r="AB56" s="795">
        <f>入力!L108</f>
        <v>0</v>
      </c>
      <c r="AC56" s="796"/>
      <c r="AD56" s="796"/>
      <c r="AE56" s="796"/>
      <c r="AF56" s="796"/>
      <c r="AG56" s="796"/>
      <c r="AH56" s="796"/>
      <c r="AI56" s="796"/>
      <c r="AJ56" s="796"/>
      <c r="AK56" s="796"/>
      <c r="AL56" s="797"/>
    </row>
    <row r="57" spans="1:38" s="547" customFormat="1" ht="15" customHeight="1">
      <c r="A57" s="825"/>
      <c r="B57" s="795" t="str">
        <f>入力!B109</f>
        <v>情報公表未報告</v>
      </c>
      <c r="C57" s="796"/>
      <c r="D57" s="796"/>
      <c r="E57" s="796"/>
      <c r="F57" s="796"/>
      <c r="G57" s="796"/>
      <c r="H57" s="796"/>
      <c r="I57" s="796"/>
      <c r="J57" s="796"/>
      <c r="K57" s="796"/>
      <c r="L57" s="796"/>
      <c r="M57" s="796"/>
      <c r="N57" s="796"/>
      <c r="O57" s="796"/>
      <c r="P57" s="796"/>
      <c r="Q57" s="795" t="str">
        <f>入力!H109</f>
        <v>１．なし</v>
      </c>
      <c r="R57" s="796"/>
      <c r="S57" s="796"/>
      <c r="T57" s="796"/>
      <c r="U57" s="796"/>
      <c r="V57" s="796"/>
      <c r="W57" s="796"/>
      <c r="X57" s="796"/>
      <c r="Y57" s="796"/>
      <c r="Z57" s="796"/>
      <c r="AA57" s="796"/>
      <c r="AB57" s="795">
        <f>入力!L109</f>
        <v>0</v>
      </c>
      <c r="AC57" s="796"/>
      <c r="AD57" s="796"/>
      <c r="AE57" s="796"/>
      <c r="AF57" s="796"/>
      <c r="AG57" s="796"/>
      <c r="AH57" s="796"/>
      <c r="AI57" s="796"/>
      <c r="AJ57" s="796"/>
      <c r="AK57" s="796"/>
      <c r="AL57" s="797"/>
    </row>
    <row r="58" spans="1:38" s="547" customFormat="1" ht="15" customHeight="1">
      <c r="A58" s="825"/>
      <c r="B58" s="795" t="str">
        <f>入力!B110</f>
        <v>児童指導員等加配体制</v>
      </c>
      <c r="C58" s="796"/>
      <c r="D58" s="796"/>
      <c r="E58" s="796"/>
      <c r="F58" s="796"/>
      <c r="G58" s="796"/>
      <c r="H58" s="796"/>
      <c r="I58" s="796"/>
      <c r="J58" s="796"/>
      <c r="K58" s="796"/>
      <c r="L58" s="796"/>
      <c r="M58" s="796"/>
      <c r="N58" s="796"/>
      <c r="O58" s="796"/>
      <c r="P58" s="796"/>
      <c r="Q58" s="795" t="str">
        <f>入力!H110</f>
        <v>１．なし</v>
      </c>
      <c r="R58" s="796"/>
      <c r="S58" s="796"/>
      <c r="T58" s="796"/>
      <c r="U58" s="796"/>
      <c r="V58" s="796"/>
      <c r="W58" s="796"/>
      <c r="X58" s="796"/>
      <c r="Y58" s="796"/>
      <c r="Z58" s="796"/>
      <c r="AA58" s="796"/>
      <c r="AB58" s="795">
        <f>入力!L110</f>
        <v>0</v>
      </c>
      <c r="AC58" s="796"/>
      <c r="AD58" s="796"/>
      <c r="AE58" s="796"/>
      <c r="AF58" s="796"/>
      <c r="AG58" s="796"/>
      <c r="AH58" s="796"/>
      <c r="AI58" s="796"/>
      <c r="AJ58" s="796"/>
      <c r="AK58" s="796"/>
      <c r="AL58" s="797"/>
    </row>
    <row r="59" spans="1:38" s="547" customFormat="1" ht="15" customHeight="1">
      <c r="A59" s="825"/>
      <c r="B59" s="795" t="str">
        <f>入力!B111</f>
        <v>看護職員加配体制（重度）</v>
      </c>
      <c r="C59" s="796"/>
      <c r="D59" s="796"/>
      <c r="E59" s="796"/>
      <c r="F59" s="796"/>
      <c r="G59" s="796"/>
      <c r="H59" s="796"/>
      <c r="I59" s="796"/>
      <c r="J59" s="796"/>
      <c r="K59" s="796"/>
      <c r="L59" s="796"/>
      <c r="M59" s="796"/>
      <c r="N59" s="796"/>
      <c r="O59" s="796"/>
      <c r="P59" s="796"/>
      <c r="Q59" s="795" t="str">
        <f>入力!H111</f>
        <v>１．なし</v>
      </c>
      <c r="R59" s="796"/>
      <c r="S59" s="796"/>
      <c r="T59" s="796"/>
      <c r="U59" s="796"/>
      <c r="V59" s="796"/>
      <c r="W59" s="796"/>
      <c r="X59" s="796"/>
      <c r="Y59" s="796"/>
      <c r="Z59" s="796"/>
      <c r="AA59" s="796"/>
      <c r="AB59" s="795">
        <f>入力!L111</f>
        <v>0</v>
      </c>
      <c r="AC59" s="796"/>
      <c r="AD59" s="796"/>
      <c r="AE59" s="796"/>
      <c r="AF59" s="796"/>
      <c r="AG59" s="796"/>
      <c r="AH59" s="796"/>
      <c r="AI59" s="796"/>
      <c r="AJ59" s="796"/>
      <c r="AK59" s="796"/>
      <c r="AL59" s="797"/>
    </row>
    <row r="60" spans="1:38" s="547" customFormat="1" ht="15" customHeight="1">
      <c r="A60" s="825"/>
      <c r="B60" s="795" t="str">
        <f>入力!B112</f>
        <v>福祉専門職員配置等</v>
      </c>
      <c r="C60" s="796"/>
      <c r="D60" s="796"/>
      <c r="E60" s="796"/>
      <c r="F60" s="796"/>
      <c r="G60" s="796"/>
      <c r="H60" s="796"/>
      <c r="I60" s="796"/>
      <c r="J60" s="796"/>
      <c r="K60" s="796"/>
      <c r="L60" s="796"/>
      <c r="M60" s="796"/>
      <c r="N60" s="796"/>
      <c r="O60" s="796"/>
      <c r="P60" s="796"/>
      <c r="Q60" s="795" t="str">
        <f>入力!H112</f>
        <v>１．なし</v>
      </c>
      <c r="R60" s="796"/>
      <c r="S60" s="796"/>
      <c r="T60" s="796"/>
      <c r="U60" s="796"/>
      <c r="V60" s="796"/>
      <c r="W60" s="796"/>
      <c r="X60" s="796"/>
      <c r="Y60" s="796"/>
      <c r="Z60" s="796"/>
      <c r="AA60" s="796"/>
      <c r="AB60" s="795">
        <f>入力!L112</f>
        <v>0</v>
      </c>
      <c r="AC60" s="796"/>
      <c r="AD60" s="796"/>
      <c r="AE60" s="796"/>
      <c r="AF60" s="796"/>
      <c r="AG60" s="796"/>
      <c r="AH60" s="796"/>
      <c r="AI60" s="796"/>
      <c r="AJ60" s="796"/>
      <c r="AK60" s="796"/>
      <c r="AL60" s="797"/>
    </row>
    <row r="61" spans="1:38" s="547" customFormat="1" ht="15" customHeight="1">
      <c r="A61" s="825"/>
      <c r="B61" s="795" t="str">
        <f>入力!B113</f>
        <v>栄養士配置体制</v>
      </c>
      <c r="C61" s="796"/>
      <c r="D61" s="796"/>
      <c r="E61" s="796"/>
      <c r="F61" s="796"/>
      <c r="G61" s="796"/>
      <c r="H61" s="796"/>
      <c r="I61" s="796"/>
      <c r="J61" s="796"/>
      <c r="K61" s="796"/>
      <c r="L61" s="796"/>
      <c r="M61" s="796"/>
      <c r="N61" s="796"/>
      <c r="O61" s="796"/>
      <c r="P61" s="796"/>
      <c r="Q61" s="795" t="str">
        <f>入力!H113</f>
        <v>１．なし</v>
      </c>
      <c r="R61" s="796"/>
      <c r="S61" s="796"/>
      <c r="T61" s="796"/>
      <c r="U61" s="796"/>
      <c r="V61" s="796"/>
      <c r="W61" s="796"/>
      <c r="X61" s="796"/>
      <c r="Y61" s="796"/>
      <c r="Z61" s="796"/>
      <c r="AA61" s="796"/>
      <c r="AB61" s="795">
        <f>入力!L113</f>
        <v>0</v>
      </c>
      <c r="AC61" s="796"/>
      <c r="AD61" s="796"/>
      <c r="AE61" s="796"/>
      <c r="AF61" s="796"/>
      <c r="AG61" s="796"/>
      <c r="AH61" s="796"/>
      <c r="AI61" s="796"/>
      <c r="AJ61" s="796"/>
      <c r="AK61" s="796"/>
      <c r="AL61" s="797"/>
    </row>
    <row r="62" spans="1:38" s="547" customFormat="1" ht="15" customHeight="1">
      <c r="A62" s="825"/>
      <c r="B62" s="795" t="str">
        <f>入力!B114</f>
        <v>食事提供加算区分</v>
      </c>
      <c r="C62" s="796"/>
      <c r="D62" s="796"/>
      <c r="E62" s="796"/>
      <c r="F62" s="796"/>
      <c r="G62" s="796"/>
      <c r="H62" s="796"/>
      <c r="I62" s="796"/>
      <c r="J62" s="796"/>
      <c r="K62" s="796"/>
      <c r="L62" s="796"/>
      <c r="M62" s="796"/>
      <c r="N62" s="796"/>
      <c r="O62" s="796"/>
      <c r="P62" s="796"/>
      <c r="Q62" s="795" t="str">
        <f>入力!H114</f>
        <v>１．非該当</v>
      </c>
      <c r="R62" s="796"/>
      <c r="S62" s="796"/>
      <c r="T62" s="796"/>
      <c r="U62" s="796"/>
      <c r="V62" s="796"/>
      <c r="W62" s="796"/>
      <c r="X62" s="796"/>
      <c r="Y62" s="796"/>
      <c r="Z62" s="796"/>
      <c r="AA62" s="796"/>
      <c r="AB62" s="795">
        <f>入力!L114</f>
        <v>0</v>
      </c>
      <c r="AC62" s="796"/>
      <c r="AD62" s="796"/>
      <c r="AE62" s="796"/>
      <c r="AF62" s="796"/>
      <c r="AG62" s="796"/>
      <c r="AH62" s="796"/>
      <c r="AI62" s="796"/>
      <c r="AJ62" s="796"/>
      <c r="AK62" s="796"/>
      <c r="AL62" s="797"/>
    </row>
    <row r="63" spans="1:38" s="547" customFormat="1" ht="15" customHeight="1">
      <c r="A63" s="825"/>
      <c r="B63" s="795" t="str">
        <f>入力!B115</f>
        <v>強度行動障害加算体制（放デイ以外）</v>
      </c>
      <c r="C63" s="796"/>
      <c r="D63" s="796"/>
      <c r="E63" s="796"/>
      <c r="F63" s="796"/>
      <c r="G63" s="796"/>
      <c r="H63" s="796"/>
      <c r="I63" s="796"/>
      <c r="J63" s="796"/>
      <c r="K63" s="796"/>
      <c r="L63" s="796"/>
      <c r="M63" s="796"/>
      <c r="N63" s="796"/>
      <c r="O63" s="796"/>
      <c r="P63" s="796"/>
      <c r="Q63" s="795" t="str">
        <f>入力!H115</f>
        <v>１．なし</v>
      </c>
      <c r="R63" s="796"/>
      <c r="S63" s="796"/>
      <c r="T63" s="796"/>
      <c r="U63" s="796"/>
      <c r="V63" s="796"/>
      <c r="W63" s="796"/>
      <c r="X63" s="796"/>
      <c r="Y63" s="796"/>
      <c r="Z63" s="796"/>
      <c r="AA63" s="796"/>
      <c r="AB63" s="795">
        <f>入力!L115</f>
        <v>0</v>
      </c>
      <c r="AC63" s="796"/>
      <c r="AD63" s="796"/>
      <c r="AE63" s="796"/>
      <c r="AF63" s="796"/>
      <c r="AG63" s="796"/>
      <c r="AH63" s="796"/>
      <c r="AI63" s="796"/>
      <c r="AJ63" s="796"/>
      <c r="AK63" s="796"/>
      <c r="AL63" s="797"/>
    </row>
    <row r="64" spans="1:38" s="547" customFormat="1" ht="15" customHeight="1">
      <c r="A64" s="825"/>
      <c r="B64" s="795" t="str">
        <f>入力!B116</f>
        <v>強度行動障害加算体制（放デイ）</v>
      </c>
      <c r="C64" s="796"/>
      <c r="D64" s="796"/>
      <c r="E64" s="796"/>
      <c r="F64" s="796"/>
      <c r="G64" s="796"/>
      <c r="H64" s="796"/>
      <c r="I64" s="796"/>
      <c r="J64" s="796"/>
      <c r="K64" s="796"/>
      <c r="L64" s="796"/>
      <c r="M64" s="796"/>
      <c r="N64" s="796"/>
      <c r="O64" s="796"/>
      <c r="P64" s="796"/>
      <c r="Q64" s="795" t="str">
        <f>入力!H116</f>
        <v>１．なし</v>
      </c>
      <c r="R64" s="796"/>
      <c r="S64" s="796"/>
      <c r="T64" s="796"/>
      <c r="U64" s="796"/>
      <c r="V64" s="796"/>
      <c r="W64" s="796"/>
      <c r="X64" s="796"/>
      <c r="Y64" s="796"/>
      <c r="Z64" s="796"/>
      <c r="AA64" s="796"/>
      <c r="AB64" s="795">
        <f>入力!L116</f>
        <v>0</v>
      </c>
      <c r="AC64" s="796"/>
      <c r="AD64" s="796"/>
      <c r="AE64" s="796"/>
      <c r="AF64" s="796"/>
      <c r="AG64" s="796"/>
      <c r="AH64" s="796"/>
      <c r="AI64" s="796"/>
      <c r="AJ64" s="796"/>
      <c r="AK64" s="796"/>
      <c r="AL64" s="797"/>
    </row>
    <row r="65" spans="1:38" s="547" customFormat="1" ht="15" customHeight="1">
      <c r="A65" s="825"/>
      <c r="B65" s="795" t="str">
        <f>入力!B117</f>
        <v>送迎体制</v>
      </c>
      <c r="C65" s="796"/>
      <c r="D65" s="796"/>
      <c r="E65" s="796"/>
      <c r="F65" s="796"/>
      <c r="G65" s="796"/>
      <c r="H65" s="796"/>
      <c r="I65" s="796"/>
      <c r="J65" s="796"/>
      <c r="K65" s="796"/>
      <c r="L65" s="796"/>
      <c r="M65" s="796"/>
      <c r="N65" s="796"/>
      <c r="O65" s="796"/>
      <c r="P65" s="796"/>
      <c r="Q65" s="795" t="str">
        <f>入力!H117</f>
        <v>１．なし</v>
      </c>
      <c r="R65" s="796"/>
      <c r="S65" s="796"/>
      <c r="T65" s="796"/>
      <c r="U65" s="796"/>
      <c r="V65" s="796"/>
      <c r="W65" s="796"/>
      <c r="X65" s="796"/>
      <c r="Y65" s="796"/>
      <c r="Z65" s="796"/>
      <c r="AA65" s="796"/>
      <c r="AB65" s="795">
        <f>入力!L117</f>
        <v>0</v>
      </c>
      <c r="AC65" s="796"/>
      <c r="AD65" s="796"/>
      <c r="AE65" s="796"/>
      <c r="AF65" s="796"/>
      <c r="AG65" s="796"/>
      <c r="AH65" s="796"/>
      <c r="AI65" s="796"/>
      <c r="AJ65" s="796"/>
      <c r="AK65" s="796"/>
      <c r="AL65" s="797"/>
    </row>
    <row r="66" spans="1:38" s="547" customFormat="1" ht="15" customHeight="1">
      <c r="A66" s="825"/>
      <c r="B66" s="795" t="str">
        <f>入力!B118</f>
        <v>送迎体制（重度）</v>
      </c>
      <c r="C66" s="796"/>
      <c r="D66" s="796"/>
      <c r="E66" s="796"/>
      <c r="F66" s="796"/>
      <c r="G66" s="796"/>
      <c r="H66" s="796"/>
      <c r="I66" s="796"/>
      <c r="J66" s="796"/>
      <c r="K66" s="796"/>
      <c r="L66" s="796"/>
      <c r="M66" s="796"/>
      <c r="N66" s="796"/>
      <c r="O66" s="796"/>
      <c r="P66" s="796"/>
      <c r="Q66" s="795" t="str">
        <f>入力!H118</f>
        <v>１．なし</v>
      </c>
      <c r="R66" s="796"/>
      <c r="S66" s="796"/>
      <c r="T66" s="796"/>
      <c r="U66" s="796"/>
      <c r="V66" s="796"/>
      <c r="W66" s="796"/>
      <c r="X66" s="796"/>
      <c r="Y66" s="796"/>
      <c r="Z66" s="796"/>
      <c r="AA66" s="796"/>
      <c r="AB66" s="795">
        <f>入力!L118</f>
        <v>0</v>
      </c>
      <c r="AC66" s="796"/>
      <c r="AD66" s="796"/>
      <c r="AE66" s="796"/>
      <c r="AF66" s="796"/>
      <c r="AG66" s="796"/>
      <c r="AH66" s="796"/>
      <c r="AI66" s="796"/>
      <c r="AJ66" s="796"/>
      <c r="AK66" s="796"/>
      <c r="AL66" s="797"/>
    </row>
    <row r="67" spans="1:38" s="547" customFormat="1" ht="15" customHeight="1">
      <c r="A67" s="825"/>
      <c r="B67" s="795" t="str">
        <f>入力!B119</f>
        <v>送迎体制（医ケア）</v>
      </c>
      <c r="C67" s="796"/>
      <c r="D67" s="796"/>
      <c r="E67" s="796"/>
      <c r="F67" s="796"/>
      <c r="G67" s="796"/>
      <c r="H67" s="796"/>
      <c r="I67" s="796"/>
      <c r="J67" s="796"/>
      <c r="K67" s="796"/>
      <c r="L67" s="796"/>
      <c r="M67" s="796"/>
      <c r="N67" s="796"/>
      <c r="O67" s="796"/>
      <c r="P67" s="796"/>
      <c r="Q67" s="795" t="str">
        <f>入力!H119</f>
        <v>１．なし</v>
      </c>
      <c r="R67" s="796"/>
      <c r="S67" s="796"/>
      <c r="T67" s="796"/>
      <c r="U67" s="796"/>
      <c r="V67" s="796"/>
      <c r="W67" s="796"/>
      <c r="X67" s="796"/>
      <c r="Y67" s="796"/>
      <c r="Z67" s="796"/>
      <c r="AA67" s="796"/>
      <c r="AB67" s="795">
        <f>入力!L119</f>
        <v>0</v>
      </c>
      <c r="AC67" s="796"/>
      <c r="AD67" s="796"/>
      <c r="AE67" s="796"/>
      <c r="AF67" s="796"/>
      <c r="AG67" s="796"/>
      <c r="AH67" s="796"/>
      <c r="AI67" s="796"/>
      <c r="AJ67" s="796"/>
      <c r="AK67" s="796"/>
      <c r="AL67" s="797"/>
    </row>
    <row r="68" spans="1:38" s="547" customFormat="1" ht="15" customHeight="1">
      <c r="A68" s="825"/>
      <c r="B68" s="795" t="str">
        <f>入力!B120</f>
        <v>延長支援体制</v>
      </c>
      <c r="C68" s="796"/>
      <c r="D68" s="796"/>
      <c r="E68" s="796"/>
      <c r="F68" s="796"/>
      <c r="G68" s="796"/>
      <c r="H68" s="796"/>
      <c r="I68" s="796"/>
      <c r="J68" s="796"/>
      <c r="K68" s="796"/>
      <c r="L68" s="796"/>
      <c r="M68" s="796"/>
      <c r="N68" s="796"/>
      <c r="O68" s="796"/>
      <c r="P68" s="796"/>
      <c r="Q68" s="795" t="str">
        <f>入力!H120</f>
        <v>１．なし</v>
      </c>
      <c r="R68" s="796"/>
      <c r="S68" s="796"/>
      <c r="T68" s="796"/>
      <c r="U68" s="796"/>
      <c r="V68" s="796"/>
      <c r="W68" s="796"/>
      <c r="X68" s="796"/>
      <c r="Y68" s="796"/>
      <c r="Z68" s="796"/>
      <c r="AA68" s="796"/>
      <c r="AB68" s="795">
        <f>入力!L120</f>
        <v>0</v>
      </c>
      <c r="AC68" s="796"/>
      <c r="AD68" s="796"/>
      <c r="AE68" s="796"/>
      <c r="AF68" s="796"/>
      <c r="AG68" s="796"/>
      <c r="AH68" s="796"/>
      <c r="AI68" s="796"/>
      <c r="AJ68" s="796"/>
      <c r="AK68" s="796"/>
      <c r="AL68" s="797"/>
    </row>
    <row r="69" spans="1:38" s="547" customFormat="1" ht="15" customHeight="1">
      <c r="A69" s="825"/>
      <c r="B69" s="795" t="str">
        <f>入力!B121</f>
        <v>専門的支援加算体制</v>
      </c>
      <c r="C69" s="796"/>
      <c r="D69" s="796"/>
      <c r="E69" s="796"/>
      <c r="F69" s="796"/>
      <c r="G69" s="796"/>
      <c r="H69" s="796"/>
      <c r="I69" s="796"/>
      <c r="J69" s="796"/>
      <c r="K69" s="796"/>
      <c r="L69" s="796"/>
      <c r="M69" s="796"/>
      <c r="N69" s="796"/>
      <c r="O69" s="796"/>
      <c r="P69" s="796"/>
      <c r="Q69" s="795" t="str">
        <f>入力!H121</f>
        <v>１．なし</v>
      </c>
      <c r="R69" s="796"/>
      <c r="S69" s="796"/>
      <c r="T69" s="796"/>
      <c r="U69" s="796"/>
      <c r="V69" s="796"/>
      <c r="W69" s="796"/>
      <c r="X69" s="796"/>
      <c r="Y69" s="796"/>
      <c r="Z69" s="796"/>
      <c r="AA69" s="796"/>
      <c r="AB69" s="795">
        <f>入力!L121</f>
        <v>0</v>
      </c>
      <c r="AC69" s="796"/>
      <c r="AD69" s="796"/>
      <c r="AE69" s="796"/>
      <c r="AF69" s="796"/>
      <c r="AG69" s="796"/>
      <c r="AH69" s="796"/>
      <c r="AI69" s="796"/>
      <c r="AJ69" s="796"/>
      <c r="AK69" s="796"/>
      <c r="AL69" s="797"/>
    </row>
    <row r="70" spans="1:38" s="547" customFormat="1" ht="15" customHeight="1">
      <c r="A70" s="825"/>
      <c r="B70" s="795" t="str">
        <f>入力!B122</f>
        <v>中核機能強化加算対象</v>
      </c>
      <c r="C70" s="796"/>
      <c r="D70" s="796"/>
      <c r="E70" s="796"/>
      <c r="F70" s="796"/>
      <c r="G70" s="796"/>
      <c r="H70" s="796"/>
      <c r="I70" s="796"/>
      <c r="J70" s="796"/>
      <c r="K70" s="796"/>
      <c r="L70" s="796"/>
      <c r="M70" s="796"/>
      <c r="N70" s="796"/>
      <c r="O70" s="796"/>
      <c r="P70" s="796"/>
      <c r="Q70" s="795" t="str">
        <f>入力!H122</f>
        <v>１．なし</v>
      </c>
      <c r="R70" s="796"/>
      <c r="S70" s="796"/>
      <c r="T70" s="796"/>
      <c r="U70" s="796"/>
      <c r="V70" s="796"/>
      <c r="W70" s="796"/>
      <c r="X70" s="796"/>
      <c r="Y70" s="796"/>
      <c r="Z70" s="796"/>
      <c r="AA70" s="796"/>
      <c r="AB70" s="795">
        <f>入力!L122</f>
        <v>0</v>
      </c>
      <c r="AC70" s="796"/>
      <c r="AD70" s="796"/>
      <c r="AE70" s="796"/>
      <c r="AF70" s="796"/>
      <c r="AG70" s="796"/>
      <c r="AH70" s="796"/>
      <c r="AI70" s="796"/>
      <c r="AJ70" s="796"/>
      <c r="AK70" s="796"/>
      <c r="AL70" s="797"/>
    </row>
    <row r="71" spans="1:38" s="547" customFormat="1" ht="15" customHeight="1">
      <c r="A71" s="825"/>
      <c r="B71" s="795" t="str">
        <f>入力!B123</f>
        <v>中核機能強化事業所加算対象</v>
      </c>
      <c r="C71" s="796"/>
      <c r="D71" s="796"/>
      <c r="E71" s="796"/>
      <c r="F71" s="796"/>
      <c r="G71" s="796"/>
      <c r="H71" s="796"/>
      <c r="I71" s="796"/>
      <c r="J71" s="796"/>
      <c r="K71" s="796"/>
      <c r="L71" s="796"/>
      <c r="M71" s="796"/>
      <c r="N71" s="796"/>
      <c r="O71" s="796"/>
      <c r="P71" s="796"/>
      <c r="Q71" s="795" t="str">
        <f>入力!H123</f>
        <v>１．なし</v>
      </c>
      <c r="R71" s="796"/>
      <c r="S71" s="796"/>
      <c r="T71" s="796"/>
      <c r="U71" s="796"/>
      <c r="V71" s="796"/>
      <c r="W71" s="796"/>
      <c r="X71" s="796"/>
      <c r="Y71" s="796"/>
      <c r="Z71" s="796"/>
      <c r="AA71" s="796"/>
      <c r="AB71" s="795">
        <f>入力!L123</f>
        <v>0</v>
      </c>
      <c r="AC71" s="796"/>
      <c r="AD71" s="796"/>
      <c r="AE71" s="796"/>
      <c r="AF71" s="796"/>
      <c r="AG71" s="796"/>
      <c r="AH71" s="796"/>
      <c r="AI71" s="796"/>
      <c r="AJ71" s="796"/>
      <c r="AK71" s="796"/>
      <c r="AL71" s="797"/>
    </row>
    <row r="72" spans="1:38" s="547" customFormat="1" ht="15" customHeight="1">
      <c r="A72" s="825"/>
      <c r="B72" s="795" t="str">
        <f>入力!B124</f>
        <v>個別サポート体制（Ⅰ）</v>
      </c>
      <c r="C72" s="796"/>
      <c r="D72" s="796"/>
      <c r="E72" s="796"/>
      <c r="F72" s="796"/>
      <c r="G72" s="796"/>
      <c r="H72" s="796"/>
      <c r="I72" s="796"/>
      <c r="J72" s="796"/>
      <c r="K72" s="796"/>
      <c r="L72" s="796"/>
      <c r="M72" s="796"/>
      <c r="N72" s="796"/>
      <c r="O72" s="796"/>
      <c r="P72" s="796"/>
      <c r="Q72" s="795" t="str">
        <f>入力!H124</f>
        <v>１．なし</v>
      </c>
      <c r="R72" s="796"/>
      <c r="S72" s="796"/>
      <c r="T72" s="796"/>
      <c r="U72" s="796"/>
      <c r="V72" s="796"/>
      <c r="W72" s="796"/>
      <c r="X72" s="796"/>
      <c r="Y72" s="796"/>
      <c r="Z72" s="796"/>
      <c r="AA72" s="796"/>
      <c r="AB72" s="795">
        <f>入力!L124</f>
        <v>0</v>
      </c>
      <c r="AC72" s="796"/>
      <c r="AD72" s="796"/>
      <c r="AE72" s="796"/>
      <c r="AF72" s="796"/>
      <c r="AG72" s="796"/>
      <c r="AH72" s="796"/>
      <c r="AI72" s="796"/>
      <c r="AJ72" s="796"/>
      <c r="AK72" s="796"/>
      <c r="AL72" s="797"/>
    </row>
    <row r="73" spans="1:38" s="547" customFormat="1" ht="15" customHeight="1">
      <c r="A73" s="825"/>
      <c r="B73" s="795" t="str">
        <f>入力!B125</f>
        <v>視覚・聴覚等支援体制</v>
      </c>
      <c r="C73" s="796"/>
      <c r="D73" s="796"/>
      <c r="E73" s="796"/>
      <c r="F73" s="796"/>
      <c r="G73" s="796"/>
      <c r="H73" s="796"/>
      <c r="I73" s="796"/>
      <c r="J73" s="796"/>
      <c r="K73" s="796"/>
      <c r="L73" s="796"/>
      <c r="M73" s="796"/>
      <c r="N73" s="796"/>
      <c r="O73" s="796"/>
      <c r="P73" s="796"/>
      <c r="Q73" s="795" t="str">
        <f>入力!H125</f>
        <v>１．なし</v>
      </c>
      <c r="R73" s="796"/>
      <c r="S73" s="796"/>
      <c r="T73" s="796"/>
      <c r="U73" s="796"/>
      <c r="V73" s="796"/>
      <c r="W73" s="796"/>
      <c r="X73" s="796"/>
      <c r="Y73" s="796"/>
      <c r="Z73" s="796"/>
      <c r="AA73" s="796"/>
      <c r="AB73" s="795">
        <f>入力!L125</f>
        <v>0</v>
      </c>
      <c r="AC73" s="796"/>
      <c r="AD73" s="796"/>
      <c r="AE73" s="796"/>
      <c r="AF73" s="796"/>
      <c r="AG73" s="796"/>
      <c r="AH73" s="796"/>
      <c r="AI73" s="796"/>
      <c r="AJ73" s="796"/>
      <c r="AK73" s="796"/>
      <c r="AL73" s="797"/>
    </row>
    <row r="74" spans="1:38" s="547" customFormat="1" ht="15" customHeight="1">
      <c r="A74" s="825"/>
      <c r="B74" s="795" t="str">
        <f>入力!B126</f>
        <v>人工内耳装用児支援体制（児発）</v>
      </c>
      <c r="C74" s="796"/>
      <c r="D74" s="796"/>
      <c r="E74" s="796"/>
      <c r="F74" s="796"/>
      <c r="G74" s="796"/>
      <c r="H74" s="796"/>
      <c r="I74" s="796"/>
      <c r="J74" s="796"/>
      <c r="K74" s="796"/>
      <c r="L74" s="796"/>
      <c r="M74" s="796"/>
      <c r="N74" s="796"/>
      <c r="O74" s="796"/>
      <c r="P74" s="796"/>
      <c r="Q74" s="795" t="str">
        <f>入力!H126</f>
        <v>１．なし</v>
      </c>
      <c r="R74" s="796"/>
      <c r="S74" s="796"/>
      <c r="T74" s="796"/>
      <c r="U74" s="796"/>
      <c r="V74" s="796"/>
      <c r="W74" s="796"/>
      <c r="X74" s="796"/>
      <c r="Y74" s="796"/>
      <c r="Z74" s="796"/>
      <c r="AA74" s="796"/>
      <c r="AB74" s="795">
        <f>入力!L126</f>
        <v>0</v>
      </c>
      <c r="AC74" s="796"/>
      <c r="AD74" s="796"/>
      <c r="AE74" s="796"/>
      <c r="AF74" s="796"/>
      <c r="AG74" s="796"/>
      <c r="AH74" s="796"/>
      <c r="AI74" s="796"/>
      <c r="AJ74" s="796"/>
      <c r="AK74" s="796"/>
      <c r="AL74" s="797"/>
    </row>
    <row r="75" spans="1:38" s="547" customFormat="1" ht="15" customHeight="1">
      <c r="A75" s="825"/>
      <c r="B75" s="795" t="str">
        <f>入力!B127</f>
        <v>人工内耳装用児支援体制（放デイ）</v>
      </c>
      <c r="C75" s="796"/>
      <c r="D75" s="796"/>
      <c r="E75" s="796"/>
      <c r="F75" s="796"/>
      <c r="G75" s="796"/>
      <c r="H75" s="796"/>
      <c r="I75" s="796"/>
      <c r="J75" s="796"/>
      <c r="K75" s="796"/>
      <c r="L75" s="796"/>
      <c r="M75" s="796"/>
      <c r="N75" s="796"/>
      <c r="O75" s="796"/>
      <c r="P75" s="796"/>
      <c r="Q75" s="795" t="str">
        <f>入力!H127</f>
        <v>１．なし</v>
      </c>
      <c r="R75" s="796"/>
      <c r="S75" s="796"/>
      <c r="T75" s="796"/>
      <c r="U75" s="796"/>
      <c r="V75" s="796"/>
      <c r="W75" s="796"/>
      <c r="X75" s="796"/>
      <c r="Y75" s="796"/>
      <c r="Z75" s="796"/>
      <c r="AA75" s="796"/>
      <c r="AB75" s="795">
        <f>入力!L127</f>
        <v>0</v>
      </c>
      <c r="AC75" s="796"/>
      <c r="AD75" s="796"/>
      <c r="AE75" s="796"/>
      <c r="AF75" s="796"/>
      <c r="AG75" s="796"/>
      <c r="AH75" s="796"/>
      <c r="AI75" s="796"/>
      <c r="AJ75" s="796"/>
      <c r="AK75" s="796"/>
      <c r="AL75" s="797"/>
    </row>
    <row r="76" spans="1:38" s="547" customFormat="1" ht="15" customHeight="1">
      <c r="A76" s="825"/>
      <c r="B76" s="795" t="str">
        <f>入力!B128</f>
        <v>入浴支援体制</v>
      </c>
      <c r="C76" s="796"/>
      <c r="D76" s="796"/>
      <c r="E76" s="796"/>
      <c r="F76" s="796"/>
      <c r="G76" s="796"/>
      <c r="H76" s="796"/>
      <c r="I76" s="796"/>
      <c r="J76" s="796"/>
      <c r="K76" s="796"/>
      <c r="L76" s="796"/>
      <c r="M76" s="796"/>
      <c r="N76" s="796"/>
      <c r="O76" s="796"/>
      <c r="P76" s="796"/>
      <c r="Q76" s="795" t="str">
        <f>入力!H128</f>
        <v>１．なし</v>
      </c>
      <c r="R76" s="796"/>
      <c r="S76" s="796"/>
      <c r="T76" s="796"/>
      <c r="U76" s="796"/>
      <c r="V76" s="796"/>
      <c r="W76" s="796"/>
      <c r="X76" s="796"/>
      <c r="Y76" s="796"/>
      <c r="Z76" s="796"/>
      <c r="AA76" s="796"/>
      <c r="AB76" s="795">
        <f>入力!L128</f>
        <v>0</v>
      </c>
      <c r="AC76" s="796"/>
      <c r="AD76" s="796"/>
      <c r="AE76" s="796"/>
      <c r="AF76" s="796"/>
      <c r="AG76" s="796"/>
      <c r="AH76" s="796"/>
      <c r="AI76" s="796"/>
      <c r="AJ76" s="796"/>
      <c r="AK76" s="796"/>
      <c r="AL76" s="797"/>
    </row>
    <row r="77" spans="1:38" s="547" customFormat="1" ht="15" customHeight="1">
      <c r="A77" s="825"/>
      <c r="B77" s="795" t="str">
        <f>入力!B129</f>
        <v>福祉・介護職員等処遇改善加算対象</v>
      </c>
      <c r="C77" s="796"/>
      <c r="D77" s="796"/>
      <c r="E77" s="796"/>
      <c r="F77" s="796"/>
      <c r="G77" s="796"/>
      <c r="H77" s="796"/>
      <c r="I77" s="796"/>
      <c r="J77" s="796"/>
      <c r="K77" s="796"/>
      <c r="L77" s="796"/>
      <c r="M77" s="796"/>
      <c r="N77" s="796"/>
      <c r="O77" s="796"/>
      <c r="P77" s="796"/>
      <c r="Q77" s="795" t="str">
        <f>入力!H129</f>
        <v>１．なし</v>
      </c>
      <c r="R77" s="796"/>
      <c r="S77" s="796"/>
      <c r="T77" s="796"/>
      <c r="U77" s="796"/>
      <c r="V77" s="796"/>
      <c r="W77" s="796"/>
      <c r="X77" s="796"/>
      <c r="Y77" s="796"/>
      <c r="Z77" s="796"/>
      <c r="AA77" s="796"/>
      <c r="AB77" s="795">
        <f>入力!L129</f>
        <v>0</v>
      </c>
      <c r="AC77" s="796"/>
      <c r="AD77" s="796"/>
      <c r="AE77" s="796"/>
      <c r="AF77" s="796"/>
      <c r="AG77" s="796"/>
      <c r="AH77" s="796"/>
      <c r="AI77" s="796"/>
      <c r="AJ77" s="796"/>
      <c r="AK77" s="796"/>
      <c r="AL77" s="797"/>
    </row>
    <row r="78" spans="1:38" s="547" customFormat="1" ht="15" customHeight="1">
      <c r="A78" s="825"/>
      <c r="B78" s="795" t="str">
        <f>入力!B131</f>
        <v>指定管理者制度適用区分</v>
      </c>
      <c r="C78" s="796"/>
      <c r="D78" s="796"/>
      <c r="E78" s="796"/>
      <c r="F78" s="796"/>
      <c r="G78" s="796"/>
      <c r="H78" s="796"/>
      <c r="I78" s="796"/>
      <c r="J78" s="796"/>
      <c r="K78" s="796"/>
      <c r="L78" s="796"/>
      <c r="M78" s="796"/>
      <c r="N78" s="796"/>
      <c r="O78" s="796"/>
      <c r="P78" s="796"/>
      <c r="Q78" s="795" t="str">
        <f>入力!H131</f>
        <v>１．非該当</v>
      </c>
      <c r="R78" s="796"/>
      <c r="S78" s="796"/>
      <c r="T78" s="796"/>
      <c r="U78" s="796"/>
      <c r="V78" s="796"/>
      <c r="W78" s="796"/>
      <c r="X78" s="796"/>
      <c r="Y78" s="796"/>
      <c r="Z78" s="796"/>
      <c r="AA78" s="796"/>
      <c r="AB78" s="795">
        <f>入力!L131</f>
        <v>0</v>
      </c>
      <c r="AC78" s="796"/>
      <c r="AD78" s="796"/>
      <c r="AE78" s="796"/>
      <c r="AF78" s="796"/>
      <c r="AG78" s="796"/>
      <c r="AH78" s="796"/>
      <c r="AI78" s="796"/>
      <c r="AJ78" s="796"/>
      <c r="AK78" s="796"/>
      <c r="AL78" s="797"/>
    </row>
    <row r="79" spans="1:38" s="547" customFormat="1" ht="15" customHeight="1">
      <c r="A79" s="825"/>
      <c r="B79" s="795" t="str">
        <f>入力!B132</f>
        <v>共生型サービス対象区分</v>
      </c>
      <c r="C79" s="796"/>
      <c r="D79" s="796"/>
      <c r="E79" s="796"/>
      <c r="F79" s="796"/>
      <c r="G79" s="796"/>
      <c r="H79" s="796"/>
      <c r="I79" s="796"/>
      <c r="J79" s="796"/>
      <c r="K79" s="796"/>
      <c r="L79" s="796"/>
      <c r="M79" s="796"/>
      <c r="N79" s="796"/>
      <c r="O79" s="796"/>
      <c r="P79" s="796"/>
      <c r="Q79" s="795" t="str">
        <f>入力!H132</f>
        <v>１．非該当</v>
      </c>
      <c r="R79" s="796"/>
      <c r="S79" s="796"/>
      <c r="T79" s="796"/>
      <c r="U79" s="796"/>
      <c r="V79" s="796"/>
      <c r="W79" s="796"/>
      <c r="X79" s="796"/>
      <c r="Y79" s="796"/>
      <c r="Z79" s="796"/>
      <c r="AA79" s="796"/>
      <c r="AB79" s="795">
        <f>入力!L132</f>
        <v>0</v>
      </c>
      <c r="AC79" s="796"/>
      <c r="AD79" s="796"/>
      <c r="AE79" s="796"/>
      <c r="AF79" s="796"/>
      <c r="AG79" s="796"/>
      <c r="AH79" s="796"/>
      <c r="AI79" s="796"/>
      <c r="AJ79" s="796"/>
      <c r="AK79" s="796"/>
      <c r="AL79" s="797"/>
    </row>
    <row r="80" spans="1:38" s="547" customFormat="1" ht="15" customHeight="1">
      <c r="A80" s="825"/>
      <c r="B80" s="795" t="str">
        <f>入力!B135</f>
        <v>地域生活支援拠点等</v>
      </c>
      <c r="C80" s="796"/>
      <c r="D80" s="796"/>
      <c r="E80" s="796"/>
      <c r="F80" s="796"/>
      <c r="G80" s="796"/>
      <c r="H80" s="796"/>
      <c r="I80" s="796"/>
      <c r="J80" s="796"/>
      <c r="K80" s="796"/>
      <c r="L80" s="796"/>
      <c r="M80" s="796"/>
      <c r="N80" s="796"/>
      <c r="O80" s="796"/>
      <c r="P80" s="796"/>
      <c r="Q80" s="795" t="str">
        <f>入力!H135</f>
        <v>１．非該当</v>
      </c>
      <c r="R80" s="796"/>
      <c r="S80" s="796"/>
      <c r="T80" s="796"/>
      <c r="U80" s="796"/>
      <c r="V80" s="796"/>
      <c r="W80" s="796"/>
      <c r="X80" s="796"/>
      <c r="Y80" s="796"/>
      <c r="Z80" s="796"/>
      <c r="AA80" s="796"/>
      <c r="AB80" s="795">
        <f>入力!L135</f>
        <v>0</v>
      </c>
      <c r="AC80" s="796"/>
      <c r="AD80" s="796"/>
      <c r="AE80" s="796"/>
      <c r="AF80" s="796"/>
      <c r="AG80" s="796"/>
      <c r="AH80" s="796"/>
      <c r="AI80" s="796"/>
      <c r="AJ80" s="796"/>
      <c r="AK80" s="796"/>
      <c r="AL80" s="797"/>
    </row>
    <row r="81" spans="1:38" s="547" customFormat="1" ht="15" customHeight="1">
      <c r="A81" s="825"/>
      <c r="B81" s="795" t="str">
        <f>入力!B137</f>
        <v>訪問支援員特別体制</v>
      </c>
      <c r="C81" s="796"/>
      <c r="D81" s="796"/>
      <c r="E81" s="796"/>
      <c r="F81" s="796"/>
      <c r="G81" s="796"/>
      <c r="H81" s="796"/>
      <c r="I81" s="796"/>
      <c r="J81" s="796"/>
      <c r="K81" s="796"/>
      <c r="L81" s="796"/>
      <c r="M81" s="796"/>
      <c r="N81" s="796"/>
      <c r="O81" s="796"/>
      <c r="P81" s="796"/>
      <c r="Q81" s="795" t="str">
        <f>入力!H137</f>
        <v>１．なし</v>
      </c>
      <c r="R81" s="796"/>
      <c r="S81" s="796"/>
      <c r="T81" s="796"/>
      <c r="U81" s="796"/>
      <c r="V81" s="796"/>
      <c r="W81" s="796"/>
      <c r="X81" s="796"/>
      <c r="Y81" s="796"/>
      <c r="Z81" s="796"/>
      <c r="AA81" s="796"/>
      <c r="AB81" s="795">
        <f>入力!L137</f>
        <v>0</v>
      </c>
      <c r="AC81" s="796"/>
      <c r="AD81" s="796"/>
      <c r="AE81" s="796"/>
      <c r="AF81" s="796"/>
      <c r="AG81" s="796"/>
      <c r="AH81" s="796"/>
      <c r="AI81" s="796"/>
      <c r="AJ81" s="796"/>
      <c r="AK81" s="796"/>
      <c r="AL81" s="797"/>
    </row>
    <row r="82" spans="1:38" s="547" customFormat="1" ht="15" customHeight="1" thickBot="1">
      <c r="A82" s="825"/>
      <c r="B82" s="798" t="str">
        <f>入力!B138</f>
        <v>多職種連携支援体制</v>
      </c>
      <c r="C82" s="799"/>
      <c r="D82" s="799"/>
      <c r="E82" s="799"/>
      <c r="F82" s="799"/>
      <c r="G82" s="799"/>
      <c r="H82" s="799"/>
      <c r="I82" s="799"/>
      <c r="J82" s="799"/>
      <c r="K82" s="799"/>
      <c r="L82" s="799"/>
      <c r="M82" s="799"/>
      <c r="N82" s="799"/>
      <c r="O82" s="799"/>
      <c r="P82" s="799"/>
      <c r="Q82" s="798" t="str">
        <f>入力!H138</f>
        <v>１．なし</v>
      </c>
      <c r="R82" s="799"/>
      <c r="S82" s="799"/>
      <c r="T82" s="799"/>
      <c r="U82" s="799"/>
      <c r="V82" s="799"/>
      <c r="W82" s="799"/>
      <c r="X82" s="799"/>
      <c r="Y82" s="799"/>
      <c r="Z82" s="799"/>
      <c r="AA82" s="799"/>
      <c r="AB82" s="798">
        <f>入力!L138</f>
        <v>0</v>
      </c>
      <c r="AC82" s="799"/>
      <c r="AD82" s="799"/>
      <c r="AE82" s="799"/>
      <c r="AF82" s="799"/>
      <c r="AG82" s="799"/>
      <c r="AH82" s="799"/>
      <c r="AI82" s="799"/>
      <c r="AJ82" s="799"/>
      <c r="AK82" s="799"/>
      <c r="AL82" s="800"/>
    </row>
    <row r="83" spans="1:38" s="547" customFormat="1" ht="20.100000000000001" customHeight="1" thickBot="1">
      <c r="A83" s="805" t="s">
        <v>563</v>
      </c>
      <c r="B83" s="806"/>
      <c r="C83" s="806"/>
      <c r="D83" s="806"/>
      <c r="E83" s="806"/>
      <c r="F83" s="806"/>
      <c r="G83" s="806"/>
      <c r="H83" s="806"/>
      <c r="I83" s="807"/>
      <c r="J83" s="808" t="s">
        <v>564</v>
      </c>
      <c r="K83" s="808"/>
      <c r="L83" s="808"/>
      <c r="M83" s="808"/>
      <c r="N83" s="808"/>
      <c r="O83" s="808"/>
      <c r="P83" s="808"/>
      <c r="Q83" s="808"/>
      <c r="R83" s="808"/>
      <c r="S83" s="808"/>
      <c r="T83" s="808"/>
      <c r="U83" s="808"/>
      <c r="V83" s="808"/>
      <c r="W83" s="808"/>
      <c r="X83" s="808"/>
      <c r="Y83" s="808"/>
      <c r="Z83" s="808"/>
      <c r="AA83" s="808"/>
      <c r="AB83" s="808"/>
      <c r="AC83" s="808"/>
      <c r="AD83" s="808"/>
      <c r="AE83" s="808"/>
      <c r="AF83" s="808"/>
      <c r="AG83" s="808"/>
      <c r="AH83" s="808"/>
      <c r="AI83" s="808"/>
      <c r="AJ83" s="808"/>
      <c r="AK83" s="808"/>
      <c r="AL83" s="809"/>
    </row>
    <row r="84" spans="1:38" s="547" customFormat="1" ht="35.1" customHeight="1">
      <c r="A84" s="810" t="s">
        <v>606</v>
      </c>
      <c r="B84" s="810"/>
      <c r="C84" s="810"/>
      <c r="D84" s="810"/>
      <c r="E84" s="810"/>
      <c r="F84" s="810"/>
      <c r="G84" s="810"/>
      <c r="H84" s="810"/>
      <c r="I84" s="810"/>
      <c r="J84" s="810"/>
      <c r="K84" s="810"/>
      <c r="L84" s="810"/>
      <c r="M84" s="810"/>
      <c r="N84" s="810"/>
      <c r="O84" s="810"/>
      <c r="P84" s="810"/>
      <c r="Q84" s="810"/>
      <c r="R84" s="810"/>
      <c r="S84" s="810"/>
      <c r="T84" s="810"/>
      <c r="U84" s="810"/>
      <c r="V84" s="810"/>
      <c r="W84" s="810"/>
      <c r="X84" s="810"/>
      <c r="Y84" s="810"/>
      <c r="Z84" s="810"/>
      <c r="AA84" s="810"/>
      <c r="AB84" s="810"/>
      <c r="AC84" s="810"/>
      <c r="AD84" s="810"/>
      <c r="AE84" s="810"/>
      <c r="AF84" s="810"/>
      <c r="AG84" s="810"/>
      <c r="AH84" s="810"/>
      <c r="AI84" s="810"/>
      <c r="AJ84" s="810"/>
      <c r="AK84" s="810"/>
      <c r="AL84" s="810"/>
    </row>
    <row r="85" spans="1:38" s="547" customFormat="1" ht="20.100000000000001" customHeight="1">
      <c r="A85" s="804" t="s">
        <v>565</v>
      </c>
      <c r="B85" s="804"/>
      <c r="C85" s="804"/>
      <c r="D85" s="804"/>
      <c r="E85" s="804"/>
      <c r="F85" s="804"/>
      <c r="G85" s="804"/>
      <c r="H85" s="804"/>
      <c r="I85" s="804"/>
      <c r="J85" s="804"/>
      <c r="K85" s="804"/>
      <c r="L85" s="804"/>
      <c r="M85" s="804"/>
      <c r="N85" s="804"/>
      <c r="O85" s="804"/>
      <c r="P85" s="804"/>
      <c r="Q85" s="804"/>
      <c r="R85" s="804"/>
      <c r="S85" s="804"/>
      <c r="T85" s="804"/>
      <c r="U85" s="804"/>
      <c r="V85" s="804"/>
      <c r="W85" s="804"/>
      <c r="X85" s="804"/>
      <c r="Y85" s="804"/>
      <c r="Z85" s="804"/>
      <c r="AA85" s="804"/>
      <c r="AB85" s="804"/>
      <c r="AC85" s="804"/>
      <c r="AD85" s="804"/>
      <c r="AE85" s="804"/>
      <c r="AF85" s="804"/>
      <c r="AG85" s="804"/>
      <c r="AH85" s="804"/>
      <c r="AI85" s="804"/>
      <c r="AJ85" s="804"/>
      <c r="AK85" s="804"/>
      <c r="AL85" s="804"/>
    </row>
    <row r="86" spans="1:38" s="547" customFormat="1" ht="20.100000000000001" customHeight="1">
      <c r="A86" s="804" t="s">
        <v>566</v>
      </c>
      <c r="B86" s="804"/>
      <c r="C86" s="804"/>
      <c r="D86" s="804"/>
      <c r="E86" s="804"/>
      <c r="F86" s="804"/>
      <c r="G86" s="804"/>
      <c r="H86" s="804"/>
      <c r="I86" s="804"/>
      <c r="J86" s="804"/>
      <c r="K86" s="804"/>
      <c r="L86" s="804"/>
      <c r="M86" s="804"/>
      <c r="N86" s="804"/>
      <c r="O86" s="804"/>
      <c r="P86" s="804"/>
      <c r="Q86" s="804"/>
      <c r="R86" s="804"/>
      <c r="S86" s="804"/>
      <c r="T86" s="804"/>
      <c r="U86" s="804"/>
      <c r="V86" s="804"/>
      <c r="W86" s="804"/>
      <c r="X86" s="804"/>
      <c r="Y86" s="804"/>
      <c r="Z86" s="804"/>
      <c r="AA86" s="804"/>
      <c r="AB86" s="804"/>
      <c r="AC86" s="804"/>
      <c r="AD86" s="804"/>
      <c r="AE86" s="804"/>
      <c r="AF86" s="804"/>
      <c r="AG86" s="804"/>
      <c r="AH86" s="804"/>
      <c r="AI86" s="804"/>
      <c r="AJ86" s="804"/>
      <c r="AK86" s="804"/>
      <c r="AL86" s="804"/>
    </row>
    <row r="87" spans="1:38" s="547" customFormat="1" ht="35.1" customHeight="1">
      <c r="A87" s="811" t="s">
        <v>607</v>
      </c>
      <c r="B87" s="804"/>
      <c r="C87" s="804"/>
      <c r="D87" s="804"/>
      <c r="E87" s="804"/>
      <c r="F87" s="804"/>
      <c r="G87" s="804"/>
      <c r="H87" s="804"/>
      <c r="I87" s="804"/>
      <c r="J87" s="804"/>
      <c r="K87" s="804"/>
      <c r="L87" s="804"/>
      <c r="M87" s="804"/>
      <c r="N87" s="804"/>
      <c r="O87" s="804"/>
      <c r="P87" s="804"/>
      <c r="Q87" s="804"/>
      <c r="R87" s="804"/>
      <c r="S87" s="804"/>
      <c r="T87" s="804"/>
      <c r="U87" s="804"/>
      <c r="V87" s="804"/>
      <c r="W87" s="804"/>
      <c r="X87" s="804"/>
      <c r="Y87" s="804"/>
      <c r="Z87" s="804"/>
      <c r="AA87" s="804"/>
      <c r="AB87" s="804"/>
      <c r="AC87" s="804"/>
      <c r="AD87" s="804"/>
      <c r="AE87" s="804"/>
      <c r="AF87" s="804"/>
      <c r="AG87" s="804"/>
      <c r="AH87" s="804"/>
      <c r="AI87" s="804"/>
      <c r="AJ87" s="804"/>
      <c r="AK87" s="804"/>
      <c r="AL87" s="804"/>
    </row>
    <row r="88" spans="1:38" s="547" customFormat="1" ht="20.100000000000001" customHeight="1">
      <c r="A88" s="804" t="s">
        <v>567</v>
      </c>
      <c r="B88" s="804"/>
      <c r="C88" s="804"/>
      <c r="D88" s="804"/>
      <c r="E88" s="804"/>
      <c r="F88" s="804"/>
      <c r="G88" s="804"/>
      <c r="H88" s="804"/>
      <c r="I88" s="804"/>
      <c r="J88" s="804"/>
      <c r="K88" s="804"/>
      <c r="L88" s="804"/>
      <c r="M88" s="804"/>
      <c r="N88" s="804"/>
      <c r="O88" s="804"/>
      <c r="P88" s="804"/>
      <c r="Q88" s="804"/>
      <c r="R88" s="804"/>
      <c r="S88" s="804"/>
      <c r="T88" s="804"/>
      <c r="U88" s="804"/>
      <c r="V88" s="804"/>
      <c r="W88" s="804"/>
      <c r="X88" s="804"/>
      <c r="Y88" s="804"/>
      <c r="Z88" s="804"/>
      <c r="AA88" s="804"/>
      <c r="AB88" s="804"/>
      <c r="AC88" s="804"/>
      <c r="AD88" s="804"/>
      <c r="AE88" s="804"/>
      <c r="AF88" s="804"/>
      <c r="AG88" s="804"/>
      <c r="AH88" s="804"/>
      <c r="AI88" s="804"/>
      <c r="AJ88" s="804"/>
      <c r="AK88" s="804"/>
      <c r="AL88" s="804"/>
    </row>
    <row r="89" spans="1:38" ht="21" customHeight="1">
      <c r="A89" s="584"/>
    </row>
    <row r="90" spans="1:38" ht="21" customHeight="1">
      <c r="A90" s="584"/>
    </row>
    <row r="91" spans="1:38" ht="21" customHeight="1">
      <c r="A91" s="584"/>
    </row>
    <row r="92" spans="1:38" ht="21" customHeight="1">
      <c r="A92" s="584"/>
    </row>
    <row r="93" spans="1:38" ht="21" customHeight="1">
      <c r="A93" s="584"/>
    </row>
    <row r="94" spans="1:38" ht="21" customHeight="1">
      <c r="A94" s="584"/>
    </row>
    <row r="95" spans="1:38" ht="21" customHeight="1">
      <c r="A95" s="584"/>
    </row>
    <row r="96" spans="1:38" ht="21" customHeight="1">
      <c r="A96" s="584"/>
    </row>
    <row r="97" spans="1:1" ht="21" customHeight="1">
      <c r="A97" s="585"/>
    </row>
    <row r="98" spans="1:1" ht="21" customHeight="1">
      <c r="A98" s="585"/>
    </row>
    <row r="99" spans="1:1" ht="21" customHeight="1">
      <c r="A99" s="585"/>
    </row>
    <row r="100" spans="1:1" ht="21" customHeight="1">
      <c r="A100" s="585"/>
    </row>
    <row r="101" spans="1:1" ht="21" customHeight="1">
      <c r="A101" s="585"/>
    </row>
  </sheetData>
  <sheetProtection algorithmName="SHA-512" hashValue="19thRut3GB2OhqmlLEY9D5mbnUUUmNmNiJ5LPyF+Y3RknY9I9k3xXSZGxRyfo2w/MQHt7HONhhjMgagDl5VUew==" saltValue="c7V3fSjb/YAZLB/QJIsFEA==" spinCount="100000" sheet="1" objects="1" scenarios="1" selectLockedCells="1"/>
  <mergeCells count="184">
    <mergeCell ref="A15:A27"/>
    <mergeCell ref="B15:I15"/>
    <mergeCell ref="J15:AL15"/>
    <mergeCell ref="B16:I16"/>
    <mergeCell ref="J16:AL16"/>
    <mergeCell ref="B17:I20"/>
    <mergeCell ref="J17:AL17"/>
    <mergeCell ref="J18:AL18"/>
    <mergeCell ref="J19:AL19"/>
    <mergeCell ref="J20:AL20"/>
    <mergeCell ref="B21:I21"/>
    <mergeCell ref="J21:N21"/>
    <mergeCell ref="O21:W21"/>
    <mergeCell ref="X21:AB21"/>
    <mergeCell ref="B23:I23"/>
    <mergeCell ref="J23:N23"/>
    <mergeCell ref="O23:W23"/>
    <mergeCell ref="X23:AB23"/>
    <mergeCell ref="AC23:AL23"/>
    <mergeCell ref="AC21:AL21"/>
    <mergeCell ref="B22:I22"/>
    <mergeCell ref="J22:T22"/>
    <mergeCell ref="U22:AB22"/>
    <mergeCell ref="AC22:AL22"/>
    <mergeCell ref="B24:I27"/>
    <mergeCell ref="J24:AL24"/>
    <mergeCell ref="J25:AL25"/>
    <mergeCell ref="J26:AL26"/>
    <mergeCell ref="J27:AL27"/>
    <mergeCell ref="J31:AL31"/>
    <mergeCell ref="B32:I32"/>
    <mergeCell ref="J32:N32"/>
    <mergeCell ref="O32:W32"/>
    <mergeCell ref="X32:AB32"/>
    <mergeCell ref="AC32:AL32"/>
    <mergeCell ref="B28:I30"/>
    <mergeCell ref="B31:I31"/>
    <mergeCell ref="B33:I33"/>
    <mergeCell ref="J33:N33"/>
    <mergeCell ref="O33:W33"/>
    <mergeCell ref="X33:AB33"/>
    <mergeCell ref="AC33:AL33"/>
    <mergeCell ref="A28:A37"/>
    <mergeCell ref="J28:AL28"/>
    <mergeCell ref="J29:AL29"/>
    <mergeCell ref="J30:AL30"/>
    <mergeCell ref="B34:I37"/>
    <mergeCell ref="A38:AL38"/>
    <mergeCell ref="A40:K41"/>
    <mergeCell ref="L40:Q41"/>
    <mergeCell ref="AB40:AL41"/>
    <mergeCell ref="V40:AA41"/>
    <mergeCell ref="R40:U41"/>
    <mergeCell ref="J34:AL34"/>
    <mergeCell ref="J35:AL35"/>
    <mergeCell ref="J36:AL36"/>
    <mergeCell ref="J37:AL37"/>
    <mergeCell ref="A88:AL88"/>
    <mergeCell ref="A83:I83"/>
    <mergeCell ref="J83:AL83"/>
    <mergeCell ref="A84:AL84"/>
    <mergeCell ref="A85:AL85"/>
    <mergeCell ref="A86:AL86"/>
    <mergeCell ref="A87:AL87"/>
    <mergeCell ref="AB42:AL45"/>
    <mergeCell ref="V42:AA45"/>
    <mergeCell ref="A46:A82"/>
    <mergeCell ref="B52:P52"/>
    <mergeCell ref="Q52:AA52"/>
    <mergeCell ref="AB52:AL52"/>
    <mergeCell ref="B53:P53"/>
    <mergeCell ref="Q53:AA53"/>
    <mergeCell ref="AB53:AL53"/>
    <mergeCell ref="R42:U45"/>
    <mergeCell ref="L42:Q45"/>
    <mergeCell ref="A42:K42"/>
    <mergeCell ref="A43:K43"/>
    <mergeCell ref="A44:K44"/>
    <mergeCell ref="A45:K45"/>
    <mergeCell ref="B54:P54"/>
    <mergeCell ref="Q54:AA54"/>
    <mergeCell ref="AB54:AL54"/>
    <mergeCell ref="B55:P55"/>
    <mergeCell ref="Q55:AA55"/>
    <mergeCell ref="AB55:AL55"/>
    <mergeCell ref="B56:P56"/>
    <mergeCell ref="Q56:AA56"/>
    <mergeCell ref="AB56:AL56"/>
    <mergeCell ref="B57:P57"/>
    <mergeCell ref="Q57:AA57"/>
    <mergeCell ref="AB57:AL57"/>
    <mergeCell ref="B58:P58"/>
    <mergeCell ref="Q58:AA58"/>
    <mergeCell ref="AB58:AL58"/>
    <mergeCell ref="B59:P59"/>
    <mergeCell ref="Q59:AA59"/>
    <mergeCell ref="AB59:AL59"/>
    <mergeCell ref="B60:P60"/>
    <mergeCell ref="Q60:AA60"/>
    <mergeCell ref="AB60:AL60"/>
    <mergeCell ref="B61:P61"/>
    <mergeCell ref="Q61:AA61"/>
    <mergeCell ref="AB61:AL61"/>
    <mergeCell ref="B62:P62"/>
    <mergeCell ref="Q62:AA62"/>
    <mergeCell ref="AB62:AL62"/>
    <mergeCell ref="B63:P63"/>
    <mergeCell ref="Q63:AA63"/>
    <mergeCell ref="AB63:AL63"/>
    <mergeCell ref="B64:P64"/>
    <mergeCell ref="Q64:AA64"/>
    <mergeCell ref="AB64:AL64"/>
    <mergeCell ref="B65:P65"/>
    <mergeCell ref="Q65:AA65"/>
    <mergeCell ref="AB65:AL65"/>
    <mergeCell ref="B71:P71"/>
    <mergeCell ref="Q71:AA71"/>
    <mergeCell ref="AB71:AL71"/>
    <mergeCell ref="B66:P66"/>
    <mergeCell ref="Q66:AA66"/>
    <mergeCell ref="AB66:AL66"/>
    <mergeCell ref="B67:P67"/>
    <mergeCell ref="Q67:AA67"/>
    <mergeCell ref="AB67:AL67"/>
    <mergeCell ref="B68:P68"/>
    <mergeCell ref="Q68:AA68"/>
    <mergeCell ref="AB68:AL68"/>
    <mergeCell ref="B49:P49"/>
    <mergeCell ref="Q49:AA49"/>
    <mergeCell ref="AB49:AL49"/>
    <mergeCell ref="B80:P80"/>
    <mergeCell ref="Q80:AA80"/>
    <mergeCell ref="AB80:AL80"/>
    <mergeCell ref="B78:P78"/>
    <mergeCell ref="Q78:AA78"/>
    <mergeCell ref="AB78:AL78"/>
    <mergeCell ref="B79:P79"/>
    <mergeCell ref="Q79:AA79"/>
    <mergeCell ref="AB79:AL79"/>
    <mergeCell ref="B75:P75"/>
    <mergeCell ref="Q75:AA75"/>
    <mergeCell ref="AB75:AL75"/>
    <mergeCell ref="B76:P76"/>
    <mergeCell ref="Q76:AA76"/>
    <mergeCell ref="AB76:AL76"/>
    <mergeCell ref="B77:P77"/>
    <mergeCell ref="Q77:AA77"/>
    <mergeCell ref="AB77:AL77"/>
    <mergeCell ref="B72:P72"/>
    <mergeCell ref="Q72:AA72"/>
    <mergeCell ref="AB72:AL72"/>
    <mergeCell ref="AB46:AL46"/>
    <mergeCell ref="Q46:AA46"/>
    <mergeCell ref="B46:P46"/>
    <mergeCell ref="B47:P47"/>
    <mergeCell ref="Q47:AA47"/>
    <mergeCell ref="AB47:AL47"/>
    <mergeCell ref="B48:P48"/>
    <mergeCell ref="Q48:AA48"/>
    <mergeCell ref="AB48:AL48"/>
    <mergeCell ref="B81:P81"/>
    <mergeCell ref="Q81:AA81"/>
    <mergeCell ref="AB81:AL81"/>
    <mergeCell ref="B82:P82"/>
    <mergeCell ref="Q82:AA82"/>
    <mergeCell ref="AB82:AL82"/>
    <mergeCell ref="B50:P50"/>
    <mergeCell ref="Q50:AA50"/>
    <mergeCell ref="AB50:AL50"/>
    <mergeCell ref="B51:P51"/>
    <mergeCell ref="Q51:AA51"/>
    <mergeCell ref="AB51:AL51"/>
    <mergeCell ref="B73:P73"/>
    <mergeCell ref="Q73:AA73"/>
    <mergeCell ref="AB73:AL73"/>
    <mergeCell ref="B74:P74"/>
    <mergeCell ref="Q74:AA74"/>
    <mergeCell ref="AB74:AL74"/>
    <mergeCell ref="B69:P69"/>
    <mergeCell ref="Q69:AA69"/>
    <mergeCell ref="AB69:AL69"/>
    <mergeCell ref="B70:P70"/>
    <mergeCell ref="Q70:AA70"/>
    <mergeCell ref="AB70:AL70"/>
  </mergeCells>
  <phoneticPr fontId="19"/>
  <printOptions horizontalCentered="1" verticalCentered="1"/>
  <pageMargins left="0.39370078740157483" right="0.39370078740157483" top="0.78740157480314965" bottom="0.78740157480314965" header="0.39370078740157483" footer="0.39370078740157483"/>
  <pageSetup paperSize="9" scale="86" fitToHeight="0" orientation="portrait" r:id="rId1"/>
  <headerFooter alignWithMargins="0"/>
  <rowBreaks count="1" manualBreakCount="1">
    <brk id="3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88A1D-BD9C-4FC8-9D71-678EE5761C4C}">
  <sheetPr codeName="Sheet6">
    <tabColor theme="1"/>
    <pageSetUpPr fitToPage="1"/>
  </sheetPr>
  <dimension ref="A1:CH195"/>
  <sheetViews>
    <sheetView view="pageBreakPreview" zoomScale="85" zoomScaleNormal="70" zoomScaleSheetLayoutView="85" workbookViewId="0">
      <selection activeCell="BN1" sqref="BN1"/>
    </sheetView>
  </sheetViews>
  <sheetFormatPr defaultColWidth="2.625" defaultRowHeight="13.5"/>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67" width="9" style="2" customWidth="1"/>
    <col min="68" max="86" width="4.625" style="2" customWidth="1"/>
    <col min="87" max="243" width="9" style="2" customWidth="1"/>
    <col min="244" max="244" width="2.625" style="2" customWidth="1"/>
    <col min="245" max="245" width="5.5" style="2" customWidth="1"/>
    <col min="246" max="16384" width="2.625" style="2"/>
  </cols>
  <sheetData>
    <row r="1" spans="1:86" ht="18.75" customHeight="1">
      <c r="A1" s="2" t="s">
        <v>488</v>
      </c>
    </row>
    <row r="2" spans="1:86" ht="28.7" customHeight="1">
      <c r="A2" s="921" t="s">
        <v>34</v>
      </c>
      <c r="B2" s="921"/>
      <c r="C2" s="921"/>
      <c r="D2" s="921"/>
      <c r="E2" s="921"/>
      <c r="F2" s="921"/>
      <c r="G2" s="921"/>
      <c r="H2" s="921"/>
      <c r="I2" s="921"/>
      <c r="J2" s="921"/>
      <c r="K2" s="921"/>
      <c r="L2" s="921"/>
      <c r="M2" s="921"/>
      <c r="N2" s="921"/>
      <c r="O2" s="921"/>
      <c r="P2" s="921"/>
      <c r="Q2" s="921"/>
      <c r="R2" s="921"/>
      <c r="S2" s="921"/>
      <c r="T2" s="921"/>
      <c r="U2" s="921"/>
      <c r="V2" s="921"/>
      <c r="W2" s="921"/>
      <c r="X2" s="921"/>
      <c r="Y2" s="921"/>
      <c r="Z2" s="921"/>
      <c r="AA2" s="921"/>
      <c r="AB2" s="921"/>
      <c r="AC2" s="921"/>
      <c r="AD2" s="921"/>
      <c r="AE2" s="921"/>
      <c r="AF2" s="921"/>
      <c r="AG2" s="921"/>
      <c r="AH2" s="921"/>
      <c r="AI2" s="921"/>
      <c r="AJ2" s="921"/>
      <c r="AK2" s="921"/>
      <c r="AL2" s="921"/>
      <c r="AM2" s="921"/>
      <c r="AN2" s="921"/>
      <c r="AO2" s="921"/>
      <c r="AP2" s="921"/>
      <c r="AQ2" s="921"/>
      <c r="AR2" s="921"/>
      <c r="AS2" s="921"/>
      <c r="AT2" s="921"/>
      <c r="AU2" s="921"/>
      <c r="AV2" s="921"/>
      <c r="AW2" s="921"/>
      <c r="AX2" s="921"/>
      <c r="AY2" s="921"/>
      <c r="AZ2" s="921"/>
      <c r="BA2" s="921"/>
      <c r="BB2" s="921"/>
      <c r="BC2" s="921"/>
      <c r="BD2" s="921"/>
      <c r="BE2" s="921"/>
      <c r="BF2" s="921"/>
      <c r="BG2" s="921"/>
      <c r="BH2" s="921"/>
      <c r="BI2" s="921"/>
      <c r="BJ2" s="921"/>
      <c r="BK2" s="921"/>
      <c r="BL2" s="921"/>
      <c r="BM2" s="921"/>
      <c r="BN2" s="4"/>
    </row>
    <row r="3" spans="1:86" ht="21.75" customHeight="1"/>
    <row r="4" spans="1:86" ht="21.75" customHeight="1">
      <c r="A4" s="922" t="s">
        <v>0</v>
      </c>
      <c r="B4" s="923"/>
      <c r="C4" s="923"/>
      <c r="D4" s="923"/>
      <c r="E4" s="923"/>
      <c r="F4" s="923"/>
      <c r="G4" s="923"/>
      <c r="H4" s="923"/>
      <c r="I4" s="924"/>
      <c r="J4" s="928" t="s">
        <v>35</v>
      </c>
      <c r="K4" s="929"/>
      <c r="L4" s="929"/>
      <c r="M4" s="929"/>
      <c r="N4" s="930"/>
      <c r="O4" s="934" t="s">
        <v>36</v>
      </c>
      <c r="P4" s="935"/>
      <c r="Q4" s="935"/>
      <c r="R4" s="936"/>
      <c r="S4" s="922" t="s">
        <v>37</v>
      </c>
      <c r="T4" s="923"/>
      <c r="U4" s="923"/>
      <c r="V4" s="923"/>
      <c r="W4" s="923"/>
      <c r="X4" s="923"/>
      <c r="Y4" s="924"/>
      <c r="Z4" s="922" t="s">
        <v>38</v>
      </c>
      <c r="AA4" s="923"/>
      <c r="AB4" s="923"/>
      <c r="AC4" s="923"/>
      <c r="AD4" s="923"/>
      <c r="AE4" s="923"/>
      <c r="AF4" s="924"/>
      <c r="AG4" s="922" t="s">
        <v>1</v>
      </c>
      <c r="AH4" s="923"/>
      <c r="AI4" s="923"/>
      <c r="AJ4" s="923"/>
      <c r="AK4" s="923"/>
      <c r="AL4" s="923"/>
      <c r="AM4" s="923"/>
      <c r="AN4" s="923"/>
      <c r="AO4" s="923"/>
      <c r="AP4" s="923"/>
      <c r="AQ4" s="923"/>
      <c r="AR4" s="923"/>
      <c r="AS4" s="923"/>
      <c r="AT4" s="923"/>
      <c r="AU4" s="923"/>
      <c r="AV4" s="923"/>
      <c r="AW4" s="923"/>
      <c r="AX4" s="923"/>
      <c r="AY4" s="923"/>
      <c r="AZ4" s="923"/>
      <c r="BA4" s="923"/>
      <c r="BB4" s="923"/>
      <c r="BC4" s="923"/>
      <c r="BD4" s="923"/>
      <c r="BE4" s="923"/>
      <c r="BF4" s="923"/>
      <c r="BG4" s="923"/>
      <c r="BH4" s="923"/>
      <c r="BI4" s="923"/>
      <c r="BJ4" s="225"/>
      <c r="BK4" s="225"/>
      <c r="BL4" s="225"/>
      <c r="BM4" s="226"/>
    </row>
    <row r="5" spans="1:86" ht="21.75" customHeight="1" thickBot="1">
      <c r="A5" s="925"/>
      <c r="B5" s="926"/>
      <c r="C5" s="926"/>
      <c r="D5" s="926"/>
      <c r="E5" s="926"/>
      <c r="F5" s="926"/>
      <c r="G5" s="926"/>
      <c r="H5" s="926"/>
      <c r="I5" s="927"/>
      <c r="J5" s="931"/>
      <c r="K5" s="932"/>
      <c r="L5" s="932"/>
      <c r="M5" s="932"/>
      <c r="N5" s="933"/>
      <c r="O5" s="937"/>
      <c r="P5" s="938"/>
      <c r="Q5" s="938"/>
      <c r="R5" s="939"/>
      <c r="S5" s="925"/>
      <c r="T5" s="926"/>
      <c r="U5" s="926"/>
      <c r="V5" s="926"/>
      <c r="W5" s="926"/>
      <c r="X5" s="926"/>
      <c r="Y5" s="927"/>
      <c r="Z5" s="925"/>
      <c r="AA5" s="926"/>
      <c r="AB5" s="926"/>
      <c r="AC5" s="926"/>
      <c r="AD5" s="926"/>
      <c r="AE5" s="926"/>
      <c r="AF5" s="927"/>
      <c r="AG5" s="925"/>
      <c r="AH5" s="926"/>
      <c r="AI5" s="926"/>
      <c r="AJ5" s="926"/>
      <c r="AK5" s="926"/>
      <c r="AL5" s="926"/>
      <c r="AM5" s="926"/>
      <c r="AN5" s="926"/>
      <c r="AO5" s="926"/>
      <c r="AP5" s="926"/>
      <c r="AQ5" s="926"/>
      <c r="AR5" s="926"/>
      <c r="AS5" s="926"/>
      <c r="AT5" s="926"/>
      <c r="AU5" s="926"/>
      <c r="AV5" s="926"/>
      <c r="AW5" s="926"/>
      <c r="AX5" s="926"/>
      <c r="AY5" s="926"/>
      <c r="AZ5" s="926"/>
      <c r="BA5" s="926"/>
      <c r="BB5" s="926"/>
      <c r="BC5" s="926"/>
      <c r="BD5" s="926"/>
      <c r="BE5" s="926"/>
      <c r="BF5" s="926"/>
      <c r="BG5" s="926"/>
      <c r="BH5" s="926"/>
      <c r="BI5" s="926"/>
      <c r="BJ5" s="940" t="s">
        <v>2</v>
      </c>
      <c r="BK5" s="941"/>
      <c r="BL5" s="941"/>
      <c r="BM5" s="942"/>
    </row>
    <row r="6" spans="1:86" ht="60" customHeight="1" thickTop="1" thickBot="1">
      <c r="A6" s="951" t="s">
        <v>3</v>
      </c>
      <c r="B6" s="952"/>
      <c r="C6" s="952"/>
      <c r="D6" s="952"/>
      <c r="E6" s="952"/>
      <c r="F6" s="952"/>
      <c r="G6" s="952"/>
      <c r="H6" s="952"/>
      <c r="I6" s="953"/>
      <c r="J6" s="954"/>
      <c r="K6" s="955"/>
      <c r="L6" s="955"/>
      <c r="M6" s="955"/>
      <c r="N6" s="956"/>
      <c r="O6" s="954"/>
      <c r="P6" s="955"/>
      <c r="Q6" s="955"/>
      <c r="R6" s="956"/>
      <c r="S6" s="954"/>
      <c r="T6" s="955"/>
      <c r="U6" s="955"/>
      <c r="V6" s="955"/>
      <c r="W6" s="955"/>
      <c r="X6" s="955"/>
      <c r="Y6" s="956"/>
      <c r="Z6" s="954"/>
      <c r="AA6" s="955"/>
      <c r="AB6" s="955"/>
      <c r="AC6" s="955"/>
      <c r="AD6" s="955"/>
      <c r="AE6" s="955"/>
      <c r="AF6" s="956"/>
      <c r="AG6" s="957" t="s">
        <v>39</v>
      </c>
      <c r="AH6" s="958"/>
      <c r="AI6" s="958"/>
      <c r="AJ6" s="958"/>
      <c r="AK6" s="958"/>
      <c r="AL6" s="958"/>
      <c r="AM6" s="958"/>
      <c r="AN6" s="958"/>
      <c r="AO6" s="958"/>
      <c r="AP6" s="959"/>
      <c r="AQ6" s="960" t="str">
        <f>IF(OR(入力!F28="伊勢崎",入力!F28="太田",入力!F28="渋川",入力!F28="北群馬",入力!F28="佐波"),"17．七級地","23．その他")</f>
        <v>23．その他</v>
      </c>
      <c r="AR6" s="961"/>
      <c r="AS6" s="961"/>
      <c r="AT6" s="961"/>
      <c r="AU6" s="961"/>
      <c r="AV6" s="961"/>
      <c r="AW6" s="961"/>
      <c r="AX6" s="961"/>
      <c r="AY6" s="961"/>
      <c r="AZ6" s="961"/>
      <c r="BA6" s="961"/>
      <c r="BB6" s="961"/>
      <c r="BC6" s="961"/>
      <c r="BD6" s="961"/>
      <c r="BE6" s="961"/>
      <c r="BF6" s="961"/>
      <c r="BG6" s="961"/>
      <c r="BH6" s="961"/>
      <c r="BI6" s="962"/>
      <c r="BJ6" s="963"/>
      <c r="BK6" s="964"/>
      <c r="BL6" s="964"/>
      <c r="BM6" s="965"/>
      <c r="BP6" s="899" t="s">
        <v>40</v>
      </c>
      <c r="BQ6" s="900"/>
      <c r="BR6" s="900"/>
      <c r="BS6" s="900"/>
      <c r="BT6" s="900"/>
      <c r="BU6" s="900"/>
      <c r="BV6" s="900"/>
      <c r="BW6" s="900"/>
      <c r="BX6" s="900"/>
      <c r="BY6" s="900"/>
      <c r="BZ6" s="900"/>
      <c r="CA6" s="900"/>
      <c r="CB6" s="900"/>
      <c r="CC6" s="900"/>
      <c r="CD6" s="900"/>
      <c r="CE6" s="900"/>
      <c r="CF6" s="900"/>
      <c r="CG6" s="900"/>
      <c r="CH6" s="901"/>
    </row>
    <row r="7" spans="1:86" ht="21.75" customHeight="1">
      <c r="A7" s="943" t="s">
        <v>41</v>
      </c>
      <c r="B7" s="946" t="s">
        <v>42</v>
      </c>
      <c r="C7" s="946"/>
      <c r="D7" s="946"/>
      <c r="E7" s="946"/>
      <c r="F7" s="946"/>
      <c r="G7" s="946"/>
      <c r="H7" s="946"/>
      <c r="I7" s="946"/>
      <c r="J7" s="947"/>
      <c r="K7" s="947"/>
      <c r="L7" s="947"/>
      <c r="M7" s="947"/>
      <c r="N7" s="947"/>
      <c r="O7" s="948">
        <f>入力!C58</f>
        <v>0</v>
      </c>
      <c r="P7" s="948"/>
      <c r="Q7" s="948"/>
      <c r="R7" s="948"/>
      <c r="S7" s="949" t="s">
        <v>686</v>
      </c>
      <c r="T7" s="949"/>
      <c r="U7" s="949"/>
      <c r="V7" s="949"/>
      <c r="W7" s="949"/>
      <c r="X7" s="949"/>
      <c r="Y7" s="949"/>
      <c r="Z7" s="948">
        <f>入力!C60</f>
        <v>0</v>
      </c>
      <c r="AA7" s="946"/>
      <c r="AB7" s="946"/>
      <c r="AC7" s="946"/>
      <c r="AD7" s="946"/>
      <c r="AE7" s="946"/>
      <c r="AF7" s="946"/>
      <c r="AG7" s="948" t="s">
        <v>43</v>
      </c>
      <c r="AH7" s="946"/>
      <c r="AI7" s="946"/>
      <c r="AJ7" s="946"/>
      <c r="AK7" s="946"/>
      <c r="AL7" s="946"/>
      <c r="AM7" s="946"/>
      <c r="AN7" s="946"/>
      <c r="AO7" s="946"/>
      <c r="AP7" s="946"/>
      <c r="AQ7" s="950" t="str">
        <f>入力!R98</f>
        <v>１．非該当</v>
      </c>
      <c r="AR7" s="950"/>
      <c r="AS7" s="950"/>
      <c r="AT7" s="950"/>
      <c r="AU7" s="950"/>
      <c r="AV7" s="950"/>
      <c r="AW7" s="950"/>
      <c r="AX7" s="950"/>
      <c r="AY7" s="950"/>
      <c r="AZ7" s="950"/>
      <c r="BA7" s="950"/>
      <c r="BB7" s="950"/>
      <c r="BC7" s="950"/>
      <c r="BD7" s="950"/>
      <c r="BE7" s="950"/>
      <c r="BF7" s="950"/>
      <c r="BG7" s="950"/>
      <c r="BH7" s="950"/>
      <c r="BI7" s="950"/>
      <c r="BJ7" s="950">
        <f>IF(入力!C98="あり",入力!$R$5,)</f>
        <v>0</v>
      </c>
      <c r="BK7" s="950"/>
      <c r="BL7" s="950"/>
      <c r="BM7" s="950"/>
      <c r="BO7" s="65" t="s">
        <v>544</v>
      </c>
      <c r="BP7" s="918" t="s">
        <v>44</v>
      </c>
      <c r="BQ7" s="919"/>
      <c r="BR7" s="919"/>
      <c r="BS7" s="919"/>
      <c r="BT7" s="919"/>
      <c r="BU7" s="919"/>
      <c r="BV7" s="919"/>
      <c r="BW7" s="919"/>
      <c r="BX7" s="919"/>
      <c r="BY7" s="919"/>
      <c r="BZ7" s="919"/>
      <c r="CA7" s="919"/>
      <c r="CB7" s="919"/>
      <c r="CC7" s="919"/>
      <c r="CD7" s="919"/>
      <c r="CE7" s="919"/>
      <c r="CF7" s="919"/>
      <c r="CG7" s="919"/>
      <c r="CH7" s="920"/>
    </row>
    <row r="8" spans="1:86" ht="22.7" customHeight="1">
      <c r="A8" s="944"/>
      <c r="B8" s="946"/>
      <c r="C8" s="946"/>
      <c r="D8" s="946"/>
      <c r="E8" s="946"/>
      <c r="F8" s="946"/>
      <c r="G8" s="946"/>
      <c r="H8" s="946"/>
      <c r="I8" s="946"/>
      <c r="J8" s="947"/>
      <c r="K8" s="947"/>
      <c r="L8" s="947"/>
      <c r="M8" s="947"/>
      <c r="N8" s="947"/>
      <c r="O8" s="948"/>
      <c r="P8" s="948"/>
      <c r="Q8" s="948"/>
      <c r="R8" s="948"/>
      <c r="S8" s="949"/>
      <c r="T8" s="949"/>
      <c r="U8" s="949"/>
      <c r="V8" s="949"/>
      <c r="W8" s="949"/>
      <c r="X8" s="949"/>
      <c r="Y8" s="949"/>
      <c r="Z8" s="946"/>
      <c r="AA8" s="946"/>
      <c r="AB8" s="946"/>
      <c r="AC8" s="946"/>
      <c r="AD8" s="946"/>
      <c r="AE8" s="946"/>
      <c r="AF8" s="946"/>
      <c r="AG8" s="946" t="s">
        <v>9</v>
      </c>
      <c r="AH8" s="946"/>
      <c r="AI8" s="946"/>
      <c r="AJ8" s="946"/>
      <c r="AK8" s="946"/>
      <c r="AL8" s="946"/>
      <c r="AM8" s="946"/>
      <c r="AN8" s="946"/>
      <c r="AO8" s="946"/>
      <c r="AP8" s="946"/>
      <c r="AQ8" s="950" t="str">
        <f>入力!R99</f>
        <v>１．なし</v>
      </c>
      <c r="AR8" s="950"/>
      <c r="AS8" s="950"/>
      <c r="AT8" s="950"/>
      <c r="AU8" s="950"/>
      <c r="AV8" s="950"/>
      <c r="AW8" s="950"/>
      <c r="AX8" s="950"/>
      <c r="AY8" s="950"/>
      <c r="AZ8" s="950"/>
      <c r="BA8" s="950"/>
      <c r="BB8" s="950"/>
      <c r="BC8" s="950"/>
      <c r="BD8" s="950"/>
      <c r="BE8" s="950"/>
      <c r="BF8" s="950"/>
      <c r="BG8" s="950"/>
      <c r="BH8" s="950"/>
      <c r="BI8" s="950"/>
      <c r="BJ8" s="950">
        <f>IF(入力!C99="あり",入力!$R$5,)</f>
        <v>0</v>
      </c>
      <c r="BK8" s="950"/>
      <c r="BL8" s="950"/>
      <c r="BM8" s="950"/>
      <c r="BO8" s="65" t="s">
        <v>508</v>
      </c>
      <c r="BP8" s="902" t="s">
        <v>8</v>
      </c>
      <c r="BQ8" s="903"/>
      <c r="BR8" s="903"/>
      <c r="BS8" s="903"/>
      <c r="BT8" s="903"/>
      <c r="BU8" s="903"/>
      <c r="BV8" s="903"/>
      <c r="BW8" s="903"/>
      <c r="BX8" s="903"/>
      <c r="BY8" s="903"/>
      <c r="BZ8" s="903"/>
      <c r="CA8" s="903"/>
      <c r="CB8" s="903"/>
      <c r="CC8" s="903"/>
      <c r="CD8" s="903"/>
      <c r="CE8" s="903"/>
      <c r="CF8" s="903"/>
      <c r="CG8" s="903"/>
      <c r="CH8" s="904"/>
    </row>
    <row r="9" spans="1:86" ht="22.7" customHeight="1">
      <c r="A9" s="944"/>
      <c r="B9" s="946"/>
      <c r="C9" s="946"/>
      <c r="D9" s="946"/>
      <c r="E9" s="946"/>
      <c r="F9" s="946"/>
      <c r="G9" s="946"/>
      <c r="H9" s="946"/>
      <c r="I9" s="946"/>
      <c r="J9" s="947"/>
      <c r="K9" s="947"/>
      <c r="L9" s="947"/>
      <c r="M9" s="947"/>
      <c r="N9" s="947"/>
      <c r="O9" s="948"/>
      <c r="P9" s="948"/>
      <c r="Q9" s="948"/>
      <c r="R9" s="948"/>
      <c r="S9" s="949"/>
      <c r="T9" s="949"/>
      <c r="U9" s="949"/>
      <c r="V9" s="949"/>
      <c r="W9" s="949"/>
      <c r="X9" s="949"/>
      <c r="Y9" s="949"/>
      <c r="Z9" s="946"/>
      <c r="AA9" s="946"/>
      <c r="AB9" s="946"/>
      <c r="AC9" s="946"/>
      <c r="AD9" s="946"/>
      <c r="AE9" s="946"/>
      <c r="AF9" s="946"/>
      <c r="AG9" s="946" t="s">
        <v>10</v>
      </c>
      <c r="AH9" s="946"/>
      <c r="AI9" s="946"/>
      <c r="AJ9" s="946"/>
      <c r="AK9" s="946"/>
      <c r="AL9" s="946"/>
      <c r="AM9" s="946"/>
      <c r="AN9" s="946"/>
      <c r="AO9" s="946"/>
      <c r="AP9" s="946"/>
      <c r="AQ9" s="950" t="str">
        <f>入力!R100</f>
        <v>１．なし</v>
      </c>
      <c r="AR9" s="950"/>
      <c r="AS9" s="950"/>
      <c r="AT9" s="950"/>
      <c r="AU9" s="950"/>
      <c r="AV9" s="950"/>
      <c r="AW9" s="950"/>
      <c r="AX9" s="950"/>
      <c r="AY9" s="950"/>
      <c r="AZ9" s="950"/>
      <c r="BA9" s="950"/>
      <c r="BB9" s="950"/>
      <c r="BC9" s="950"/>
      <c r="BD9" s="950"/>
      <c r="BE9" s="950"/>
      <c r="BF9" s="950"/>
      <c r="BG9" s="950"/>
      <c r="BH9" s="950"/>
      <c r="BI9" s="950"/>
      <c r="BJ9" s="950">
        <f>IF(入力!C100="あり",入力!$R$5,)</f>
        <v>0</v>
      </c>
      <c r="BK9" s="950"/>
      <c r="BL9" s="950"/>
      <c r="BM9" s="950"/>
      <c r="BO9" s="65" t="s">
        <v>508</v>
      </c>
      <c r="BP9" s="898" t="s">
        <v>8</v>
      </c>
      <c r="BQ9" s="896"/>
      <c r="BR9" s="896"/>
      <c r="BS9" s="896"/>
      <c r="BT9" s="896"/>
      <c r="BU9" s="896"/>
      <c r="BV9" s="896"/>
      <c r="BW9" s="896"/>
      <c r="BX9" s="896"/>
      <c r="BY9" s="896"/>
      <c r="BZ9" s="896"/>
      <c r="CA9" s="896"/>
      <c r="CB9" s="896"/>
      <c r="CC9" s="896"/>
      <c r="CD9" s="896"/>
      <c r="CE9" s="896"/>
      <c r="CF9" s="896"/>
      <c r="CG9" s="896"/>
      <c r="CH9" s="897"/>
    </row>
    <row r="10" spans="1:86" ht="22.7" customHeight="1">
      <c r="A10" s="944"/>
      <c r="B10" s="946"/>
      <c r="C10" s="946"/>
      <c r="D10" s="946"/>
      <c r="E10" s="946"/>
      <c r="F10" s="946"/>
      <c r="G10" s="946"/>
      <c r="H10" s="946"/>
      <c r="I10" s="946"/>
      <c r="J10" s="947"/>
      <c r="K10" s="947"/>
      <c r="L10" s="947"/>
      <c r="M10" s="947"/>
      <c r="N10" s="947"/>
      <c r="O10" s="948"/>
      <c r="P10" s="948"/>
      <c r="Q10" s="948"/>
      <c r="R10" s="948"/>
      <c r="S10" s="949"/>
      <c r="T10" s="949"/>
      <c r="U10" s="949"/>
      <c r="V10" s="949"/>
      <c r="W10" s="949"/>
      <c r="X10" s="949"/>
      <c r="Y10" s="949"/>
      <c r="Z10" s="946"/>
      <c r="AA10" s="946"/>
      <c r="AB10" s="946"/>
      <c r="AC10" s="946"/>
      <c r="AD10" s="946"/>
      <c r="AE10" s="946"/>
      <c r="AF10" s="946"/>
      <c r="AG10" s="946" t="s">
        <v>45</v>
      </c>
      <c r="AH10" s="946"/>
      <c r="AI10" s="946"/>
      <c r="AJ10" s="946"/>
      <c r="AK10" s="946"/>
      <c r="AL10" s="946"/>
      <c r="AM10" s="946"/>
      <c r="AN10" s="946"/>
      <c r="AO10" s="946"/>
      <c r="AP10" s="946"/>
      <c r="AQ10" s="950" t="str">
        <f>入力!R101</f>
        <v>１．なし</v>
      </c>
      <c r="AR10" s="950"/>
      <c r="AS10" s="950"/>
      <c r="AT10" s="950"/>
      <c r="AU10" s="950"/>
      <c r="AV10" s="950"/>
      <c r="AW10" s="950"/>
      <c r="AX10" s="950"/>
      <c r="AY10" s="950"/>
      <c r="AZ10" s="950"/>
      <c r="BA10" s="950"/>
      <c r="BB10" s="950"/>
      <c r="BC10" s="950"/>
      <c r="BD10" s="950"/>
      <c r="BE10" s="950"/>
      <c r="BF10" s="950"/>
      <c r="BG10" s="950"/>
      <c r="BH10" s="950"/>
      <c r="BI10" s="950"/>
      <c r="BJ10" s="950">
        <f>IF(入力!C101="あり",入力!$R$5,)</f>
        <v>0</v>
      </c>
      <c r="BK10" s="950"/>
      <c r="BL10" s="950"/>
      <c r="BM10" s="950"/>
      <c r="BO10" s="65" t="s">
        <v>508</v>
      </c>
      <c r="BP10" s="898" t="s">
        <v>8</v>
      </c>
      <c r="BQ10" s="896"/>
      <c r="BR10" s="896"/>
      <c r="BS10" s="896"/>
      <c r="BT10" s="896"/>
      <c r="BU10" s="896"/>
      <c r="BV10" s="896"/>
      <c r="BW10" s="896"/>
      <c r="BX10" s="896"/>
      <c r="BY10" s="896"/>
      <c r="BZ10" s="896"/>
      <c r="CA10" s="896"/>
      <c r="CB10" s="896"/>
      <c r="CC10" s="896"/>
      <c r="CD10" s="896"/>
      <c r="CE10" s="896"/>
      <c r="CF10" s="896"/>
      <c r="CG10" s="896"/>
      <c r="CH10" s="897"/>
    </row>
    <row r="11" spans="1:86" ht="22.7" customHeight="1">
      <c r="A11" s="944"/>
      <c r="B11" s="946"/>
      <c r="C11" s="946"/>
      <c r="D11" s="946"/>
      <c r="E11" s="946"/>
      <c r="F11" s="946"/>
      <c r="G11" s="946"/>
      <c r="H11" s="946"/>
      <c r="I11" s="946"/>
      <c r="J11" s="947"/>
      <c r="K11" s="947"/>
      <c r="L11" s="947"/>
      <c r="M11" s="947"/>
      <c r="N11" s="947"/>
      <c r="O11" s="948"/>
      <c r="P11" s="948"/>
      <c r="Q11" s="948"/>
      <c r="R11" s="948"/>
      <c r="S11" s="949"/>
      <c r="T11" s="949"/>
      <c r="U11" s="949"/>
      <c r="V11" s="949"/>
      <c r="W11" s="949"/>
      <c r="X11" s="949"/>
      <c r="Y11" s="949"/>
      <c r="Z11" s="946"/>
      <c r="AA11" s="946"/>
      <c r="AB11" s="946"/>
      <c r="AC11" s="946"/>
      <c r="AD11" s="946"/>
      <c r="AE11" s="946"/>
      <c r="AF11" s="946"/>
      <c r="AG11" s="946" t="s">
        <v>12</v>
      </c>
      <c r="AH11" s="946"/>
      <c r="AI11" s="946"/>
      <c r="AJ11" s="946"/>
      <c r="AK11" s="946"/>
      <c r="AL11" s="946"/>
      <c r="AM11" s="946"/>
      <c r="AN11" s="946"/>
      <c r="AO11" s="946"/>
      <c r="AP11" s="946"/>
      <c r="AQ11" s="950" t="str">
        <f>入力!R102</f>
        <v>１．なし</v>
      </c>
      <c r="AR11" s="950"/>
      <c r="AS11" s="950"/>
      <c r="AT11" s="950"/>
      <c r="AU11" s="950"/>
      <c r="AV11" s="950"/>
      <c r="AW11" s="950"/>
      <c r="AX11" s="950"/>
      <c r="AY11" s="950"/>
      <c r="AZ11" s="950"/>
      <c r="BA11" s="950"/>
      <c r="BB11" s="950"/>
      <c r="BC11" s="950"/>
      <c r="BD11" s="950"/>
      <c r="BE11" s="950"/>
      <c r="BF11" s="950"/>
      <c r="BG11" s="950"/>
      <c r="BH11" s="950"/>
      <c r="BI11" s="950"/>
      <c r="BJ11" s="950">
        <f>IF(入力!C102="あり",入力!$R$5,)</f>
        <v>0</v>
      </c>
      <c r="BK11" s="950"/>
      <c r="BL11" s="950"/>
      <c r="BM11" s="950"/>
      <c r="BO11" s="65" t="s">
        <v>508</v>
      </c>
      <c r="BP11" s="898" t="s">
        <v>8</v>
      </c>
      <c r="BQ11" s="896"/>
      <c r="BR11" s="896"/>
      <c r="BS11" s="896"/>
      <c r="BT11" s="896"/>
      <c r="BU11" s="896"/>
      <c r="BV11" s="896"/>
      <c r="BW11" s="896"/>
      <c r="BX11" s="896"/>
      <c r="BY11" s="896"/>
      <c r="BZ11" s="896"/>
      <c r="CA11" s="896"/>
      <c r="CB11" s="896"/>
      <c r="CC11" s="896"/>
      <c r="CD11" s="896"/>
      <c r="CE11" s="896"/>
      <c r="CF11" s="896"/>
      <c r="CG11" s="896"/>
      <c r="CH11" s="897"/>
    </row>
    <row r="12" spans="1:86" ht="22.7" customHeight="1">
      <c r="A12" s="944"/>
      <c r="B12" s="946"/>
      <c r="C12" s="946"/>
      <c r="D12" s="946"/>
      <c r="E12" s="946"/>
      <c r="F12" s="946"/>
      <c r="G12" s="946"/>
      <c r="H12" s="946"/>
      <c r="I12" s="946"/>
      <c r="J12" s="947"/>
      <c r="K12" s="947"/>
      <c r="L12" s="947"/>
      <c r="M12" s="947"/>
      <c r="N12" s="947"/>
      <c r="O12" s="948"/>
      <c r="P12" s="948"/>
      <c r="Q12" s="948"/>
      <c r="R12" s="948"/>
      <c r="S12" s="949"/>
      <c r="T12" s="949"/>
      <c r="U12" s="949"/>
      <c r="V12" s="949"/>
      <c r="W12" s="949"/>
      <c r="X12" s="949"/>
      <c r="Y12" s="949"/>
      <c r="Z12" s="946"/>
      <c r="AA12" s="946"/>
      <c r="AB12" s="946"/>
      <c r="AC12" s="946"/>
      <c r="AD12" s="946"/>
      <c r="AE12" s="946"/>
      <c r="AF12" s="946"/>
      <c r="AG12" s="946" t="s">
        <v>46</v>
      </c>
      <c r="AH12" s="946"/>
      <c r="AI12" s="946"/>
      <c r="AJ12" s="946"/>
      <c r="AK12" s="946"/>
      <c r="AL12" s="946"/>
      <c r="AM12" s="946"/>
      <c r="AN12" s="946"/>
      <c r="AO12" s="946"/>
      <c r="AP12" s="946"/>
      <c r="AQ12" s="950">
        <f>入力!R103</f>
        <v>0</v>
      </c>
      <c r="AR12" s="950"/>
      <c r="AS12" s="950"/>
      <c r="AT12" s="950"/>
      <c r="AU12" s="950"/>
      <c r="AV12" s="950"/>
      <c r="AW12" s="950"/>
      <c r="AX12" s="950"/>
      <c r="AY12" s="950"/>
      <c r="AZ12" s="950"/>
      <c r="BA12" s="950"/>
      <c r="BB12" s="950"/>
      <c r="BC12" s="950"/>
      <c r="BD12" s="950"/>
      <c r="BE12" s="950"/>
      <c r="BF12" s="950"/>
      <c r="BG12" s="950"/>
      <c r="BH12" s="950"/>
      <c r="BI12" s="950"/>
      <c r="BJ12" s="950">
        <f>IF(入力!C103="あり",入力!$R$5,)</f>
        <v>0</v>
      </c>
      <c r="BK12" s="950"/>
      <c r="BL12" s="950"/>
      <c r="BM12" s="950"/>
      <c r="BO12" s="65" t="s">
        <v>508</v>
      </c>
      <c r="BP12" s="898" t="s">
        <v>47</v>
      </c>
      <c r="BQ12" s="896"/>
      <c r="BR12" s="896"/>
      <c r="BS12" s="896"/>
      <c r="BT12" s="896"/>
      <c r="BU12" s="896"/>
      <c r="BV12" s="896"/>
      <c r="BW12" s="896"/>
      <c r="BX12" s="896"/>
      <c r="BY12" s="896"/>
      <c r="BZ12" s="896"/>
      <c r="CA12" s="896"/>
      <c r="CB12" s="896"/>
      <c r="CC12" s="896"/>
      <c r="CD12" s="896"/>
      <c r="CE12" s="896"/>
      <c r="CF12" s="896"/>
      <c r="CG12" s="896"/>
      <c r="CH12" s="897"/>
    </row>
    <row r="13" spans="1:86" ht="21.75" customHeight="1">
      <c r="A13" s="944"/>
      <c r="B13" s="946"/>
      <c r="C13" s="946"/>
      <c r="D13" s="946"/>
      <c r="E13" s="946"/>
      <c r="F13" s="946"/>
      <c r="G13" s="946"/>
      <c r="H13" s="946"/>
      <c r="I13" s="946"/>
      <c r="J13" s="947"/>
      <c r="K13" s="947"/>
      <c r="L13" s="947"/>
      <c r="M13" s="947"/>
      <c r="N13" s="947"/>
      <c r="O13" s="948"/>
      <c r="P13" s="948"/>
      <c r="Q13" s="948"/>
      <c r="R13" s="948"/>
      <c r="S13" s="949"/>
      <c r="T13" s="949"/>
      <c r="U13" s="949"/>
      <c r="V13" s="949"/>
      <c r="W13" s="949"/>
      <c r="X13" s="949"/>
      <c r="Y13" s="949"/>
      <c r="Z13" s="946"/>
      <c r="AA13" s="946"/>
      <c r="AB13" s="946"/>
      <c r="AC13" s="946"/>
      <c r="AD13" s="946"/>
      <c r="AE13" s="946"/>
      <c r="AF13" s="946"/>
      <c r="AG13" s="946" t="s">
        <v>48</v>
      </c>
      <c r="AH13" s="946"/>
      <c r="AI13" s="946"/>
      <c r="AJ13" s="946"/>
      <c r="AK13" s="946"/>
      <c r="AL13" s="946"/>
      <c r="AM13" s="946"/>
      <c r="AN13" s="946"/>
      <c r="AO13" s="946"/>
      <c r="AP13" s="946"/>
      <c r="AQ13" s="950" t="str">
        <f>入力!R104</f>
        <v>１．なし</v>
      </c>
      <c r="AR13" s="950"/>
      <c r="AS13" s="950"/>
      <c r="AT13" s="950"/>
      <c r="AU13" s="950"/>
      <c r="AV13" s="950"/>
      <c r="AW13" s="950"/>
      <c r="AX13" s="950"/>
      <c r="AY13" s="950"/>
      <c r="AZ13" s="950"/>
      <c r="BA13" s="950"/>
      <c r="BB13" s="950"/>
      <c r="BC13" s="950"/>
      <c r="BD13" s="950"/>
      <c r="BE13" s="950"/>
      <c r="BF13" s="950"/>
      <c r="BG13" s="950"/>
      <c r="BH13" s="950"/>
      <c r="BI13" s="950"/>
      <c r="BJ13" s="950">
        <f>IF(入力!C104="あり",入力!$R$5,)</f>
        <v>0</v>
      </c>
      <c r="BK13" s="950"/>
      <c r="BL13" s="950"/>
      <c r="BM13" s="950"/>
      <c r="BO13" s="65" t="s">
        <v>489</v>
      </c>
      <c r="BP13" s="898" t="s">
        <v>8</v>
      </c>
      <c r="BQ13" s="896"/>
      <c r="BR13" s="896"/>
      <c r="BS13" s="896"/>
      <c r="BT13" s="896"/>
      <c r="BU13" s="896"/>
      <c r="BV13" s="896"/>
      <c r="BW13" s="896"/>
      <c r="BX13" s="896"/>
      <c r="BY13" s="896"/>
      <c r="BZ13" s="896"/>
      <c r="CA13" s="896"/>
      <c r="CB13" s="896"/>
      <c r="CC13" s="896"/>
      <c r="CD13" s="896"/>
      <c r="CE13" s="896"/>
      <c r="CF13" s="896"/>
      <c r="CG13" s="896"/>
      <c r="CH13" s="897"/>
    </row>
    <row r="14" spans="1:86" ht="21.75" customHeight="1">
      <c r="A14" s="944"/>
      <c r="B14" s="946"/>
      <c r="C14" s="946"/>
      <c r="D14" s="946"/>
      <c r="E14" s="946"/>
      <c r="F14" s="946"/>
      <c r="G14" s="946"/>
      <c r="H14" s="946"/>
      <c r="I14" s="946"/>
      <c r="J14" s="947"/>
      <c r="K14" s="947"/>
      <c r="L14" s="947"/>
      <c r="M14" s="947"/>
      <c r="N14" s="947"/>
      <c r="O14" s="948"/>
      <c r="P14" s="948"/>
      <c r="Q14" s="948"/>
      <c r="R14" s="948"/>
      <c r="S14" s="949"/>
      <c r="T14" s="949"/>
      <c r="U14" s="949"/>
      <c r="V14" s="949"/>
      <c r="W14" s="949"/>
      <c r="X14" s="949"/>
      <c r="Y14" s="949"/>
      <c r="Z14" s="946"/>
      <c r="AA14" s="946"/>
      <c r="AB14" s="946"/>
      <c r="AC14" s="946"/>
      <c r="AD14" s="946"/>
      <c r="AE14" s="946"/>
      <c r="AF14" s="946"/>
      <c r="AG14" s="946" t="s">
        <v>49</v>
      </c>
      <c r="AH14" s="946"/>
      <c r="AI14" s="946"/>
      <c r="AJ14" s="946"/>
      <c r="AK14" s="946"/>
      <c r="AL14" s="946"/>
      <c r="AM14" s="946"/>
      <c r="AN14" s="946"/>
      <c r="AO14" s="946"/>
      <c r="AP14" s="946"/>
      <c r="AQ14" s="950" t="str">
        <f>入力!R105</f>
        <v>１．なし</v>
      </c>
      <c r="AR14" s="950"/>
      <c r="AS14" s="950"/>
      <c r="AT14" s="950"/>
      <c r="AU14" s="950"/>
      <c r="AV14" s="950"/>
      <c r="AW14" s="950"/>
      <c r="AX14" s="950"/>
      <c r="AY14" s="950"/>
      <c r="AZ14" s="950"/>
      <c r="BA14" s="950"/>
      <c r="BB14" s="950"/>
      <c r="BC14" s="950"/>
      <c r="BD14" s="950"/>
      <c r="BE14" s="950"/>
      <c r="BF14" s="950"/>
      <c r="BG14" s="950"/>
      <c r="BH14" s="950"/>
      <c r="BI14" s="950"/>
      <c r="BJ14" s="950">
        <f>IF(入力!C105="あり",入力!$R$5,)</f>
        <v>0</v>
      </c>
      <c r="BK14" s="950"/>
      <c r="BL14" s="950"/>
      <c r="BM14" s="950"/>
      <c r="BO14" s="65" t="s">
        <v>490</v>
      </c>
      <c r="BP14" s="898" t="s">
        <v>50</v>
      </c>
      <c r="BQ14" s="896"/>
      <c r="BR14" s="896"/>
      <c r="BS14" s="896"/>
      <c r="BT14" s="896"/>
      <c r="BU14" s="896"/>
      <c r="BV14" s="896"/>
      <c r="BW14" s="896"/>
      <c r="BX14" s="896"/>
      <c r="BY14" s="896"/>
      <c r="BZ14" s="896"/>
      <c r="CA14" s="896"/>
      <c r="CB14" s="896"/>
      <c r="CC14" s="896"/>
      <c r="CD14" s="896"/>
      <c r="CE14" s="896"/>
      <c r="CF14" s="896"/>
      <c r="CG14" s="896"/>
      <c r="CH14" s="897"/>
    </row>
    <row r="15" spans="1:86" ht="21.95" customHeight="1">
      <c r="A15" s="944"/>
      <c r="B15" s="946"/>
      <c r="C15" s="946"/>
      <c r="D15" s="946"/>
      <c r="E15" s="946"/>
      <c r="F15" s="946"/>
      <c r="G15" s="946"/>
      <c r="H15" s="946"/>
      <c r="I15" s="946"/>
      <c r="J15" s="947"/>
      <c r="K15" s="947"/>
      <c r="L15" s="947"/>
      <c r="M15" s="947"/>
      <c r="N15" s="947"/>
      <c r="O15" s="948"/>
      <c r="P15" s="948"/>
      <c r="Q15" s="948"/>
      <c r="R15" s="948"/>
      <c r="S15" s="949"/>
      <c r="T15" s="949"/>
      <c r="U15" s="949"/>
      <c r="V15" s="949"/>
      <c r="W15" s="949"/>
      <c r="X15" s="949"/>
      <c r="Y15" s="949"/>
      <c r="Z15" s="946"/>
      <c r="AA15" s="946"/>
      <c r="AB15" s="946"/>
      <c r="AC15" s="946"/>
      <c r="AD15" s="946"/>
      <c r="AE15" s="946"/>
      <c r="AF15" s="946"/>
      <c r="AG15" s="946" t="s">
        <v>6</v>
      </c>
      <c r="AH15" s="946"/>
      <c r="AI15" s="946"/>
      <c r="AJ15" s="946"/>
      <c r="AK15" s="946"/>
      <c r="AL15" s="946"/>
      <c r="AM15" s="946"/>
      <c r="AN15" s="946"/>
      <c r="AO15" s="946"/>
      <c r="AP15" s="946"/>
      <c r="AQ15" s="950" t="str">
        <f>入力!R106</f>
        <v>１．なし</v>
      </c>
      <c r="AR15" s="950"/>
      <c r="AS15" s="950"/>
      <c r="AT15" s="950"/>
      <c r="AU15" s="950"/>
      <c r="AV15" s="950"/>
      <c r="AW15" s="950"/>
      <c r="AX15" s="950"/>
      <c r="AY15" s="950"/>
      <c r="AZ15" s="950"/>
      <c r="BA15" s="950"/>
      <c r="BB15" s="950"/>
      <c r="BC15" s="950"/>
      <c r="BD15" s="950"/>
      <c r="BE15" s="950"/>
      <c r="BF15" s="950"/>
      <c r="BG15" s="950"/>
      <c r="BH15" s="950"/>
      <c r="BI15" s="950"/>
      <c r="BJ15" s="950">
        <f>IF(入力!C106="あり",入力!$R$5,)</f>
        <v>0</v>
      </c>
      <c r="BK15" s="950"/>
      <c r="BL15" s="950"/>
      <c r="BM15" s="950"/>
      <c r="BO15" s="65" t="s">
        <v>508</v>
      </c>
      <c r="BP15" s="898" t="s">
        <v>50</v>
      </c>
      <c r="BQ15" s="896"/>
      <c r="BR15" s="896"/>
      <c r="BS15" s="896"/>
      <c r="BT15" s="896"/>
      <c r="BU15" s="896"/>
      <c r="BV15" s="896"/>
      <c r="BW15" s="896"/>
      <c r="BX15" s="896"/>
      <c r="BY15" s="896"/>
      <c r="BZ15" s="896"/>
      <c r="CA15" s="896"/>
      <c r="CB15" s="896"/>
      <c r="CC15" s="896"/>
      <c r="CD15" s="896"/>
      <c r="CE15" s="896"/>
      <c r="CF15" s="896"/>
      <c r="CG15" s="896"/>
      <c r="CH15" s="897"/>
    </row>
    <row r="16" spans="1:86" ht="21.95" customHeight="1">
      <c r="A16" s="944"/>
      <c r="B16" s="946"/>
      <c r="C16" s="946"/>
      <c r="D16" s="946"/>
      <c r="E16" s="946"/>
      <c r="F16" s="946"/>
      <c r="G16" s="946"/>
      <c r="H16" s="946"/>
      <c r="I16" s="946"/>
      <c r="J16" s="947"/>
      <c r="K16" s="947"/>
      <c r="L16" s="947"/>
      <c r="M16" s="947"/>
      <c r="N16" s="947"/>
      <c r="O16" s="948"/>
      <c r="P16" s="948"/>
      <c r="Q16" s="948"/>
      <c r="R16" s="948"/>
      <c r="S16" s="949"/>
      <c r="T16" s="949"/>
      <c r="U16" s="949"/>
      <c r="V16" s="949"/>
      <c r="W16" s="949"/>
      <c r="X16" s="949"/>
      <c r="Y16" s="949"/>
      <c r="Z16" s="946"/>
      <c r="AA16" s="946"/>
      <c r="AB16" s="946"/>
      <c r="AC16" s="946"/>
      <c r="AD16" s="946"/>
      <c r="AE16" s="946"/>
      <c r="AF16" s="946"/>
      <c r="AG16" s="946" t="s">
        <v>20</v>
      </c>
      <c r="AH16" s="946"/>
      <c r="AI16" s="946"/>
      <c r="AJ16" s="946"/>
      <c r="AK16" s="946"/>
      <c r="AL16" s="946"/>
      <c r="AM16" s="946"/>
      <c r="AN16" s="946"/>
      <c r="AO16" s="946"/>
      <c r="AP16" s="946"/>
      <c r="AQ16" s="950" t="str">
        <f>入力!R107</f>
        <v>１．なし</v>
      </c>
      <c r="AR16" s="950"/>
      <c r="AS16" s="950"/>
      <c r="AT16" s="950"/>
      <c r="AU16" s="950"/>
      <c r="AV16" s="950"/>
      <c r="AW16" s="950"/>
      <c r="AX16" s="950"/>
      <c r="AY16" s="950"/>
      <c r="AZ16" s="950"/>
      <c r="BA16" s="950"/>
      <c r="BB16" s="950"/>
      <c r="BC16" s="950"/>
      <c r="BD16" s="950"/>
      <c r="BE16" s="950"/>
      <c r="BF16" s="950"/>
      <c r="BG16" s="950"/>
      <c r="BH16" s="950"/>
      <c r="BI16" s="950"/>
      <c r="BJ16" s="950">
        <f>IF(入力!C107="あり",入力!$R$5,)</f>
        <v>0</v>
      </c>
      <c r="BK16" s="950"/>
      <c r="BL16" s="950"/>
      <c r="BM16" s="950"/>
      <c r="BO16" s="65" t="s">
        <v>508</v>
      </c>
      <c r="BP16" s="898" t="s">
        <v>8</v>
      </c>
      <c r="BQ16" s="896"/>
      <c r="BR16" s="896"/>
      <c r="BS16" s="896"/>
      <c r="BT16" s="896"/>
      <c r="BU16" s="896"/>
      <c r="BV16" s="896"/>
      <c r="BW16" s="896"/>
      <c r="BX16" s="896"/>
      <c r="BY16" s="896"/>
      <c r="BZ16" s="896"/>
      <c r="CA16" s="896"/>
      <c r="CB16" s="896"/>
      <c r="CC16" s="896"/>
      <c r="CD16" s="896"/>
      <c r="CE16" s="896"/>
      <c r="CF16" s="896"/>
      <c r="CG16" s="896"/>
      <c r="CH16" s="897"/>
    </row>
    <row r="17" spans="1:86" ht="21.95" customHeight="1">
      <c r="A17" s="944"/>
      <c r="B17" s="946"/>
      <c r="C17" s="946"/>
      <c r="D17" s="946"/>
      <c r="E17" s="946"/>
      <c r="F17" s="946"/>
      <c r="G17" s="946"/>
      <c r="H17" s="946"/>
      <c r="I17" s="946"/>
      <c r="J17" s="947"/>
      <c r="K17" s="947"/>
      <c r="L17" s="947"/>
      <c r="M17" s="947"/>
      <c r="N17" s="947"/>
      <c r="O17" s="948"/>
      <c r="P17" s="948"/>
      <c r="Q17" s="948"/>
      <c r="R17" s="948"/>
      <c r="S17" s="949"/>
      <c r="T17" s="949"/>
      <c r="U17" s="949"/>
      <c r="V17" s="949"/>
      <c r="W17" s="949"/>
      <c r="X17" s="949"/>
      <c r="Y17" s="949"/>
      <c r="Z17" s="946"/>
      <c r="AA17" s="946"/>
      <c r="AB17" s="946"/>
      <c r="AC17" s="946"/>
      <c r="AD17" s="946"/>
      <c r="AE17" s="946"/>
      <c r="AF17" s="946"/>
      <c r="AG17" s="946" t="s">
        <v>51</v>
      </c>
      <c r="AH17" s="946"/>
      <c r="AI17" s="946"/>
      <c r="AJ17" s="946"/>
      <c r="AK17" s="946"/>
      <c r="AL17" s="946"/>
      <c r="AM17" s="946"/>
      <c r="AN17" s="946"/>
      <c r="AO17" s="946"/>
      <c r="AP17" s="946"/>
      <c r="AQ17" s="950" t="str">
        <f>入力!R108</f>
        <v>１．なし</v>
      </c>
      <c r="AR17" s="950"/>
      <c r="AS17" s="950"/>
      <c r="AT17" s="950"/>
      <c r="AU17" s="950"/>
      <c r="AV17" s="950"/>
      <c r="AW17" s="950"/>
      <c r="AX17" s="950"/>
      <c r="AY17" s="950"/>
      <c r="AZ17" s="950"/>
      <c r="BA17" s="950"/>
      <c r="BB17" s="950"/>
      <c r="BC17" s="950"/>
      <c r="BD17" s="950"/>
      <c r="BE17" s="950"/>
      <c r="BF17" s="950"/>
      <c r="BG17" s="950"/>
      <c r="BH17" s="950"/>
      <c r="BI17" s="950"/>
      <c r="BJ17" s="950">
        <f>IF(入力!C108="あり",入力!$R$5,)</f>
        <v>0</v>
      </c>
      <c r="BK17" s="950"/>
      <c r="BL17" s="950"/>
      <c r="BM17" s="950"/>
      <c r="BO17" s="65" t="s">
        <v>508</v>
      </c>
      <c r="BP17" s="898" t="s">
        <v>8</v>
      </c>
      <c r="BQ17" s="896"/>
      <c r="BR17" s="896"/>
      <c r="BS17" s="896"/>
      <c r="BT17" s="896"/>
      <c r="BU17" s="896"/>
      <c r="BV17" s="896"/>
      <c r="BW17" s="896"/>
      <c r="BX17" s="896"/>
      <c r="BY17" s="896"/>
      <c r="BZ17" s="896"/>
      <c r="CA17" s="896"/>
      <c r="CB17" s="896"/>
      <c r="CC17" s="896"/>
      <c r="CD17" s="896"/>
      <c r="CE17" s="896"/>
      <c r="CF17" s="896"/>
      <c r="CG17" s="896"/>
      <c r="CH17" s="897"/>
    </row>
    <row r="18" spans="1:86" ht="21.95" customHeight="1">
      <c r="A18" s="944"/>
      <c r="B18" s="946"/>
      <c r="C18" s="946"/>
      <c r="D18" s="946"/>
      <c r="E18" s="946"/>
      <c r="F18" s="946"/>
      <c r="G18" s="946"/>
      <c r="H18" s="946"/>
      <c r="I18" s="946"/>
      <c r="J18" s="947"/>
      <c r="K18" s="947"/>
      <c r="L18" s="947"/>
      <c r="M18" s="947"/>
      <c r="N18" s="947"/>
      <c r="O18" s="948"/>
      <c r="P18" s="948"/>
      <c r="Q18" s="948"/>
      <c r="R18" s="948"/>
      <c r="S18" s="949"/>
      <c r="T18" s="949"/>
      <c r="U18" s="949"/>
      <c r="V18" s="949"/>
      <c r="W18" s="949"/>
      <c r="X18" s="949"/>
      <c r="Y18" s="949"/>
      <c r="Z18" s="946"/>
      <c r="AA18" s="946"/>
      <c r="AB18" s="946"/>
      <c r="AC18" s="946"/>
      <c r="AD18" s="946"/>
      <c r="AE18" s="946"/>
      <c r="AF18" s="946"/>
      <c r="AG18" s="946" t="s">
        <v>52</v>
      </c>
      <c r="AH18" s="946"/>
      <c r="AI18" s="946"/>
      <c r="AJ18" s="946"/>
      <c r="AK18" s="946"/>
      <c r="AL18" s="946"/>
      <c r="AM18" s="946"/>
      <c r="AN18" s="946"/>
      <c r="AO18" s="946"/>
      <c r="AP18" s="946"/>
      <c r="AQ18" s="950" t="str">
        <f>入力!R109</f>
        <v>１．なし</v>
      </c>
      <c r="AR18" s="950"/>
      <c r="AS18" s="950"/>
      <c r="AT18" s="950"/>
      <c r="AU18" s="950"/>
      <c r="AV18" s="950"/>
      <c r="AW18" s="950"/>
      <c r="AX18" s="950"/>
      <c r="AY18" s="950"/>
      <c r="AZ18" s="950"/>
      <c r="BA18" s="950"/>
      <c r="BB18" s="950"/>
      <c r="BC18" s="950"/>
      <c r="BD18" s="950"/>
      <c r="BE18" s="950"/>
      <c r="BF18" s="950"/>
      <c r="BG18" s="950"/>
      <c r="BH18" s="950"/>
      <c r="BI18" s="950"/>
      <c r="BJ18" s="950">
        <f>IF(入力!C109="あり",入力!$R$5,)</f>
        <v>0</v>
      </c>
      <c r="BK18" s="950"/>
      <c r="BL18" s="950"/>
      <c r="BM18" s="950"/>
      <c r="BO18" s="65" t="s">
        <v>508</v>
      </c>
      <c r="BP18" s="898" t="s">
        <v>8</v>
      </c>
      <c r="BQ18" s="896"/>
      <c r="BR18" s="896"/>
      <c r="BS18" s="896"/>
      <c r="BT18" s="896"/>
      <c r="BU18" s="896"/>
      <c r="BV18" s="896"/>
      <c r="BW18" s="896"/>
      <c r="BX18" s="896"/>
      <c r="BY18" s="896"/>
      <c r="BZ18" s="896"/>
      <c r="CA18" s="896"/>
      <c r="CB18" s="896"/>
      <c r="CC18" s="896"/>
      <c r="CD18" s="896"/>
      <c r="CE18" s="896"/>
      <c r="CF18" s="896"/>
      <c r="CG18" s="896"/>
      <c r="CH18" s="897"/>
    </row>
    <row r="19" spans="1:86" ht="54" customHeight="1">
      <c r="A19" s="944"/>
      <c r="B19" s="946"/>
      <c r="C19" s="946"/>
      <c r="D19" s="946"/>
      <c r="E19" s="946"/>
      <c r="F19" s="946"/>
      <c r="G19" s="946"/>
      <c r="H19" s="946"/>
      <c r="I19" s="946"/>
      <c r="J19" s="947"/>
      <c r="K19" s="947"/>
      <c r="L19" s="947"/>
      <c r="M19" s="947"/>
      <c r="N19" s="947"/>
      <c r="O19" s="948"/>
      <c r="P19" s="948"/>
      <c r="Q19" s="948"/>
      <c r="R19" s="948"/>
      <c r="S19" s="949"/>
      <c r="T19" s="949"/>
      <c r="U19" s="949"/>
      <c r="V19" s="949"/>
      <c r="W19" s="949"/>
      <c r="X19" s="949"/>
      <c r="Y19" s="949"/>
      <c r="Z19" s="946"/>
      <c r="AA19" s="946"/>
      <c r="AB19" s="946"/>
      <c r="AC19" s="946"/>
      <c r="AD19" s="946"/>
      <c r="AE19" s="946"/>
      <c r="AF19" s="946"/>
      <c r="AG19" s="946" t="s">
        <v>53</v>
      </c>
      <c r="AH19" s="946"/>
      <c r="AI19" s="946"/>
      <c r="AJ19" s="946"/>
      <c r="AK19" s="946"/>
      <c r="AL19" s="946"/>
      <c r="AM19" s="946"/>
      <c r="AN19" s="946"/>
      <c r="AO19" s="946"/>
      <c r="AP19" s="946"/>
      <c r="AQ19" s="950" t="str">
        <f>入力!R110</f>
        <v>１．なし</v>
      </c>
      <c r="AR19" s="950"/>
      <c r="AS19" s="950"/>
      <c r="AT19" s="950"/>
      <c r="AU19" s="950"/>
      <c r="AV19" s="950"/>
      <c r="AW19" s="950"/>
      <c r="AX19" s="950"/>
      <c r="AY19" s="950"/>
      <c r="AZ19" s="950"/>
      <c r="BA19" s="950"/>
      <c r="BB19" s="950"/>
      <c r="BC19" s="950"/>
      <c r="BD19" s="950"/>
      <c r="BE19" s="950"/>
      <c r="BF19" s="950"/>
      <c r="BG19" s="950"/>
      <c r="BH19" s="950"/>
      <c r="BI19" s="950"/>
      <c r="BJ19" s="950">
        <f>IF(入力!C110="あり",入力!$R$5,)</f>
        <v>0</v>
      </c>
      <c r="BK19" s="950"/>
      <c r="BL19" s="950"/>
      <c r="BM19" s="950"/>
      <c r="BO19" s="65" t="s">
        <v>491</v>
      </c>
      <c r="BP19" s="895" t="s">
        <v>54</v>
      </c>
      <c r="BQ19" s="896"/>
      <c r="BR19" s="896"/>
      <c r="BS19" s="896"/>
      <c r="BT19" s="896"/>
      <c r="BU19" s="896"/>
      <c r="BV19" s="896"/>
      <c r="BW19" s="896"/>
      <c r="BX19" s="896"/>
      <c r="BY19" s="896"/>
      <c r="BZ19" s="896"/>
      <c r="CA19" s="896"/>
      <c r="CB19" s="896"/>
      <c r="CC19" s="896"/>
      <c r="CD19" s="896"/>
      <c r="CE19" s="896"/>
      <c r="CF19" s="896"/>
      <c r="CG19" s="896"/>
      <c r="CH19" s="897"/>
    </row>
    <row r="20" spans="1:86" ht="22.7" customHeight="1">
      <c r="A20" s="944"/>
      <c r="B20" s="946"/>
      <c r="C20" s="946"/>
      <c r="D20" s="946"/>
      <c r="E20" s="946"/>
      <c r="F20" s="946"/>
      <c r="G20" s="946"/>
      <c r="H20" s="946"/>
      <c r="I20" s="946"/>
      <c r="J20" s="947"/>
      <c r="K20" s="947"/>
      <c r="L20" s="947"/>
      <c r="M20" s="947"/>
      <c r="N20" s="947"/>
      <c r="O20" s="948"/>
      <c r="P20" s="948"/>
      <c r="Q20" s="948"/>
      <c r="R20" s="948"/>
      <c r="S20" s="949"/>
      <c r="T20" s="949"/>
      <c r="U20" s="949"/>
      <c r="V20" s="949"/>
      <c r="W20" s="949"/>
      <c r="X20" s="949"/>
      <c r="Y20" s="949"/>
      <c r="Z20" s="946"/>
      <c r="AA20" s="946"/>
      <c r="AB20" s="946"/>
      <c r="AC20" s="946"/>
      <c r="AD20" s="946"/>
      <c r="AE20" s="946"/>
      <c r="AF20" s="946"/>
      <c r="AG20" s="946" t="s">
        <v>55</v>
      </c>
      <c r="AH20" s="946"/>
      <c r="AI20" s="946"/>
      <c r="AJ20" s="946"/>
      <c r="AK20" s="946"/>
      <c r="AL20" s="946"/>
      <c r="AM20" s="946"/>
      <c r="AN20" s="946"/>
      <c r="AO20" s="946"/>
      <c r="AP20" s="946"/>
      <c r="AQ20" s="950" t="str">
        <f>入力!R111</f>
        <v>１．なし</v>
      </c>
      <c r="AR20" s="950"/>
      <c r="AS20" s="950"/>
      <c r="AT20" s="950"/>
      <c r="AU20" s="950"/>
      <c r="AV20" s="950"/>
      <c r="AW20" s="950"/>
      <c r="AX20" s="950"/>
      <c r="AY20" s="950"/>
      <c r="AZ20" s="950"/>
      <c r="BA20" s="950"/>
      <c r="BB20" s="950"/>
      <c r="BC20" s="950"/>
      <c r="BD20" s="950"/>
      <c r="BE20" s="950"/>
      <c r="BF20" s="950"/>
      <c r="BG20" s="950"/>
      <c r="BH20" s="950"/>
      <c r="BI20" s="950"/>
      <c r="BJ20" s="950">
        <f>IF(入力!C111="あり",入力!$R$5,)</f>
        <v>0</v>
      </c>
      <c r="BK20" s="950"/>
      <c r="BL20" s="950"/>
      <c r="BM20" s="950"/>
      <c r="BO20" s="65" t="s">
        <v>492</v>
      </c>
      <c r="BP20" s="898" t="s">
        <v>56</v>
      </c>
      <c r="BQ20" s="896"/>
      <c r="BR20" s="896"/>
      <c r="BS20" s="896"/>
      <c r="BT20" s="896"/>
      <c r="BU20" s="896"/>
      <c r="BV20" s="896"/>
      <c r="BW20" s="896"/>
      <c r="BX20" s="896"/>
      <c r="BY20" s="896"/>
      <c r="BZ20" s="896"/>
      <c r="CA20" s="896"/>
      <c r="CB20" s="896"/>
      <c r="CC20" s="896"/>
      <c r="CD20" s="896"/>
      <c r="CE20" s="896"/>
      <c r="CF20" s="896"/>
      <c r="CG20" s="896"/>
      <c r="CH20" s="897"/>
    </row>
    <row r="21" spans="1:86" ht="22.7" customHeight="1">
      <c r="A21" s="944"/>
      <c r="B21" s="946"/>
      <c r="C21" s="946"/>
      <c r="D21" s="946"/>
      <c r="E21" s="946"/>
      <c r="F21" s="946"/>
      <c r="G21" s="946"/>
      <c r="H21" s="946"/>
      <c r="I21" s="946"/>
      <c r="J21" s="947"/>
      <c r="K21" s="947"/>
      <c r="L21" s="947"/>
      <c r="M21" s="947"/>
      <c r="N21" s="947"/>
      <c r="O21" s="948"/>
      <c r="P21" s="948"/>
      <c r="Q21" s="948"/>
      <c r="R21" s="948"/>
      <c r="S21" s="949"/>
      <c r="T21" s="949"/>
      <c r="U21" s="949"/>
      <c r="V21" s="949"/>
      <c r="W21" s="949"/>
      <c r="X21" s="949"/>
      <c r="Y21" s="949"/>
      <c r="Z21" s="946"/>
      <c r="AA21" s="946"/>
      <c r="AB21" s="946"/>
      <c r="AC21" s="946"/>
      <c r="AD21" s="946"/>
      <c r="AE21" s="946"/>
      <c r="AF21" s="946"/>
      <c r="AG21" s="946" t="s">
        <v>57</v>
      </c>
      <c r="AH21" s="946"/>
      <c r="AI21" s="946"/>
      <c r="AJ21" s="946"/>
      <c r="AK21" s="946"/>
      <c r="AL21" s="946"/>
      <c r="AM21" s="946"/>
      <c r="AN21" s="946"/>
      <c r="AO21" s="946"/>
      <c r="AP21" s="946"/>
      <c r="AQ21" s="950" t="str">
        <f>入力!R112</f>
        <v>１．なし</v>
      </c>
      <c r="AR21" s="950"/>
      <c r="AS21" s="950"/>
      <c r="AT21" s="950"/>
      <c r="AU21" s="950"/>
      <c r="AV21" s="950"/>
      <c r="AW21" s="950"/>
      <c r="AX21" s="950"/>
      <c r="AY21" s="950"/>
      <c r="AZ21" s="950"/>
      <c r="BA21" s="950"/>
      <c r="BB21" s="950"/>
      <c r="BC21" s="950"/>
      <c r="BD21" s="950"/>
      <c r="BE21" s="950"/>
      <c r="BF21" s="950"/>
      <c r="BG21" s="950"/>
      <c r="BH21" s="950"/>
      <c r="BI21" s="950"/>
      <c r="BJ21" s="950">
        <f>IF(入力!C112="あり",入力!$R$5,)</f>
        <v>0</v>
      </c>
      <c r="BK21" s="950"/>
      <c r="BL21" s="950"/>
      <c r="BM21" s="950"/>
      <c r="BO21" s="65" t="s">
        <v>493</v>
      </c>
      <c r="BP21" s="898" t="s">
        <v>11</v>
      </c>
      <c r="BQ21" s="896"/>
      <c r="BR21" s="896"/>
      <c r="BS21" s="896"/>
      <c r="BT21" s="896"/>
      <c r="BU21" s="896"/>
      <c r="BV21" s="896"/>
      <c r="BW21" s="896"/>
      <c r="BX21" s="896"/>
      <c r="BY21" s="896"/>
      <c r="BZ21" s="896"/>
      <c r="CA21" s="896"/>
      <c r="CB21" s="896"/>
      <c r="CC21" s="896"/>
      <c r="CD21" s="896"/>
      <c r="CE21" s="896"/>
      <c r="CF21" s="896"/>
      <c r="CG21" s="896"/>
      <c r="CH21" s="897"/>
    </row>
    <row r="22" spans="1:86" ht="30.75" customHeight="1">
      <c r="A22" s="944"/>
      <c r="B22" s="946"/>
      <c r="C22" s="946"/>
      <c r="D22" s="946"/>
      <c r="E22" s="946"/>
      <c r="F22" s="946"/>
      <c r="G22" s="946"/>
      <c r="H22" s="946"/>
      <c r="I22" s="946"/>
      <c r="J22" s="947"/>
      <c r="K22" s="947"/>
      <c r="L22" s="947"/>
      <c r="M22" s="947"/>
      <c r="N22" s="947"/>
      <c r="O22" s="948"/>
      <c r="P22" s="948"/>
      <c r="Q22" s="948"/>
      <c r="R22" s="948"/>
      <c r="S22" s="949"/>
      <c r="T22" s="949"/>
      <c r="U22" s="949"/>
      <c r="V22" s="949"/>
      <c r="W22" s="949"/>
      <c r="X22" s="949"/>
      <c r="Y22" s="949"/>
      <c r="Z22" s="946"/>
      <c r="AA22" s="946"/>
      <c r="AB22" s="946"/>
      <c r="AC22" s="946"/>
      <c r="AD22" s="946"/>
      <c r="AE22" s="946"/>
      <c r="AF22" s="946"/>
      <c r="AG22" s="966" t="s">
        <v>58</v>
      </c>
      <c r="AH22" s="966"/>
      <c r="AI22" s="966"/>
      <c r="AJ22" s="966"/>
      <c r="AK22" s="966"/>
      <c r="AL22" s="966"/>
      <c r="AM22" s="966"/>
      <c r="AN22" s="966"/>
      <c r="AO22" s="966"/>
      <c r="AP22" s="966"/>
      <c r="AQ22" s="950" t="str">
        <f>入力!R113</f>
        <v>１．なし</v>
      </c>
      <c r="AR22" s="950"/>
      <c r="AS22" s="950"/>
      <c r="AT22" s="950"/>
      <c r="AU22" s="950"/>
      <c r="AV22" s="950"/>
      <c r="AW22" s="950"/>
      <c r="AX22" s="950"/>
      <c r="AY22" s="950"/>
      <c r="AZ22" s="950"/>
      <c r="BA22" s="950"/>
      <c r="BB22" s="950"/>
      <c r="BC22" s="950"/>
      <c r="BD22" s="950"/>
      <c r="BE22" s="950"/>
      <c r="BF22" s="950"/>
      <c r="BG22" s="950"/>
      <c r="BH22" s="950"/>
      <c r="BI22" s="950"/>
      <c r="BJ22" s="950">
        <f>IF(入力!C113="あり",入力!$R$5,)</f>
        <v>0</v>
      </c>
      <c r="BK22" s="950"/>
      <c r="BL22" s="950"/>
      <c r="BM22" s="950"/>
      <c r="BO22" s="65" t="s">
        <v>494</v>
      </c>
      <c r="BP22" s="915" t="s">
        <v>59</v>
      </c>
      <c r="BQ22" s="916"/>
      <c r="BR22" s="916"/>
      <c r="BS22" s="916"/>
      <c r="BT22" s="916"/>
      <c r="BU22" s="916"/>
      <c r="BV22" s="916"/>
      <c r="BW22" s="916"/>
      <c r="BX22" s="916"/>
      <c r="BY22" s="916"/>
      <c r="BZ22" s="916"/>
      <c r="CA22" s="916"/>
      <c r="CB22" s="916"/>
      <c r="CC22" s="916"/>
      <c r="CD22" s="916"/>
      <c r="CE22" s="916"/>
      <c r="CF22" s="916"/>
      <c r="CG22" s="916"/>
      <c r="CH22" s="917"/>
    </row>
    <row r="23" spans="1:86" ht="22.7" customHeight="1">
      <c r="A23" s="944"/>
      <c r="B23" s="946"/>
      <c r="C23" s="946"/>
      <c r="D23" s="946"/>
      <c r="E23" s="946"/>
      <c r="F23" s="946"/>
      <c r="G23" s="946"/>
      <c r="H23" s="946"/>
      <c r="I23" s="946"/>
      <c r="J23" s="947"/>
      <c r="K23" s="947"/>
      <c r="L23" s="947"/>
      <c r="M23" s="947"/>
      <c r="N23" s="947"/>
      <c r="O23" s="948"/>
      <c r="P23" s="948"/>
      <c r="Q23" s="948"/>
      <c r="R23" s="948"/>
      <c r="S23" s="949"/>
      <c r="T23" s="949"/>
      <c r="U23" s="949"/>
      <c r="V23" s="949"/>
      <c r="W23" s="949"/>
      <c r="X23" s="949"/>
      <c r="Y23" s="949"/>
      <c r="Z23" s="946"/>
      <c r="AA23" s="946"/>
      <c r="AB23" s="946"/>
      <c r="AC23" s="946"/>
      <c r="AD23" s="946"/>
      <c r="AE23" s="946"/>
      <c r="AF23" s="946"/>
      <c r="AG23" s="966" t="s">
        <v>60</v>
      </c>
      <c r="AH23" s="966"/>
      <c r="AI23" s="966"/>
      <c r="AJ23" s="966"/>
      <c r="AK23" s="966"/>
      <c r="AL23" s="966"/>
      <c r="AM23" s="966"/>
      <c r="AN23" s="966"/>
      <c r="AO23" s="966"/>
      <c r="AP23" s="966"/>
      <c r="AQ23" s="950" t="str">
        <f>入力!R114</f>
        <v>１．非該当</v>
      </c>
      <c r="AR23" s="950"/>
      <c r="AS23" s="950"/>
      <c r="AT23" s="950"/>
      <c r="AU23" s="950"/>
      <c r="AV23" s="950"/>
      <c r="AW23" s="950"/>
      <c r="AX23" s="950"/>
      <c r="AY23" s="950"/>
      <c r="AZ23" s="950"/>
      <c r="BA23" s="950"/>
      <c r="BB23" s="950"/>
      <c r="BC23" s="950"/>
      <c r="BD23" s="950"/>
      <c r="BE23" s="950"/>
      <c r="BF23" s="950"/>
      <c r="BG23" s="950"/>
      <c r="BH23" s="950"/>
      <c r="BI23" s="950"/>
      <c r="BJ23" s="950">
        <f>IF(入力!C114="あり",入力!$R$5,)</f>
        <v>0</v>
      </c>
      <c r="BK23" s="950"/>
      <c r="BL23" s="950"/>
      <c r="BM23" s="950"/>
      <c r="BO23" s="65" t="s">
        <v>495</v>
      </c>
      <c r="BP23" s="912" t="s">
        <v>44</v>
      </c>
      <c r="BQ23" s="913"/>
      <c r="BR23" s="913"/>
      <c r="BS23" s="913"/>
      <c r="BT23" s="913"/>
      <c r="BU23" s="913"/>
      <c r="BV23" s="913"/>
      <c r="BW23" s="913"/>
      <c r="BX23" s="913"/>
      <c r="BY23" s="913"/>
      <c r="BZ23" s="913"/>
      <c r="CA23" s="913"/>
      <c r="CB23" s="913"/>
      <c r="CC23" s="913"/>
      <c r="CD23" s="913"/>
      <c r="CE23" s="913"/>
      <c r="CF23" s="913"/>
      <c r="CG23" s="913"/>
      <c r="CH23" s="914"/>
    </row>
    <row r="24" spans="1:86" ht="22.7" customHeight="1">
      <c r="A24" s="944"/>
      <c r="B24" s="946"/>
      <c r="C24" s="946"/>
      <c r="D24" s="946"/>
      <c r="E24" s="946"/>
      <c r="F24" s="946"/>
      <c r="G24" s="946"/>
      <c r="H24" s="946"/>
      <c r="I24" s="946"/>
      <c r="J24" s="947"/>
      <c r="K24" s="947"/>
      <c r="L24" s="947"/>
      <c r="M24" s="947"/>
      <c r="N24" s="947"/>
      <c r="O24" s="948"/>
      <c r="P24" s="948"/>
      <c r="Q24" s="948"/>
      <c r="R24" s="948"/>
      <c r="S24" s="949"/>
      <c r="T24" s="949"/>
      <c r="U24" s="949"/>
      <c r="V24" s="949"/>
      <c r="W24" s="949"/>
      <c r="X24" s="949"/>
      <c r="Y24" s="949"/>
      <c r="Z24" s="946"/>
      <c r="AA24" s="946"/>
      <c r="AB24" s="946"/>
      <c r="AC24" s="946"/>
      <c r="AD24" s="946"/>
      <c r="AE24" s="946"/>
      <c r="AF24" s="946"/>
      <c r="AG24" s="966" t="s">
        <v>61</v>
      </c>
      <c r="AH24" s="966"/>
      <c r="AI24" s="966"/>
      <c r="AJ24" s="966"/>
      <c r="AK24" s="966"/>
      <c r="AL24" s="966"/>
      <c r="AM24" s="966"/>
      <c r="AN24" s="966"/>
      <c r="AO24" s="966"/>
      <c r="AP24" s="966"/>
      <c r="AQ24" s="950" t="str">
        <f>入力!R115</f>
        <v>１．なし</v>
      </c>
      <c r="AR24" s="950"/>
      <c r="AS24" s="950"/>
      <c r="AT24" s="950"/>
      <c r="AU24" s="950"/>
      <c r="AV24" s="950"/>
      <c r="AW24" s="950"/>
      <c r="AX24" s="950"/>
      <c r="AY24" s="950"/>
      <c r="AZ24" s="950"/>
      <c r="BA24" s="950"/>
      <c r="BB24" s="950"/>
      <c r="BC24" s="950"/>
      <c r="BD24" s="950"/>
      <c r="BE24" s="950"/>
      <c r="BF24" s="950"/>
      <c r="BG24" s="950"/>
      <c r="BH24" s="950"/>
      <c r="BI24" s="950"/>
      <c r="BJ24" s="950">
        <f>IF(入力!C115="あり",入力!$R$5,)</f>
        <v>0</v>
      </c>
      <c r="BK24" s="950"/>
      <c r="BL24" s="950"/>
      <c r="BM24" s="950"/>
      <c r="BO24" s="65" t="s">
        <v>499</v>
      </c>
      <c r="BP24" s="912" t="s">
        <v>8</v>
      </c>
      <c r="BQ24" s="913"/>
      <c r="BR24" s="913"/>
      <c r="BS24" s="913"/>
      <c r="BT24" s="913"/>
      <c r="BU24" s="913"/>
      <c r="BV24" s="913"/>
      <c r="BW24" s="913"/>
      <c r="BX24" s="913"/>
      <c r="BY24" s="913"/>
      <c r="BZ24" s="913"/>
      <c r="CA24" s="913"/>
      <c r="CB24" s="913"/>
      <c r="CC24" s="913"/>
      <c r="CD24" s="913"/>
      <c r="CE24" s="913"/>
      <c r="CF24" s="913"/>
      <c r="CG24" s="913"/>
      <c r="CH24" s="914"/>
    </row>
    <row r="25" spans="1:86" ht="22.7" customHeight="1">
      <c r="A25" s="944"/>
      <c r="B25" s="946"/>
      <c r="C25" s="946"/>
      <c r="D25" s="946"/>
      <c r="E25" s="946"/>
      <c r="F25" s="946"/>
      <c r="G25" s="946"/>
      <c r="H25" s="946"/>
      <c r="I25" s="946"/>
      <c r="J25" s="947"/>
      <c r="K25" s="947"/>
      <c r="L25" s="947"/>
      <c r="M25" s="947"/>
      <c r="N25" s="947"/>
      <c r="O25" s="948"/>
      <c r="P25" s="948"/>
      <c r="Q25" s="948"/>
      <c r="R25" s="948"/>
      <c r="S25" s="949"/>
      <c r="T25" s="949"/>
      <c r="U25" s="949"/>
      <c r="V25" s="949"/>
      <c r="W25" s="949"/>
      <c r="X25" s="949"/>
      <c r="Y25" s="949"/>
      <c r="Z25" s="946"/>
      <c r="AA25" s="946"/>
      <c r="AB25" s="946"/>
      <c r="AC25" s="946"/>
      <c r="AD25" s="946"/>
      <c r="AE25" s="946"/>
      <c r="AF25" s="946"/>
      <c r="AG25" s="966" t="s">
        <v>15</v>
      </c>
      <c r="AH25" s="966"/>
      <c r="AI25" s="966"/>
      <c r="AJ25" s="966"/>
      <c r="AK25" s="966"/>
      <c r="AL25" s="966"/>
      <c r="AM25" s="966"/>
      <c r="AN25" s="966"/>
      <c r="AO25" s="966"/>
      <c r="AP25" s="966"/>
      <c r="AQ25" s="950" t="str">
        <f>入力!R117</f>
        <v>１．なし</v>
      </c>
      <c r="AR25" s="950"/>
      <c r="AS25" s="950"/>
      <c r="AT25" s="950"/>
      <c r="AU25" s="950"/>
      <c r="AV25" s="950"/>
      <c r="AW25" s="950"/>
      <c r="AX25" s="950"/>
      <c r="AY25" s="950"/>
      <c r="AZ25" s="950"/>
      <c r="BA25" s="950"/>
      <c r="BB25" s="950"/>
      <c r="BC25" s="950"/>
      <c r="BD25" s="950"/>
      <c r="BE25" s="950"/>
      <c r="BF25" s="950"/>
      <c r="BG25" s="950"/>
      <c r="BH25" s="950"/>
      <c r="BI25" s="950"/>
      <c r="BJ25" s="950">
        <f>IF(入力!C117="あり",入力!$R$5,)</f>
        <v>0</v>
      </c>
      <c r="BK25" s="950"/>
      <c r="BL25" s="950"/>
      <c r="BM25" s="950"/>
      <c r="BO25" s="65" t="s">
        <v>508</v>
      </c>
      <c r="BP25" s="912" t="s">
        <v>8</v>
      </c>
      <c r="BQ25" s="913"/>
      <c r="BR25" s="913"/>
      <c r="BS25" s="913"/>
      <c r="BT25" s="913"/>
      <c r="BU25" s="913"/>
      <c r="BV25" s="913"/>
      <c r="BW25" s="913"/>
      <c r="BX25" s="913"/>
      <c r="BY25" s="913"/>
      <c r="BZ25" s="913"/>
      <c r="CA25" s="913"/>
      <c r="CB25" s="913"/>
      <c r="CC25" s="913"/>
      <c r="CD25" s="913"/>
      <c r="CE25" s="913"/>
      <c r="CF25" s="913"/>
      <c r="CG25" s="913"/>
      <c r="CH25" s="914"/>
    </row>
    <row r="26" spans="1:86" ht="22.7" customHeight="1">
      <c r="A26" s="944"/>
      <c r="B26" s="946"/>
      <c r="C26" s="946"/>
      <c r="D26" s="946"/>
      <c r="E26" s="946"/>
      <c r="F26" s="946"/>
      <c r="G26" s="946"/>
      <c r="H26" s="946"/>
      <c r="I26" s="946"/>
      <c r="J26" s="947"/>
      <c r="K26" s="947"/>
      <c r="L26" s="947"/>
      <c r="M26" s="947"/>
      <c r="N26" s="947"/>
      <c r="O26" s="948"/>
      <c r="P26" s="948"/>
      <c r="Q26" s="948"/>
      <c r="R26" s="948"/>
      <c r="S26" s="949"/>
      <c r="T26" s="949"/>
      <c r="U26" s="949"/>
      <c r="V26" s="949"/>
      <c r="W26" s="949"/>
      <c r="X26" s="949"/>
      <c r="Y26" s="949"/>
      <c r="Z26" s="946"/>
      <c r="AA26" s="946"/>
      <c r="AB26" s="946"/>
      <c r="AC26" s="946"/>
      <c r="AD26" s="946"/>
      <c r="AE26" s="946"/>
      <c r="AF26" s="946"/>
      <c r="AG26" s="946" t="s">
        <v>16</v>
      </c>
      <c r="AH26" s="946"/>
      <c r="AI26" s="946"/>
      <c r="AJ26" s="946"/>
      <c r="AK26" s="946"/>
      <c r="AL26" s="946"/>
      <c r="AM26" s="946"/>
      <c r="AN26" s="946"/>
      <c r="AO26" s="946"/>
      <c r="AP26" s="946"/>
      <c r="AQ26" s="950" t="str">
        <f>入力!R118</f>
        <v>１．なし</v>
      </c>
      <c r="AR26" s="950"/>
      <c r="AS26" s="950"/>
      <c r="AT26" s="950"/>
      <c r="AU26" s="950"/>
      <c r="AV26" s="950"/>
      <c r="AW26" s="950"/>
      <c r="AX26" s="950"/>
      <c r="AY26" s="950"/>
      <c r="AZ26" s="950"/>
      <c r="BA26" s="950"/>
      <c r="BB26" s="950"/>
      <c r="BC26" s="950"/>
      <c r="BD26" s="950"/>
      <c r="BE26" s="950"/>
      <c r="BF26" s="950"/>
      <c r="BG26" s="950"/>
      <c r="BH26" s="950"/>
      <c r="BI26" s="950"/>
      <c r="BJ26" s="950">
        <f>IF(入力!C118="あり",入力!$R$5,)</f>
        <v>0</v>
      </c>
      <c r="BK26" s="950"/>
      <c r="BL26" s="950"/>
      <c r="BM26" s="950"/>
      <c r="BO26" s="65" t="s">
        <v>496</v>
      </c>
      <c r="BP26" s="898" t="s">
        <v>8</v>
      </c>
      <c r="BQ26" s="896"/>
      <c r="BR26" s="896"/>
      <c r="BS26" s="896"/>
      <c r="BT26" s="896"/>
      <c r="BU26" s="896"/>
      <c r="BV26" s="896"/>
      <c r="BW26" s="896"/>
      <c r="BX26" s="896"/>
      <c r="BY26" s="896"/>
      <c r="BZ26" s="896"/>
      <c r="CA26" s="896"/>
      <c r="CB26" s="896"/>
      <c r="CC26" s="896"/>
      <c r="CD26" s="896"/>
      <c r="CE26" s="896"/>
      <c r="CF26" s="896"/>
      <c r="CG26" s="896"/>
      <c r="CH26" s="897"/>
    </row>
    <row r="27" spans="1:86" ht="22.7" customHeight="1">
      <c r="A27" s="944"/>
      <c r="B27" s="946"/>
      <c r="C27" s="946"/>
      <c r="D27" s="946"/>
      <c r="E27" s="946"/>
      <c r="F27" s="946"/>
      <c r="G27" s="946"/>
      <c r="H27" s="946"/>
      <c r="I27" s="946"/>
      <c r="J27" s="947"/>
      <c r="K27" s="947"/>
      <c r="L27" s="947"/>
      <c r="M27" s="947"/>
      <c r="N27" s="947"/>
      <c r="O27" s="948"/>
      <c r="P27" s="948"/>
      <c r="Q27" s="948"/>
      <c r="R27" s="948"/>
      <c r="S27" s="949"/>
      <c r="T27" s="949"/>
      <c r="U27" s="949"/>
      <c r="V27" s="949"/>
      <c r="W27" s="949"/>
      <c r="X27" s="949"/>
      <c r="Y27" s="949"/>
      <c r="Z27" s="946"/>
      <c r="AA27" s="946"/>
      <c r="AB27" s="946"/>
      <c r="AC27" s="946"/>
      <c r="AD27" s="946"/>
      <c r="AE27" s="946"/>
      <c r="AF27" s="946"/>
      <c r="AG27" s="946" t="s">
        <v>62</v>
      </c>
      <c r="AH27" s="946"/>
      <c r="AI27" s="946"/>
      <c r="AJ27" s="946"/>
      <c r="AK27" s="946"/>
      <c r="AL27" s="946"/>
      <c r="AM27" s="946"/>
      <c r="AN27" s="946"/>
      <c r="AO27" s="946"/>
      <c r="AP27" s="946"/>
      <c r="AQ27" s="950" t="str">
        <f>入力!R119</f>
        <v>１．なし</v>
      </c>
      <c r="AR27" s="950"/>
      <c r="AS27" s="950"/>
      <c r="AT27" s="950"/>
      <c r="AU27" s="950"/>
      <c r="AV27" s="950"/>
      <c r="AW27" s="950"/>
      <c r="AX27" s="950"/>
      <c r="AY27" s="950"/>
      <c r="AZ27" s="950"/>
      <c r="BA27" s="950"/>
      <c r="BB27" s="950"/>
      <c r="BC27" s="950"/>
      <c r="BD27" s="950"/>
      <c r="BE27" s="950"/>
      <c r="BF27" s="950"/>
      <c r="BG27" s="950"/>
      <c r="BH27" s="950"/>
      <c r="BI27" s="950"/>
      <c r="BJ27" s="950">
        <f>IF(入力!C119="あり",入力!$R$5,)</f>
        <v>0</v>
      </c>
      <c r="BK27" s="950"/>
      <c r="BL27" s="950"/>
      <c r="BM27" s="950"/>
      <c r="BO27" s="65" t="s">
        <v>496</v>
      </c>
      <c r="BP27" s="898" t="s">
        <v>8</v>
      </c>
      <c r="BQ27" s="896"/>
      <c r="BR27" s="896"/>
      <c r="BS27" s="896"/>
      <c r="BT27" s="896"/>
      <c r="BU27" s="896"/>
      <c r="BV27" s="896"/>
      <c r="BW27" s="896"/>
      <c r="BX27" s="896"/>
      <c r="BY27" s="896"/>
      <c r="BZ27" s="896"/>
      <c r="CA27" s="896"/>
      <c r="CB27" s="896"/>
      <c r="CC27" s="896"/>
      <c r="CD27" s="896"/>
      <c r="CE27" s="896"/>
      <c r="CF27" s="896"/>
      <c r="CG27" s="896"/>
      <c r="CH27" s="897"/>
    </row>
    <row r="28" spans="1:86" ht="22.7" customHeight="1">
      <c r="A28" s="944"/>
      <c r="B28" s="946"/>
      <c r="C28" s="946"/>
      <c r="D28" s="946"/>
      <c r="E28" s="946"/>
      <c r="F28" s="946"/>
      <c r="G28" s="946"/>
      <c r="H28" s="946"/>
      <c r="I28" s="946"/>
      <c r="J28" s="947"/>
      <c r="K28" s="947"/>
      <c r="L28" s="947"/>
      <c r="M28" s="947"/>
      <c r="N28" s="947"/>
      <c r="O28" s="948"/>
      <c r="P28" s="948"/>
      <c r="Q28" s="948"/>
      <c r="R28" s="948"/>
      <c r="S28" s="949"/>
      <c r="T28" s="949"/>
      <c r="U28" s="949"/>
      <c r="V28" s="949"/>
      <c r="W28" s="949"/>
      <c r="X28" s="949"/>
      <c r="Y28" s="949"/>
      <c r="Z28" s="946"/>
      <c r="AA28" s="946"/>
      <c r="AB28" s="946"/>
      <c r="AC28" s="946"/>
      <c r="AD28" s="946"/>
      <c r="AE28" s="946"/>
      <c r="AF28" s="946"/>
      <c r="AG28" s="946" t="s">
        <v>14</v>
      </c>
      <c r="AH28" s="946"/>
      <c r="AI28" s="946"/>
      <c r="AJ28" s="946"/>
      <c r="AK28" s="946"/>
      <c r="AL28" s="946"/>
      <c r="AM28" s="946"/>
      <c r="AN28" s="946"/>
      <c r="AO28" s="946"/>
      <c r="AP28" s="946"/>
      <c r="AQ28" s="950" t="str">
        <f>入力!R120</f>
        <v>１．なし</v>
      </c>
      <c r="AR28" s="950"/>
      <c r="AS28" s="950"/>
      <c r="AT28" s="950"/>
      <c r="AU28" s="950"/>
      <c r="AV28" s="950"/>
      <c r="AW28" s="950"/>
      <c r="AX28" s="950"/>
      <c r="AY28" s="950"/>
      <c r="AZ28" s="950"/>
      <c r="BA28" s="950"/>
      <c r="BB28" s="950"/>
      <c r="BC28" s="950"/>
      <c r="BD28" s="950"/>
      <c r="BE28" s="950"/>
      <c r="BF28" s="950"/>
      <c r="BG28" s="950"/>
      <c r="BH28" s="950"/>
      <c r="BI28" s="950"/>
      <c r="BJ28" s="950">
        <f>IF(入力!C120="あり",入力!$R$5,)</f>
        <v>0</v>
      </c>
      <c r="BK28" s="950"/>
      <c r="BL28" s="950"/>
      <c r="BM28" s="950"/>
      <c r="BO28" s="65" t="s">
        <v>497</v>
      </c>
      <c r="BP28" s="898" t="s">
        <v>8</v>
      </c>
      <c r="BQ28" s="896"/>
      <c r="BR28" s="896"/>
      <c r="BS28" s="896"/>
      <c r="BT28" s="896"/>
      <c r="BU28" s="896"/>
      <c r="BV28" s="896"/>
      <c r="BW28" s="896"/>
      <c r="BX28" s="896"/>
      <c r="BY28" s="896"/>
      <c r="BZ28" s="896"/>
      <c r="CA28" s="896"/>
      <c r="CB28" s="896"/>
      <c r="CC28" s="896"/>
      <c r="CD28" s="896"/>
      <c r="CE28" s="896"/>
      <c r="CF28" s="896"/>
      <c r="CG28" s="896"/>
      <c r="CH28" s="897"/>
    </row>
    <row r="29" spans="1:86" ht="21.75" customHeight="1">
      <c r="A29" s="944"/>
      <c r="B29" s="946"/>
      <c r="C29" s="946"/>
      <c r="D29" s="946"/>
      <c r="E29" s="946"/>
      <c r="F29" s="946"/>
      <c r="G29" s="946"/>
      <c r="H29" s="946"/>
      <c r="I29" s="946"/>
      <c r="J29" s="947"/>
      <c r="K29" s="947"/>
      <c r="L29" s="947"/>
      <c r="M29" s="947"/>
      <c r="N29" s="947"/>
      <c r="O29" s="948"/>
      <c r="P29" s="948"/>
      <c r="Q29" s="948"/>
      <c r="R29" s="948"/>
      <c r="S29" s="949"/>
      <c r="T29" s="949"/>
      <c r="U29" s="949"/>
      <c r="V29" s="949"/>
      <c r="W29" s="949"/>
      <c r="X29" s="949"/>
      <c r="Y29" s="949"/>
      <c r="Z29" s="946"/>
      <c r="AA29" s="946"/>
      <c r="AB29" s="946"/>
      <c r="AC29" s="946"/>
      <c r="AD29" s="946"/>
      <c r="AE29" s="946"/>
      <c r="AF29" s="946"/>
      <c r="AG29" s="946" t="s">
        <v>63</v>
      </c>
      <c r="AH29" s="946"/>
      <c r="AI29" s="946"/>
      <c r="AJ29" s="946"/>
      <c r="AK29" s="946"/>
      <c r="AL29" s="946"/>
      <c r="AM29" s="946"/>
      <c r="AN29" s="946"/>
      <c r="AO29" s="946"/>
      <c r="AP29" s="946"/>
      <c r="AQ29" s="950" t="str">
        <f>入力!R121</f>
        <v>１．なし</v>
      </c>
      <c r="AR29" s="950"/>
      <c r="AS29" s="950"/>
      <c r="AT29" s="950"/>
      <c r="AU29" s="950"/>
      <c r="AV29" s="950"/>
      <c r="AW29" s="950"/>
      <c r="AX29" s="950"/>
      <c r="AY29" s="950"/>
      <c r="AZ29" s="950"/>
      <c r="BA29" s="950"/>
      <c r="BB29" s="950"/>
      <c r="BC29" s="950"/>
      <c r="BD29" s="950"/>
      <c r="BE29" s="950"/>
      <c r="BF29" s="950"/>
      <c r="BG29" s="950"/>
      <c r="BH29" s="950"/>
      <c r="BI29" s="950"/>
      <c r="BJ29" s="950">
        <f>IF(入力!C121="あり",入力!$R$5,)</f>
        <v>0</v>
      </c>
      <c r="BK29" s="950"/>
      <c r="BL29" s="950"/>
      <c r="BM29" s="950"/>
      <c r="BO29" s="65" t="s">
        <v>498</v>
      </c>
      <c r="BP29" s="898" t="s">
        <v>50</v>
      </c>
      <c r="BQ29" s="896"/>
      <c r="BR29" s="896"/>
      <c r="BS29" s="896"/>
      <c r="BT29" s="896"/>
      <c r="BU29" s="896"/>
      <c r="BV29" s="896"/>
      <c r="BW29" s="896"/>
      <c r="BX29" s="896"/>
      <c r="BY29" s="896"/>
      <c r="BZ29" s="896"/>
      <c r="CA29" s="896"/>
      <c r="CB29" s="896"/>
      <c r="CC29" s="896"/>
      <c r="CD29" s="896"/>
      <c r="CE29" s="896"/>
      <c r="CF29" s="896"/>
      <c r="CG29" s="896"/>
      <c r="CH29" s="897"/>
    </row>
    <row r="30" spans="1:86" ht="21.75" customHeight="1">
      <c r="A30" s="944"/>
      <c r="B30" s="946"/>
      <c r="C30" s="946"/>
      <c r="D30" s="946"/>
      <c r="E30" s="946"/>
      <c r="F30" s="946"/>
      <c r="G30" s="946"/>
      <c r="H30" s="946"/>
      <c r="I30" s="946"/>
      <c r="J30" s="947"/>
      <c r="K30" s="947"/>
      <c r="L30" s="947"/>
      <c r="M30" s="947"/>
      <c r="N30" s="947"/>
      <c r="O30" s="948"/>
      <c r="P30" s="948"/>
      <c r="Q30" s="948"/>
      <c r="R30" s="948"/>
      <c r="S30" s="949"/>
      <c r="T30" s="949"/>
      <c r="U30" s="949"/>
      <c r="V30" s="949"/>
      <c r="W30" s="949"/>
      <c r="X30" s="949"/>
      <c r="Y30" s="949"/>
      <c r="Z30" s="946"/>
      <c r="AA30" s="946"/>
      <c r="AB30" s="946"/>
      <c r="AC30" s="946"/>
      <c r="AD30" s="946"/>
      <c r="AE30" s="946"/>
      <c r="AF30" s="946"/>
      <c r="AG30" s="946" t="s">
        <v>64</v>
      </c>
      <c r="AH30" s="946"/>
      <c r="AI30" s="946"/>
      <c r="AJ30" s="946"/>
      <c r="AK30" s="946"/>
      <c r="AL30" s="946"/>
      <c r="AM30" s="946"/>
      <c r="AN30" s="946"/>
      <c r="AO30" s="946"/>
      <c r="AP30" s="946"/>
      <c r="AQ30" s="950" t="str">
        <f>入力!R122</f>
        <v>１．なし</v>
      </c>
      <c r="AR30" s="950"/>
      <c r="AS30" s="950"/>
      <c r="AT30" s="950"/>
      <c r="AU30" s="950"/>
      <c r="AV30" s="950"/>
      <c r="AW30" s="950"/>
      <c r="AX30" s="950"/>
      <c r="AY30" s="950"/>
      <c r="AZ30" s="950"/>
      <c r="BA30" s="950"/>
      <c r="BB30" s="950"/>
      <c r="BC30" s="950"/>
      <c r="BD30" s="950"/>
      <c r="BE30" s="950"/>
      <c r="BF30" s="950"/>
      <c r="BG30" s="950"/>
      <c r="BH30" s="950"/>
      <c r="BI30" s="950"/>
      <c r="BJ30" s="950">
        <f>IF(入力!C122="あり",入力!$R$5,)</f>
        <v>0</v>
      </c>
      <c r="BK30" s="950"/>
      <c r="BL30" s="950"/>
      <c r="BM30" s="950"/>
      <c r="BO30" s="65" t="s">
        <v>500</v>
      </c>
      <c r="BP30" s="898" t="s">
        <v>65</v>
      </c>
      <c r="BQ30" s="896"/>
      <c r="BR30" s="896"/>
      <c r="BS30" s="896"/>
      <c r="BT30" s="896"/>
      <c r="BU30" s="896"/>
      <c r="BV30" s="896"/>
      <c r="BW30" s="896"/>
      <c r="BX30" s="896"/>
      <c r="BY30" s="896"/>
      <c r="BZ30" s="896"/>
      <c r="CA30" s="896"/>
      <c r="CB30" s="896"/>
      <c r="CC30" s="896"/>
      <c r="CD30" s="896"/>
      <c r="CE30" s="896"/>
      <c r="CF30" s="896"/>
      <c r="CG30" s="896"/>
      <c r="CH30" s="897"/>
    </row>
    <row r="31" spans="1:86" ht="21.75" customHeight="1">
      <c r="A31" s="944"/>
      <c r="B31" s="946"/>
      <c r="C31" s="946"/>
      <c r="D31" s="946"/>
      <c r="E31" s="946"/>
      <c r="F31" s="946"/>
      <c r="G31" s="946"/>
      <c r="H31" s="946"/>
      <c r="I31" s="946"/>
      <c r="J31" s="947"/>
      <c r="K31" s="947"/>
      <c r="L31" s="947"/>
      <c r="M31" s="947"/>
      <c r="N31" s="947"/>
      <c r="O31" s="948"/>
      <c r="P31" s="948"/>
      <c r="Q31" s="948"/>
      <c r="R31" s="948"/>
      <c r="S31" s="949"/>
      <c r="T31" s="949"/>
      <c r="U31" s="949"/>
      <c r="V31" s="949"/>
      <c r="W31" s="949"/>
      <c r="X31" s="949"/>
      <c r="Y31" s="949"/>
      <c r="Z31" s="946"/>
      <c r="AA31" s="946"/>
      <c r="AB31" s="946"/>
      <c r="AC31" s="946"/>
      <c r="AD31" s="946"/>
      <c r="AE31" s="946"/>
      <c r="AF31" s="946"/>
      <c r="AG31" s="946" t="s">
        <v>66</v>
      </c>
      <c r="AH31" s="946"/>
      <c r="AI31" s="946"/>
      <c r="AJ31" s="946"/>
      <c r="AK31" s="946"/>
      <c r="AL31" s="946"/>
      <c r="AM31" s="946"/>
      <c r="AN31" s="946"/>
      <c r="AO31" s="946"/>
      <c r="AP31" s="946"/>
      <c r="AQ31" s="950" t="str">
        <f>入力!R123</f>
        <v>１．なし</v>
      </c>
      <c r="AR31" s="950"/>
      <c r="AS31" s="950"/>
      <c r="AT31" s="950"/>
      <c r="AU31" s="950"/>
      <c r="AV31" s="950"/>
      <c r="AW31" s="950"/>
      <c r="AX31" s="950"/>
      <c r="AY31" s="950"/>
      <c r="AZ31" s="950"/>
      <c r="BA31" s="950"/>
      <c r="BB31" s="950"/>
      <c r="BC31" s="950"/>
      <c r="BD31" s="950"/>
      <c r="BE31" s="950"/>
      <c r="BF31" s="950"/>
      <c r="BG31" s="950"/>
      <c r="BH31" s="950"/>
      <c r="BI31" s="950"/>
      <c r="BJ31" s="950">
        <f>IF(入力!C123="あり",入力!$R$5,)</f>
        <v>0</v>
      </c>
      <c r="BK31" s="950"/>
      <c r="BL31" s="950"/>
      <c r="BM31" s="950"/>
      <c r="BO31" s="65" t="s">
        <v>500</v>
      </c>
      <c r="BP31" s="898" t="s">
        <v>50</v>
      </c>
      <c r="BQ31" s="896"/>
      <c r="BR31" s="896"/>
      <c r="BS31" s="896"/>
      <c r="BT31" s="896"/>
      <c r="BU31" s="896"/>
      <c r="BV31" s="896"/>
      <c r="BW31" s="896"/>
      <c r="BX31" s="896"/>
      <c r="BY31" s="896"/>
      <c r="BZ31" s="896"/>
      <c r="CA31" s="896"/>
      <c r="CB31" s="896"/>
      <c r="CC31" s="896"/>
      <c r="CD31" s="896"/>
      <c r="CE31" s="896"/>
      <c r="CF31" s="896"/>
      <c r="CG31" s="896"/>
      <c r="CH31" s="897"/>
    </row>
    <row r="32" spans="1:86" ht="21.75" customHeight="1">
      <c r="A32" s="944"/>
      <c r="B32" s="946"/>
      <c r="C32" s="946"/>
      <c r="D32" s="946"/>
      <c r="E32" s="946"/>
      <c r="F32" s="946"/>
      <c r="G32" s="946"/>
      <c r="H32" s="946"/>
      <c r="I32" s="946"/>
      <c r="J32" s="947"/>
      <c r="K32" s="947"/>
      <c r="L32" s="947"/>
      <c r="M32" s="947"/>
      <c r="N32" s="947"/>
      <c r="O32" s="948"/>
      <c r="P32" s="948"/>
      <c r="Q32" s="948"/>
      <c r="R32" s="948"/>
      <c r="S32" s="949"/>
      <c r="T32" s="949"/>
      <c r="U32" s="949"/>
      <c r="V32" s="949"/>
      <c r="W32" s="949"/>
      <c r="X32" s="949"/>
      <c r="Y32" s="949"/>
      <c r="Z32" s="946"/>
      <c r="AA32" s="946"/>
      <c r="AB32" s="946"/>
      <c r="AC32" s="946"/>
      <c r="AD32" s="946"/>
      <c r="AE32" s="946"/>
      <c r="AF32" s="946"/>
      <c r="AG32" s="946" t="s">
        <v>67</v>
      </c>
      <c r="AH32" s="946"/>
      <c r="AI32" s="946"/>
      <c r="AJ32" s="946"/>
      <c r="AK32" s="946"/>
      <c r="AL32" s="946"/>
      <c r="AM32" s="946"/>
      <c r="AN32" s="946"/>
      <c r="AO32" s="946"/>
      <c r="AP32" s="946"/>
      <c r="AQ32" s="950" t="str">
        <f>入力!R125</f>
        <v>１．なし</v>
      </c>
      <c r="AR32" s="950"/>
      <c r="AS32" s="950"/>
      <c r="AT32" s="950"/>
      <c r="AU32" s="950"/>
      <c r="AV32" s="950"/>
      <c r="AW32" s="950"/>
      <c r="AX32" s="950"/>
      <c r="AY32" s="950"/>
      <c r="AZ32" s="950"/>
      <c r="BA32" s="950"/>
      <c r="BB32" s="950"/>
      <c r="BC32" s="950"/>
      <c r="BD32" s="950"/>
      <c r="BE32" s="950"/>
      <c r="BF32" s="950"/>
      <c r="BG32" s="950"/>
      <c r="BH32" s="950"/>
      <c r="BI32" s="950"/>
      <c r="BJ32" s="950">
        <f>IF(入力!C125="あり",入力!$R$5,)</f>
        <v>0</v>
      </c>
      <c r="BK32" s="950"/>
      <c r="BL32" s="950"/>
      <c r="BM32" s="950"/>
      <c r="BO32" s="65" t="s">
        <v>501</v>
      </c>
      <c r="BP32" s="898" t="s">
        <v>50</v>
      </c>
      <c r="BQ32" s="896"/>
      <c r="BR32" s="896"/>
      <c r="BS32" s="896"/>
      <c r="BT32" s="896"/>
      <c r="BU32" s="896"/>
      <c r="BV32" s="896"/>
      <c r="BW32" s="896"/>
      <c r="BX32" s="896"/>
      <c r="BY32" s="896"/>
      <c r="BZ32" s="896"/>
      <c r="CA32" s="896"/>
      <c r="CB32" s="896"/>
      <c r="CC32" s="896"/>
      <c r="CD32" s="896"/>
      <c r="CE32" s="896"/>
      <c r="CF32" s="896"/>
      <c r="CG32" s="896"/>
      <c r="CH32" s="897"/>
    </row>
    <row r="33" spans="1:86" ht="21.75" customHeight="1">
      <c r="A33" s="944"/>
      <c r="B33" s="946"/>
      <c r="C33" s="946"/>
      <c r="D33" s="946"/>
      <c r="E33" s="946"/>
      <c r="F33" s="946"/>
      <c r="G33" s="946"/>
      <c r="H33" s="946"/>
      <c r="I33" s="946"/>
      <c r="J33" s="947"/>
      <c r="K33" s="947"/>
      <c r="L33" s="947"/>
      <c r="M33" s="947"/>
      <c r="N33" s="947"/>
      <c r="O33" s="948"/>
      <c r="P33" s="948"/>
      <c r="Q33" s="948"/>
      <c r="R33" s="948"/>
      <c r="S33" s="949"/>
      <c r="T33" s="949"/>
      <c r="U33" s="949"/>
      <c r="V33" s="949"/>
      <c r="W33" s="949"/>
      <c r="X33" s="949"/>
      <c r="Y33" s="949"/>
      <c r="Z33" s="946"/>
      <c r="AA33" s="946"/>
      <c r="AB33" s="946"/>
      <c r="AC33" s="946"/>
      <c r="AD33" s="946"/>
      <c r="AE33" s="946"/>
      <c r="AF33" s="946"/>
      <c r="AG33" s="946" t="s">
        <v>68</v>
      </c>
      <c r="AH33" s="946"/>
      <c r="AI33" s="946"/>
      <c r="AJ33" s="946"/>
      <c r="AK33" s="946"/>
      <c r="AL33" s="946"/>
      <c r="AM33" s="946"/>
      <c r="AN33" s="946"/>
      <c r="AO33" s="946"/>
      <c r="AP33" s="946"/>
      <c r="AQ33" s="950" t="str">
        <f>入力!R126</f>
        <v>１．なし</v>
      </c>
      <c r="AR33" s="950"/>
      <c r="AS33" s="950"/>
      <c r="AT33" s="950"/>
      <c r="AU33" s="950"/>
      <c r="AV33" s="950"/>
      <c r="AW33" s="950"/>
      <c r="AX33" s="950"/>
      <c r="AY33" s="950"/>
      <c r="AZ33" s="950"/>
      <c r="BA33" s="950"/>
      <c r="BB33" s="950"/>
      <c r="BC33" s="950"/>
      <c r="BD33" s="950"/>
      <c r="BE33" s="950"/>
      <c r="BF33" s="950"/>
      <c r="BG33" s="950"/>
      <c r="BH33" s="950"/>
      <c r="BI33" s="950"/>
      <c r="BJ33" s="950">
        <f>IF(入力!C126="あり",入力!$R$5,)</f>
        <v>0</v>
      </c>
      <c r="BK33" s="950"/>
      <c r="BL33" s="950"/>
      <c r="BM33" s="950"/>
      <c r="BO33" s="65" t="s">
        <v>502</v>
      </c>
      <c r="BP33" s="898" t="s">
        <v>69</v>
      </c>
      <c r="BQ33" s="896"/>
      <c r="BR33" s="896"/>
      <c r="BS33" s="896"/>
      <c r="BT33" s="896"/>
      <c r="BU33" s="896"/>
      <c r="BV33" s="896"/>
      <c r="BW33" s="896"/>
      <c r="BX33" s="896"/>
      <c r="BY33" s="896"/>
      <c r="BZ33" s="896"/>
      <c r="CA33" s="896"/>
      <c r="CB33" s="896"/>
      <c r="CC33" s="896"/>
      <c r="CD33" s="896"/>
      <c r="CE33" s="896"/>
      <c r="CF33" s="896"/>
      <c r="CG33" s="896"/>
      <c r="CH33" s="897"/>
    </row>
    <row r="34" spans="1:86" ht="21.75" customHeight="1">
      <c r="A34" s="944"/>
      <c r="B34" s="946"/>
      <c r="C34" s="946"/>
      <c r="D34" s="946"/>
      <c r="E34" s="946"/>
      <c r="F34" s="946"/>
      <c r="G34" s="946"/>
      <c r="H34" s="946"/>
      <c r="I34" s="946"/>
      <c r="J34" s="947"/>
      <c r="K34" s="947"/>
      <c r="L34" s="947"/>
      <c r="M34" s="947"/>
      <c r="N34" s="947"/>
      <c r="O34" s="948"/>
      <c r="P34" s="948"/>
      <c r="Q34" s="948"/>
      <c r="R34" s="948"/>
      <c r="S34" s="949"/>
      <c r="T34" s="949"/>
      <c r="U34" s="949"/>
      <c r="V34" s="949"/>
      <c r="W34" s="949"/>
      <c r="X34" s="949"/>
      <c r="Y34" s="949"/>
      <c r="Z34" s="946"/>
      <c r="AA34" s="946"/>
      <c r="AB34" s="946"/>
      <c r="AC34" s="946"/>
      <c r="AD34" s="946"/>
      <c r="AE34" s="946"/>
      <c r="AF34" s="946"/>
      <c r="AG34" s="946" t="s">
        <v>70</v>
      </c>
      <c r="AH34" s="946"/>
      <c r="AI34" s="946"/>
      <c r="AJ34" s="946"/>
      <c r="AK34" s="946"/>
      <c r="AL34" s="946"/>
      <c r="AM34" s="946"/>
      <c r="AN34" s="946"/>
      <c r="AO34" s="946"/>
      <c r="AP34" s="946"/>
      <c r="AQ34" s="950" t="str">
        <f>入力!R128</f>
        <v>１．なし</v>
      </c>
      <c r="AR34" s="950"/>
      <c r="AS34" s="950"/>
      <c r="AT34" s="950"/>
      <c r="AU34" s="950"/>
      <c r="AV34" s="950"/>
      <c r="AW34" s="950"/>
      <c r="AX34" s="950"/>
      <c r="AY34" s="950"/>
      <c r="AZ34" s="950"/>
      <c r="BA34" s="950"/>
      <c r="BB34" s="950"/>
      <c r="BC34" s="950"/>
      <c r="BD34" s="950"/>
      <c r="BE34" s="950"/>
      <c r="BF34" s="950"/>
      <c r="BG34" s="950"/>
      <c r="BH34" s="950"/>
      <c r="BI34" s="950"/>
      <c r="BJ34" s="950">
        <f>IF(入力!C128="あり",入力!$R$5,)</f>
        <v>0</v>
      </c>
      <c r="BK34" s="950"/>
      <c r="BL34" s="950"/>
      <c r="BM34" s="950"/>
      <c r="BO34" s="65" t="s">
        <v>503</v>
      </c>
      <c r="BP34" s="898" t="s">
        <v>50</v>
      </c>
      <c r="BQ34" s="896"/>
      <c r="BR34" s="896"/>
      <c r="BS34" s="896"/>
      <c r="BT34" s="896"/>
      <c r="BU34" s="896"/>
      <c r="BV34" s="896"/>
      <c r="BW34" s="896"/>
      <c r="BX34" s="896"/>
      <c r="BY34" s="896"/>
      <c r="BZ34" s="896"/>
      <c r="CA34" s="896"/>
      <c r="CB34" s="896"/>
      <c r="CC34" s="896"/>
      <c r="CD34" s="896"/>
      <c r="CE34" s="896"/>
      <c r="CF34" s="896"/>
      <c r="CG34" s="896"/>
      <c r="CH34" s="897"/>
    </row>
    <row r="35" spans="1:86" ht="22.7" customHeight="1">
      <c r="A35" s="944"/>
      <c r="B35" s="946"/>
      <c r="C35" s="946"/>
      <c r="D35" s="946"/>
      <c r="E35" s="946"/>
      <c r="F35" s="946"/>
      <c r="G35" s="946"/>
      <c r="H35" s="946"/>
      <c r="I35" s="946"/>
      <c r="J35" s="947"/>
      <c r="K35" s="947"/>
      <c r="L35" s="947"/>
      <c r="M35" s="947"/>
      <c r="N35" s="947"/>
      <c r="O35" s="948"/>
      <c r="P35" s="948"/>
      <c r="Q35" s="948"/>
      <c r="R35" s="948"/>
      <c r="S35" s="949"/>
      <c r="T35" s="949"/>
      <c r="U35" s="949"/>
      <c r="V35" s="949"/>
      <c r="W35" s="949"/>
      <c r="X35" s="949"/>
      <c r="Y35" s="949"/>
      <c r="Z35" s="946"/>
      <c r="AA35" s="946"/>
      <c r="AB35" s="946"/>
      <c r="AC35" s="946"/>
      <c r="AD35" s="946"/>
      <c r="AE35" s="946"/>
      <c r="AF35" s="946"/>
      <c r="AG35" s="946" t="s">
        <v>1061</v>
      </c>
      <c r="AH35" s="946"/>
      <c r="AI35" s="946"/>
      <c r="AJ35" s="946"/>
      <c r="AK35" s="946"/>
      <c r="AL35" s="946"/>
      <c r="AM35" s="946"/>
      <c r="AN35" s="946"/>
      <c r="AO35" s="946"/>
      <c r="AP35" s="946"/>
      <c r="AQ35" s="950" t="str">
        <f>入力!R129</f>
        <v>１．なし</v>
      </c>
      <c r="AR35" s="950"/>
      <c r="AS35" s="950"/>
      <c r="AT35" s="950"/>
      <c r="AU35" s="950"/>
      <c r="AV35" s="950"/>
      <c r="AW35" s="950"/>
      <c r="AX35" s="950"/>
      <c r="AY35" s="950"/>
      <c r="AZ35" s="950"/>
      <c r="BA35" s="950"/>
      <c r="BB35" s="950"/>
      <c r="BC35" s="950"/>
      <c r="BD35" s="950"/>
      <c r="BE35" s="950"/>
      <c r="BF35" s="950"/>
      <c r="BG35" s="950"/>
      <c r="BH35" s="950"/>
      <c r="BI35" s="950"/>
      <c r="BJ35" s="950">
        <f>IF(入力!C129="あり",入力!$R$5,)</f>
        <v>0</v>
      </c>
      <c r="BK35" s="950"/>
      <c r="BL35" s="950"/>
      <c r="BM35" s="950"/>
      <c r="BO35" s="65" t="s">
        <v>504</v>
      </c>
      <c r="BP35" s="909" t="s">
        <v>1062</v>
      </c>
      <c r="BQ35" s="906"/>
      <c r="BR35" s="906"/>
      <c r="BS35" s="906"/>
      <c r="BT35" s="906"/>
      <c r="BU35" s="906"/>
      <c r="BV35" s="906"/>
      <c r="BW35" s="906"/>
      <c r="BX35" s="906"/>
      <c r="BY35" s="906"/>
      <c r="BZ35" s="906"/>
      <c r="CA35" s="906"/>
      <c r="CB35" s="906"/>
      <c r="CC35" s="906"/>
      <c r="CD35" s="906"/>
      <c r="CE35" s="906"/>
      <c r="CF35" s="906"/>
      <c r="CG35" s="906"/>
      <c r="CH35" s="907"/>
    </row>
    <row r="36" spans="1:86" ht="44.1" hidden="1" customHeight="1">
      <c r="A36" s="944"/>
      <c r="B36" s="946"/>
      <c r="C36" s="946"/>
      <c r="D36" s="946"/>
      <c r="E36" s="946"/>
      <c r="F36" s="946"/>
      <c r="G36" s="946"/>
      <c r="H36" s="946"/>
      <c r="I36" s="946"/>
      <c r="J36" s="947"/>
      <c r="K36" s="947"/>
      <c r="L36" s="947"/>
      <c r="M36" s="947"/>
      <c r="N36" s="947"/>
      <c r="O36" s="948"/>
      <c r="P36" s="948"/>
      <c r="Q36" s="948"/>
      <c r="R36" s="948"/>
      <c r="S36" s="949"/>
      <c r="T36" s="949"/>
      <c r="U36" s="949"/>
      <c r="V36" s="949"/>
      <c r="W36" s="949"/>
      <c r="X36" s="949"/>
      <c r="Y36" s="949"/>
      <c r="Z36" s="946"/>
      <c r="AA36" s="946"/>
      <c r="AB36" s="946"/>
      <c r="AC36" s="946"/>
      <c r="AD36" s="946"/>
      <c r="AE36" s="946"/>
      <c r="AF36" s="946"/>
      <c r="AG36" s="946"/>
      <c r="AH36" s="946"/>
      <c r="AI36" s="946"/>
      <c r="AJ36" s="946"/>
      <c r="AK36" s="946"/>
      <c r="AL36" s="946"/>
      <c r="AM36" s="946"/>
      <c r="AN36" s="946"/>
      <c r="AO36" s="946"/>
      <c r="AP36" s="946"/>
      <c r="AQ36" s="950">
        <f>入力!R130</f>
        <v>0</v>
      </c>
      <c r="AR36" s="950"/>
      <c r="AS36" s="950"/>
      <c r="AT36" s="950"/>
      <c r="AU36" s="950"/>
      <c r="AV36" s="950"/>
      <c r="AW36" s="950"/>
      <c r="AX36" s="950"/>
      <c r="AY36" s="950"/>
      <c r="AZ36" s="950"/>
      <c r="BA36" s="950"/>
      <c r="BB36" s="950"/>
      <c r="BC36" s="950"/>
      <c r="BD36" s="950"/>
      <c r="BE36" s="950"/>
      <c r="BF36" s="950"/>
      <c r="BG36" s="950"/>
      <c r="BH36" s="950"/>
      <c r="BI36" s="950"/>
      <c r="BJ36" s="950">
        <f>IF(入力!C130="あり",入力!$R$5,)</f>
        <v>0</v>
      </c>
      <c r="BK36" s="950"/>
      <c r="BL36" s="950"/>
      <c r="BM36" s="950"/>
      <c r="BO36" s="65" t="s">
        <v>504</v>
      </c>
      <c r="BP36" s="895" t="s">
        <v>5</v>
      </c>
      <c r="BQ36" s="896"/>
      <c r="BR36" s="896"/>
      <c r="BS36" s="896"/>
      <c r="BT36" s="896"/>
      <c r="BU36" s="896"/>
      <c r="BV36" s="896"/>
      <c r="BW36" s="896"/>
      <c r="BX36" s="896"/>
      <c r="BY36" s="896"/>
      <c r="BZ36" s="896"/>
      <c r="CA36" s="896"/>
      <c r="CB36" s="896"/>
      <c r="CC36" s="896"/>
      <c r="CD36" s="896"/>
      <c r="CE36" s="896"/>
      <c r="CF36" s="896"/>
      <c r="CG36" s="896"/>
      <c r="CH36" s="897"/>
    </row>
    <row r="37" spans="1:86" ht="21.75" customHeight="1">
      <c r="A37" s="944"/>
      <c r="B37" s="946"/>
      <c r="C37" s="946"/>
      <c r="D37" s="946"/>
      <c r="E37" s="946"/>
      <c r="F37" s="946"/>
      <c r="G37" s="946"/>
      <c r="H37" s="946"/>
      <c r="I37" s="946"/>
      <c r="J37" s="947"/>
      <c r="K37" s="947"/>
      <c r="L37" s="947"/>
      <c r="M37" s="947"/>
      <c r="N37" s="947"/>
      <c r="O37" s="948"/>
      <c r="P37" s="948"/>
      <c r="Q37" s="948"/>
      <c r="R37" s="948"/>
      <c r="S37" s="949"/>
      <c r="T37" s="949"/>
      <c r="U37" s="949"/>
      <c r="V37" s="949"/>
      <c r="W37" s="949"/>
      <c r="X37" s="949"/>
      <c r="Y37" s="949"/>
      <c r="Z37" s="946"/>
      <c r="AA37" s="946"/>
      <c r="AB37" s="946"/>
      <c r="AC37" s="946"/>
      <c r="AD37" s="946"/>
      <c r="AE37" s="946"/>
      <c r="AF37" s="946"/>
      <c r="AG37" s="946" t="s">
        <v>73</v>
      </c>
      <c r="AH37" s="946"/>
      <c r="AI37" s="946"/>
      <c r="AJ37" s="946"/>
      <c r="AK37" s="946"/>
      <c r="AL37" s="946"/>
      <c r="AM37" s="946"/>
      <c r="AN37" s="946"/>
      <c r="AO37" s="946"/>
      <c r="AP37" s="946"/>
      <c r="AQ37" s="950" t="str">
        <f>入力!R131</f>
        <v>１．非該当</v>
      </c>
      <c r="AR37" s="950"/>
      <c r="AS37" s="950"/>
      <c r="AT37" s="950"/>
      <c r="AU37" s="950"/>
      <c r="AV37" s="950"/>
      <c r="AW37" s="950"/>
      <c r="AX37" s="950"/>
      <c r="AY37" s="950"/>
      <c r="AZ37" s="950"/>
      <c r="BA37" s="950"/>
      <c r="BB37" s="950"/>
      <c r="BC37" s="950"/>
      <c r="BD37" s="950"/>
      <c r="BE37" s="950"/>
      <c r="BF37" s="950"/>
      <c r="BG37" s="950"/>
      <c r="BH37" s="950"/>
      <c r="BI37" s="950"/>
      <c r="BJ37" s="950">
        <f>IF(入力!C131="あり",入力!$R$5,)</f>
        <v>0</v>
      </c>
      <c r="BK37" s="950"/>
      <c r="BL37" s="950"/>
      <c r="BM37" s="950"/>
      <c r="BO37" s="65" t="s">
        <v>508</v>
      </c>
      <c r="BP37" s="898" t="s">
        <v>74</v>
      </c>
      <c r="BQ37" s="896"/>
      <c r="BR37" s="896"/>
      <c r="BS37" s="896"/>
      <c r="BT37" s="896"/>
      <c r="BU37" s="896"/>
      <c r="BV37" s="896"/>
      <c r="BW37" s="896"/>
      <c r="BX37" s="896"/>
      <c r="BY37" s="896"/>
      <c r="BZ37" s="896"/>
      <c r="CA37" s="896"/>
      <c r="CB37" s="896"/>
      <c r="CC37" s="896"/>
      <c r="CD37" s="896"/>
      <c r="CE37" s="896"/>
      <c r="CF37" s="896"/>
      <c r="CG37" s="896"/>
      <c r="CH37" s="897"/>
    </row>
    <row r="38" spans="1:86" ht="21.75" customHeight="1">
      <c r="A38" s="944"/>
      <c r="B38" s="946"/>
      <c r="C38" s="946"/>
      <c r="D38" s="946"/>
      <c r="E38" s="946"/>
      <c r="F38" s="946"/>
      <c r="G38" s="946"/>
      <c r="H38" s="946"/>
      <c r="I38" s="946"/>
      <c r="J38" s="947"/>
      <c r="K38" s="947"/>
      <c r="L38" s="947"/>
      <c r="M38" s="947"/>
      <c r="N38" s="947"/>
      <c r="O38" s="948"/>
      <c r="P38" s="948"/>
      <c r="Q38" s="948"/>
      <c r="R38" s="948"/>
      <c r="S38" s="949"/>
      <c r="T38" s="949"/>
      <c r="U38" s="949"/>
      <c r="V38" s="949"/>
      <c r="W38" s="949"/>
      <c r="X38" s="949"/>
      <c r="Y38" s="949"/>
      <c r="Z38" s="946"/>
      <c r="AA38" s="946"/>
      <c r="AB38" s="946"/>
      <c r="AC38" s="946"/>
      <c r="AD38" s="946"/>
      <c r="AE38" s="946"/>
      <c r="AF38" s="946"/>
      <c r="AG38" s="946" t="s">
        <v>75</v>
      </c>
      <c r="AH38" s="946"/>
      <c r="AI38" s="946"/>
      <c r="AJ38" s="946"/>
      <c r="AK38" s="946"/>
      <c r="AL38" s="946"/>
      <c r="AM38" s="946"/>
      <c r="AN38" s="946"/>
      <c r="AO38" s="946"/>
      <c r="AP38" s="946"/>
      <c r="AQ38" s="950" t="str">
        <f>入力!R132</f>
        <v>１．非該当</v>
      </c>
      <c r="AR38" s="950"/>
      <c r="AS38" s="950"/>
      <c r="AT38" s="950"/>
      <c r="AU38" s="950"/>
      <c r="AV38" s="950"/>
      <c r="AW38" s="950"/>
      <c r="AX38" s="950"/>
      <c r="AY38" s="950"/>
      <c r="AZ38" s="950"/>
      <c r="BA38" s="950"/>
      <c r="BB38" s="950"/>
      <c r="BC38" s="950"/>
      <c r="BD38" s="950"/>
      <c r="BE38" s="950"/>
      <c r="BF38" s="950"/>
      <c r="BG38" s="950"/>
      <c r="BH38" s="950"/>
      <c r="BI38" s="950"/>
      <c r="BJ38" s="950">
        <f>IF(入力!C132="あり",入力!$R$5,)</f>
        <v>0</v>
      </c>
      <c r="BK38" s="950"/>
      <c r="BL38" s="950"/>
      <c r="BM38" s="950"/>
      <c r="BO38" s="65" t="s">
        <v>505</v>
      </c>
      <c r="BP38" s="898" t="s">
        <v>74</v>
      </c>
      <c r="BQ38" s="896"/>
      <c r="BR38" s="896"/>
      <c r="BS38" s="896"/>
      <c r="BT38" s="896"/>
      <c r="BU38" s="896"/>
      <c r="BV38" s="896"/>
      <c r="BW38" s="896"/>
      <c r="BX38" s="896"/>
      <c r="BY38" s="896"/>
      <c r="BZ38" s="896"/>
      <c r="CA38" s="896"/>
      <c r="CB38" s="896"/>
      <c r="CC38" s="896"/>
      <c r="CD38" s="896"/>
      <c r="CE38" s="896"/>
      <c r="CF38" s="896"/>
      <c r="CG38" s="896"/>
      <c r="CH38" s="897"/>
    </row>
    <row r="39" spans="1:86" ht="21.75" customHeight="1">
      <c r="A39" s="944"/>
      <c r="B39" s="946"/>
      <c r="C39" s="946"/>
      <c r="D39" s="946"/>
      <c r="E39" s="946"/>
      <c r="F39" s="946"/>
      <c r="G39" s="946"/>
      <c r="H39" s="946"/>
      <c r="I39" s="946"/>
      <c r="J39" s="947"/>
      <c r="K39" s="947"/>
      <c r="L39" s="947"/>
      <c r="M39" s="947"/>
      <c r="N39" s="947"/>
      <c r="O39" s="948"/>
      <c r="P39" s="948"/>
      <c r="Q39" s="948"/>
      <c r="R39" s="948"/>
      <c r="S39" s="949"/>
      <c r="T39" s="949"/>
      <c r="U39" s="949"/>
      <c r="V39" s="949"/>
      <c r="W39" s="949"/>
      <c r="X39" s="949"/>
      <c r="Y39" s="949"/>
      <c r="Z39" s="946"/>
      <c r="AA39" s="946"/>
      <c r="AB39" s="946"/>
      <c r="AC39" s="946"/>
      <c r="AD39" s="946"/>
      <c r="AE39" s="946"/>
      <c r="AF39" s="946"/>
      <c r="AG39" s="946" t="s">
        <v>76</v>
      </c>
      <c r="AH39" s="946"/>
      <c r="AI39" s="946"/>
      <c r="AJ39" s="946"/>
      <c r="AK39" s="946"/>
      <c r="AL39" s="946"/>
      <c r="AM39" s="946"/>
      <c r="AN39" s="946"/>
      <c r="AO39" s="946"/>
      <c r="AP39" s="946"/>
      <c r="AQ39" s="950">
        <f>入力!R133</f>
        <v>0</v>
      </c>
      <c r="AR39" s="950"/>
      <c r="AS39" s="950"/>
      <c r="AT39" s="950"/>
      <c r="AU39" s="950"/>
      <c r="AV39" s="950"/>
      <c r="AW39" s="950"/>
      <c r="AX39" s="950"/>
      <c r="AY39" s="950"/>
      <c r="AZ39" s="950"/>
      <c r="BA39" s="950"/>
      <c r="BB39" s="950"/>
      <c r="BC39" s="950"/>
      <c r="BD39" s="950"/>
      <c r="BE39" s="950"/>
      <c r="BF39" s="950"/>
      <c r="BG39" s="950"/>
      <c r="BH39" s="950"/>
      <c r="BI39" s="950"/>
      <c r="BJ39" s="950">
        <f>IF(入力!C133="あり",入力!$R$5,)</f>
        <v>0</v>
      </c>
      <c r="BK39" s="950"/>
      <c r="BL39" s="950"/>
      <c r="BM39" s="950"/>
      <c r="BO39" s="65" t="s">
        <v>505</v>
      </c>
      <c r="BP39" s="898" t="s">
        <v>77</v>
      </c>
      <c r="BQ39" s="896"/>
      <c r="BR39" s="896"/>
      <c r="BS39" s="896"/>
      <c r="BT39" s="896"/>
      <c r="BU39" s="896"/>
      <c r="BV39" s="896"/>
      <c r="BW39" s="896"/>
      <c r="BX39" s="896"/>
      <c r="BY39" s="896"/>
      <c r="BZ39" s="896"/>
      <c r="CA39" s="896"/>
      <c r="CB39" s="896"/>
      <c r="CC39" s="896"/>
      <c r="CD39" s="896"/>
      <c r="CE39" s="896"/>
      <c r="CF39" s="896"/>
      <c r="CG39" s="896"/>
      <c r="CH39" s="897"/>
    </row>
    <row r="40" spans="1:86" ht="21.75" customHeight="1">
      <c r="A40" s="944"/>
      <c r="B40" s="946"/>
      <c r="C40" s="946"/>
      <c r="D40" s="946"/>
      <c r="E40" s="946"/>
      <c r="F40" s="946"/>
      <c r="G40" s="946"/>
      <c r="H40" s="946"/>
      <c r="I40" s="946"/>
      <c r="J40" s="947"/>
      <c r="K40" s="947"/>
      <c r="L40" s="947"/>
      <c r="M40" s="947"/>
      <c r="N40" s="947"/>
      <c r="O40" s="948"/>
      <c r="P40" s="948"/>
      <c r="Q40" s="948"/>
      <c r="R40" s="948"/>
      <c r="S40" s="949"/>
      <c r="T40" s="949"/>
      <c r="U40" s="949"/>
      <c r="V40" s="949"/>
      <c r="W40" s="949"/>
      <c r="X40" s="949"/>
      <c r="Y40" s="949"/>
      <c r="Z40" s="946"/>
      <c r="AA40" s="946"/>
      <c r="AB40" s="946"/>
      <c r="AC40" s="946"/>
      <c r="AD40" s="946"/>
      <c r="AE40" s="946"/>
      <c r="AF40" s="946"/>
      <c r="AG40" s="946" t="s">
        <v>78</v>
      </c>
      <c r="AH40" s="969"/>
      <c r="AI40" s="969"/>
      <c r="AJ40" s="969"/>
      <c r="AK40" s="969"/>
      <c r="AL40" s="969"/>
      <c r="AM40" s="969"/>
      <c r="AN40" s="969"/>
      <c r="AO40" s="969"/>
      <c r="AP40" s="969"/>
      <c r="AQ40" s="950">
        <f>入力!R134</f>
        <v>0</v>
      </c>
      <c r="AR40" s="950"/>
      <c r="AS40" s="950"/>
      <c r="AT40" s="950"/>
      <c r="AU40" s="950"/>
      <c r="AV40" s="950"/>
      <c r="AW40" s="950"/>
      <c r="AX40" s="950"/>
      <c r="AY40" s="950"/>
      <c r="AZ40" s="950"/>
      <c r="BA40" s="950"/>
      <c r="BB40" s="950"/>
      <c r="BC40" s="950"/>
      <c r="BD40" s="950"/>
      <c r="BE40" s="950"/>
      <c r="BF40" s="950"/>
      <c r="BG40" s="950"/>
      <c r="BH40" s="950"/>
      <c r="BI40" s="950"/>
      <c r="BJ40" s="950">
        <f>IF(入力!C134="あり",入力!$R$5,)</f>
        <v>0</v>
      </c>
      <c r="BK40" s="950"/>
      <c r="BL40" s="950"/>
      <c r="BM40" s="950"/>
      <c r="BO40" s="65" t="s">
        <v>505</v>
      </c>
      <c r="BP40" s="898" t="s">
        <v>8</v>
      </c>
      <c r="BQ40" s="910"/>
      <c r="BR40" s="910"/>
      <c r="BS40" s="910"/>
      <c r="BT40" s="910"/>
      <c r="BU40" s="910"/>
      <c r="BV40" s="910"/>
      <c r="BW40" s="910"/>
      <c r="BX40" s="910"/>
      <c r="BY40" s="910"/>
      <c r="BZ40" s="910"/>
      <c r="CA40" s="910"/>
      <c r="CB40" s="910"/>
      <c r="CC40" s="910"/>
      <c r="CD40" s="910"/>
      <c r="CE40" s="910"/>
      <c r="CF40" s="910"/>
      <c r="CG40" s="910"/>
      <c r="CH40" s="911"/>
    </row>
    <row r="41" spans="1:86" ht="21.75" customHeight="1">
      <c r="A41" s="944"/>
      <c r="B41" s="946"/>
      <c r="C41" s="946"/>
      <c r="D41" s="946"/>
      <c r="E41" s="946"/>
      <c r="F41" s="946"/>
      <c r="G41" s="946"/>
      <c r="H41" s="946"/>
      <c r="I41" s="946"/>
      <c r="J41" s="947"/>
      <c r="K41" s="947"/>
      <c r="L41" s="947"/>
      <c r="M41" s="947"/>
      <c r="N41" s="947"/>
      <c r="O41" s="948"/>
      <c r="P41" s="948"/>
      <c r="Q41" s="948"/>
      <c r="R41" s="948"/>
      <c r="S41" s="949"/>
      <c r="T41" s="949"/>
      <c r="U41" s="949"/>
      <c r="V41" s="949"/>
      <c r="W41" s="949"/>
      <c r="X41" s="949"/>
      <c r="Y41" s="949"/>
      <c r="Z41" s="946"/>
      <c r="AA41" s="946"/>
      <c r="AB41" s="946"/>
      <c r="AC41" s="946"/>
      <c r="AD41" s="946"/>
      <c r="AE41" s="946"/>
      <c r="AF41" s="946"/>
      <c r="AG41" s="946" t="s">
        <v>79</v>
      </c>
      <c r="AH41" s="946"/>
      <c r="AI41" s="946"/>
      <c r="AJ41" s="946"/>
      <c r="AK41" s="946"/>
      <c r="AL41" s="946"/>
      <c r="AM41" s="946"/>
      <c r="AN41" s="946"/>
      <c r="AO41" s="946"/>
      <c r="AP41" s="946"/>
      <c r="AQ41" s="950" t="str">
        <f>入力!R135</f>
        <v>１．非該当</v>
      </c>
      <c r="AR41" s="950"/>
      <c r="AS41" s="950"/>
      <c r="AT41" s="950"/>
      <c r="AU41" s="950"/>
      <c r="AV41" s="950"/>
      <c r="AW41" s="950"/>
      <c r="AX41" s="950"/>
      <c r="AY41" s="950"/>
      <c r="AZ41" s="950"/>
      <c r="BA41" s="950"/>
      <c r="BB41" s="950"/>
      <c r="BC41" s="950"/>
      <c r="BD41" s="950"/>
      <c r="BE41" s="950"/>
      <c r="BF41" s="950"/>
      <c r="BG41" s="950"/>
      <c r="BH41" s="950"/>
      <c r="BI41" s="950"/>
      <c r="BJ41" s="950">
        <f>IF(入力!C135="あり",入力!$R$5,)</f>
        <v>0</v>
      </c>
      <c r="BK41" s="950"/>
      <c r="BL41" s="950"/>
      <c r="BM41" s="950"/>
      <c r="BO41" s="65" t="s">
        <v>508</v>
      </c>
      <c r="BP41" s="898" t="s">
        <v>80</v>
      </c>
      <c r="BQ41" s="896"/>
      <c r="BR41" s="896"/>
      <c r="BS41" s="896"/>
      <c r="BT41" s="896"/>
      <c r="BU41" s="896"/>
      <c r="BV41" s="896"/>
      <c r="BW41" s="896"/>
      <c r="BX41" s="896"/>
      <c r="BY41" s="896"/>
      <c r="BZ41" s="896"/>
      <c r="CA41" s="896"/>
      <c r="CB41" s="896"/>
      <c r="CC41" s="896"/>
      <c r="CD41" s="896"/>
      <c r="CE41" s="896"/>
      <c r="CF41" s="896"/>
      <c r="CG41" s="896"/>
      <c r="CH41" s="897"/>
    </row>
    <row r="42" spans="1:86" ht="21.75" customHeight="1">
      <c r="A42" s="944"/>
      <c r="B42" s="946"/>
      <c r="C42" s="946"/>
      <c r="D42" s="946"/>
      <c r="E42" s="946"/>
      <c r="F42" s="946"/>
      <c r="G42" s="946"/>
      <c r="H42" s="946"/>
      <c r="I42" s="946"/>
      <c r="J42" s="947"/>
      <c r="K42" s="947"/>
      <c r="L42" s="947"/>
      <c r="M42" s="947"/>
      <c r="N42" s="947"/>
      <c r="O42" s="948"/>
      <c r="P42" s="948"/>
      <c r="Q42" s="948"/>
      <c r="R42" s="948"/>
      <c r="S42" s="949"/>
      <c r="T42" s="949"/>
      <c r="U42" s="949"/>
      <c r="V42" s="949"/>
      <c r="W42" s="949"/>
      <c r="X42" s="949"/>
      <c r="Y42" s="949"/>
      <c r="Z42" s="946"/>
      <c r="AA42" s="946"/>
      <c r="AB42" s="946"/>
      <c r="AC42" s="946"/>
      <c r="AD42" s="946"/>
      <c r="AE42" s="946"/>
      <c r="AF42" s="946"/>
      <c r="AG42" s="946" t="s">
        <v>81</v>
      </c>
      <c r="AH42" s="946"/>
      <c r="AI42" s="946"/>
      <c r="AJ42" s="946"/>
      <c r="AK42" s="946"/>
      <c r="AL42" s="946"/>
      <c r="AM42" s="946"/>
      <c r="AN42" s="946"/>
      <c r="AO42" s="946"/>
      <c r="AP42" s="946"/>
      <c r="AQ42" s="950" t="str">
        <f>入力!R136</f>
        <v>１．非該当</v>
      </c>
      <c r="AR42" s="950"/>
      <c r="AS42" s="950"/>
      <c r="AT42" s="950"/>
      <c r="AU42" s="950"/>
      <c r="AV42" s="950"/>
      <c r="AW42" s="950"/>
      <c r="AX42" s="950"/>
      <c r="AY42" s="950"/>
      <c r="AZ42" s="950"/>
      <c r="BA42" s="950"/>
      <c r="BB42" s="950"/>
      <c r="BC42" s="950"/>
      <c r="BD42" s="950"/>
      <c r="BE42" s="950"/>
      <c r="BF42" s="950"/>
      <c r="BG42" s="950"/>
      <c r="BH42" s="950"/>
      <c r="BI42" s="950"/>
      <c r="BJ42" s="950">
        <f>IF(入力!C136="あり",入力!$R$5,)</f>
        <v>0</v>
      </c>
      <c r="BK42" s="950"/>
      <c r="BL42" s="950"/>
      <c r="BM42" s="950"/>
      <c r="BO42" s="65" t="s">
        <v>508</v>
      </c>
      <c r="BP42" s="898" t="s">
        <v>80</v>
      </c>
      <c r="BQ42" s="896"/>
      <c r="BR42" s="896"/>
      <c r="BS42" s="896"/>
      <c r="BT42" s="896"/>
      <c r="BU42" s="896"/>
      <c r="BV42" s="896"/>
      <c r="BW42" s="896"/>
      <c r="BX42" s="896"/>
      <c r="BY42" s="896"/>
      <c r="BZ42" s="896"/>
      <c r="CA42" s="896"/>
      <c r="CB42" s="896"/>
      <c r="CC42" s="896"/>
      <c r="CD42" s="896"/>
      <c r="CE42" s="896"/>
      <c r="CF42" s="896"/>
      <c r="CG42" s="896"/>
      <c r="CH42" s="897"/>
    </row>
    <row r="43" spans="1:86" ht="22.7" hidden="1" customHeight="1">
      <c r="A43" s="944"/>
      <c r="B43" s="948" t="s">
        <v>82</v>
      </c>
      <c r="C43" s="948"/>
      <c r="D43" s="948"/>
      <c r="E43" s="948"/>
      <c r="F43" s="948"/>
      <c r="G43" s="948"/>
      <c r="H43" s="948"/>
      <c r="I43" s="948"/>
      <c r="J43" s="967"/>
      <c r="K43" s="967"/>
      <c r="L43" s="967"/>
      <c r="M43" s="967"/>
      <c r="N43" s="967"/>
      <c r="O43" s="968"/>
      <c r="P43" s="968"/>
      <c r="Q43" s="968"/>
      <c r="R43" s="968"/>
      <c r="S43" s="949" t="s">
        <v>83</v>
      </c>
      <c r="T43" s="949"/>
      <c r="U43" s="949"/>
      <c r="V43" s="949"/>
      <c r="W43" s="949"/>
      <c r="X43" s="949"/>
      <c r="Y43" s="949"/>
      <c r="Z43" s="968"/>
      <c r="AA43" s="968"/>
      <c r="AB43" s="968"/>
      <c r="AC43" s="968"/>
      <c r="AD43" s="968"/>
      <c r="AE43" s="968"/>
      <c r="AF43" s="968"/>
      <c r="AG43" s="946" t="s">
        <v>17</v>
      </c>
      <c r="AH43" s="946"/>
      <c r="AI43" s="946"/>
      <c r="AJ43" s="946"/>
      <c r="AK43" s="946"/>
      <c r="AL43" s="946"/>
      <c r="AM43" s="946"/>
      <c r="AN43" s="946"/>
      <c r="AO43" s="946"/>
      <c r="AP43" s="946"/>
      <c r="AQ43" s="950">
        <f>入力!R134</f>
        <v>0</v>
      </c>
      <c r="AR43" s="950"/>
      <c r="AS43" s="950"/>
      <c r="AT43" s="950"/>
      <c r="AU43" s="950"/>
      <c r="AV43" s="950"/>
      <c r="AW43" s="950"/>
      <c r="AX43" s="950"/>
      <c r="AY43" s="950"/>
      <c r="AZ43" s="950"/>
      <c r="BA43" s="950"/>
      <c r="BB43" s="950"/>
      <c r="BC43" s="950"/>
      <c r="BD43" s="950"/>
      <c r="BE43" s="950"/>
      <c r="BF43" s="950"/>
      <c r="BG43" s="950"/>
      <c r="BH43" s="950"/>
      <c r="BI43" s="950"/>
      <c r="BJ43" s="950">
        <f>IF(入力!C134="あり",入力!$R$5,)</f>
        <v>0</v>
      </c>
      <c r="BK43" s="950"/>
      <c r="BL43" s="950"/>
      <c r="BM43" s="950"/>
    </row>
    <row r="44" spans="1:86" ht="22.7" hidden="1" customHeight="1">
      <c r="A44" s="944"/>
      <c r="B44" s="948"/>
      <c r="C44" s="948"/>
      <c r="D44" s="948"/>
      <c r="E44" s="948"/>
      <c r="F44" s="948"/>
      <c r="G44" s="948"/>
      <c r="H44" s="948"/>
      <c r="I44" s="948"/>
      <c r="J44" s="967"/>
      <c r="K44" s="967"/>
      <c r="L44" s="967"/>
      <c r="M44" s="967"/>
      <c r="N44" s="967"/>
      <c r="O44" s="968"/>
      <c r="P44" s="968"/>
      <c r="Q44" s="968"/>
      <c r="R44" s="968"/>
      <c r="S44" s="949"/>
      <c r="T44" s="949"/>
      <c r="U44" s="949"/>
      <c r="V44" s="949"/>
      <c r="W44" s="949"/>
      <c r="X44" s="949"/>
      <c r="Y44" s="949"/>
      <c r="Z44" s="968"/>
      <c r="AA44" s="968"/>
      <c r="AB44" s="968"/>
      <c r="AC44" s="968"/>
      <c r="AD44" s="968"/>
      <c r="AE44" s="968"/>
      <c r="AF44" s="968"/>
      <c r="AG44" s="946" t="s">
        <v>12</v>
      </c>
      <c r="AH44" s="946"/>
      <c r="AI44" s="946"/>
      <c r="AJ44" s="946"/>
      <c r="AK44" s="946"/>
      <c r="AL44" s="946"/>
      <c r="AM44" s="946"/>
      <c r="AN44" s="946"/>
      <c r="AO44" s="946"/>
      <c r="AP44" s="946"/>
      <c r="AQ44" s="950" t="str">
        <f>入力!R135</f>
        <v>１．非該当</v>
      </c>
      <c r="AR44" s="950"/>
      <c r="AS44" s="950"/>
      <c r="AT44" s="950"/>
      <c r="AU44" s="950"/>
      <c r="AV44" s="950"/>
      <c r="AW44" s="950"/>
      <c r="AX44" s="950"/>
      <c r="AY44" s="950"/>
      <c r="AZ44" s="950"/>
      <c r="BA44" s="950"/>
      <c r="BB44" s="950"/>
      <c r="BC44" s="950"/>
      <c r="BD44" s="950"/>
      <c r="BE44" s="950"/>
      <c r="BF44" s="950"/>
      <c r="BG44" s="950"/>
      <c r="BH44" s="950"/>
      <c r="BI44" s="950"/>
      <c r="BJ44" s="950">
        <f>IF(入力!C135="あり",入力!$R$5,)</f>
        <v>0</v>
      </c>
      <c r="BK44" s="950"/>
      <c r="BL44" s="950"/>
      <c r="BM44" s="950"/>
    </row>
    <row r="45" spans="1:86" ht="22.7" hidden="1" customHeight="1">
      <c r="A45" s="944"/>
      <c r="B45" s="948"/>
      <c r="C45" s="948"/>
      <c r="D45" s="948"/>
      <c r="E45" s="948"/>
      <c r="F45" s="948"/>
      <c r="G45" s="948"/>
      <c r="H45" s="948"/>
      <c r="I45" s="948"/>
      <c r="J45" s="967"/>
      <c r="K45" s="967"/>
      <c r="L45" s="967"/>
      <c r="M45" s="967"/>
      <c r="N45" s="967"/>
      <c r="O45" s="968"/>
      <c r="P45" s="968"/>
      <c r="Q45" s="968"/>
      <c r="R45" s="968"/>
      <c r="S45" s="949"/>
      <c r="T45" s="949"/>
      <c r="U45" s="949"/>
      <c r="V45" s="949"/>
      <c r="W45" s="949"/>
      <c r="X45" s="949"/>
      <c r="Y45" s="949"/>
      <c r="Z45" s="968"/>
      <c r="AA45" s="968"/>
      <c r="AB45" s="968"/>
      <c r="AC45" s="968"/>
      <c r="AD45" s="968"/>
      <c r="AE45" s="968"/>
      <c r="AF45" s="968"/>
      <c r="AG45" s="946" t="s">
        <v>46</v>
      </c>
      <c r="AH45" s="946"/>
      <c r="AI45" s="946"/>
      <c r="AJ45" s="946"/>
      <c r="AK45" s="946"/>
      <c r="AL45" s="946"/>
      <c r="AM45" s="946"/>
      <c r="AN45" s="946"/>
      <c r="AO45" s="946"/>
      <c r="AP45" s="946"/>
      <c r="AQ45" s="950" t="str">
        <f>入力!R136</f>
        <v>１．非該当</v>
      </c>
      <c r="AR45" s="950"/>
      <c r="AS45" s="950"/>
      <c r="AT45" s="950"/>
      <c r="AU45" s="950"/>
      <c r="AV45" s="950"/>
      <c r="AW45" s="950"/>
      <c r="AX45" s="950"/>
      <c r="AY45" s="950"/>
      <c r="AZ45" s="950"/>
      <c r="BA45" s="950"/>
      <c r="BB45" s="950"/>
      <c r="BC45" s="950"/>
      <c r="BD45" s="950"/>
      <c r="BE45" s="950"/>
      <c r="BF45" s="950"/>
      <c r="BG45" s="950"/>
      <c r="BH45" s="950"/>
      <c r="BI45" s="950"/>
      <c r="BJ45" s="950">
        <f>IF(入力!C136="あり",入力!$R$5,)</f>
        <v>0</v>
      </c>
      <c r="BK45" s="950"/>
      <c r="BL45" s="950"/>
      <c r="BM45" s="950"/>
    </row>
    <row r="46" spans="1:86" ht="21.75" hidden="1" customHeight="1">
      <c r="A46" s="944"/>
      <c r="B46" s="948"/>
      <c r="C46" s="948"/>
      <c r="D46" s="948"/>
      <c r="E46" s="948"/>
      <c r="F46" s="948"/>
      <c r="G46" s="948"/>
      <c r="H46" s="948"/>
      <c r="I46" s="948"/>
      <c r="J46" s="967"/>
      <c r="K46" s="967"/>
      <c r="L46" s="967"/>
      <c r="M46" s="967"/>
      <c r="N46" s="967"/>
      <c r="O46" s="968"/>
      <c r="P46" s="968"/>
      <c r="Q46" s="968"/>
      <c r="R46" s="968"/>
      <c r="S46" s="949"/>
      <c r="T46" s="949"/>
      <c r="U46" s="949"/>
      <c r="V46" s="949"/>
      <c r="W46" s="949"/>
      <c r="X46" s="949"/>
      <c r="Y46" s="949"/>
      <c r="Z46" s="968"/>
      <c r="AA46" s="968"/>
      <c r="AB46" s="968"/>
      <c r="AC46" s="968"/>
      <c r="AD46" s="968"/>
      <c r="AE46" s="968"/>
      <c r="AF46" s="968"/>
      <c r="AG46" s="946" t="s">
        <v>49</v>
      </c>
      <c r="AH46" s="946"/>
      <c r="AI46" s="946"/>
      <c r="AJ46" s="946"/>
      <c r="AK46" s="946"/>
      <c r="AL46" s="946"/>
      <c r="AM46" s="946"/>
      <c r="AN46" s="946"/>
      <c r="AO46" s="946"/>
      <c r="AP46" s="946"/>
      <c r="AQ46" s="950" t="str">
        <f>入力!R137</f>
        <v>１．なし</v>
      </c>
      <c r="AR46" s="950"/>
      <c r="AS46" s="950"/>
      <c r="AT46" s="950"/>
      <c r="AU46" s="950"/>
      <c r="AV46" s="950"/>
      <c r="AW46" s="950"/>
      <c r="AX46" s="950"/>
      <c r="AY46" s="950"/>
      <c r="AZ46" s="950"/>
      <c r="BA46" s="950"/>
      <c r="BB46" s="950"/>
      <c r="BC46" s="950"/>
      <c r="BD46" s="950"/>
      <c r="BE46" s="950"/>
      <c r="BF46" s="950"/>
      <c r="BG46" s="950"/>
      <c r="BH46" s="950"/>
      <c r="BI46" s="950"/>
      <c r="BJ46" s="950">
        <f>IF(入力!C137="あり",入力!$R$5,)</f>
        <v>0</v>
      </c>
      <c r="BK46" s="950"/>
      <c r="BL46" s="950"/>
      <c r="BM46" s="950"/>
    </row>
    <row r="47" spans="1:86" ht="21.95" hidden="1" customHeight="1">
      <c r="A47" s="944"/>
      <c r="B47" s="948"/>
      <c r="C47" s="948"/>
      <c r="D47" s="948"/>
      <c r="E47" s="948"/>
      <c r="F47" s="948"/>
      <c r="G47" s="948"/>
      <c r="H47" s="948"/>
      <c r="I47" s="948"/>
      <c r="J47" s="967"/>
      <c r="K47" s="967"/>
      <c r="L47" s="967"/>
      <c r="M47" s="967"/>
      <c r="N47" s="967"/>
      <c r="O47" s="968"/>
      <c r="P47" s="968"/>
      <c r="Q47" s="968"/>
      <c r="R47" s="968"/>
      <c r="S47" s="949"/>
      <c r="T47" s="949"/>
      <c r="U47" s="949"/>
      <c r="V47" s="949"/>
      <c r="W47" s="949"/>
      <c r="X47" s="949"/>
      <c r="Y47" s="949"/>
      <c r="Z47" s="968"/>
      <c r="AA47" s="968"/>
      <c r="AB47" s="968"/>
      <c r="AC47" s="968"/>
      <c r="AD47" s="968"/>
      <c r="AE47" s="968"/>
      <c r="AF47" s="968"/>
      <c r="AG47" s="946" t="s">
        <v>6</v>
      </c>
      <c r="AH47" s="946"/>
      <c r="AI47" s="946"/>
      <c r="AJ47" s="946"/>
      <c r="AK47" s="946"/>
      <c r="AL47" s="946"/>
      <c r="AM47" s="946"/>
      <c r="AN47" s="946"/>
      <c r="AO47" s="946"/>
      <c r="AP47" s="946"/>
      <c r="AQ47" s="950" t="str">
        <f>入力!R138</f>
        <v>１．なし</v>
      </c>
      <c r="AR47" s="950"/>
      <c r="AS47" s="950"/>
      <c r="AT47" s="950"/>
      <c r="AU47" s="950"/>
      <c r="AV47" s="950"/>
      <c r="AW47" s="950"/>
      <c r="AX47" s="950"/>
      <c r="AY47" s="950"/>
      <c r="AZ47" s="950"/>
      <c r="BA47" s="950"/>
      <c r="BB47" s="950"/>
      <c r="BC47" s="950"/>
      <c r="BD47" s="950"/>
      <c r="BE47" s="950"/>
      <c r="BF47" s="950"/>
      <c r="BG47" s="950"/>
      <c r="BH47" s="950"/>
      <c r="BI47" s="950"/>
      <c r="BJ47" s="950">
        <f>IF(入力!C138="あり",入力!$R$5,)</f>
        <v>0</v>
      </c>
      <c r="BK47" s="950"/>
      <c r="BL47" s="950"/>
      <c r="BM47" s="950"/>
    </row>
    <row r="48" spans="1:86" ht="21.95" hidden="1" customHeight="1">
      <c r="A48" s="944"/>
      <c r="B48" s="948"/>
      <c r="C48" s="948"/>
      <c r="D48" s="948"/>
      <c r="E48" s="948"/>
      <c r="F48" s="948"/>
      <c r="G48" s="948"/>
      <c r="H48" s="948"/>
      <c r="I48" s="948"/>
      <c r="J48" s="967"/>
      <c r="K48" s="967"/>
      <c r="L48" s="967"/>
      <c r="M48" s="967"/>
      <c r="N48" s="967"/>
      <c r="O48" s="968"/>
      <c r="P48" s="968"/>
      <c r="Q48" s="968"/>
      <c r="R48" s="968"/>
      <c r="S48" s="949"/>
      <c r="T48" s="949"/>
      <c r="U48" s="949"/>
      <c r="V48" s="949"/>
      <c r="W48" s="949"/>
      <c r="X48" s="949"/>
      <c r="Y48" s="949"/>
      <c r="Z48" s="968"/>
      <c r="AA48" s="968"/>
      <c r="AB48" s="968"/>
      <c r="AC48" s="968"/>
      <c r="AD48" s="968"/>
      <c r="AE48" s="968"/>
      <c r="AF48" s="968"/>
      <c r="AG48" s="946" t="s">
        <v>20</v>
      </c>
      <c r="AH48" s="946"/>
      <c r="AI48" s="946"/>
      <c r="AJ48" s="946"/>
      <c r="AK48" s="946"/>
      <c r="AL48" s="946"/>
      <c r="AM48" s="946"/>
      <c r="AN48" s="946"/>
      <c r="AO48" s="946"/>
      <c r="AP48" s="946"/>
      <c r="AQ48" s="950">
        <f>入力!S139</f>
        <v>0</v>
      </c>
      <c r="AR48" s="950"/>
      <c r="AS48" s="950"/>
      <c r="AT48" s="950"/>
      <c r="AU48" s="950"/>
      <c r="AV48" s="950"/>
      <c r="AW48" s="950"/>
      <c r="AX48" s="950"/>
      <c r="AY48" s="950"/>
      <c r="AZ48" s="950"/>
      <c r="BA48" s="950"/>
      <c r="BB48" s="950"/>
      <c r="BC48" s="950"/>
      <c r="BD48" s="950"/>
      <c r="BE48" s="950"/>
      <c r="BF48" s="950"/>
      <c r="BG48" s="950"/>
      <c r="BH48" s="950"/>
      <c r="BI48" s="950"/>
      <c r="BJ48" s="950">
        <f>IF(入力!C139="あり",入力!$R$5,)</f>
        <v>0</v>
      </c>
      <c r="BK48" s="950"/>
      <c r="BL48" s="950"/>
      <c r="BM48" s="950"/>
    </row>
    <row r="49" spans="1:86" ht="21.95" hidden="1" customHeight="1">
      <c r="A49" s="944"/>
      <c r="B49" s="948"/>
      <c r="C49" s="948"/>
      <c r="D49" s="948"/>
      <c r="E49" s="948"/>
      <c r="F49" s="948"/>
      <c r="G49" s="948"/>
      <c r="H49" s="948"/>
      <c r="I49" s="948"/>
      <c r="J49" s="967"/>
      <c r="K49" s="967"/>
      <c r="L49" s="967"/>
      <c r="M49" s="967"/>
      <c r="N49" s="967"/>
      <c r="O49" s="968"/>
      <c r="P49" s="968"/>
      <c r="Q49" s="968"/>
      <c r="R49" s="968"/>
      <c r="S49" s="949"/>
      <c r="T49" s="949"/>
      <c r="U49" s="949"/>
      <c r="V49" s="949"/>
      <c r="W49" s="949"/>
      <c r="X49" s="949"/>
      <c r="Y49" s="949"/>
      <c r="Z49" s="968"/>
      <c r="AA49" s="968"/>
      <c r="AB49" s="968"/>
      <c r="AC49" s="968"/>
      <c r="AD49" s="968"/>
      <c r="AE49" s="968"/>
      <c r="AF49" s="968"/>
      <c r="AG49" s="946" t="s">
        <v>51</v>
      </c>
      <c r="AH49" s="946"/>
      <c r="AI49" s="946"/>
      <c r="AJ49" s="946"/>
      <c r="AK49" s="946"/>
      <c r="AL49" s="946"/>
      <c r="AM49" s="946"/>
      <c r="AN49" s="946"/>
      <c r="AO49" s="946"/>
      <c r="AP49" s="946"/>
      <c r="AQ49" s="950">
        <f>入力!R140</f>
        <v>0</v>
      </c>
      <c r="AR49" s="950"/>
      <c r="AS49" s="950"/>
      <c r="AT49" s="950"/>
      <c r="AU49" s="950"/>
      <c r="AV49" s="950"/>
      <c r="AW49" s="950"/>
      <c r="AX49" s="950"/>
      <c r="AY49" s="950"/>
      <c r="AZ49" s="950"/>
      <c r="BA49" s="950"/>
      <c r="BB49" s="950"/>
      <c r="BC49" s="950"/>
      <c r="BD49" s="950"/>
      <c r="BE49" s="950"/>
      <c r="BF49" s="950"/>
      <c r="BG49" s="950"/>
      <c r="BH49" s="950"/>
      <c r="BI49" s="950"/>
      <c r="BJ49" s="950">
        <f>IF(入力!C140="あり",入力!$R$5,)</f>
        <v>0</v>
      </c>
      <c r="BK49" s="950"/>
      <c r="BL49" s="950"/>
      <c r="BM49" s="950"/>
    </row>
    <row r="50" spans="1:86" ht="21.95" hidden="1" customHeight="1">
      <c r="A50" s="944"/>
      <c r="B50" s="948"/>
      <c r="C50" s="948"/>
      <c r="D50" s="948"/>
      <c r="E50" s="948"/>
      <c r="F50" s="948"/>
      <c r="G50" s="948"/>
      <c r="H50" s="948"/>
      <c r="I50" s="948"/>
      <c r="J50" s="967"/>
      <c r="K50" s="967"/>
      <c r="L50" s="967"/>
      <c r="M50" s="967"/>
      <c r="N50" s="967"/>
      <c r="O50" s="968"/>
      <c r="P50" s="968"/>
      <c r="Q50" s="968"/>
      <c r="R50" s="968"/>
      <c r="S50" s="949"/>
      <c r="T50" s="949"/>
      <c r="U50" s="949"/>
      <c r="V50" s="949"/>
      <c r="W50" s="949"/>
      <c r="X50" s="949"/>
      <c r="Y50" s="949"/>
      <c r="Z50" s="968"/>
      <c r="AA50" s="968"/>
      <c r="AB50" s="968"/>
      <c r="AC50" s="968"/>
      <c r="AD50" s="968"/>
      <c r="AE50" s="968"/>
      <c r="AF50" s="968"/>
      <c r="AG50" s="946" t="s">
        <v>52</v>
      </c>
      <c r="AH50" s="946"/>
      <c r="AI50" s="946"/>
      <c r="AJ50" s="946"/>
      <c r="AK50" s="946"/>
      <c r="AL50" s="946"/>
      <c r="AM50" s="946"/>
      <c r="AN50" s="946"/>
      <c r="AO50" s="946"/>
      <c r="AP50" s="946"/>
      <c r="AQ50" s="950" t="str">
        <f>入力!R141</f>
        <v>令和8年1月31日</v>
      </c>
      <c r="AR50" s="950"/>
      <c r="AS50" s="950"/>
      <c r="AT50" s="950"/>
      <c r="AU50" s="950"/>
      <c r="AV50" s="950"/>
      <c r="AW50" s="950"/>
      <c r="AX50" s="950"/>
      <c r="AY50" s="950"/>
      <c r="AZ50" s="950"/>
      <c r="BA50" s="950"/>
      <c r="BB50" s="950"/>
      <c r="BC50" s="950"/>
      <c r="BD50" s="950"/>
      <c r="BE50" s="950"/>
      <c r="BF50" s="950"/>
      <c r="BG50" s="950"/>
      <c r="BH50" s="950"/>
      <c r="BI50" s="950"/>
      <c r="BJ50" s="950">
        <f>IF(入力!C141="あり",入力!$R$5,)</f>
        <v>0</v>
      </c>
      <c r="BK50" s="950"/>
      <c r="BL50" s="950"/>
      <c r="BM50" s="950"/>
    </row>
    <row r="51" spans="1:86" ht="22.7" hidden="1" customHeight="1">
      <c r="A51" s="944"/>
      <c r="B51" s="948"/>
      <c r="C51" s="948"/>
      <c r="D51" s="948"/>
      <c r="E51" s="948"/>
      <c r="F51" s="948"/>
      <c r="G51" s="948"/>
      <c r="H51" s="948"/>
      <c r="I51" s="948"/>
      <c r="J51" s="967"/>
      <c r="K51" s="967"/>
      <c r="L51" s="967"/>
      <c r="M51" s="967"/>
      <c r="N51" s="967"/>
      <c r="O51" s="968"/>
      <c r="P51" s="968"/>
      <c r="Q51" s="968"/>
      <c r="R51" s="968"/>
      <c r="S51" s="949"/>
      <c r="T51" s="949"/>
      <c r="U51" s="949"/>
      <c r="V51" s="949"/>
      <c r="W51" s="949"/>
      <c r="X51" s="949"/>
      <c r="Y51" s="949"/>
      <c r="Z51" s="968"/>
      <c r="AA51" s="968"/>
      <c r="AB51" s="968"/>
      <c r="AC51" s="968"/>
      <c r="AD51" s="968"/>
      <c r="AE51" s="968"/>
      <c r="AF51" s="968"/>
      <c r="AG51" s="946" t="s">
        <v>57</v>
      </c>
      <c r="AH51" s="946"/>
      <c r="AI51" s="946"/>
      <c r="AJ51" s="946"/>
      <c r="AK51" s="946"/>
      <c r="AL51" s="946"/>
      <c r="AM51" s="946"/>
      <c r="AN51" s="946"/>
      <c r="AO51" s="946"/>
      <c r="AP51" s="946"/>
      <c r="AQ51" s="950" t="str">
        <f>入力!R143</f>
        <v>令和8年6月1日</v>
      </c>
      <c r="AR51" s="950"/>
      <c r="AS51" s="950"/>
      <c r="AT51" s="950"/>
      <c r="AU51" s="950"/>
      <c r="AV51" s="950"/>
      <c r="AW51" s="950"/>
      <c r="AX51" s="950"/>
      <c r="AY51" s="950"/>
      <c r="AZ51" s="950"/>
      <c r="BA51" s="950"/>
      <c r="BB51" s="950"/>
      <c r="BC51" s="950"/>
      <c r="BD51" s="950"/>
      <c r="BE51" s="950"/>
      <c r="BF51" s="950"/>
      <c r="BG51" s="950"/>
      <c r="BH51" s="950"/>
      <c r="BI51" s="950"/>
      <c r="BJ51" s="950">
        <f>IF(入力!C143="あり",入力!$R$5,)</f>
        <v>0</v>
      </c>
      <c r="BK51" s="950"/>
      <c r="BL51" s="950"/>
      <c r="BM51" s="950"/>
    </row>
    <row r="52" spans="1:86" ht="22.7" hidden="1" customHeight="1">
      <c r="A52" s="944"/>
      <c r="B52" s="948"/>
      <c r="C52" s="948"/>
      <c r="D52" s="948"/>
      <c r="E52" s="948"/>
      <c r="F52" s="948"/>
      <c r="G52" s="948"/>
      <c r="H52" s="948"/>
      <c r="I52" s="948"/>
      <c r="J52" s="967"/>
      <c r="K52" s="967"/>
      <c r="L52" s="967"/>
      <c r="M52" s="967"/>
      <c r="N52" s="967"/>
      <c r="O52" s="968"/>
      <c r="P52" s="968"/>
      <c r="Q52" s="968"/>
      <c r="R52" s="968"/>
      <c r="S52" s="949"/>
      <c r="T52" s="949"/>
      <c r="U52" s="949"/>
      <c r="V52" s="949"/>
      <c r="W52" s="949"/>
      <c r="X52" s="949"/>
      <c r="Y52" s="949"/>
      <c r="Z52" s="968"/>
      <c r="AA52" s="968"/>
      <c r="AB52" s="968"/>
      <c r="AC52" s="968"/>
      <c r="AD52" s="968"/>
      <c r="AE52" s="968"/>
      <c r="AF52" s="968"/>
      <c r="AG52" s="946" t="s">
        <v>60</v>
      </c>
      <c r="AH52" s="946"/>
      <c r="AI52" s="946"/>
      <c r="AJ52" s="946"/>
      <c r="AK52" s="946"/>
      <c r="AL52" s="946"/>
      <c r="AM52" s="946"/>
      <c r="AN52" s="946"/>
      <c r="AO52" s="946"/>
      <c r="AP52" s="946"/>
      <c r="AQ52" s="950">
        <f>入力!R144</f>
        <v>0</v>
      </c>
      <c r="AR52" s="950"/>
      <c r="AS52" s="950"/>
      <c r="AT52" s="950"/>
      <c r="AU52" s="950"/>
      <c r="AV52" s="950"/>
      <c r="AW52" s="950"/>
      <c r="AX52" s="950"/>
      <c r="AY52" s="950"/>
      <c r="AZ52" s="950"/>
      <c r="BA52" s="950"/>
      <c r="BB52" s="950"/>
      <c r="BC52" s="950"/>
      <c r="BD52" s="950"/>
      <c r="BE52" s="950"/>
      <c r="BF52" s="950"/>
      <c r="BG52" s="950"/>
      <c r="BH52" s="950"/>
      <c r="BI52" s="950"/>
      <c r="BJ52" s="950">
        <f>IF(入力!C144="あり",入力!$R$5,)</f>
        <v>0</v>
      </c>
      <c r="BK52" s="950"/>
      <c r="BL52" s="950"/>
      <c r="BM52" s="950"/>
    </row>
    <row r="53" spans="1:86" ht="22.7" hidden="1" customHeight="1">
      <c r="A53" s="944"/>
      <c r="B53" s="948"/>
      <c r="C53" s="948"/>
      <c r="D53" s="948"/>
      <c r="E53" s="948"/>
      <c r="F53" s="948"/>
      <c r="G53" s="948"/>
      <c r="H53" s="948"/>
      <c r="I53" s="948"/>
      <c r="J53" s="967"/>
      <c r="K53" s="967"/>
      <c r="L53" s="967"/>
      <c r="M53" s="967"/>
      <c r="N53" s="967"/>
      <c r="O53" s="968"/>
      <c r="P53" s="968"/>
      <c r="Q53" s="968"/>
      <c r="R53" s="968"/>
      <c r="S53" s="949"/>
      <c r="T53" s="949"/>
      <c r="U53" s="949"/>
      <c r="V53" s="949"/>
      <c r="W53" s="949"/>
      <c r="X53" s="949"/>
      <c r="Y53" s="949"/>
      <c r="Z53" s="968"/>
      <c r="AA53" s="968"/>
      <c r="AB53" s="968"/>
      <c r="AC53" s="968"/>
      <c r="AD53" s="968"/>
      <c r="AE53" s="968"/>
      <c r="AF53" s="968"/>
      <c r="AG53" s="946" t="s">
        <v>16</v>
      </c>
      <c r="AH53" s="946"/>
      <c r="AI53" s="946"/>
      <c r="AJ53" s="946"/>
      <c r="AK53" s="946"/>
      <c r="AL53" s="946"/>
      <c r="AM53" s="946"/>
      <c r="AN53" s="946"/>
      <c r="AO53" s="946"/>
      <c r="AP53" s="946"/>
      <c r="AQ53" s="950">
        <f>入力!R145</f>
        <v>0</v>
      </c>
      <c r="AR53" s="950"/>
      <c r="AS53" s="950"/>
      <c r="AT53" s="950"/>
      <c r="AU53" s="950"/>
      <c r="AV53" s="950"/>
      <c r="AW53" s="950"/>
      <c r="AX53" s="950"/>
      <c r="AY53" s="950"/>
      <c r="AZ53" s="950"/>
      <c r="BA53" s="950"/>
      <c r="BB53" s="950"/>
      <c r="BC53" s="950"/>
      <c r="BD53" s="950"/>
      <c r="BE53" s="950"/>
      <c r="BF53" s="950"/>
      <c r="BG53" s="950"/>
      <c r="BH53" s="950"/>
      <c r="BI53" s="950"/>
      <c r="BJ53" s="950">
        <f>IF(入力!C145="あり",入力!$R$5,)</f>
        <v>0</v>
      </c>
      <c r="BK53" s="950"/>
      <c r="BL53" s="950"/>
      <c r="BM53" s="950"/>
    </row>
    <row r="54" spans="1:86" ht="22.7" hidden="1" customHeight="1">
      <c r="A54" s="944"/>
      <c r="B54" s="948"/>
      <c r="C54" s="948"/>
      <c r="D54" s="948"/>
      <c r="E54" s="948"/>
      <c r="F54" s="948"/>
      <c r="G54" s="948"/>
      <c r="H54" s="948"/>
      <c r="I54" s="948"/>
      <c r="J54" s="967"/>
      <c r="K54" s="967"/>
      <c r="L54" s="967"/>
      <c r="M54" s="967"/>
      <c r="N54" s="967"/>
      <c r="O54" s="968"/>
      <c r="P54" s="968"/>
      <c r="Q54" s="968"/>
      <c r="R54" s="968"/>
      <c r="S54" s="949"/>
      <c r="T54" s="949"/>
      <c r="U54" s="949"/>
      <c r="V54" s="949"/>
      <c r="W54" s="949"/>
      <c r="X54" s="949"/>
      <c r="Y54" s="949"/>
      <c r="Z54" s="968"/>
      <c r="AA54" s="968"/>
      <c r="AB54" s="968"/>
      <c r="AC54" s="968"/>
      <c r="AD54" s="968"/>
      <c r="AE54" s="968"/>
      <c r="AF54" s="968"/>
      <c r="AG54" s="946" t="s">
        <v>62</v>
      </c>
      <c r="AH54" s="946"/>
      <c r="AI54" s="946"/>
      <c r="AJ54" s="946"/>
      <c r="AK54" s="946"/>
      <c r="AL54" s="946"/>
      <c r="AM54" s="946"/>
      <c r="AN54" s="946"/>
      <c r="AO54" s="946"/>
      <c r="AP54" s="946"/>
      <c r="AQ54" s="950">
        <f>入力!R146</f>
        <v>0</v>
      </c>
      <c r="AR54" s="950"/>
      <c r="AS54" s="950"/>
      <c r="AT54" s="950"/>
      <c r="AU54" s="950"/>
      <c r="AV54" s="950"/>
      <c r="AW54" s="950"/>
      <c r="AX54" s="950"/>
      <c r="AY54" s="950"/>
      <c r="AZ54" s="950"/>
      <c r="BA54" s="950"/>
      <c r="BB54" s="950"/>
      <c r="BC54" s="950"/>
      <c r="BD54" s="950"/>
      <c r="BE54" s="950"/>
      <c r="BF54" s="950"/>
      <c r="BG54" s="950"/>
      <c r="BH54" s="950"/>
      <c r="BI54" s="950"/>
      <c r="BJ54" s="950">
        <f>IF(入力!C146="あり",入力!$R$5,)</f>
        <v>0</v>
      </c>
      <c r="BK54" s="950"/>
      <c r="BL54" s="950"/>
      <c r="BM54" s="950"/>
    </row>
    <row r="55" spans="1:86" ht="21.75" hidden="1" customHeight="1">
      <c r="A55" s="944"/>
      <c r="B55" s="948"/>
      <c r="C55" s="948"/>
      <c r="D55" s="948"/>
      <c r="E55" s="948"/>
      <c r="F55" s="948"/>
      <c r="G55" s="948"/>
      <c r="H55" s="948"/>
      <c r="I55" s="948"/>
      <c r="J55" s="967"/>
      <c r="K55" s="967"/>
      <c r="L55" s="967"/>
      <c r="M55" s="967"/>
      <c r="N55" s="967"/>
      <c r="O55" s="968"/>
      <c r="P55" s="968"/>
      <c r="Q55" s="968"/>
      <c r="R55" s="968"/>
      <c r="S55" s="949"/>
      <c r="T55" s="949"/>
      <c r="U55" s="949"/>
      <c r="V55" s="949"/>
      <c r="W55" s="949"/>
      <c r="X55" s="949"/>
      <c r="Y55" s="949"/>
      <c r="Z55" s="968"/>
      <c r="AA55" s="968"/>
      <c r="AB55" s="968"/>
      <c r="AC55" s="968"/>
      <c r="AD55" s="968"/>
      <c r="AE55" s="968"/>
      <c r="AF55" s="968"/>
      <c r="AG55" s="946" t="s">
        <v>70</v>
      </c>
      <c r="AH55" s="946"/>
      <c r="AI55" s="946"/>
      <c r="AJ55" s="946"/>
      <c r="AK55" s="946"/>
      <c r="AL55" s="946"/>
      <c r="AM55" s="946"/>
      <c r="AN55" s="946"/>
      <c r="AO55" s="946"/>
      <c r="AP55" s="946"/>
      <c r="AQ55" s="950">
        <f>入力!R147</f>
        <v>0</v>
      </c>
      <c r="AR55" s="950"/>
      <c r="AS55" s="950"/>
      <c r="AT55" s="950"/>
      <c r="AU55" s="950"/>
      <c r="AV55" s="950"/>
      <c r="AW55" s="950"/>
      <c r="AX55" s="950"/>
      <c r="AY55" s="950"/>
      <c r="AZ55" s="950"/>
      <c r="BA55" s="950"/>
      <c r="BB55" s="950"/>
      <c r="BC55" s="950"/>
      <c r="BD55" s="950"/>
      <c r="BE55" s="950"/>
      <c r="BF55" s="950"/>
      <c r="BG55" s="950"/>
      <c r="BH55" s="950"/>
      <c r="BI55" s="950"/>
      <c r="BJ55" s="950">
        <f>IF(入力!C147="あり",入力!$R$5,)</f>
        <v>0</v>
      </c>
      <c r="BK55" s="950"/>
      <c r="BL55" s="950"/>
      <c r="BM55" s="950"/>
    </row>
    <row r="56" spans="1:86" ht="22.7" hidden="1" customHeight="1">
      <c r="A56" s="944"/>
      <c r="B56" s="948"/>
      <c r="C56" s="948"/>
      <c r="D56" s="948"/>
      <c r="E56" s="948"/>
      <c r="F56" s="948"/>
      <c r="G56" s="948"/>
      <c r="H56" s="948"/>
      <c r="I56" s="948"/>
      <c r="J56" s="967"/>
      <c r="K56" s="967"/>
      <c r="L56" s="967"/>
      <c r="M56" s="967"/>
      <c r="N56" s="967"/>
      <c r="O56" s="968"/>
      <c r="P56" s="968"/>
      <c r="Q56" s="968"/>
      <c r="R56" s="968"/>
      <c r="S56" s="949"/>
      <c r="T56" s="949"/>
      <c r="U56" s="949"/>
      <c r="V56" s="949"/>
      <c r="W56" s="949"/>
      <c r="X56" s="949"/>
      <c r="Y56" s="949"/>
      <c r="Z56" s="968"/>
      <c r="AA56" s="968"/>
      <c r="AB56" s="968"/>
      <c r="AC56" s="968"/>
      <c r="AD56" s="968"/>
      <c r="AE56" s="968"/>
      <c r="AF56" s="968"/>
      <c r="AG56" s="946" t="s">
        <v>84</v>
      </c>
      <c r="AH56" s="946"/>
      <c r="AI56" s="946"/>
      <c r="AJ56" s="946"/>
      <c r="AK56" s="946"/>
      <c r="AL56" s="946"/>
      <c r="AM56" s="946"/>
      <c r="AN56" s="946"/>
      <c r="AO56" s="946"/>
      <c r="AP56" s="946"/>
      <c r="AQ56" s="950">
        <f>入力!R148</f>
        <v>0</v>
      </c>
      <c r="AR56" s="950"/>
      <c r="AS56" s="950"/>
      <c r="AT56" s="950"/>
      <c r="AU56" s="950"/>
      <c r="AV56" s="950"/>
      <c r="AW56" s="950"/>
      <c r="AX56" s="950"/>
      <c r="AY56" s="950"/>
      <c r="AZ56" s="950"/>
      <c r="BA56" s="950"/>
      <c r="BB56" s="950"/>
      <c r="BC56" s="950"/>
      <c r="BD56" s="950"/>
      <c r="BE56" s="950"/>
      <c r="BF56" s="950"/>
      <c r="BG56" s="950"/>
      <c r="BH56" s="950"/>
      <c r="BI56" s="950"/>
      <c r="BJ56" s="950">
        <f>IF(入力!C148="あり",入力!$R$5,)</f>
        <v>0</v>
      </c>
      <c r="BK56" s="950"/>
      <c r="BL56" s="950"/>
      <c r="BM56" s="950"/>
    </row>
    <row r="57" spans="1:86" ht="22.7" hidden="1" customHeight="1">
      <c r="A57" s="944"/>
      <c r="B57" s="948"/>
      <c r="C57" s="948"/>
      <c r="D57" s="948"/>
      <c r="E57" s="948"/>
      <c r="F57" s="948"/>
      <c r="G57" s="948"/>
      <c r="H57" s="948"/>
      <c r="I57" s="948"/>
      <c r="J57" s="967"/>
      <c r="K57" s="967"/>
      <c r="L57" s="967"/>
      <c r="M57" s="967"/>
      <c r="N57" s="967"/>
      <c r="O57" s="968"/>
      <c r="P57" s="968"/>
      <c r="Q57" s="968"/>
      <c r="R57" s="968"/>
      <c r="S57" s="949"/>
      <c r="T57" s="949"/>
      <c r="U57" s="949"/>
      <c r="V57" s="949"/>
      <c r="W57" s="949"/>
      <c r="X57" s="949"/>
      <c r="Y57" s="949"/>
      <c r="Z57" s="968"/>
      <c r="AA57" s="968"/>
      <c r="AB57" s="968"/>
      <c r="AC57" s="968"/>
      <c r="AD57" s="968"/>
      <c r="AE57" s="968"/>
      <c r="AF57" s="968"/>
      <c r="AG57" s="946" t="s">
        <v>14</v>
      </c>
      <c r="AH57" s="946"/>
      <c r="AI57" s="946"/>
      <c r="AJ57" s="946"/>
      <c r="AK57" s="946"/>
      <c r="AL57" s="946"/>
      <c r="AM57" s="946"/>
      <c r="AN57" s="946"/>
      <c r="AO57" s="946"/>
      <c r="AP57" s="946"/>
      <c r="AQ57" s="950">
        <f>入力!R149</f>
        <v>0</v>
      </c>
      <c r="AR57" s="950"/>
      <c r="AS57" s="950"/>
      <c r="AT57" s="950"/>
      <c r="AU57" s="950"/>
      <c r="AV57" s="950"/>
      <c r="AW57" s="950"/>
      <c r="AX57" s="950"/>
      <c r="AY57" s="950"/>
      <c r="AZ57" s="950"/>
      <c r="BA57" s="950"/>
      <c r="BB57" s="950"/>
      <c r="BC57" s="950"/>
      <c r="BD57" s="950"/>
      <c r="BE57" s="950"/>
      <c r="BF57" s="950"/>
      <c r="BG57" s="950"/>
      <c r="BH57" s="950"/>
      <c r="BI57" s="950"/>
      <c r="BJ57" s="950">
        <f>IF(入力!C149="あり",入力!$R$5,)</f>
        <v>0</v>
      </c>
      <c r="BK57" s="950"/>
      <c r="BL57" s="950"/>
      <c r="BM57" s="950"/>
    </row>
    <row r="58" spans="1:86" ht="22.7" hidden="1" customHeight="1">
      <c r="A58" s="944"/>
      <c r="B58" s="948"/>
      <c r="C58" s="948"/>
      <c r="D58" s="948"/>
      <c r="E58" s="948"/>
      <c r="F58" s="948"/>
      <c r="G58" s="948"/>
      <c r="H58" s="948"/>
      <c r="I58" s="948"/>
      <c r="J58" s="967"/>
      <c r="K58" s="967"/>
      <c r="L58" s="967"/>
      <c r="M58" s="967"/>
      <c r="N58" s="967"/>
      <c r="O58" s="968"/>
      <c r="P58" s="968"/>
      <c r="Q58" s="968"/>
      <c r="R58" s="968"/>
      <c r="S58" s="949"/>
      <c r="T58" s="949"/>
      <c r="U58" s="949"/>
      <c r="V58" s="949"/>
      <c r="W58" s="949"/>
      <c r="X58" s="949"/>
      <c r="Y58" s="949"/>
      <c r="Z58" s="968"/>
      <c r="AA58" s="968"/>
      <c r="AB58" s="968"/>
      <c r="AC58" s="968"/>
      <c r="AD58" s="968"/>
      <c r="AE58" s="968"/>
      <c r="AF58" s="968"/>
      <c r="AG58" s="946" t="s">
        <v>71</v>
      </c>
      <c r="AH58" s="946"/>
      <c r="AI58" s="946"/>
      <c r="AJ58" s="946"/>
      <c r="AK58" s="946"/>
      <c r="AL58" s="946"/>
      <c r="AM58" s="946"/>
      <c r="AN58" s="946"/>
      <c r="AO58" s="946"/>
      <c r="AP58" s="946"/>
      <c r="AQ58" s="950">
        <f>入力!R150</f>
        <v>0</v>
      </c>
      <c r="AR58" s="950"/>
      <c r="AS58" s="950"/>
      <c r="AT58" s="950"/>
      <c r="AU58" s="950"/>
      <c r="AV58" s="950"/>
      <c r="AW58" s="950"/>
      <c r="AX58" s="950"/>
      <c r="AY58" s="950"/>
      <c r="AZ58" s="950"/>
      <c r="BA58" s="950"/>
      <c r="BB58" s="950"/>
      <c r="BC58" s="950"/>
      <c r="BD58" s="950"/>
      <c r="BE58" s="950"/>
      <c r="BF58" s="950"/>
      <c r="BG58" s="950"/>
      <c r="BH58" s="950"/>
      <c r="BI58" s="950"/>
      <c r="BJ58" s="950">
        <f>IF(入力!C150="あり",入力!$R$5,)</f>
        <v>0</v>
      </c>
      <c r="BK58" s="950"/>
      <c r="BL58" s="950"/>
      <c r="BM58" s="950"/>
    </row>
    <row r="59" spans="1:86" ht="44.1" hidden="1" customHeight="1">
      <c r="A59" s="944"/>
      <c r="B59" s="948"/>
      <c r="C59" s="948"/>
      <c r="D59" s="948"/>
      <c r="E59" s="948"/>
      <c r="F59" s="948"/>
      <c r="G59" s="948"/>
      <c r="H59" s="948"/>
      <c r="I59" s="948"/>
      <c r="J59" s="967"/>
      <c r="K59" s="967"/>
      <c r="L59" s="967"/>
      <c r="M59" s="967"/>
      <c r="N59" s="967"/>
      <c r="O59" s="968"/>
      <c r="P59" s="968"/>
      <c r="Q59" s="968"/>
      <c r="R59" s="968"/>
      <c r="S59" s="949"/>
      <c r="T59" s="949"/>
      <c r="U59" s="949"/>
      <c r="V59" s="949"/>
      <c r="W59" s="949"/>
      <c r="X59" s="949"/>
      <c r="Y59" s="949"/>
      <c r="Z59" s="968"/>
      <c r="AA59" s="968"/>
      <c r="AB59" s="968"/>
      <c r="AC59" s="968"/>
      <c r="AD59" s="968"/>
      <c r="AE59" s="968"/>
      <c r="AF59" s="968"/>
      <c r="AG59" s="946" t="s">
        <v>72</v>
      </c>
      <c r="AH59" s="946"/>
      <c r="AI59" s="946"/>
      <c r="AJ59" s="946"/>
      <c r="AK59" s="946"/>
      <c r="AL59" s="946"/>
      <c r="AM59" s="946"/>
      <c r="AN59" s="946"/>
      <c r="AO59" s="946"/>
      <c r="AP59" s="946"/>
      <c r="AQ59" s="950">
        <f>入力!R151</f>
        <v>0</v>
      </c>
      <c r="AR59" s="950"/>
      <c r="AS59" s="950"/>
      <c r="AT59" s="950"/>
      <c r="AU59" s="950"/>
      <c r="AV59" s="950"/>
      <c r="AW59" s="950"/>
      <c r="AX59" s="950"/>
      <c r="AY59" s="950"/>
      <c r="AZ59" s="950"/>
      <c r="BA59" s="950"/>
      <c r="BB59" s="950"/>
      <c r="BC59" s="950"/>
      <c r="BD59" s="950"/>
      <c r="BE59" s="950"/>
      <c r="BF59" s="950"/>
      <c r="BG59" s="950"/>
      <c r="BH59" s="950"/>
      <c r="BI59" s="950"/>
      <c r="BJ59" s="950">
        <f>IF(入力!C151="あり",入力!$R$5,)</f>
        <v>0</v>
      </c>
      <c r="BK59" s="950"/>
      <c r="BL59" s="950"/>
      <c r="BM59" s="950"/>
    </row>
    <row r="60" spans="1:86" ht="21.75" hidden="1" customHeight="1">
      <c r="A60" s="944"/>
      <c r="B60" s="948"/>
      <c r="C60" s="948"/>
      <c r="D60" s="948"/>
      <c r="E60" s="948"/>
      <c r="F60" s="948"/>
      <c r="G60" s="948"/>
      <c r="H60" s="948"/>
      <c r="I60" s="948"/>
      <c r="J60" s="967"/>
      <c r="K60" s="967"/>
      <c r="L60" s="967"/>
      <c r="M60" s="967"/>
      <c r="N60" s="967"/>
      <c r="O60" s="968"/>
      <c r="P60" s="968"/>
      <c r="Q60" s="968"/>
      <c r="R60" s="968"/>
      <c r="S60" s="949"/>
      <c r="T60" s="949"/>
      <c r="U60" s="949"/>
      <c r="V60" s="949"/>
      <c r="W60" s="949"/>
      <c r="X60" s="949"/>
      <c r="Y60" s="949"/>
      <c r="Z60" s="968"/>
      <c r="AA60" s="968"/>
      <c r="AB60" s="968"/>
      <c r="AC60" s="968"/>
      <c r="AD60" s="968"/>
      <c r="AE60" s="968"/>
      <c r="AF60" s="968"/>
      <c r="AG60" s="946" t="s">
        <v>73</v>
      </c>
      <c r="AH60" s="946"/>
      <c r="AI60" s="946"/>
      <c r="AJ60" s="946"/>
      <c r="AK60" s="946"/>
      <c r="AL60" s="946"/>
      <c r="AM60" s="946"/>
      <c r="AN60" s="946"/>
      <c r="AO60" s="946"/>
      <c r="AP60" s="946"/>
      <c r="AQ60" s="950">
        <f>入力!R152</f>
        <v>0</v>
      </c>
      <c r="AR60" s="950"/>
      <c r="AS60" s="950"/>
      <c r="AT60" s="950"/>
      <c r="AU60" s="950"/>
      <c r="AV60" s="950"/>
      <c r="AW60" s="950"/>
      <c r="AX60" s="950"/>
      <c r="AY60" s="950"/>
      <c r="AZ60" s="950"/>
      <c r="BA60" s="950"/>
      <c r="BB60" s="950"/>
      <c r="BC60" s="950"/>
      <c r="BD60" s="950"/>
      <c r="BE60" s="950"/>
      <c r="BF60" s="950"/>
      <c r="BG60" s="950"/>
      <c r="BH60" s="950"/>
      <c r="BI60" s="950"/>
      <c r="BJ60" s="950">
        <f>IF(入力!C152="あり",入力!$R$5,)</f>
        <v>0</v>
      </c>
      <c r="BK60" s="950"/>
      <c r="BL60" s="950"/>
      <c r="BM60" s="950"/>
    </row>
    <row r="61" spans="1:86" ht="21.75" hidden="1" customHeight="1">
      <c r="A61" s="944"/>
      <c r="B61" s="948"/>
      <c r="C61" s="948"/>
      <c r="D61" s="948"/>
      <c r="E61" s="948"/>
      <c r="F61" s="948"/>
      <c r="G61" s="948"/>
      <c r="H61" s="948"/>
      <c r="I61" s="948"/>
      <c r="J61" s="967"/>
      <c r="K61" s="967"/>
      <c r="L61" s="967"/>
      <c r="M61" s="967"/>
      <c r="N61" s="967"/>
      <c r="O61" s="968"/>
      <c r="P61" s="968"/>
      <c r="Q61" s="968"/>
      <c r="R61" s="968"/>
      <c r="S61" s="949"/>
      <c r="T61" s="949"/>
      <c r="U61" s="949"/>
      <c r="V61" s="949"/>
      <c r="W61" s="949"/>
      <c r="X61" s="949"/>
      <c r="Y61" s="949"/>
      <c r="Z61" s="968"/>
      <c r="AA61" s="968"/>
      <c r="AB61" s="968"/>
      <c r="AC61" s="968"/>
      <c r="AD61" s="968"/>
      <c r="AE61" s="968"/>
      <c r="AF61" s="968"/>
      <c r="AG61" s="946" t="s">
        <v>79</v>
      </c>
      <c r="AH61" s="946"/>
      <c r="AI61" s="946"/>
      <c r="AJ61" s="946"/>
      <c r="AK61" s="946"/>
      <c r="AL61" s="946"/>
      <c r="AM61" s="946"/>
      <c r="AN61" s="946"/>
      <c r="AO61" s="946"/>
      <c r="AP61" s="946"/>
      <c r="AQ61" s="950">
        <f>入力!R153</f>
        <v>0</v>
      </c>
      <c r="AR61" s="950"/>
      <c r="AS61" s="950"/>
      <c r="AT61" s="950"/>
      <c r="AU61" s="950"/>
      <c r="AV61" s="950"/>
      <c r="AW61" s="950"/>
      <c r="AX61" s="950"/>
      <c r="AY61" s="950"/>
      <c r="AZ61" s="950"/>
      <c r="BA61" s="950"/>
      <c r="BB61" s="950"/>
      <c r="BC61" s="950"/>
      <c r="BD61" s="950"/>
      <c r="BE61" s="950"/>
      <c r="BF61" s="950"/>
      <c r="BG61" s="950"/>
      <c r="BH61" s="950"/>
      <c r="BI61" s="950"/>
      <c r="BJ61" s="950">
        <f>IF(入力!C153="あり",入力!$R$5,)</f>
        <v>0</v>
      </c>
      <c r="BK61" s="950"/>
      <c r="BL61" s="950"/>
      <c r="BM61" s="950"/>
    </row>
    <row r="62" spans="1:86" ht="22.7" customHeight="1">
      <c r="A62" s="944"/>
      <c r="B62" s="948" t="s">
        <v>86</v>
      </c>
      <c r="C62" s="948"/>
      <c r="D62" s="948"/>
      <c r="E62" s="948"/>
      <c r="F62" s="948"/>
      <c r="G62" s="948"/>
      <c r="H62" s="948"/>
      <c r="I62" s="948"/>
      <c r="J62" s="970"/>
      <c r="K62" s="970"/>
      <c r="L62" s="970"/>
      <c r="M62" s="970"/>
      <c r="N62" s="970"/>
      <c r="O62" s="948">
        <f>入力!C58</f>
        <v>0</v>
      </c>
      <c r="P62" s="948"/>
      <c r="Q62" s="948"/>
      <c r="R62" s="948"/>
      <c r="S62" s="971"/>
      <c r="T62" s="971"/>
      <c r="U62" s="971"/>
      <c r="V62" s="971"/>
      <c r="W62" s="971"/>
      <c r="X62" s="971"/>
      <c r="Y62" s="971"/>
      <c r="Z62" s="972">
        <f>入力!C60</f>
        <v>0</v>
      </c>
      <c r="AA62" s="972"/>
      <c r="AB62" s="972"/>
      <c r="AC62" s="972"/>
      <c r="AD62" s="972"/>
      <c r="AE62" s="972"/>
      <c r="AF62" s="972"/>
      <c r="AG62" s="946" t="s">
        <v>9</v>
      </c>
      <c r="AH62" s="946"/>
      <c r="AI62" s="946"/>
      <c r="AJ62" s="946"/>
      <c r="AK62" s="946"/>
      <c r="AL62" s="946"/>
      <c r="AM62" s="946"/>
      <c r="AN62" s="946"/>
      <c r="AO62" s="946"/>
      <c r="AP62" s="946"/>
      <c r="AQ62" s="950" t="str">
        <f>入力!R99</f>
        <v>１．なし</v>
      </c>
      <c r="AR62" s="950"/>
      <c r="AS62" s="950"/>
      <c r="AT62" s="950"/>
      <c r="AU62" s="950"/>
      <c r="AV62" s="950"/>
      <c r="AW62" s="950"/>
      <c r="AX62" s="950"/>
      <c r="AY62" s="950"/>
      <c r="AZ62" s="950"/>
      <c r="BA62" s="950"/>
      <c r="BB62" s="950"/>
      <c r="BC62" s="950"/>
      <c r="BD62" s="950"/>
      <c r="BE62" s="950"/>
      <c r="BF62" s="950"/>
      <c r="BG62" s="950"/>
      <c r="BH62" s="950"/>
      <c r="BI62" s="950"/>
      <c r="BJ62" s="950">
        <f>IF(入力!C99="あり",入力!$R$5,)</f>
        <v>0</v>
      </c>
      <c r="BK62" s="950"/>
      <c r="BL62" s="950"/>
      <c r="BM62" s="950"/>
      <c r="BO62" s="2" t="s">
        <v>508</v>
      </c>
      <c r="BP62" s="898" t="s">
        <v>8</v>
      </c>
      <c r="BQ62" s="896"/>
      <c r="BR62" s="896"/>
      <c r="BS62" s="896"/>
      <c r="BT62" s="896"/>
      <c r="BU62" s="896"/>
      <c r="BV62" s="896"/>
      <c r="BW62" s="896"/>
      <c r="BX62" s="896"/>
      <c r="BY62" s="896"/>
      <c r="BZ62" s="896"/>
      <c r="CA62" s="896"/>
      <c r="CB62" s="896"/>
      <c r="CC62" s="896"/>
      <c r="CD62" s="896"/>
      <c r="CE62" s="896"/>
      <c r="CF62" s="896"/>
      <c r="CG62" s="896"/>
      <c r="CH62" s="897"/>
    </row>
    <row r="63" spans="1:86" ht="22.7" customHeight="1">
      <c r="A63" s="944"/>
      <c r="B63" s="948"/>
      <c r="C63" s="948"/>
      <c r="D63" s="948"/>
      <c r="E63" s="948"/>
      <c r="F63" s="948"/>
      <c r="G63" s="948"/>
      <c r="H63" s="948"/>
      <c r="I63" s="948"/>
      <c r="J63" s="970"/>
      <c r="K63" s="970"/>
      <c r="L63" s="970"/>
      <c r="M63" s="970"/>
      <c r="N63" s="970"/>
      <c r="O63" s="948"/>
      <c r="P63" s="948"/>
      <c r="Q63" s="948"/>
      <c r="R63" s="948"/>
      <c r="S63" s="971"/>
      <c r="T63" s="971"/>
      <c r="U63" s="971"/>
      <c r="V63" s="971"/>
      <c r="W63" s="971"/>
      <c r="X63" s="971"/>
      <c r="Y63" s="971"/>
      <c r="Z63" s="972"/>
      <c r="AA63" s="972"/>
      <c r="AB63" s="972"/>
      <c r="AC63" s="972"/>
      <c r="AD63" s="972"/>
      <c r="AE63" s="972"/>
      <c r="AF63" s="972"/>
      <c r="AG63" s="946" t="s">
        <v>12</v>
      </c>
      <c r="AH63" s="946"/>
      <c r="AI63" s="946"/>
      <c r="AJ63" s="946"/>
      <c r="AK63" s="946"/>
      <c r="AL63" s="946"/>
      <c r="AM63" s="946"/>
      <c r="AN63" s="946"/>
      <c r="AO63" s="946"/>
      <c r="AP63" s="946"/>
      <c r="AQ63" s="950" t="str">
        <f>入力!R102</f>
        <v>１．なし</v>
      </c>
      <c r="AR63" s="950"/>
      <c r="AS63" s="950"/>
      <c r="AT63" s="950"/>
      <c r="AU63" s="950"/>
      <c r="AV63" s="950"/>
      <c r="AW63" s="950"/>
      <c r="AX63" s="950"/>
      <c r="AY63" s="950"/>
      <c r="AZ63" s="950"/>
      <c r="BA63" s="950"/>
      <c r="BB63" s="950"/>
      <c r="BC63" s="950"/>
      <c r="BD63" s="950"/>
      <c r="BE63" s="950"/>
      <c r="BF63" s="950"/>
      <c r="BG63" s="950"/>
      <c r="BH63" s="950"/>
      <c r="BI63" s="950"/>
      <c r="BJ63" s="950">
        <f>IF(入力!C102="あり",入力!$R$5,)</f>
        <v>0</v>
      </c>
      <c r="BK63" s="950"/>
      <c r="BL63" s="950"/>
      <c r="BM63" s="950"/>
      <c r="BO63" s="2" t="s">
        <v>508</v>
      </c>
      <c r="BP63" s="898" t="s">
        <v>8</v>
      </c>
      <c r="BQ63" s="896"/>
      <c r="BR63" s="896"/>
      <c r="BS63" s="896"/>
      <c r="BT63" s="896"/>
      <c r="BU63" s="896"/>
      <c r="BV63" s="896"/>
      <c r="BW63" s="896"/>
      <c r="BX63" s="896"/>
      <c r="BY63" s="896"/>
      <c r="BZ63" s="896"/>
      <c r="CA63" s="896"/>
      <c r="CB63" s="896"/>
      <c r="CC63" s="896"/>
      <c r="CD63" s="896"/>
      <c r="CE63" s="896"/>
      <c r="CF63" s="896"/>
      <c r="CG63" s="896"/>
      <c r="CH63" s="897"/>
    </row>
    <row r="64" spans="1:86" ht="22.7" customHeight="1">
      <c r="A64" s="944"/>
      <c r="B64" s="948"/>
      <c r="C64" s="948"/>
      <c r="D64" s="948"/>
      <c r="E64" s="948"/>
      <c r="F64" s="948"/>
      <c r="G64" s="948"/>
      <c r="H64" s="948"/>
      <c r="I64" s="948"/>
      <c r="J64" s="970"/>
      <c r="K64" s="970"/>
      <c r="L64" s="970"/>
      <c r="M64" s="970"/>
      <c r="N64" s="970"/>
      <c r="O64" s="948"/>
      <c r="P64" s="948"/>
      <c r="Q64" s="948"/>
      <c r="R64" s="948"/>
      <c r="S64" s="971"/>
      <c r="T64" s="971"/>
      <c r="U64" s="971"/>
      <c r="V64" s="971"/>
      <c r="W64" s="971"/>
      <c r="X64" s="971"/>
      <c r="Y64" s="971"/>
      <c r="Z64" s="972"/>
      <c r="AA64" s="972"/>
      <c r="AB64" s="972"/>
      <c r="AC64" s="972"/>
      <c r="AD64" s="972"/>
      <c r="AE64" s="972"/>
      <c r="AF64" s="972"/>
      <c r="AG64" s="946" t="s">
        <v>46</v>
      </c>
      <c r="AH64" s="946"/>
      <c r="AI64" s="946"/>
      <c r="AJ64" s="946"/>
      <c r="AK64" s="946"/>
      <c r="AL64" s="946"/>
      <c r="AM64" s="946"/>
      <c r="AN64" s="946"/>
      <c r="AO64" s="946"/>
      <c r="AP64" s="946"/>
      <c r="AQ64" s="950">
        <f>入力!R103</f>
        <v>0</v>
      </c>
      <c r="AR64" s="950"/>
      <c r="AS64" s="950"/>
      <c r="AT64" s="950"/>
      <c r="AU64" s="950"/>
      <c r="AV64" s="950"/>
      <c r="AW64" s="950"/>
      <c r="AX64" s="950"/>
      <c r="AY64" s="950"/>
      <c r="AZ64" s="950"/>
      <c r="BA64" s="950"/>
      <c r="BB64" s="950"/>
      <c r="BC64" s="950"/>
      <c r="BD64" s="950"/>
      <c r="BE64" s="950"/>
      <c r="BF64" s="950"/>
      <c r="BG64" s="950"/>
      <c r="BH64" s="950"/>
      <c r="BI64" s="950"/>
      <c r="BJ64" s="950">
        <f>IF(入力!C103="あり",入力!$R$5,)</f>
        <v>0</v>
      </c>
      <c r="BK64" s="950"/>
      <c r="BL64" s="950"/>
      <c r="BM64" s="950"/>
      <c r="BO64" s="2" t="s">
        <v>508</v>
      </c>
      <c r="BP64" s="898" t="s">
        <v>47</v>
      </c>
      <c r="BQ64" s="896"/>
      <c r="BR64" s="896"/>
      <c r="BS64" s="896"/>
      <c r="BT64" s="896"/>
      <c r="BU64" s="896"/>
      <c r="BV64" s="896"/>
      <c r="BW64" s="896"/>
      <c r="BX64" s="896"/>
      <c r="BY64" s="896"/>
      <c r="BZ64" s="896"/>
      <c r="CA64" s="896"/>
      <c r="CB64" s="896"/>
      <c r="CC64" s="896"/>
      <c r="CD64" s="896"/>
      <c r="CE64" s="896"/>
      <c r="CF64" s="896"/>
      <c r="CG64" s="896"/>
      <c r="CH64" s="897"/>
    </row>
    <row r="65" spans="1:86" ht="22.7" customHeight="1">
      <c r="A65" s="944"/>
      <c r="B65" s="948"/>
      <c r="C65" s="948"/>
      <c r="D65" s="948"/>
      <c r="E65" s="948"/>
      <c r="F65" s="948"/>
      <c r="G65" s="948"/>
      <c r="H65" s="948"/>
      <c r="I65" s="948"/>
      <c r="J65" s="970"/>
      <c r="K65" s="970"/>
      <c r="L65" s="970"/>
      <c r="M65" s="970"/>
      <c r="N65" s="970"/>
      <c r="O65" s="948"/>
      <c r="P65" s="948"/>
      <c r="Q65" s="948"/>
      <c r="R65" s="948"/>
      <c r="S65" s="971"/>
      <c r="T65" s="971"/>
      <c r="U65" s="971"/>
      <c r="V65" s="971"/>
      <c r="W65" s="971"/>
      <c r="X65" s="971"/>
      <c r="Y65" s="971"/>
      <c r="Z65" s="972"/>
      <c r="AA65" s="972"/>
      <c r="AB65" s="972"/>
      <c r="AC65" s="972"/>
      <c r="AD65" s="972"/>
      <c r="AE65" s="972"/>
      <c r="AF65" s="972"/>
      <c r="AG65" s="946" t="s">
        <v>10</v>
      </c>
      <c r="AH65" s="946"/>
      <c r="AI65" s="946"/>
      <c r="AJ65" s="946"/>
      <c r="AK65" s="946"/>
      <c r="AL65" s="946"/>
      <c r="AM65" s="946"/>
      <c r="AN65" s="946"/>
      <c r="AO65" s="946"/>
      <c r="AP65" s="946"/>
      <c r="AQ65" s="950" t="str">
        <f>入力!R100</f>
        <v>１．なし</v>
      </c>
      <c r="AR65" s="950"/>
      <c r="AS65" s="950"/>
      <c r="AT65" s="950"/>
      <c r="AU65" s="950"/>
      <c r="AV65" s="950"/>
      <c r="AW65" s="950"/>
      <c r="AX65" s="950"/>
      <c r="AY65" s="950"/>
      <c r="AZ65" s="950"/>
      <c r="BA65" s="950"/>
      <c r="BB65" s="950"/>
      <c r="BC65" s="950"/>
      <c r="BD65" s="950"/>
      <c r="BE65" s="950"/>
      <c r="BF65" s="950"/>
      <c r="BG65" s="950"/>
      <c r="BH65" s="950"/>
      <c r="BI65" s="950"/>
      <c r="BJ65" s="950">
        <f>IF(入力!C100="あり",入力!$R$5,)</f>
        <v>0</v>
      </c>
      <c r="BK65" s="950"/>
      <c r="BL65" s="950"/>
      <c r="BM65" s="950"/>
      <c r="BO65" s="2" t="s">
        <v>508</v>
      </c>
      <c r="BP65" s="898" t="s">
        <v>8</v>
      </c>
      <c r="BQ65" s="896"/>
      <c r="BR65" s="896"/>
      <c r="BS65" s="896"/>
      <c r="BT65" s="896"/>
      <c r="BU65" s="896"/>
      <c r="BV65" s="896"/>
      <c r="BW65" s="896"/>
      <c r="BX65" s="896"/>
      <c r="BY65" s="896"/>
      <c r="BZ65" s="896"/>
      <c r="CA65" s="896"/>
      <c r="CB65" s="896"/>
      <c r="CC65" s="896"/>
      <c r="CD65" s="896"/>
      <c r="CE65" s="896"/>
      <c r="CF65" s="896"/>
      <c r="CG65" s="896"/>
      <c r="CH65" s="897"/>
    </row>
    <row r="66" spans="1:86" ht="22.7" customHeight="1">
      <c r="A66" s="944"/>
      <c r="B66" s="948"/>
      <c r="C66" s="948"/>
      <c r="D66" s="948"/>
      <c r="E66" s="948"/>
      <c r="F66" s="948"/>
      <c r="G66" s="948"/>
      <c r="H66" s="948"/>
      <c r="I66" s="948"/>
      <c r="J66" s="970"/>
      <c r="K66" s="970"/>
      <c r="L66" s="970"/>
      <c r="M66" s="970"/>
      <c r="N66" s="970"/>
      <c r="O66" s="948"/>
      <c r="P66" s="948"/>
      <c r="Q66" s="948"/>
      <c r="R66" s="948"/>
      <c r="S66" s="971"/>
      <c r="T66" s="971"/>
      <c r="U66" s="971"/>
      <c r="V66" s="971"/>
      <c r="W66" s="971"/>
      <c r="X66" s="971"/>
      <c r="Y66" s="971"/>
      <c r="Z66" s="972"/>
      <c r="AA66" s="972"/>
      <c r="AB66" s="972"/>
      <c r="AC66" s="972"/>
      <c r="AD66" s="972"/>
      <c r="AE66" s="972"/>
      <c r="AF66" s="972"/>
      <c r="AG66" s="946" t="s">
        <v>87</v>
      </c>
      <c r="AH66" s="946"/>
      <c r="AI66" s="946"/>
      <c r="AJ66" s="946"/>
      <c r="AK66" s="946"/>
      <c r="AL66" s="946"/>
      <c r="AM66" s="946"/>
      <c r="AN66" s="946"/>
      <c r="AO66" s="946"/>
      <c r="AP66" s="946"/>
      <c r="AQ66" s="950" t="str">
        <f>入力!R101</f>
        <v>１．なし</v>
      </c>
      <c r="AR66" s="950"/>
      <c r="AS66" s="950"/>
      <c r="AT66" s="950"/>
      <c r="AU66" s="950"/>
      <c r="AV66" s="950"/>
      <c r="AW66" s="950"/>
      <c r="AX66" s="950"/>
      <c r="AY66" s="950"/>
      <c r="AZ66" s="950"/>
      <c r="BA66" s="950"/>
      <c r="BB66" s="950"/>
      <c r="BC66" s="950"/>
      <c r="BD66" s="950"/>
      <c r="BE66" s="950"/>
      <c r="BF66" s="950"/>
      <c r="BG66" s="950"/>
      <c r="BH66" s="950"/>
      <c r="BI66" s="950"/>
      <c r="BJ66" s="950">
        <f>IF(入力!C101="あり",入力!$R$5,)</f>
        <v>0</v>
      </c>
      <c r="BK66" s="950"/>
      <c r="BL66" s="950"/>
      <c r="BM66" s="950"/>
      <c r="BO66" s="2" t="s">
        <v>508</v>
      </c>
      <c r="BP66" s="898" t="s">
        <v>8</v>
      </c>
      <c r="BQ66" s="896"/>
      <c r="BR66" s="896"/>
      <c r="BS66" s="896"/>
      <c r="BT66" s="896"/>
      <c r="BU66" s="896"/>
      <c r="BV66" s="896"/>
      <c r="BW66" s="896"/>
      <c r="BX66" s="896"/>
      <c r="BY66" s="896"/>
      <c r="BZ66" s="896"/>
      <c r="CA66" s="896"/>
      <c r="CB66" s="896"/>
      <c r="CC66" s="896"/>
      <c r="CD66" s="896"/>
      <c r="CE66" s="896"/>
      <c r="CF66" s="896"/>
      <c r="CG66" s="896"/>
      <c r="CH66" s="897"/>
    </row>
    <row r="67" spans="1:86" ht="21.75" customHeight="1">
      <c r="A67" s="944"/>
      <c r="B67" s="948"/>
      <c r="C67" s="948"/>
      <c r="D67" s="948"/>
      <c r="E67" s="948"/>
      <c r="F67" s="948"/>
      <c r="G67" s="948"/>
      <c r="H67" s="948"/>
      <c r="I67" s="948"/>
      <c r="J67" s="970"/>
      <c r="K67" s="970"/>
      <c r="L67" s="970"/>
      <c r="M67" s="970"/>
      <c r="N67" s="970"/>
      <c r="O67" s="948"/>
      <c r="P67" s="948"/>
      <c r="Q67" s="948"/>
      <c r="R67" s="948"/>
      <c r="S67" s="971"/>
      <c r="T67" s="971"/>
      <c r="U67" s="971"/>
      <c r="V67" s="971"/>
      <c r="W67" s="971"/>
      <c r="X67" s="971"/>
      <c r="Y67" s="971"/>
      <c r="Z67" s="972"/>
      <c r="AA67" s="972"/>
      <c r="AB67" s="972"/>
      <c r="AC67" s="972"/>
      <c r="AD67" s="972"/>
      <c r="AE67" s="972"/>
      <c r="AF67" s="972"/>
      <c r="AG67" s="946" t="s">
        <v>48</v>
      </c>
      <c r="AH67" s="946"/>
      <c r="AI67" s="946"/>
      <c r="AJ67" s="946"/>
      <c r="AK67" s="946"/>
      <c r="AL67" s="946"/>
      <c r="AM67" s="946"/>
      <c r="AN67" s="946"/>
      <c r="AO67" s="946"/>
      <c r="AP67" s="946"/>
      <c r="AQ67" s="950" t="str">
        <f>入力!R104</f>
        <v>１．なし</v>
      </c>
      <c r="AR67" s="950"/>
      <c r="AS67" s="950"/>
      <c r="AT67" s="950"/>
      <c r="AU67" s="950"/>
      <c r="AV67" s="950"/>
      <c r="AW67" s="950"/>
      <c r="AX67" s="950"/>
      <c r="AY67" s="950"/>
      <c r="AZ67" s="950"/>
      <c r="BA67" s="950"/>
      <c r="BB67" s="950"/>
      <c r="BC67" s="950"/>
      <c r="BD67" s="950"/>
      <c r="BE67" s="950"/>
      <c r="BF67" s="950"/>
      <c r="BG67" s="950"/>
      <c r="BH67" s="950"/>
      <c r="BI67" s="950"/>
      <c r="BJ67" s="950">
        <f>IF(入力!C104="あり",入力!$R$5,)</f>
        <v>0</v>
      </c>
      <c r="BK67" s="950"/>
      <c r="BL67" s="950"/>
      <c r="BM67" s="950"/>
      <c r="BO67" s="2" t="s">
        <v>489</v>
      </c>
      <c r="BP67" s="898" t="s">
        <v>8</v>
      </c>
      <c r="BQ67" s="896"/>
      <c r="BR67" s="896"/>
      <c r="BS67" s="896"/>
      <c r="BT67" s="896"/>
      <c r="BU67" s="896"/>
      <c r="BV67" s="896"/>
      <c r="BW67" s="896"/>
      <c r="BX67" s="896"/>
      <c r="BY67" s="896"/>
      <c r="BZ67" s="896"/>
      <c r="CA67" s="896"/>
      <c r="CB67" s="896"/>
      <c r="CC67" s="896"/>
      <c r="CD67" s="896"/>
      <c r="CE67" s="896"/>
      <c r="CF67" s="896"/>
      <c r="CG67" s="896"/>
      <c r="CH67" s="897"/>
    </row>
    <row r="68" spans="1:86" ht="21.75" customHeight="1">
      <c r="A68" s="944"/>
      <c r="B68" s="948"/>
      <c r="C68" s="948"/>
      <c r="D68" s="948"/>
      <c r="E68" s="948"/>
      <c r="F68" s="948"/>
      <c r="G68" s="948"/>
      <c r="H68" s="948"/>
      <c r="I68" s="948"/>
      <c r="J68" s="970"/>
      <c r="K68" s="970"/>
      <c r="L68" s="970"/>
      <c r="M68" s="970"/>
      <c r="N68" s="970"/>
      <c r="O68" s="948"/>
      <c r="P68" s="948"/>
      <c r="Q68" s="948"/>
      <c r="R68" s="948"/>
      <c r="S68" s="971"/>
      <c r="T68" s="971"/>
      <c r="U68" s="971"/>
      <c r="V68" s="971"/>
      <c r="W68" s="971"/>
      <c r="X68" s="971"/>
      <c r="Y68" s="971"/>
      <c r="Z68" s="972"/>
      <c r="AA68" s="972"/>
      <c r="AB68" s="972"/>
      <c r="AC68" s="972"/>
      <c r="AD68" s="972"/>
      <c r="AE68" s="972"/>
      <c r="AF68" s="972"/>
      <c r="AG68" s="946" t="s">
        <v>88</v>
      </c>
      <c r="AH68" s="946"/>
      <c r="AI68" s="946"/>
      <c r="AJ68" s="946"/>
      <c r="AK68" s="946"/>
      <c r="AL68" s="946"/>
      <c r="AM68" s="946"/>
      <c r="AN68" s="946"/>
      <c r="AO68" s="946"/>
      <c r="AP68" s="946"/>
      <c r="AQ68" s="950" t="str">
        <f>入力!R105</f>
        <v>１．なし</v>
      </c>
      <c r="AR68" s="950"/>
      <c r="AS68" s="950"/>
      <c r="AT68" s="950"/>
      <c r="AU68" s="950"/>
      <c r="AV68" s="950"/>
      <c r="AW68" s="950"/>
      <c r="AX68" s="950"/>
      <c r="AY68" s="950"/>
      <c r="AZ68" s="950"/>
      <c r="BA68" s="950"/>
      <c r="BB68" s="950"/>
      <c r="BC68" s="950"/>
      <c r="BD68" s="950"/>
      <c r="BE68" s="950"/>
      <c r="BF68" s="950"/>
      <c r="BG68" s="950"/>
      <c r="BH68" s="950"/>
      <c r="BI68" s="950"/>
      <c r="BJ68" s="950">
        <f>IF(入力!C105="あり",入力!$R$5,)</f>
        <v>0</v>
      </c>
      <c r="BK68" s="950"/>
      <c r="BL68" s="950"/>
      <c r="BM68" s="950"/>
      <c r="BO68" s="2" t="s">
        <v>490</v>
      </c>
      <c r="BP68" s="898" t="s">
        <v>50</v>
      </c>
      <c r="BQ68" s="896"/>
      <c r="BR68" s="896"/>
      <c r="BS68" s="896"/>
      <c r="BT68" s="896"/>
      <c r="BU68" s="896"/>
      <c r="BV68" s="896"/>
      <c r="BW68" s="896"/>
      <c r="BX68" s="896"/>
      <c r="BY68" s="896"/>
      <c r="BZ68" s="896"/>
      <c r="CA68" s="896"/>
      <c r="CB68" s="896"/>
      <c r="CC68" s="896"/>
      <c r="CD68" s="896"/>
      <c r="CE68" s="896"/>
      <c r="CF68" s="896"/>
      <c r="CG68" s="896"/>
      <c r="CH68" s="897"/>
    </row>
    <row r="69" spans="1:86" ht="21.95" customHeight="1">
      <c r="A69" s="944"/>
      <c r="B69" s="948"/>
      <c r="C69" s="948"/>
      <c r="D69" s="948"/>
      <c r="E69" s="948"/>
      <c r="F69" s="948"/>
      <c r="G69" s="948"/>
      <c r="H69" s="948"/>
      <c r="I69" s="948"/>
      <c r="J69" s="970"/>
      <c r="K69" s="970"/>
      <c r="L69" s="970"/>
      <c r="M69" s="970"/>
      <c r="N69" s="970"/>
      <c r="O69" s="948"/>
      <c r="P69" s="948"/>
      <c r="Q69" s="948"/>
      <c r="R69" s="948"/>
      <c r="S69" s="971"/>
      <c r="T69" s="971"/>
      <c r="U69" s="971"/>
      <c r="V69" s="971"/>
      <c r="W69" s="971"/>
      <c r="X69" s="971"/>
      <c r="Y69" s="971"/>
      <c r="Z69" s="972"/>
      <c r="AA69" s="972"/>
      <c r="AB69" s="972"/>
      <c r="AC69" s="972"/>
      <c r="AD69" s="972"/>
      <c r="AE69" s="972"/>
      <c r="AF69" s="972"/>
      <c r="AG69" s="946" t="s">
        <v>6</v>
      </c>
      <c r="AH69" s="946"/>
      <c r="AI69" s="946"/>
      <c r="AJ69" s="946"/>
      <c r="AK69" s="946"/>
      <c r="AL69" s="946"/>
      <c r="AM69" s="946"/>
      <c r="AN69" s="946"/>
      <c r="AO69" s="946"/>
      <c r="AP69" s="946"/>
      <c r="AQ69" s="950" t="str">
        <f>入力!R106</f>
        <v>１．なし</v>
      </c>
      <c r="AR69" s="950"/>
      <c r="AS69" s="950"/>
      <c r="AT69" s="950"/>
      <c r="AU69" s="950"/>
      <c r="AV69" s="950"/>
      <c r="AW69" s="950"/>
      <c r="AX69" s="950"/>
      <c r="AY69" s="950"/>
      <c r="AZ69" s="950"/>
      <c r="BA69" s="950"/>
      <c r="BB69" s="950"/>
      <c r="BC69" s="950"/>
      <c r="BD69" s="950"/>
      <c r="BE69" s="950"/>
      <c r="BF69" s="950"/>
      <c r="BG69" s="950"/>
      <c r="BH69" s="950"/>
      <c r="BI69" s="950"/>
      <c r="BJ69" s="950">
        <f>IF(入力!C106="あり",入力!$R$5,)</f>
        <v>0</v>
      </c>
      <c r="BK69" s="950"/>
      <c r="BL69" s="950"/>
      <c r="BM69" s="950"/>
      <c r="BO69" s="2" t="s">
        <v>508</v>
      </c>
      <c r="BP69" s="898" t="s">
        <v>50</v>
      </c>
      <c r="BQ69" s="896"/>
      <c r="BR69" s="896"/>
      <c r="BS69" s="896"/>
      <c r="BT69" s="896"/>
      <c r="BU69" s="896"/>
      <c r="BV69" s="896"/>
      <c r="BW69" s="896"/>
      <c r="BX69" s="896"/>
      <c r="BY69" s="896"/>
      <c r="BZ69" s="896"/>
      <c r="CA69" s="896"/>
      <c r="CB69" s="896"/>
      <c r="CC69" s="896"/>
      <c r="CD69" s="896"/>
      <c r="CE69" s="896"/>
      <c r="CF69" s="896"/>
      <c r="CG69" s="896"/>
      <c r="CH69" s="897"/>
    </row>
    <row r="70" spans="1:86" ht="21.95" customHeight="1">
      <c r="A70" s="944"/>
      <c r="B70" s="948"/>
      <c r="C70" s="948"/>
      <c r="D70" s="948"/>
      <c r="E70" s="948"/>
      <c r="F70" s="948"/>
      <c r="G70" s="948"/>
      <c r="H70" s="948"/>
      <c r="I70" s="948"/>
      <c r="J70" s="970"/>
      <c r="K70" s="970"/>
      <c r="L70" s="970"/>
      <c r="M70" s="970"/>
      <c r="N70" s="970"/>
      <c r="O70" s="948"/>
      <c r="P70" s="948"/>
      <c r="Q70" s="948"/>
      <c r="R70" s="948"/>
      <c r="S70" s="971"/>
      <c r="T70" s="971"/>
      <c r="U70" s="971"/>
      <c r="V70" s="971"/>
      <c r="W70" s="971"/>
      <c r="X70" s="971"/>
      <c r="Y70" s="971"/>
      <c r="Z70" s="972"/>
      <c r="AA70" s="972"/>
      <c r="AB70" s="972"/>
      <c r="AC70" s="972"/>
      <c r="AD70" s="972"/>
      <c r="AE70" s="972"/>
      <c r="AF70" s="972"/>
      <c r="AG70" s="946" t="s">
        <v>20</v>
      </c>
      <c r="AH70" s="946"/>
      <c r="AI70" s="946"/>
      <c r="AJ70" s="946"/>
      <c r="AK70" s="946"/>
      <c r="AL70" s="946"/>
      <c r="AM70" s="946"/>
      <c r="AN70" s="946"/>
      <c r="AO70" s="946"/>
      <c r="AP70" s="946"/>
      <c r="AQ70" s="950" t="str">
        <f>入力!R107</f>
        <v>１．なし</v>
      </c>
      <c r="AR70" s="950"/>
      <c r="AS70" s="950"/>
      <c r="AT70" s="950"/>
      <c r="AU70" s="950"/>
      <c r="AV70" s="950"/>
      <c r="AW70" s="950"/>
      <c r="AX70" s="950"/>
      <c r="AY70" s="950"/>
      <c r="AZ70" s="950"/>
      <c r="BA70" s="950"/>
      <c r="BB70" s="950"/>
      <c r="BC70" s="950"/>
      <c r="BD70" s="950"/>
      <c r="BE70" s="950"/>
      <c r="BF70" s="950"/>
      <c r="BG70" s="950"/>
      <c r="BH70" s="950"/>
      <c r="BI70" s="950"/>
      <c r="BJ70" s="950">
        <f>IF(入力!C107="あり",入力!$R$5,)</f>
        <v>0</v>
      </c>
      <c r="BK70" s="950"/>
      <c r="BL70" s="950"/>
      <c r="BM70" s="950"/>
      <c r="BO70" s="2" t="s">
        <v>508</v>
      </c>
      <c r="BP70" s="898" t="s">
        <v>8</v>
      </c>
      <c r="BQ70" s="896"/>
      <c r="BR70" s="896"/>
      <c r="BS70" s="896"/>
      <c r="BT70" s="896"/>
      <c r="BU70" s="896"/>
      <c r="BV70" s="896"/>
      <c r="BW70" s="896"/>
      <c r="BX70" s="896"/>
      <c r="BY70" s="896"/>
      <c r="BZ70" s="896"/>
      <c r="CA70" s="896"/>
      <c r="CB70" s="896"/>
      <c r="CC70" s="896"/>
      <c r="CD70" s="896"/>
      <c r="CE70" s="896"/>
      <c r="CF70" s="896"/>
      <c r="CG70" s="896"/>
      <c r="CH70" s="897"/>
    </row>
    <row r="71" spans="1:86" ht="21.95" customHeight="1">
      <c r="A71" s="944"/>
      <c r="B71" s="948"/>
      <c r="C71" s="948"/>
      <c r="D71" s="948"/>
      <c r="E71" s="948"/>
      <c r="F71" s="948"/>
      <c r="G71" s="948"/>
      <c r="H71" s="948"/>
      <c r="I71" s="948"/>
      <c r="J71" s="970"/>
      <c r="K71" s="970"/>
      <c r="L71" s="970"/>
      <c r="M71" s="970"/>
      <c r="N71" s="970"/>
      <c r="O71" s="948"/>
      <c r="P71" s="948"/>
      <c r="Q71" s="948"/>
      <c r="R71" s="948"/>
      <c r="S71" s="971"/>
      <c r="T71" s="971"/>
      <c r="U71" s="971"/>
      <c r="V71" s="971"/>
      <c r="W71" s="971"/>
      <c r="X71" s="971"/>
      <c r="Y71" s="971"/>
      <c r="Z71" s="972"/>
      <c r="AA71" s="972"/>
      <c r="AB71" s="972"/>
      <c r="AC71" s="972"/>
      <c r="AD71" s="972"/>
      <c r="AE71" s="972"/>
      <c r="AF71" s="972"/>
      <c r="AG71" s="946" t="s">
        <v>51</v>
      </c>
      <c r="AH71" s="946"/>
      <c r="AI71" s="946"/>
      <c r="AJ71" s="946"/>
      <c r="AK71" s="946"/>
      <c r="AL71" s="946"/>
      <c r="AM71" s="946"/>
      <c r="AN71" s="946"/>
      <c r="AO71" s="946"/>
      <c r="AP71" s="946"/>
      <c r="AQ71" s="950" t="str">
        <f>入力!R108</f>
        <v>１．なし</v>
      </c>
      <c r="AR71" s="950"/>
      <c r="AS71" s="950"/>
      <c r="AT71" s="950"/>
      <c r="AU71" s="950"/>
      <c r="AV71" s="950"/>
      <c r="AW71" s="950"/>
      <c r="AX71" s="950"/>
      <c r="AY71" s="950"/>
      <c r="AZ71" s="950"/>
      <c r="BA71" s="950"/>
      <c r="BB71" s="950"/>
      <c r="BC71" s="950"/>
      <c r="BD71" s="950"/>
      <c r="BE71" s="950"/>
      <c r="BF71" s="950"/>
      <c r="BG71" s="950"/>
      <c r="BH71" s="950"/>
      <c r="BI71" s="950"/>
      <c r="BJ71" s="950">
        <f>IF(入力!C108="あり",入力!$R$5,)</f>
        <v>0</v>
      </c>
      <c r="BK71" s="950"/>
      <c r="BL71" s="950"/>
      <c r="BM71" s="950"/>
      <c r="BO71" s="2" t="s">
        <v>508</v>
      </c>
      <c r="BP71" s="898" t="s">
        <v>8</v>
      </c>
      <c r="BQ71" s="896"/>
      <c r="BR71" s="896"/>
      <c r="BS71" s="896"/>
      <c r="BT71" s="896"/>
      <c r="BU71" s="896"/>
      <c r="BV71" s="896"/>
      <c r="BW71" s="896"/>
      <c r="BX71" s="896"/>
      <c r="BY71" s="896"/>
      <c r="BZ71" s="896"/>
      <c r="CA71" s="896"/>
      <c r="CB71" s="896"/>
      <c r="CC71" s="896"/>
      <c r="CD71" s="896"/>
      <c r="CE71" s="896"/>
      <c r="CF71" s="896"/>
      <c r="CG71" s="896"/>
      <c r="CH71" s="897"/>
    </row>
    <row r="72" spans="1:86" ht="21.95" customHeight="1">
      <c r="A72" s="944"/>
      <c r="B72" s="948"/>
      <c r="C72" s="948"/>
      <c r="D72" s="948"/>
      <c r="E72" s="948"/>
      <c r="F72" s="948"/>
      <c r="G72" s="948"/>
      <c r="H72" s="948"/>
      <c r="I72" s="948"/>
      <c r="J72" s="970"/>
      <c r="K72" s="970"/>
      <c r="L72" s="970"/>
      <c r="M72" s="970"/>
      <c r="N72" s="970"/>
      <c r="O72" s="948"/>
      <c r="P72" s="948"/>
      <c r="Q72" s="948"/>
      <c r="R72" s="948"/>
      <c r="S72" s="971"/>
      <c r="T72" s="971"/>
      <c r="U72" s="971"/>
      <c r="V72" s="971"/>
      <c r="W72" s="971"/>
      <c r="X72" s="971"/>
      <c r="Y72" s="971"/>
      <c r="Z72" s="972"/>
      <c r="AA72" s="972"/>
      <c r="AB72" s="972"/>
      <c r="AC72" s="972"/>
      <c r="AD72" s="972"/>
      <c r="AE72" s="972"/>
      <c r="AF72" s="972"/>
      <c r="AG72" s="946" t="s">
        <v>89</v>
      </c>
      <c r="AH72" s="946"/>
      <c r="AI72" s="946"/>
      <c r="AJ72" s="946"/>
      <c r="AK72" s="946"/>
      <c r="AL72" s="946"/>
      <c r="AM72" s="946"/>
      <c r="AN72" s="946"/>
      <c r="AO72" s="946"/>
      <c r="AP72" s="946"/>
      <c r="AQ72" s="950" t="str">
        <f>入力!R109</f>
        <v>１．なし</v>
      </c>
      <c r="AR72" s="950"/>
      <c r="AS72" s="950"/>
      <c r="AT72" s="950"/>
      <c r="AU72" s="950"/>
      <c r="AV72" s="950"/>
      <c r="AW72" s="950"/>
      <c r="AX72" s="950"/>
      <c r="AY72" s="950"/>
      <c r="AZ72" s="950"/>
      <c r="BA72" s="950"/>
      <c r="BB72" s="950"/>
      <c r="BC72" s="950"/>
      <c r="BD72" s="950"/>
      <c r="BE72" s="950"/>
      <c r="BF72" s="950"/>
      <c r="BG72" s="950"/>
      <c r="BH72" s="950"/>
      <c r="BI72" s="950"/>
      <c r="BJ72" s="950">
        <f>IF(入力!C109="あり",入力!$R$5,)</f>
        <v>0</v>
      </c>
      <c r="BK72" s="950"/>
      <c r="BL72" s="950"/>
      <c r="BM72" s="950"/>
      <c r="BO72" s="2" t="s">
        <v>508</v>
      </c>
      <c r="BP72" s="898" t="s">
        <v>8</v>
      </c>
      <c r="BQ72" s="896"/>
      <c r="BR72" s="896"/>
      <c r="BS72" s="896"/>
      <c r="BT72" s="896"/>
      <c r="BU72" s="896"/>
      <c r="BV72" s="896"/>
      <c r="BW72" s="896"/>
      <c r="BX72" s="896"/>
      <c r="BY72" s="896"/>
      <c r="BZ72" s="896"/>
      <c r="CA72" s="896"/>
      <c r="CB72" s="896"/>
      <c r="CC72" s="896"/>
      <c r="CD72" s="896"/>
      <c r="CE72" s="896"/>
      <c r="CF72" s="896"/>
      <c r="CG72" s="896"/>
      <c r="CH72" s="897"/>
    </row>
    <row r="73" spans="1:86" ht="76.5" customHeight="1">
      <c r="A73" s="944"/>
      <c r="B73" s="948"/>
      <c r="C73" s="948"/>
      <c r="D73" s="948"/>
      <c r="E73" s="948"/>
      <c r="F73" s="948"/>
      <c r="G73" s="948"/>
      <c r="H73" s="948"/>
      <c r="I73" s="948"/>
      <c r="J73" s="970"/>
      <c r="K73" s="970"/>
      <c r="L73" s="970"/>
      <c r="M73" s="970"/>
      <c r="N73" s="970"/>
      <c r="O73" s="948"/>
      <c r="P73" s="948"/>
      <c r="Q73" s="948"/>
      <c r="R73" s="948"/>
      <c r="S73" s="971"/>
      <c r="T73" s="971"/>
      <c r="U73" s="971"/>
      <c r="V73" s="971"/>
      <c r="W73" s="971"/>
      <c r="X73" s="971"/>
      <c r="Y73" s="971"/>
      <c r="Z73" s="972"/>
      <c r="AA73" s="972"/>
      <c r="AB73" s="972"/>
      <c r="AC73" s="972"/>
      <c r="AD73" s="972"/>
      <c r="AE73" s="972"/>
      <c r="AF73" s="972"/>
      <c r="AG73" s="946" t="s">
        <v>53</v>
      </c>
      <c r="AH73" s="946"/>
      <c r="AI73" s="946"/>
      <c r="AJ73" s="946"/>
      <c r="AK73" s="946"/>
      <c r="AL73" s="946"/>
      <c r="AM73" s="946"/>
      <c r="AN73" s="946"/>
      <c r="AO73" s="946"/>
      <c r="AP73" s="946"/>
      <c r="AQ73" s="973" t="str">
        <f>入力!R110</f>
        <v>１．なし</v>
      </c>
      <c r="AR73" s="950"/>
      <c r="AS73" s="950"/>
      <c r="AT73" s="950"/>
      <c r="AU73" s="950"/>
      <c r="AV73" s="950"/>
      <c r="AW73" s="950"/>
      <c r="AX73" s="950"/>
      <c r="AY73" s="950"/>
      <c r="AZ73" s="950"/>
      <c r="BA73" s="950"/>
      <c r="BB73" s="950"/>
      <c r="BC73" s="950"/>
      <c r="BD73" s="950"/>
      <c r="BE73" s="950"/>
      <c r="BF73" s="950"/>
      <c r="BG73" s="950"/>
      <c r="BH73" s="950"/>
      <c r="BI73" s="950"/>
      <c r="BJ73" s="950">
        <f>IF(入力!C110="あり",入力!$R$5,)</f>
        <v>0</v>
      </c>
      <c r="BK73" s="950"/>
      <c r="BL73" s="950"/>
      <c r="BM73" s="950"/>
      <c r="BO73" s="2" t="s">
        <v>491</v>
      </c>
      <c r="BP73" s="895" t="s">
        <v>54</v>
      </c>
      <c r="BQ73" s="896"/>
      <c r="BR73" s="896"/>
      <c r="BS73" s="896"/>
      <c r="BT73" s="896"/>
      <c r="BU73" s="896"/>
      <c r="BV73" s="896"/>
      <c r="BW73" s="896"/>
      <c r="BX73" s="896"/>
      <c r="BY73" s="896"/>
      <c r="BZ73" s="896"/>
      <c r="CA73" s="896"/>
      <c r="CB73" s="896"/>
      <c r="CC73" s="896"/>
      <c r="CD73" s="896"/>
      <c r="CE73" s="896"/>
      <c r="CF73" s="896"/>
      <c r="CG73" s="896"/>
      <c r="CH73" s="897"/>
    </row>
    <row r="74" spans="1:86" ht="22.7" customHeight="1">
      <c r="A74" s="944"/>
      <c r="B74" s="948"/>
      <c r="C74" s="948"/>
      <c r="D74" s="948"/>
      <c r="E74" s="948"/>
      <c r="F74" s="948"/>
      <c r="G74" s="948"/>
      <c r="H74" s="948"/>
      <c r="I74" s="948"/>
      <c r="J74" s="970"/>
      <c r="K74" s="970"/>
      <c r="L74" s="970"/>
      <c r="M74" s="970"/>
      <c r="N74" s="970"/>
      <c r="O74" s="948"/>
      <c r="P74" s="948"/>
      <c r="Q74" s="948"/>
      <c r="R74" s="948"/>
      <c r="S74" s="971"/>
      <c r="T74" s="971"/>
      <c r="U74" s="971"/>
      <c r="V74" s="971"/>
      <c r="W74" s="971"/>
      <c r="X74" s="971"/>
      <c r="Y74" s="971"/>
      <c r="Z74" s="972"/>
      <c r="AA74" s="972"/>
      <c r="AB74" s="972"/>
      <c r="AC74" s="972"/>
      <c r="AD74" s="972"/>
      <c r="AE74" s="972"/>
      <c r="AF74" s="972"/>
      <c r="AG74" s="946" t="s">
        <v>55</v>
      </c>
      <c r="AH74" s="946"/>
      <c r="AI74" s="946"/>
      <c r="AJ74" s="946"/>
      <c r="AK74" s="946"/>
      <c r="AL74" s="946"/>
      <c r="AM74" s="946"/>
      <c r="AN74" s="946"/>
      <c r="AO74" s="946"/>
      <c r="AP74" s="946"/>
      <c r="AQ74" s="973" t="str">
        <f>入力!R111</f>
        <v>１．なし</v>
      </c>
      <c r="AR74" s="950"/>
      <c r="AS74" s="950"/>
      <c r="AT74" s="950"/>
      <c r="AU74" s="950"/>
      <c r="AV74" s="950"/>
      <c r="AW74" s="950"/>
      <c r="AX74" s="950"/>
      <c r="AY74" s="950"/>
      <c r="AZ74" s="950"/>
      <c r="BA74" s="950"/>
      <c r="BB74" s="950"/>
      <c r="BC74" s="950"/>
      <c r="BD74" s="950"/>
      <c r="BE74" s="950"/>
      <c r="BF74" s="950"/>
      <c r="BG74" s="950"/>
      <c r="BH74" s="950"/>
      <c r="BI74" s="950"/>
      <c r="BJ74" s="950">
        <f>IF(入力!C111="あり",入力!$R$5,)</f>
        <v>0</v>
      </c>
      <c r="BK74" s="950"/>
      <c r="BL74" s="950"/>
      <c r="BM74" s="950"/>
      <c r="BO74" s="2" t="s">
        <v>492</v>
      </c>
      <c r="BP74" s="898" t="s">
        <v>56</v>
      </c>
      <c r="BQ74" s="896"/>
      <c r="BR74" s="896"/>
      <c r="BS74" s="896"/>
      <c r="BT74" s="896"/>
      <c r="BU74" s="896"/>
      <c r="BV74" s="896"/>
      <c r="BW74" s="896"/>
      <c r="BX74" s="896"/>
      <c r="BY74" s="896"/>
      <c r="BZ74" s="896"/>
      <c r="CA74" s="896"/>
      <c r="CB74" s="896"/>
      <c r="CC74" s="896"/>
      <c r="CD74" s="896"/>
      <c r="CE74" s="896"/>
      <c r="CF74" s="896"/>
      <c r="CG74" s="896"/>
      <c r="CH74" s="897"/>
    </row>
    <row r="75" spans="1:86" ht="22.7" customHeight="1">
      <c r="A75" s="944"/>
      <c r="B75" s="948"/>
      <c r="C75" s="948"/>
      <c r="D75" s="948"/>
      <c r="E75" s="948"/>
      <c r="F75" s="948"/>
      <c r="G75" s="948"/>
      <c r="H75" s="948"/>
      <c r="I75" s="948"/>
      <c r="J75" s="970"/>
      <c r="K75" s="970"/>
      <c r="L75" s="970"/>
      <c r="M75" s="970"/>
      <c r="N75" s="970"/>
      <c r="O75" s="948"/>
      <c r="P75" s="948"/>
      <c r="Q75" s="948"/>
      <c r="R75" s="948"/>
      <c r="S75" s="971"/>
      <c r="T75" s="971"/>
      <c r="U75" s="971"/>
      <c r="V75" s="971"/>
      <c r="W75" s="971"/>
      <c r="X75" s="971"/>
      <c r="Y75" s="971"/>
      <c r="Z75" s="972"/>
      <c r="AA75" s="972"/>
      <c r="AB75" s="972"/>
      <c r="AC75" s="972"/>
      <c r="AD75" s="972"/>
      <c r="AE75" s="972"/>
      <c r="AF75" s="972"/>
      <c r="AG75" s="946" t="s">
        <v>57</v>
      </c>
      <c r="AH75" s="946"/>
      <c r="AI75" s="946"/>
      <c r="AJ75" s="946"/>
      <c r="AK75" s="946"/>
      <c r="AL75" s="946"/>
      <c r="AM75" s="946"/>
      <c r="AN75" s="946"/>
      <c r="AO75" s="946"/>
      <c r="AP75" s="946"/>
      <c r="AQ75" s="973" t="str">
        <f>入力!R112</f>
        <v>１．なし</v>
      </c>
      <c r="AR75" s="950"/>
      <c r="AS75" s="950"/>
      <c r="AT75" s="950"/>
      <c r="AU75" s="950"/>
      <c r="AV75" s="950"/>
      <c r="AW75" s="950"/>
      <c r="AX75" s="950"/>
      <c r="AY75" s="950"/>
      <c r="AZ75" s="950"/>
      <c r="BA75" s="950"/>
      <c r="BB75" s="950"/>
      <c r="BC75" s="950"/>
      <c r="BD75" s="950"/>
      <c r="BE75" s="950"/>
      <c r="BF75" s="950"/>
      <c r="BG75" s="950"/>
      <c r="BH75" s="950"/>
      <c r="BI75" s="950"/>
      <c r="BJ75" s="950">
        <f>IF(入力!C112="あり",入力!$R$5,)</f>
        <v>0</v>
      </c>
      <c r="BK75" s="950"/>
      <c r="BL75" s="950"/>
      <c r="BM75" s="950"/>
      <c r="BO75" s="2" t="s">
        <v>493</v>
      </c>
      <c r="BP75" s="898" t="s">
        <v>11</v>
      </c>
      <c r="BQ75" s="896"/>
      <c r="BR75" s="896"/>
      <c r="BS75" s="896"/>
      <c r="BT75" s="896"/>
      <c r="BU75" s="896"/>
      <c r="BV75" s="896"/>
      <c r="BW75" s="896"/>
      <c r="BX75" s="896"/>
      <c r="BY75" s="896"/>
      <c r="BZ75" s="896"/>
      <c r="CA75" s="896"/>
      <c r="CB75" s="896"/>
      <c r="CC75" s="896"/>
      <c r="CD75" s="896"/>
      <c r="CE75" s="896"/>
      <c r="CF75" s="896"/>
      <c r="CG75" s="896"/>
      <c r="CH75" s="897"/>
    </row>
    <row r="76" spans="1:86" ht="22.7" customHeight="1">
      <c r="A76" s="944"/>
      <c r="B76" s="948"/>
      <c r="C76" s="948"/>
      <c r="D76" s="948"/>
      <c r="E76" s="948"/>
      <c r="F76" s="948"/>
      <c r="G76" s="948"/>
      <c r="H76" s="948"/>
      <c r="I76" s="948"/>
      <c r="J76" s="970"/>
      <c r="K76" s="970"/>
      <c r="L76" s="970"/>
      <c r="M76" s="970"/>
      <c r="N76" s="970"/>
      <c r="O76" s="948"/>
      <c r="P76" s="948"/>
      <c r="Q76" s="948"/>
      <c r="R76" s="948"/>
      <c r="S76" s="971"/>
      <c r="T76" s="971"/>
      <c r="U76" s="971"/>
      <c r="V76" s="971"/>
      <c r="W76" s="971"/>
      <c r="X76" s="971"/>
      <c r="Y76" s="971"/>
      <c r="Z76" s="972"/>
      <c r="AA76" s="972"/>
      <c r="AB76" s="972"/>
      <c r="AC76" s="972"/>
      <c r="AD76" s="972"/>
      <c r="AE76" s="972"/>
      <c r="AF76" s="972"/>
      <c r="AG76" s="946" t="s">
        <v>61</v>
      </c>
      <c r="AH76" s="946"/>
      <c r="AI76" s="946"/>
      <c r="AJ76" s="946"/>
      <c r="AK76" s="946"/>
      <c r="AL76" s="946"/>
      <c r="AM76" s="946"/>
      <c r="AN76" s="946"/>
      <c r="AO76" s="946"/>
      <c r="AP76" s="946"/>
      <c r="AQ76" s="973" t="str">
        <f>入力!R116</f>
        <v>１．なし</v>
      </c>
      <c r="AR76" s="950"/>
      <c r="AS76" s="950"/>
      <c r="AT76" s="950"/>
      <c r="AU76" s="950"/>
      <c r="AV76" s="950"/>
      <c r="AW76" s="950"/>
      <c r="AX76" s="950"/>
      <c r="AY76" s="950"/>
      <c r="AZ76" s="950"/>
      <c r="BA76" s="950"/>
      <c r="BB76" s="950"/>
      <c r="BC76" s="950"/>
      <c r="BD76" s="950"/>
      <c r="BE76" s="950"/>
      <c r="BF76" s="950"/>
      <c r="BG76" s="950"/>
      <c r="BH76" s="950"/>
      <c r="BI76" s="950"/>
      <c r="BJ76" s="950">
        <f>IF(入力!C116="あり",入力!$R$5,)</f>
        <v>0</v>
      </c>
      <c r="BK76" s="950"/>
      <c r="BL76" s="950"/>
      <c r="BM76" s="950"/>
      <c r="BO76" s="2" t="s">
        <v>1026</v>
      </c>
      <c r="BP76" s="898" t="s">
        <v>90</v>
      </c>
      <c r="BQ76" s="896"/>
      <c r="BR76" s="896"/>
      <c r="BS76" s="896"/>
      <c r="BT76" s="896"/>
      <c r="BU76" s="896"/>
      <c r="BV76" s="896"/>
      <c r="BW76" s="896"/>
      <c r="BX76" s="896"/>
      <c r="BY76" s="896"/>
      <c r="BZ76" s="896"/>
      <c r="CA76" s="896"/>
      <c r="CB76" s="896"/>
      <c r="CC76" s="896"/>
      <c r="CD76" s="896"/>
      <c r="CE76" s="896"/>
      <c r="CF76" s="896"/>
      <c r="CG76" s="896"/>
      <c r="CH76" s="897"/>
    </row>
    <row r="77" spans="1:86" ht="22.7" customHeight="1">
      <c r="A77" s="944"/>
      <c r="B77" s="948"/>
      <c r="C77" s="948"/>
      <c r="D77" s="948"/>
      <c r="E77" s="948"/>
      <c r="F77" s="948"/>
      <c r="G77" s="948"/>
      <c r="H77" s="948"/>
      <c r="I77" s="948"/>
      <c r="J77" s="970"/>
      <c r="K77" s="970"/>
      <c r="L77" s="970"/>
      <c r="M77" s="970"/>
      <c r="N77" s="970"/>
      <c r="O77" s="948"/>
      <c r="P77" s="948"/>
      <c r="Q77" s="948"/>
      <c r="R77" s="948"/>
      <c r="S77" s="971"/>
      <c r="T77" s="971"/>
      <c r="U77" s="971"/>
      <c r="V77" s="971"/>
      <c r="W77" s="971"/>
      <c r="X77" s="971"/>
      <c r="Y77" s="971"/>
      <c r="Z77" s="972"/>
      <c r="AA77" s="972"/>
      <c r="AB77" s="972"/>
      <c r="AC77" s="972"/>
      <c r="AD77" s="972"/>
      <c r="AE77" s="972"/>
      <c r="AF77" s="972"/>
      <c r="AG77" s="946" t="s">
        <v>16</v>
      </c>
      <c r="AH77" s="946"/>
      <c r="AI77" s="946"/>
      <c r="AJ77" s="946"/>
      <c r="AK77" s="946"/>
      <c r="AL77" s="946"/>
      <c r="AM77" s="946"/>
      <c r="AN77" s="946"/>
      <c r="AO77" s="946"/>
      <c r="AP77" s="946"/>
      <c r="AQ77" s="973" t="str">
        <f>入力!R118</f>
        <v>１．なし</v>
      </c>
      <c r="AR77" s="950"/>
      <c r="AS77" s="950"/>
      <c r="AT77" s="950"/>
      <c r="AU77" s="950"/>
      <c r="AV77" s="950"/>
      <c r="AW77" s="950"/>
      <c r="AX77" s="950"/>
      <c r="AY77" s="950"/>
      <c r="AZ77" s="950"/>
      <c r="BA77" s="950"/>
      <c r="BB77" s="950"/>
      <c r="BC77" s="950"/>
      <c r="BD77" s="950"/>
      <c r="BE77" s="950"/>
      <c r="BF77" s="950"/>
      <c r="BG77" s="950"/>
      <c r="BH77" s="950"/>
      <c r="BI77" s="950"/>
      <c r="BJ77" s="950">
        <f>IF(入力!C118="あり",入力!$R$5,)</f>
        <v>0</v>
      </c>
      <c r="BK77" s="950"/>
      <c r="BL77" s="950"/>
      <c r="BM77" s="950"/>
      <c r="BO77" s="2" t="s">
        <v>496</v>
      </c>
      <c r="BP77" s="898" t="s">
        <v>8</v>
      </c>
      <c r="BQ77" s="896"/>
      <c r="BR77" s="896"/>
      <c r="BS77" s="896"/>
      <c r="BT77" s="896"/>
      <c r="BU77" s="896"/>
      <c r="BV77" s="896"/>
      <c r="BW77" s="896"/>
      <c r="BX77" s="896"/>
      <c r="BY77" s="896"/>
      <c r="BZ77" s="896"/>
      <c r="CA77" s="896"/>
      <c r="CB77" s="896"/>
      <c r="CC77" s="896"/>
      <c r="CD77" s="896"/>
      <c r="CE77" s="896"/>
      <c r="CF77" s="896"/>
      <c r="CG77" s="896"/>
      <c r="CH77" s="897"/>
    </row>
    <row r="78" spans="1:86" ht="22.7" customHeight="1">
      <c r="A78" s="944"/>
      <c r="B78" s="948"/>
      <c r="C78" s="948"/>
      <c r="D78" s="948"/>
      <c r="E78" s="948"/>
      <c r="F78" s="948"/>
      <c r="G78" s="948"/>
      <c r="H78" s="948"/>
      <c r="I78" s="948"/>
      <c r="J78" s="970"/>
      <c r="K78" s="970"/>
      <c r="L78" s="970"/>
      <c r="M78" s="970"/>
      <c r="N78" s="970"/>
      <c r="O78" s="948"/>
      <c r="P78" s="948"/>
      <c r="Q78" s="948"/>
      <c r="R78" s="948"/>
      <c r="S78" s="971"/>
      <c r="T78" s="971"/>
      <c r="U78" s="971"/>
      <c r="V78" s="971"/>
      <c r="W78" s="971"/>
      <c r="X78" s="971"/>
      <c r="Y78" s="971"/>
      <c r="Z78" s="972"/>
      <c r="AA78" s="972"/>
      <c r="AB78" s="972"/>
      <c r="AC78" s="972"/>
      <c r="AD78" s="972"/>
      <c r="AE78" s="972"/>
      <c r="AF78" s="972"/>
      <c r="AG78" s="946" t="s">
        <v>62</v>
      </c>
      <c r="AH78" s="946"/>
      <c r="AI78" s="946"/>
      <c r="AJ78" s="946"/>
      <c r="AK78" s="946"/>
      <c r="AL78" s="946"/>
      <c r="AM78" s="946"/>
      <c r="AN78" s="946"/>
      <c r="AO78" s="946"/>
      <c r="AP78" s="946"/>
      <c r="AQ78" s="973" t="str">
        <f>入力!R119</f>
        <v>１．なし</v>
      </c>
      <c r="AR78" s="950"/>
      <c r="AS78" s="950"/>
      <c r="AT78" s="950"/>
      <c r="AU78" s="950"/>
      <c r="AV78" s="950"/>
      <c r="AW78" s="950"/>
      <c r="AX78" s="950"/>
      <c r="AY78" s="950"/>
      <c r="AZ78" s="950"/>
      <c r="BA78" s="950"/>
      <c r="BB78" s="950"/>
      <c r="BC78" s="950"/>
      <c r="BD78" s="950"/>
      <c r="BE78" s="950"/>
      <c r="BF78" s="950"/>
      <c r="BG78" s="950"/>
      <c r="BH78" s="950"/>
      <c r="BI78" s="950"/>
      <c r="BJ78" s="950">
        <f>IF(入力!C119="あり",入力!$R$5,)</f>
        <v>0</v>
      </c>
      <c r="BK78" s="950"/>
      <c r="BL78" s="950"/>
      <c r="BM78" s="950"/>
      <c r="BO78" s="2" t="s">
        <v>496</v>
      </c>
      <c r="BP78" s="898" t="s">
        <v>8</v>
      </c>
      <c r="BQ78" s="896"/>
      <c r="BR78" s="896"/>
      <c r="BS78" s="896"/>
      <c r="BT78" s="896"/>
      <c r="BU78" s="896"/>
      <c r="BV78" s="896"/>
      <c r="BW78" s="896"/>
      <c r="BX78" s="896"/>
      <c r="BY78" s="896"/>
      <c r="BZ78" s="896"/>
      <c r="CA78" s="896"/>
      <c r="CB78" s="896"/>
      <c r="CC78" s="896"/>
      <c r="CD78" s="896"/>
      <c r="CE78" s="896"/>
      <c r="CF78" s="896"/>
      <c r="CG78" s="896"/>
      <c r="CH78" s="897"/>
    </row>
    <row r="79" spans="1:86" ht="22.7" customHeight="1">
      <c r="A79" s="944"/>
      <c r="B79" s="948"/>
      <c r="C79" s="948"/>
      <c r="D79" s="948"/>
      <c r="E79" s="948"/>
      <c r="F79" s="948"/>
      <c r="G79" s="948"/>
      <c r="H79" s="948"/>
      <c r="I79" s="948"/>
      <c r="J79" s="970"/>
      <c r="K79" s="970"/>
      <c r="L79" s="970"/>
      <c r="M79" s="970"/>
      <c r="N79" s="970"/>
      <c r="O79" s="948"/>
      <c r="P79" s="948"/>
      <c r="Q79" s="948"/>
      <c r="R79" s="948"/>
      <c r="S79" s="971"/>
      <c r="T79" s="971"/>
      <c r="U79" s="971"/>
      <c r="V79" s="971"/>
      <c r="W79" s="971"/>
      <c r="X79" s="971"/>
      <c r="Y79" s="971"/>
      <c r="Z79" s="972"/>
      <c r="AA79" s="972"/>
      <c r="AB79" s="972"/>
      <c r="AC79" s="972"/>
      <c r="AD79" s="972"/>
      <c r="AE79" s="972"/>
      <c r="AF79" s="972"/>
      <c r="AG79" s="946" t="s">
        <v>14</v>
      </c>
      <c r="AH79" s="946"/>
      <c r="AI79" s="946"/>
      <c r="AJ79" s="946"/>
      <c r="AK79" s="946"/>
      <c r="AL79" s="946"/>
      <c r="AM79" s="946"/>
      <c r="AN79" s="946"/>
      <c r="AO79" s="946"/>
      <c r="AP79" s="946"/>
      <c r="AQ79" s="973" t="str">
        <f>入力!R120</f>
        <v>１．なし</v>
      </c>
      <c r="AR79" s="950"/>
      <c r="AS79" s="950"/>
      <c r="AT79" s="950"/>
      <c r="AU79" s="950"/>
      <c r="AV79" s="950"/>
      <c r="AW79" s="950"/>
      <c r="AX79" s="950"/>
      <c r="AY79" s="950"/>
      <c r="AZ79" s="950"/>
      <c r="BA79" s="950"/>
      <c r="BB79" s="950"/>
      <c r="BC79" s="950"/>
      <c r="BD79" s="950"/>
      <c r="BE79" s="950"/>
      <c r="BF79" s="950"/>
      <c r="BG79" s="950"/>
      <c r="BH79" s="950"/>
      <c r="BI79" s="950"/>
      <c r="BJ79" s="950">
        <f>IF(入力!C120="あり",入力!$R$5,)</f>
        <v>0</v>
      </c>
      <c r="BK79" s="950"/>
      <c r="BL79" s="950"/>
      <c r="BM79" s="950"/>
      <c r="BO79" s="2" t="s">
        <v>497</v>
      </c>
      <c r="BP79" s="898" t="s">
        <v>8</v>
      </c>
      <c r="BQ79" s="896"/>
      <c r="BR79" s="896"/>
      <c r="BS79" s="896"/>
      <c r="BT79" s="896"/>
      <c r="BU79" s="896"/>
      <c r="BV79" s="896"/>
      <c r="BW79" s="896"/>
      <c r="BX79" s="896"/>
      <c r="BY79" s="896"/>
      <c r="BZ79" s="896"/>
      <c r="CA79" s="896"/>
      <c r="CB79" s="896"/>
      <c r="CC79" s="896"/>
      <c r="CD79" s="896"/>
      <c r="CE79" s="896"/>
      <c r="CF79" s="896"/>
      <c r="CG79" s="896"/>
      <c r="CH79" s="897"/>
    </row>
    <row r="80" spans="1:86" ht="21.75" customHeight="1">
      <c r="A80" s="944"/>
      <c r="B80" s="948"/>
      <c r="C80" s="948"/>
      <c r="D80" s="948"/>
      <c r="E80" s="948"/>
      <c r="F80" s="948"/>
      <c r="G80" s="948"/>
      <c r="H80" s="948"/>
      <c r="I80" s="948"/>
      <c r="J80" s="970"/>
      <c r="K80" s="970"/>
      <c r="L80" s="970"/>
      <c r="M80" s="970"/>
      <c r="N80" s="970"/>
      <c r="O80" s="948"/>
      <c r="P80" s="948"/>
      <c r="Q80" s="948"/>
      <c r="R80" s="948"/>
      <c r="S80" s="971"/>
      <c r="T80" s="971"/>
      <c r="U80" s="971"/>
      <c r="V80" s="971"/>
      <c r="W80" s="971"/>
      <c r="X80" s="971"/>
      <c r="Y80" s="971"/>
      <c r="Z80" s="972"/>
      <c r="AA80" s="972"/>
      <c r="AB80" s="972"/>
      <c r="AC80" s="972"/>
      <c r="AD80" s="972"/>
      <c r="AE80" s="972"/>
      <c r="AF80" s="972"/>
      <c r="AG80" s="946" t="s">
        <v>63</v>
      </c>
      <c r="AH80" s="946"/>
      <c r="AI80" s="946"/>
      <c r="AJ80" s="946"/>
      <c r="AK80" s="946"/>
      <c r="AL80" s="946"/>
      <c r="AM80" s="946"/>
      <c r="AN80" s="946"/>
      <c r="AO80" s="946"/>
      <c r="AP80" s="946"/>
      <c r="AQ80" s="973" t="str">
        <f>入力!R121</f>
        <v>１．なし</v>
      </c>
      <c r="AR80" s="950"/>
      <c r="AS80" s="950"/>
      <c r="AT80" s="950"/>
      <c r="AU80" s="950"/>
      <c r="AV80" s="950"/>
      <c r="AW80" s="950"/>
      <c r="AX80" s="950"/>
      <c r="AY80" s="950"/>
      <c r="AZ80" s="950"/>
      <c r="BA80" s="950"/>
      <c r="BB80" s="950"/>
      <c r="BC80" s="950"/>
      <c r="BD80" s="950"/>
      <c r="BE80" s="950"/>
      <c r="BF80" s="950"/>
      <c r="BG80" s="950"/>
      <c r="BH80" s="950"/>
      <c r="BI80" s="950"/>
      <c r="BJ80" s="950">
        <f>IF(入力!C121="あり",入力!$R$5,)</f>
        <v>0</v>
      </c>
      <c r="BK80" s="950"/>
      <c r="BL80" s="950"/>
      <c r="BM80" s="950"/>
      <c r="BO80" s="2" t="s">
        <v>498</v>
      </c>
      <c r="BP80" s="898" t="s">
        <v>50</v>
      </c>
      <c r="BQ80" s="896"/>
      <c r="BR80" s="896"/>
      <c r="BS80" s="896"/>
      <c r="BT80" s="896"/>
      <c r="BU80" s="896"/>
      <c r="BV80" s="896"/>
      <c r="BW80" s="896"/>
      <c r="BX80" s="896"/>
      <c r="BY80" s="896"/>
      <c r="BZ80" s="896"/>
      <c r="CA80" s="896"/>
      <c r="CB80" s="896"/>
      <c r="CC80" s="896"/>
      <c r="CD80" s="896"/>
      <c r="CE80" s="896"/>
      <c r="CF80" s="896"/>
      <c r="CG80" s="896"/>
      <c r="CH80" s="897"/>
    </row>
    <row r="81" spans="1:86" ht="21.75" customHeight="1">
      <c r="A81" s="944"/>
      <c r="B81" s="948"/>
      <c r="C81" s="948"/>
      <c r="D81" s="948"/>
      <c r="E81" s="948"/>
      <c r="F81" s="948"/>
      <c r="G81" s="948"/>
      <c r="H81" s="948"/>
      <c r="I81" s="948"/>
      <c r="J81" s="970"/>
      <c r="K81" s="970"/>
      <c r="L81" s="970"/>
      <c r="M81" s="970"/>
      <c r="N81" s="970"/>
      <c r="O81" s="948"/>
      <c r="P81" s="948"/>
      <c r="Q81" s="948"/>
      <c r="R81" s="948"/>
      <c r="S81" s="971"/>
      <c r="T81" s="971"/>
      <c r="U81" s="971"/>
      <c r="V81" s="971"/>
      <c r="W81" s="971"/>
      <c r="X81" s="971"/>
      <c r="Y81" s="971"/>
      <c r="Z81" s="972"/>
      <c r="AA81" s="972"/>
      <c r="AB81" s="972"/>
      <c r="AC81" s="972"/>
      <c r="AD81" s="972"/>
      <c r="AE81" s="972"/>
      <c r="AF81" s="972"/>
      <c r="AG81" s="946" t="s">
        <v>66</v>
      </c>
      <c r="AH81" s="946"/>
      <c r="AI81" s="946"/>
      <c r="AJ81" s="946"/>
      <c r="AK81" s="946"/>
      <c r="AL81" s="946"/>
      <c r="AM81" s="946"/>
      <c r="AN81" s="946"/>
      <c r="AO81" s="946"/>
      <c r="AP81" s="946"/>
      <c r="AQ81" s="973" t="str">
        <f>入力!R123</f>
        <v>１．なし</v>
      </c>
      <c r="AR81" s="950"/>
      <c r="AS81" s="950"/>
      <c r="AT81" s="950"/>
      <c r="AU81" s="950"/>
      <c r="AV81" s="950"/>
      <c r="AW81" s="950"/>
      <c r="AX81" s="950"/>
      <c r="AY81" s="950"/>
      <c r="AZ81" s="950"/>
      <c r="BA81" s="950"/>
      <c r="BB81" s="950"/>
      <c r="BC81" s="950"/>
      <c r="BD81" s="950"/>
      <c r="BE81" s="950"/>
      <c r="BF81" s="950"/>
      <c r="BG81" s="950"/>
      <c r="BH81" s="950"/>
      <c r="BI81" s="950"/>
      <c r="BJ81" s="950">
        <f>IF(入力!C123="あり",入力!$R$5,)</f>
        <v>0</v>
      </c>
      <c r="BK81" s="950"/>
      <c r="BL81" s="950"/>
      <c r="BM81" s="950"/>
      <c r="BO81" s="2" t="s">
        <v>500</v>
      </c>
      <c r="BP81" s="898" t="s">
        <v>50</v>
      </c>
      <c r="BQ81" s="896"/>
      <c r="BR81" s="896"/>
      <c r="BS81" s="896"/>
      <c r="BT81" s="896"/>
      <c r="BU81" s="896"/>
      <c r="BV81" s="896"/>
      <c r="BW81" s="896"/>
      <c r="BX81" s="896"/>
      <c r="BY81" s="896"/>
      <c r="BZ81" s="896"/>
      <c r="CA81" s="896"/>
      <c r="CB81" s="896"/>
      <c r="CC81" s="896"/>
      <c r="CD81" s="896"/>
      <c r="CE81" s="896"/>
      <c r="CF81" s="896"/>
      <c r="CG81" s="896"/>
      <c r="CH81" s="897"/>
    </row>
    <row r="82" spans="1:86" ht="21.75" customHeight="1">
      <c r="A82" s="944"/>
      <c r="B82" s="948"/>
      <c r="C82" s="948"/>
      <c r="D82" s="948"/>
      <c r="E82" s="948"/>
      <c r="F82" s="948"/>
      <c r="G82" s="948"/>
      <c r="H82" s="948"/>
      <c r="I82" s="948"/>
      <c r="J82" s="970"/>
      <c r="K82" s="970"/>
      <c r="L82" s="970"/>
      <c r="M82" s="970"/>
      <c r="N82" s="970"/>
      <c r="O82" s="948"/>
      <c r="P82" s="948"/>
      <c r="Q82" s="948"/>
      <c r="R82" s="948"/>
      <c r="S82" s="971"/>
      <c r="T82" s="971"/>
      <c r="U82" s="971"/>
      <c r="V82" s="971"/>
      <c r="W82" s="971"/>
      <c r="X82" s="971"/>
      <c r="Y82" s="971"/>
      <c r="Z82" s="972"/>
      <c r="AA82" s="972"/>
      <c r="AB82" s="972"/>
      <c r="AC82" s="972"/>
      <c r="AD82" s="972"/>
      <c r="AE82" s="972"/>
      <c r="AF82" s="972"/>
      <c r="AG82" s="946" t="s">
        <v>91</v>
      </c>
      <c r="AH82" s="946"/>
      <c r="AI82" s="946"/>
      <c r="AJ82" s="946"/>
      <c r="AK82" s="946"/>
      <c r="AL82" s="946"/>
      <c r="AM82" s="946"/>
      <c r="AN82" s="946"/>
      <c r="AO82" s="946"/>
      <c r="AP82" s="946"/>
      <c r="AQ82" s="973" t="str">
        <f>入力!R124</f>
        <v>１．なし</v>
      </c>
      <c r="AR82" s="950"/>
      <c r="AS82" s="950"/>
      <c r="AT82" s="950"/>
      <c r="AU82" s="950"/>
      <c r="AV82" s="950"/>
      <c r="AW82" s="950"/>
      <c r="AX82" s="950"/>
      <c r="AY82" s="950"/>
      <c r="AZ82" s="950"/>
      <c r="BA82" s="950"/>
      <c r="BB82" s="950"/>
      <c r="BC82" s="950"/>
      <c r="BD82" s="950"/>
      <c r="BE82" s="950"/>
      <c r="BF82" s="950"/>
      <c r="BG82" s="950"/>
      <c r="BH82" s="950"/>
      <c r="BI82" s="950"/>
      <c r="BJ82" s="950">
        <f>IF(入力!C124="あり",入力!$R$5,)</f>
        <v>0</v>
      </c>
      <c r="BK82" s="950"/>
      <c r="BL82" s="950"/>
      <c r="BM82" s="950"/>
      <c r="BO82" s="2" t="s">
        <v>506</v>
      </c>
      <c r="BP82" s="898" t="s">
        <v>50</v>
      </c>
      <c r="BQ82" s="896"/>
      <c r="BR82" s="896"/>
      <c r="BS82" s="896"/>
      <c r="BT82" s="896"/>
      <c r="BU82" s="896"/>
      <c r="BV82" s="896"/>
      <c r="BW82" s="896"/>
      <c r="BX82" s="896"/>
      <c r="BY82" s="896"/>
      <c r="BZ82" s="896"/>
      <c r="CA82" s="896"/>
      <c r="CB82" s="896"/>
      <c r="CC82" s="896"/>
      <c r="CD82" s="896"/>
      <c r="CE82" s="896"/>
      <c r="CF82" s="896"/>
      <c r="CG82" s="896"/>
      <c r="CH82" s="897"/>
    </row>
    <row r="83" spans="1:86" ht="21.75" customHeight="1">
      <c r="A83" s="944"/>
      <c r="B83" s="948"/>
      <c r="C83" s="948"/>
      <c r="D83" s="948"/>
      <c r="E83" s="948"/>
      <c r="F83" s="948"/>
      <c r="G83" s="948"/>
      <c r="H83" s="948"/>
      <c r="I83" s="948"/>
      <c r="J83" s="970"/>
      <c r="K83" s="970"/>
      <c r="L83" s="970"/>
      <c r="M83" s="970"/>
      <c r="N83" s="970"/>
      <c r="O83" s="948"/>
      <c r="P83" s="948"/>
      <c r="Q83" s="948"/>
      <c r="R83" s="948"/>
      <c r="S83" s="971"/>
      <c r="T83" s="971"/>
      <c r="U83" s="971"/>
      <c r="V83" s="971"/>
      <c r="W83" s="971"/>
      <c r="X83" s="971"/>
      <c r="Y83" s="971"/>
      <c r="Z83" s="972"/>
      <c r="AA83" s="972"/>
      <c r="AB83" s="972"/>
      <c r="AC83" s="972"/>
      <c r="AD83" s="972"/>
      <c r="AE83" s="972"/>
      <c r="AF83" s="972"/>
      <c r="AG83" s="946" t="s">
        <v>67</v>
      </c>
      <c r="AH83" s="946"/>
      <c r="AI83" s="946"/>
      <c r="AJ83" s="946"/>
      <c r="AK83" s="946"/>
      <c r="AL83" s="946"/>
      <c r="AM83" s="946"/>
      <c r="AN83" s="946"/>
      <c r="AO83" s="946"/>
      <c r="AP83" s="946"/>
      <c r="AQ83" s="973" t="str">
        <f>入力!R125</f>
        <v>１．なし</v>
      </c>
      <c r="AR83" s="950"/>
      <c r="AS83" s="950"/>
      <c r="AT83" s="950"/>
      <c r="AU83" s="950"/>
      <c r="AV83" s="950"/>
      <c r="AW83" s="950"/>
      <c r="AX83" s="950"/>
      <c r="AY83" s="950"/>
      <c r="AZ83" s="950"/>
      <c r="BA83" s="950"/>
      <c r="BB83" s="950"/>
      <c r="BC83" s="950"/>
      <c r="BD83" s="950"/>
      <c r="BE83" s="950"/>
      <c r="BF83" s="950"/>
      <c r="BG83" s="950"/>
      <c r="BH83" s="950"/>
      <c r="BI83" s="950"/>
      <c r="BJ83" s="950">
        <f>IF(入力!C125="あり",入力!$R$5,)</f>
        <v>0</v>
      </c>
      <c r="BK83" s="950"/>
      <c r="BL83" s="950"/>
      <c r="BM83" s="950"/>
      <c r="BO83" s="2" t="s">
        <v>501</v>
      </c>
      <c r="BP83" s="898" t="s">
        <v>50</v>
      </c>
      <c r="BQ83" s="896"/>
      <c r="BR83" s="896"/>
      <c r="BS83" s="896"/>
      <c r="BT83" s="896"/>
      <c r="BU83" s="896"/>
      <c r="BV83" s="896"/>
      <c r="BW83" s="896"/>
      <c r="BX83" s="896"/>
      <c r="BY83" s="896"/>
      <c r="BZ83" s="896"/>
      <c r="CA83" s="896"/>
      <c r="CB83" s="896"/>
      <c r="CC83" s="896"/>
      <c r="CD83" s="896"/>
      <c r="CE83" s="896"/>
      <c r="CF83" s="896"/>
      <c r="CG83" s="896"/>
      <c r="CH83" s="897"/>
    </row>
    <row r="84" spans="1:86" ht="21.75" customHeight="1">
      <c r="A84" s="944"/>
      <c r="B84" s="948"/>
      <c r="C84" s="948"/>
      <c r="D84" s="948"/>
      <c r="E84" s="948"/>
      <c r="F84" s="948"/>
      <c r="G84" s="948"/>
      <c r="H84" s="948"/>
      <c r="I84" s="948"/>
      <c r="J84" s="970"/>
      <c r="K84" s="970"/>
      <c r="L84" s="970"/>
      <c r="M84" s="970"/>
      <c r="N84" s="970"/>
      <c r="O84" s="948"/>
      <c r="P84" s="948"/>
      <c r="Q84" s="948"/>
      <c r="R84" s="948"/>
      <c r="S84" s="971"/>
      <c r="T84" s="971"/>
      <c r="U84" s="971"/>
      <c r="V84" s="971"/>
      <c r="W84" s="971"/>
      <c r="X84" s="971"/>
      <c r="Y84" s="971"/>
      <c r="Z84" s="972"/>
      <c r="AA84" s="972"/>
      <c r="AB84" s="972"/>
      <c r="AC84" s="972"/>
      <c r="AD84" s="972"/>
      <c r="AE84" s="972"/>
      <c r="AF84" s="972"/>
      <c r="AG84" s="946" t="s">
        <v>68</v>
      </c>
      <c r="AH84" s="946"/>
      <c r="AI84" s="946"/>
      <c r="AJ84" s="946"/>
      <c r="AK84" s="946"/>
      <c r="AL84" s="946"/>
      <c r="AM84" s="946"/>
      <c r="AN84" s="946"/>
      <c r="AO84" s="946"/>
      <c r="AP84" s="946"/>
      <c r="AQ84" s="973" t="str">
        <f>入力!R127</f>
        <v>１．なし</v>
      </c>
      <c r="AR84" s="950"/>
      <c r="AS84" s="950"/>
      <c r="AT84" s="950"/>
      <c r="AU84" s="950"/>
      <c r="AV84" s="950"/>
      <c r="AW84" s="950"/>
      <c r="AX84" s="950"/>
      <c r="AY84" s="950"/>
      <c r="AZ84" s="950"/>
      <c r="BA84" s="950"/>
      <c r="BB84" s="950"/>
      <c r="BC84" s="950"/>
      <c r="BD84" s="950"/>
      <c r="BE84" s="950"/>
      <c r="BF84" s="950"/>
      <c r="BG84" s="950"/>
      <c r="BH84" s="950"/>
      <c r="BI84" s="950"/>
      <c r="BJ84" s="950">
        <f>IF(入力!C127="あり",入力!$R$5,)</f>
        <v>0</v>
      </c>
      <c r="BK84" s="950"/>
      <c r="BL84" s="950"/>
      <c r="BM84" s="950"/>
      <c r="BO84" s="2" t="s">
        <v>502</v>
      </c>
      <c r="BP84" s="898" t="s">
        <v>50</v>
      </c>
      <c r="BQ84" s="896"/>
      <c r="BR84" s="896"/>
      <c r="BS84" s="896"/>
      <c r="BT84" s="896"/>
      <c r="BU84" s="896"/>
      <c r="BV84" s="896"/>
      <c r="BW84" s="896"/>
      <c r="BX84" s="896"/>
      <c r="BY84" s="896"/>
      <c r="BZ84" s="896"/>
      <c r="CA84" s="896"/>
      <c r="CB84" s="896"/>
      <c r="CC84" s="896"/>
      <c r="CD84" s="896"/>
      <c r="CE84" s="896"/>
      <c r="CF84" s="896"/>
      <c r="CG84" s="896"/>
      <c r="CH84" s="897"/>
    </row>
    <row r="85" spans="1:86" ht="21.75" customHeight="1">
      <c r="A85" s="944"/>
      <c r="B85" s="948"/>
      <c r="C85" s="948"/>
      <c r="D85" s="948"/>
      <c r="E85" s="948"/>
      <c r="F85" s="948"/>
      <c r="G85" s="948"/>
      <c r="H85" s="948"/>
      <c r="I85" s="948"/>
      <c r="J85" s="970"/>
      <c r="K85" s="970"/>
      <c r="L85" s="970"/>
      <c r="M85" s="970"/>
      <c r="N85" s="970"/>
      <c r="O85" s="948"/>
      <c r="P85" s="948"/>
      <c r="Q85" s="948"/>
      <c r="R85" s="948"/>
      <c r="S85" s="971"/>
      <c r="T85" s="971"/>
      <c r="U85" s="971"/>
      <c r="V85" s="971"/>
      <c r="W85" s="971"/>
      <c r="X85" s="971"/>
      <c r="Y85" s="971"/>
      <c r="Z85" s="972"/>
      <c r="AA85" s="972"/>
      <c r="AB85" s="972"/>
      <c r="AC85" s="972"/>
      <c r="AD85" s="972"/>
      <c r="AE85" s="972"/>
      <c r="AF85" s="972"/>
      <c r="AG85" s="946" t="s">
        <v>70</v>
      </c>
      <c r="AH85" s="946"/>
      <c r="AI85" s="946"/>
      <c r="AJ85" s="946"/>
      <c r="AK85" s="946"/>
      <c r="AL85" s="946"/>
      <c r="AM85" s="946"/>
      <c r="AN85" s="946"/>
      <c r="AO85" s="946"/>
      <c r="AP85" s="946"/>
      <c r="AQ85" s="973" t="str">
        <f>入力!R128</f>
        <v>１．なし</v>
      </c>
      <c r="AR85" s="950"/>
      <c r="AS85" s="950"/>
      <c r="AT85" s="950"/>
      <c r="AU85" s="950"/>
      <c r="AV85" s="950"/>
      <c r="AW85" s="950"/>
      <c r="AX85" s="950"/>
      <c r="AY85" s="950"/>
      <c r="AZ85" s="950"/>
      <c r="BA85" s="950"/>
      <c r="BB85" s="950"/>
      <c r="BC85" s="950"/>
      <c r="BD85" s="950"/>
      <c r="BE85" s="950"/>
      <c r="BF85" s="950"/>
      <c r="BG85" s="950"/>
      <c r="BH85" s="950"/>
      <c r="BI85" s="950"/>
      <c r="BJ85" s="950">
        <f>IF(入力!C128="あり",入力!$R$5,)</f>
        <v>0</v>
      </c>
      <c r="BK85" s="950"/>
      <c r="BL85" s="950"/>
      <c r="BM85" s="950"/>
      <c r="BO85" s="2" t="s">
        <v>503</v>
      </c>
      <c r="BP85" s="898" t="s">
        <v>50</v>
      </c>
      <c r="BQ85" s="896"/>
      <c r="BR85" s="896"/>
      <c r="BS85" s="896"/>
      <c r="BT85" s="896"/>
      <c r="BU85" s="896"/>
      <c r="BV85" s="896"/>
      <c r="BW85" s="896"/>
      <c r="BX85" s="896"/>
      <c r="BY85" s="896"/>
      <c r="BZ85" s="896"/>
      <c r="CA85" s="896"/>
      <c r="CB85" s="896"/>
      <c r="CC85" s="896"/>
      <c r="CD85" s="896"/>
      <c r="CE85" s="896"/>
      <c r="CF85" s="896"/>
      <c r="CG85" s="896"/>
      <c r="CH85" s="897"/>
    </row>
    <row r="86" spans="1:86" ht="21.75" customHeight="1">
      <c r="A86" s="944"/>
      <c r="B86" s="948"/>
      <c r="C86" s="948"/>
      <c r="D86" s="948"/>
      <c r="E86" s="948"/>
      <c r="F86" s="948"/>
      <c r="G86" s="948"/>
      <c r="H86" s="948"/>
      <c r="I86" s="948"/>
      <c r="J86" s="970"/>
      <c r="K86" s="970"/>
      <c r="L86" s="970"/>
      <c r="M86" s="970"/>
      <c r="N86" s="970"/>
      <c r="O86" s="948"/>
      <c r="P86" s="948"/>
      <c r="Q86" s="948"/>
      <c r="R86" s="948"/>
      <c r="S86" s="971"/>
      <c r="T86" s="971"/>
      <c r="U86" s="971"/>
      <c r="V86" s="971"/>
      <c r="W86" s="971"/>
      <c r="X86" s="971"/>
      <c r="Y86" s="971"/>
      <c r="Z86" s="972"/>
      <c r="AA86" s="972"/>
      <c r="AB86" s="972"/>
      <c r="AC86" s="972"/>
      <c r="AD86" s="972"/>
      <c r="AE86" s="972"/>
      <c r="AF86" s="972"/>
      <c r="AG86" s="946" t="s">
        <v>1061</v>
      </c>
      <c r="AH86" s="946"/>
      <c r="AI86" s="946"/>
      <c r="AJ86" s="946"/>
      <c r="AK86" s="946"/>
      <c r="AL86" s="946"/>
      <c r="AM86" s="946"/>
      <c r="AN86" s="946"/>
      <c r="AO86" s="946"/>
      <c r="AP86" s="946"/>
      <c r="AQ86" s="973" t="str">
        <f>入力!R129</f>
        <v>１．なし</v>
      </c>
      <c r="AR86" s="950"/>
      <c r="AS86" s="950"/>
      <c r="AT86" s="950"/>
      <c r="AU86" s="950"/>
      <c r="AV86" s="950"/>
      <c r="AW86" s="950"/>
      <c r="AX86" s="950"/>
      <c r="AY86" s="950"/>
      <c r="AZ86" s="950"/>
      <c r="BA86" s="950"/>
      <c r="BB86" s="950"/>
      <c r="BC86" s="950"/>
      <c r="BD86" s="950"/>
      <c r="BE86" s="950"/>
      <c r="BF86" s="950"/>
      <c r="BG86" s="950"/>
      <c r="BH86" s="950"/>
      <c r="BI86" s="950"/>
      <c r="BJ86" s="950">
        <f>IF(入力!C129="あり",入力!$R$5,)</f>
        <v>0</v>
      </c>
      <c r="BK86" s="950"/>
      <c r="BL86" s="950"/>
      <c r="BM86" s="950"/>
      <c r="BO86" s="2" t="s">
        <v>504</v>
      </c>
      <c r="BP86" s="909" t="s">
        <v>1062</v>
      </c>
      <c r="BQ86" s="906"/>
      <c r="BR86" s="906"/>
      <c r="BS86" s="906"/>
      <c r="BT86" s="906"/>
      <c r="BU86" s="906"/>
      <c r="BV86" s="906"/>
      <c r="BW86" s="906"/>
      <c r="BX86" s="906"/>
      <c r="BY86" s="906"/>
      <c r="BZ86" s="906"/>
      <c r="CA86" s="906"/>
      <c r="CB86" s="906"/>
      <c r="CC86" s="906"/>
      <c r="CD86" s="906"/>
      <c r="CE86" s="906"/>
      <c r="CF86" s="906"/>
      <c r="CG86" s="906"/>
      <c r="CH86" s="907"/>
    </row>
    <row r="87" spans="1:86" ht="44.1" hidden="1" customHeight="1">
      <c r="A87" s="944"/>
      <c r="B87" s="948"/>
      <c r="C87" s="948"/>
      <c r="D87" s="948"/>
      <c r="E87" s="948"/>
      <c r="F87" s="948"/>
      <c r="G87" s="948"/>
      <c r="H87" s="948"/>
      <c r="I87" s="948"/>
      <c r="J87" s="970"/>
      <c r="K87" s="970"/>
      <c r="L87" s="970"/>
      <c r="M87" s="970"/>
      <c r="N87" s="970"/>
      <c r="O87" s="948"/>
      <c r="P87" s="948"/>
      <c r="Q87" s="948"/>
      <c r="R87" s="948"/>
      <c r="S87" s="971"/>
      <c r="T87" s="971"/>
      <c r="U87" s="971"/>
      <c r="V87" s="971"/>
      <c r="W87" s="971"/>
      <c r="X87" s="971"/>
      <c r="Y87" s="971"/>
      <c r="Z87" s="972"/>
      <c r="AA87" s="972"/>
      <c r="AB87" s="972"/>
      <c r="AC87" s="972"/>
      <c r="AD87" s="972"/>
      <c r="AE87" s="972"/>
      <c r="AF87" s="972"/>
      <c r="AG87" s="946"/>
      <c r="AH87" s="946"/>
      <c r="AI87" s="946"/>
      <c r="AJ87" s="946"/>
      <c r="AK87" s="946"/>
      <c r="AL87" s="946"/>
      <c r="AM87" s="946"/>
      <c r="AN87" s="946"/>
      <c r="AO87" s="946"/>
      <c r="AP87" s="946"/>
      <c r="AQ87" s="973">
        <f>入力!R130</f>
        <v>0</v>
      </c>
      <c r="AR87" s="950"/>
      <c r="AS87" s="950"/>
      <c r="AT87" s="950"/>
      <c r="AU87" s="950"/>
      <c r="AV87" s="950"/>
      <c r="AW87" s="950"/>
      <c r="AX87" s="950"/>
      <c r="AY87" s="950"/>
      <c r="AZ87" s="950"/>
      <c r="BA87" s="950"/>
      <c r="BB87" s="950"/>
      <c r="BC87" s="950"/>
      <c r="BD87" s="950"/>
      <c r="BE87" s="950"/>
      <c r="BF87" s="950"/>
      <c r="BG87" s="950"/>
      <c r="BH87" s="950"/>
      <c r="BI87" s="950"/>
      <c r="BJ87" s="950">
        <f>IF(入力!C130="あり",入力!$R$5,)</f>
        <v>0</v>
      </c>
      <c r="BK87" s="950"/>
      <c r="BL87" s="950"/>
      <c r="BM87" s="950"/>
      <c r="BO87" s="2" t="s">
        <v>504</v>
      </c>
      <c r="BP87" s="895" t="s">
        <v>5</v>
      </c>
      <c r="BQ87" s="896"/>
      <c r="BR87" s="896"/>
      <c r="BS87" s="896"/>
      <c r="BT87" s="896"/>
      <c r="BU87" s="896"/>
      <c r="BV87" s="896"/>
      <c r="BW87" s="896"/>
      <c r="BX87" s="896"/>
      <c r="BY87" s="896"/>
      <c r="BZ87" s="896"/>
      <c r="CA87" s="896"/>
      <c r="CB87" s="896"/>
      <c r="CC87" s="896"/>
      <c r="CD87" s="896"/>
      <c r="CE87" s="896"/>
      <c r="CF87" s="896"/>
      <c r="CG87" s="896"/>
      <c r="CH87" s="897"/>
    </row>
    <row r="88" spans="1:86" ht="21.75" customHeight="1">
      <c r="A88" s="944"/>
      <c r="B88" s="948"/>
      <c r="C88" s="948"/>
      <c r="D88" s="948"/>
      <c r="E88" s="948"/>
      <c r="F88" s="948"/>
      <c r="G88" s="948"/>
      <c r="H88" s="948"/>
      <c r="I88" s="948"/>
      <c r="J88" s="970"/>
      <c r="K88" s="970"/>
      <c r="L88" s="970"/>
      <c r="M88" s="970"/>
      <c r="N88" s="970"/>
      <c r="O88" s="948"/>
      <c r="P88" s="948"/>
      <c r="Q88" s="948"/>
      <c r="R88" s="948"/>
      <c r="S88" s="971"/>
      <c r="T88" s="971"/>
      <c r="U88" s="971"/>
      <c r="V88" s="971"/>
      <c r="W88" s="971"/>
      <c r="X88" s="971"/>
      <c r="Y88" s="971"/>
      <c r="Z88" s="972"/>
      <c r="AA88" s="972"/>
      <c r="AB88" s="972"/>
      <c r="AC88" s="972"/>
      <c r="AD88" s="972"/>
      <c r="AE88" s="972"/>
      <c r="AF88" s="972"/>
      <c r="AG88" s="946" t="s">
        <v>73</v>
      </c>
      <c r="AH88" s="946"/>
      <c r="AI88" s="946"/>
      <c r="AJ88" s="946"/>
      <c r="AK88" s="946"/>
      <c r="AL88" s="946"/>
      <c r="AM88" s="946"/>
      <c r="AN88" s="946"/>
      <c r="AO88" s="946"/>
      <c r="AP88" s="946"/>
      <c r="AQ88" s="973" t="str">
        <f>入力!R131</f>
        <v>１．非該当</v>
      </c>
      <c r="AR88" s="950"/>
      <c r="AS88" s="950"/>
      <c r="AT88" s="950"/>
      <c r="AU88" s="950"/>
      <c r="AV88" s="950"/>
      <c r="AW88" s="950"/>
      <c r="AX88" s="950"/>
      <c r="AY88" s="950"/>
      <c r="AZ88" s="950"/>
      <c r="BA88" s="950"/>
      <c r="BB88" s="950"/>
      <c r="BC88" s="950"/>
      <c r="BD88" s="950"/>
      <c r="BE88" s="950"/>
      <c r="BF88" s="950"/>
      <c r="BG88" s="950"/>
      <c r="BH88" s="950"/>
      <c r="BI88" s="950"/>
      <c r="BJ88" s="950">
        <f>IF(入力!C131="あり",入力!$R$5,)</f>
        <v>0</v>
      </c>
      <c r="BK88" s="950"/>
      <c r="BL88" s="950"/>
      <c r="BM88" s="950"/>
      <c r="BO88" s="2" t="s">
        <v>508</v>
      </c>
      <c r="BP88" s="898" t="s">
        <v>74</v>
      </c>
      <c r="BQ88" s="896"/>
      <c r="BR88" s="896"/>
      <c r="BS88" s="896"/>
      <c r="BT88" s="896"/>
      <c r="BU88" s="896"/>
      <c r="BV88" s="896"/>
      <c r="BW88" s="896"/>
      <c r="BX88" s="896"/>
      <c r="BY88" s="896"/>
      <c r="BZ88" s="896"/>
      <c r="CA88" s="896"/>
      <c r="CB88" s="896"/>
      <c r="CC88" s="896"/>
      <c r="CD88" s="896"/>
      <c r="CE88" s="896"/>
      <c r="CF88" s="896"/>
      <c r="CG88" s="896"/>
      <c r="CH88" s="897"/>
    </row>
    <row r="89" spans="1:86" ht="21.75" customHeight="1">
      <c r="A89" s="944"/>
      <c r="B89" s="948"/>
      <c r="C89" s="948"/>
      <c r="D89" s="948"/>
      <c r="E89" s="948"/>
      <c r="F89" s="948"/>
      <c r="G89" s="948"/>
      <c r="H89" s="948"/>
      <c r="I89" s="948"/>
      <c r="J89" s="970"/>
      <c r="K89" s="970"/>
      <c r="L89" s="970"/>
      <c r="M89" s="970"/>
      <c r="N89" s="970"/>
      <c r="O89" s="948"/>
      <c r="P89" s="948"/>
      <c r="Q89" s="948"/>
      <c r="R89" s="948"/>
      <c r="S89" s="971"/>
      <c r="T89" s="971"/>
      <c r="U89" s="971"/>
      <c r="V89" s="971"/>
      <c r="W89" s="971"/>
      <c r="X89" s="971"/>
      <c r="Y89" s="971"/>
      <c r="Z89" s="972"/>
      <c r="AA89" s="972"/>
      <c r="AB89" s="972"/>
      <c r="AC89" s="972"/>
      <c r="AD89" s="972"/>
      <c r="AE89" s="972"/>
      <c r="AF89" s="972"/>
      <c r="AG89" s="946" t="s">
        <v>75</v>
      </c>
      <c r="AH89" s="946"/>
      <c r="AI89" s="946"/>
      <c r="AJ89" s="946"/>
      <c r="AK89" s="946"/>
      <c r="AL89" s="946"/>
      <c r="AM89" s="946"/>
      <c r="AN89" s="946"/>
      <c r="AO89" s="946"/>
      <c r="AP89" s="946"/>
      <c r="AQ89" s="973" t="str">
        <f>入力!R132</f>
        <v>１．非該当</v>
      </c>
      <c r="AR89" s="950"/>
      <c r="AS89" s="950"/>
      <c r="AT89" s="950"/>
      <c r="AU89" s="950"/>
      <c r="AV89" s="950"/>
      <c r="AW89" s="950"/>
      <c r="AX89" s="950"/>
      <c r="AY89" s="950"/>
      <c r="AZ89" s="950"/>
      <c r="BA89" s="950"/>
      <c r="BB89" s="950"/>
      <c r="BC89" s="950"/>
      <c r="BD89" s="950"/>
      <c r="BE89" s="950"/>
      <c r="BF89" s="950"/>
      <c r="BG89" s="950"/>
      <c r="BH89" s="950"/>
      <c r="BI89" s="950"/>
      <c r="BJ89" s="950">
        <f>IF(入力!C132="あり",入力!$R$5,)</f>
        <v>0</v>
      </c>
      <c r="BK89" s="950"/>
      <c r="BL89" s="950"/>
      <c r="BM89" s="950"/>
      <c r="BO89" s="2" t="s">
        <v>505</v>
      </c>
      <c r="BP89" s="898" t="s">
        <v>74</v>
      </c>
      <c r="BQ89" s="896"/>
      <c r="BR89" s="896"/>
      <c r="BS89" s="896"/>
      <c r="BT89" s="896"/>
      <c r="BU89" s="896"/>
      <c r="BV89" s="896"/>
      <c r="BW89" s="896"/>
      <c r="BX89" s="896"/>
      <c r="BY89" s="896"/>
      <c r="BZ89" s="896"/>
      <c r="CA89" s="896"/>
      <c r="CB89" s="896"/>
      <c r="CC89" s="896"/>
      <c r="CD89" s="896"/>
      <c r="CE89" s="896"/>
      <c r="CF89" s="896"/>
      <c r="CG89" s="896"/>
      <c r="CH89" s="897"/>
    </row>
    <row r="90" spans="1:86" ht="21.75" customHeight="1">
      <c r="A90" s="944"/>
      <c r="B90" s="948"/>
      <c r="C90" s="948"/>
      <c r="D90" s="948"/>
      <c r="E90" s="948"/>
      <c r="F90" s="948"/>
      <c r="G90" s="948"/>
      <c r="H90" s="948"/>
      <c r="I90" s="948"/>
      <c r="J90" s="970"/>
      <c r="K90" s="970"/>
      <c r="L90" s="970"/>
      <c r="M90" s="970"/>
      <c r="N90" s="970"/>
      <c r="O90" s="948"/>
      <c r="P90" s="948"/>
      <c r="Q90" s="948"/>
      <c r="R90" s="948"/>
      <c r="S90" s="971"/>
      <c r="T90" s="971"/>
      <c r="U90" s="971"/>
      <c r="V90" s="971"/>
      <c r="W90" s="971"/>
      <c r="X90" s="971"/>
      <c r="Y90" s="971"/>
      <c r="Z90" s="972"/>
      <c r="AA90" s="972"/>
      <c r="AB90" s="972"/>
      <c r="AC90" s="972"/>
      <c r="AD90" s="972"/>
      <c r="AE90" s="972"/>
      <c r="AF90" s="972"/>
      <c r="AG90" s="946" t="s">
        <v>76</v>
      </c>
      <c r="AH90" s="946"/>
      <c r="AI90" s="946"/>
      <c r="AJ90" s="946"/>
      <c r="AK90" s="946"/>
      <c r="AL90" s="946"/>
      <c r="AM90" s="946"/>
      <c r="AN90" s="946"/>
      <c r="AO90" s="946"/>
      <c r="AP90" s="946"/>
      <c r="AQ90" s="973">
        <f>入力!R133</f>
        <v>0</v>
      </c>
      <c r="AR90" s="950"/>
      <c r="AS90" s="950"/>
      <c r="AT90" s="950"/>
      <c r="AU90" s="950"/>
      <c r="AV90" s="950"/>
      <c r="AW90" s="950"/>
      <c r="AX90" s="950"/>
      <c r="AY90" s="950"/>
      <c r="AZ90" s="950"/>
      <c r="BA90" s="950"/>
      <c r="BB90" s="950"/>
      <c r="BC90" s="950"/>
      <c r="BD90" s="950"/>
      <c r="BE90" s="950"/>
      <c r="BF90" s="950"/>
      <c r="BG90" s="950"/>
      <c r="BH90" s="950"/>
      <c r="BI90" s="950"/>
      <c r="BJ90" s="950">
        <f>IF(入力!C133="あり",入力!$R$5,)</f>
        <v>0</v>
      </c>
      <c r="BK90" s="950"/>
      <c r="BL90" s="950"/>
      <c r="BM90" s="950"/>
      <c r="BO90" s="2" t="s">
        <v>505</v>
      </c>
      <c r="BP90" s="898" t="s">
        <v>77</v>
      </c>
      <c r="BQ90" s="896"/>
      <c r="BR90" s="896"/>
      <c r="BS90" s="896"/>
      <c r="BT90" s="896"/>
      <c r="BU90" s="896"/>
      <c r="BV90" s="896"/>
      <c r="BW90" s="896"/>
      <c r="BX90" s="896"/>
      <c r="BY90" s="896"/>
      <c r="BZ90" s="896"/>
      <c r="CA90" s="896"/>
      <c r="CB90" s="896"/>
      <c r="CC90" s="896"/>
      <c r="CD90" s="896"/>
      <c r="CE90" s="896"/>
      <c r="CF90" s="896"/>
      <c r="CG90" s="896"/>
      <c r="CH90" s="897"/>
    </row>
    <row r="91" spans="1:86" ht="21.75" customHeight="1">
      <c r="A91" s="944"/>
      <c r="B91" s="948"/>
      <c r="C91" s="948"/>
      <c r="D91" s="948"/>
      <c r="E91" s="948"/>
      <c r="F91" s="948"/>
      <c r="G91" s="948"/>
      <c r="H91" s="948"/>
      <c r="I91" s="948"/>
      <c r="J91" s="970"/>
      <c r="K91" s="970"/>
      <c r="L91" s="970"/>
      <c r="M91" s="970"/>
      <c r="N91" s="970"/>
      <c r="O91" s="948"/>
      <c r="P91" s="948"/>
      <c r="Q91" s="948"/>
      <c r="R91" s="948"/>
      <c r="S91" s="971"/>
      <c r="T91" s="971"/>
      <c r="U91" s="971"/>
      <c r="V91" s="971"/>
      <c r="W91" s="971"/>
      <c r="X91" s="971"/>
      <c r="Y91" s="971"/>
      <c r="Z91" s="972"/>
      <c r="AA91" s="972"/>
      <c r="AB91" s="972"/>
      <c r="AC91" s="972"/>
      <c r="AD91" s="972"/>
      <c r="AE91" s="972"/>
      <c r="AF91" s="972"/>
      <c r="AG91" s="946" t="s">
        <v>78</v>
      </c>
      <c r="AH91" s="969"/>
      <c r="AI91" s="969"/>
      <c r="AJ91" s="969"/>
      <c r="AK91" s="969"/>
      <c r="AL91" s="969"/>
      <c r="AM91" s="969"/>
      <c r="AN91" s="969"/>
      <c r="AO91" s="969"/>
      <c r="AP91" s="969"/>
      <c r="AQ91" s="973">
        <f>入力!R134</f>
        <v>0</v>
      </c>
      <c r="AR91" s="950"/>
      <c r="AS91" s="950"/>
      <c r="AT91" s="950"/>
      <c r="AU91" s="950"/>
      <c r="AV91" s="950"/>
      <c r="AW91" s="950"/>
      <c r="AX91" s="950"/>
      <c r="AY91" s="950"/>
      <c r="AZ91" s="950"/>
      <c r="BA91" s="950"/>
      <c r="BB91" s="950"/>
      <c r="BC91" s="950"/>
      <c r="BD91" s="950"/>
      <c r="BE91" s="950"/>
      <c r="BF91" s="950"/>
      <c r="BG91" s="950"/>
      <c r="BH91" s="950"/>
      <c r="BI91" s="950"/>
      <c r="BJ91" s="950">
        <f>IF(入力!C134="あり",入力!$R$5,)</f>
        <v>0</v>
      </c>
      <c r="BK91" s="950"/>
      <c r="BL91" s="950"/>
      <c r="BM91" s="950"/>
      <c r="BO91" s="2" t="s">
        <v>505</v>
      </c>
      <c r="BP91" s="898" t="s">
        <v>8</v>
      </c>
      <c r="BQ91" s="896"/>
      <c r="BR91" s="896"/>
      <c r="BS91" s="896"/>
      <c r="BT91" s="896"/>
      <c r="BU91" s="896"/>
      <c r="BV91" s="896"/>
      <c r="BW91" s="896"/>
      <c r="BX91" s="896"/>
      <c r="BY91" s="896"/>
      <c r="BZ91" s="896"/>
      <c r="CA91" s="896"/>
      <c r="CB91" s="896"/>
      <c r="CC91" s="896"/>
      <c r="CD91" s="896"/>
      <c r="CE91" s="896"/>
      <c r="CF91" s="896"/>
      <c r="CG91" s="896"/>
      <c r="CH91" s="897"/>
    </row>
    <row r="92" spans="1:86" ht="21.75" customHeight="1">
      <c r="A92" s="944"/>
      <c r="B92" s="948"/>
      <c r="C92" s="948"/>
      <c r="D92" s="948"/>
      <c r="E92" s="948"/>
      <c r="F92" s="948"/>
      <c r="G92" s="948"/>
      <c r="H92" s="948"/>
      <c r="I92" s="948"/>
      <c r="J92" s="970"/>
      <c r="K92" s="970"/>
      <c r="L92" s="970"/>
      <c r="M92" s="970"/>
      <c r="N92" s="970"/>
      <c r="O92" s="948"/>
      <c r="P92" s="948"/>
      <c r="Q92" s="948"/>
      <c r="R92" s="948"/>
      <c r="S92" s="971"/>
      <c r="T92" s="971"/>
      <c r="U92" s="971"/>
      <c r="V92" s="971"/>
      <c r="W92" s="971"/>
      <c r="X92" s="971"/>
      <c r="Y92" s="971"/>
      <c r="Z92" s="972"/>
      <c r="AA92" s="972"/>
      <c r="AB92" s="972"/>
      <c r="AC92" s="972"/>
      <c r="AD92" s="972"/>
      <c r="AE92" s="972"/>
      <c r="AF92" s="972"/>
      <c r="AG92" s="946" t="s">
        <v>79</v>
      </c>
      <c r="AH92" s="946"/>
      <c r="AI92" s="946"/>
      <c r="AJ92" s="946"/>
      <c r="AK92" s="946"/>
      <c r="AL92" s="946"/>
      <c r="AM92" s="946"/>
      <c r="AN92" s="946"/>
      <c r="AO92" s="946"/>
      <c r="AP92" s="946"/>
      <c r="AQ92" s="973" t="str">
        <f>入力!R135</f>
        <v>１．非該当</v>
      </c>
      <c r="AR92" s="950"/>
      <c r="AS92" s="950"/>
      <c r="AT92" s="950"/>
      <c r="AU92" s="950"/>
      <c r="AV92" s="950"/>
      <c r="AW92" s="950"/>
      <c r="AX92" s="950"/>
      <c r="AY92" s="950"/>
      <c r="AZ92" s="950"/>
      <c r="BA92" s="950"/>
      <c r="BB92" s="950"/>
      <c r="BC92" s="950"/>
      <c r="BD92" s="950"/>
      <c r="BE92" s="950"/>
      <c r="BF92" s="950"/>
      <c r="BG92" s="950"/>
      <c r="BH92" s="950"/>
      <c r="BI92" s="950"/>
      <c r="BJ92" s="950">
        <f>IF(入力!C135="あり",入力!$R$5,)</f>
        <v>0</v>
      </c>
      <c r="BK92" s="950"/>
      <c r="BL92" s="950"/>
      <c r="BM92" s="950"/>
      <c r="BO92" s="2" t="s">
        <v>508</v>
      </c>
      <c r="BP92" s="898" t="s">
        <v>80</v>
      </c>
      <c r="BQ92" s="896"/>
      <c r="BR92" s="896"/>
      <c r="BS92" s="896"/>
      <c r="BT92" s="896"/>
      <c r="BU92" s="896"/>
      <c r="BV92" s="896"/>
      <c r="BW92" s="896"/>
      <c r="BX92" s="896"/>
      <c r="BY92" s="896"/>
      <c r="BZ92" s="896"/>
      <c r="CA92" s="896"/>
      <c r="CB92" s="896"/>
      <c r="CC92" s="896"/>
      <c r="CD92" s="896"/>
      <c r="CE92" s="896"/>
      <c r="CF92" s="896"/>
      <c r="CG92" s="896"/>
      <c r="CH92" s="897"/>
    </row>
    <row r="93" spans="1:86" ht="22.7" customHeight="1">
      <c r="A93" s="944"/>
      <c r="B93" s="946" t="s">
        <v>92</v>
      </c>
      <c r="C93" s="946"/>
      <c r="D93" s="946"/>
      <c r="E93" s="946"/>
      <c r="F93" s="946"/>
      <c r="G93" s="946"/>
      <c r="H93" s="946"/>
      <c r="I93" s="946"/>
      <c r="J93" s="947"/>
      <c r="K93" s="947"/>
      <c r="L93" s="947"/>
      <c r="M93" s="947"/>
      <c r="N93" s="947"/>
      <c r="O93" s="979"/>
      <c r="P93" s="979"/>
      <c r="Q93" s="979"/>
      <c r="R93" s="979"/>
      <c r="S93" s="977"/>
      <c r="T93" s="977"/>
      <c r="U93" s="977"/>
      <c r="V93" s="977"/>
      <c r="W93" s="977"/>
      <c r="X93" s="977"/>
      <c r="Y93" s="977"/>
      <c r="Z93" s="976"/>
      <c r="AA93" s="976"/>
      <c r="AB93" s="976"/>
      <c r="AC93" s="976"/>
      <c r="AD93" s="976"/>
      <c r="AE93" s="976"/>
      <c r="AF93" s="976"/>
      <c r="AG93" s="948" t="s">
        <v>93</v>
      </c>
      <c r="AH93" s="946"/>
      <c r="AI93" s="946"/>
      <c r="AJ93" s="946"/>
      <c r="AK93" s="946"/>
      <c r="AL93" s="946"/>
      <c r="AM93" s="946"/>
      <c r="AN93" s="946"/>
      <c r="AO93" s="946"/>
      <c r="AP93" s="946"/>
      <c r="AQ93" s="950" t="str">
        <f>入力!R137</f>
        <v>１．なし</v>
      </c>
      <c r="AR93" s="950"/>
      <c r="AS93" s="950"/>
      <c r="AT93" s="950"/>
      <c r="AU93" s="950"/>
      <c r="AV93" s="950"/>
      <c r="AW93" s="950"/>
      <c r="AX93" s="950"/>
      <c r="AY93" s="950"/>
      <c r="AZ93" s="950"/>
      <c r="BA93" s="950"/>
      <c r="BB93" s="950"/>
      <c r="BC93" s="950"/>
      <c r="BD93" s="950"/>
      <c r="BE93" s="950"/>
      <c r="BF93" s="950"/>
      <c r="BG93" s="950"/>
      <c r="BH93" s="950"/>
      <c r="BI93" s="950"/>
      <c r="BJ93" s="950">
        <f>IF(入力!C137="あり",入力!$R$5,)</f>
        <v>0</v>
      </c>
      <c r="BK93" s="950"/>
      <c r="BL93" s="950"/>
      <c r="BM93" s="950"/>
      <c r="BO93" s="2" t="s">
        <v>507</v>
      </c>
      <c r="BP93" s="898" t="s">
        <v>8</v>
      </c>
      <c r="BQ93" s="896"/>
      <c r="BR93" s="896"/>
      <c r="BS93" s="896"/>
      <c r="BT93" s="896"/>
      <c r="BU93" s="896"/>
      <c r="BV93" s="896"/>
      <c r="BW93" s="896"/>
      <c r="BX93" s="896"/>
      <c r="BY93" s="896"/>
      <c r="BZ93" s="896"/>
      <c r="CA93" s="896"/>
      <c r="CB93" s="896"/>
      <c r="CC93" s="896"/>
      <c r="CD93" s="896"/>
      <c r="CE93" s="896"/>
      <c r="CF93" s="896"/>
      <c r="CG93" s="896"/>
      <c r="CH93" s="897"/>
    </row>
    <row r="94" spans="1:86" ht="22.7" customHeight="1">
      <c r="A94" s="944"/>
      <c r="B94" s="946"/>
      <c r="C94" s="946"/>
      <c r="D94" s="946"/>
      <c r="E94" s="946"/>
      <c r="F94" s="946"/>
      <c r="G94" s="946"/>
      <c r="H94" s="946"/>
      <c r="I94" s="946"/>
      <c r="J94" s="947"/>
      <c r="K94" s="947"/>
      <c r="L94" s="947"/>
      <c r="M94" s="947"/>
      <c r="N94" s="947"/>
      <c r="O94" s="979"/>
      <c r="P94" s="979"/>
      <c r="Q94" s="979"/>
      <c r="R94" s="979"/>
      <c r="S94" s="977"/>
      <c r="T94" s="977"/>
      <c r="U94" s="977"/>
      <c r="V94" s="977"/>
      <c r="W94" s="977"/>
      <c r="X94" s="977"/>
      <c r="Y94" s="977"/>
      <c r="Z94" s="976"/>
      <c r="AA94" s="976"/>
      <c r="AB94" s="976"/>
      <c r="AC94" s="976"/>
      <c r="AD94" s="976"/>
      <c r="AE94" s="976"/>
      <c r="AF94" s="976"/>
      <c r="AG94" s="946" t="s">
        <v>87</v>
      </c>
      <c r="AH94" s="946"/>
      <c r="AI94" s="946"/>
      <c r="AJ94" s="946"/>
      <c r="AK94" s="946"/>
      <c r="AL94" s="946"/>
      <c r="AM94" s="946"/>
      <c r="AN94" s="946"/>
      <c r="AO94" s="946"/>
      <c r="AP94" s="946"/>
      <c r="AQ94" s="950" t="str">
        <f>入力!R101</f>
        <v>１．なし</v>
      </c>
      <c r="AR94" s="950"/>
      <c r="AS94" s="950"/>
      <c r="AT94" s="950"/>
      <c r="AU94" s="950"/>
      <c r="AV94" s="950"/>
      <c r="AW94" s="950"/>
      <c r="AX94" s="950"/>
      <c r="AY94" s="950"/>
      <c r="AZ94" s="950"/>
      <c r="BA94" s="950"/>
      <c r="BB94" s="950"/>
      <c r="BC94" s="950"/>
      <c r="BD94" s="950"/>
      <c r="BE94" s="950"/>
      <c r="BF94" s="950"/>
      <c r="BG94" s="950"/>
      <c r="BH94" s="950"/>
      <c r="BI94" s="950"/>
      <c r="BJ94" s="950">
        <f>IF(入力!C101="あり",入力!$R$5,)</f>
        <v>0</v>
      </c>
      <c r="BK94" s="950"/>
      <c r="BL94" s="950"/>
      <c r="BM94" s="950"/>
      <c r="BO94" s="2" t="s">
        <v>508</v>
      </c>
      <c r="BP94" s="898" t="s">
        <v>8</v>
      </c>
      <c r="BQ94" s="896"/>
      <c r="BR94" s="896"/>
      <c r="BS94" s="896"/>
      <c r="BT94" s="896"/>
      <c r="BU94" s="896"/>
      <c r="BV94" s="896"/>
      <c r="BW94" s="896"/>
      <c r="BX94" s="896"/>
      <c r="BY94" s="896"/>
      <c r="BZ94" s="896"/>
      <c r="CA94" s="896"/>
      <c r="CB94" s="896"/>
      <c r="CC94" s="896"/>
      <c r="CD94" s="896"/>
      <c r="CE94" s="896"/>
      <c r="CF94" s="896"/>
      <c r="CG94" s="896"/>
      <c r="CH94" s="897"/>
    </row>
    <row r="95" spans="1:86" ht="22.7" customHeight="1">
      <c r="A95" s="944"/>
      <c r="B95" s="946"/>
      <c r="C95" s="946"/>
      <c r="D95" s="946"/>
      <c r="E95" s="946"/>
      <c r="F95" s="946"/>
      <c r="G95" s="946"/>
      <c r="H95" s="946"/>
      <c r="I95" s="946"/>
      <c r="J95" s="947"/>
      <c r="K95" s="947"/>
      <c r="L95" s="947"/>
      <c r="M95" s="947"/>
      <c r="N95" s="947"/>
      <c r="O95" s="979"/>
      <c r="P95" s="979"/>
      <c r="Q95" s="979"/>
      <c r="R95" s="979"/>
      <c r="S95" s="977"/>
      <c r="T95" s="977"/>
      <c r="U95" s="977"/>
      <c r="V95" s="977"/>
      <c r="W95" s="977"/>
      <c r="X95" s="977"/>
      <c r="Y95" s="977"/>
      <c r="Z95" s="976"/>
      <c r="AA95" s="976"/>
      <c r="AB95" s="976"/>
      <c r="AC95" s="976"/>
      <c r="AD95" s="976"/>
      <c r="AE95" s="976"/>
      <c r="AF95" s="976"/>
      <c r="AG95" s="946" t="s">
        <v>94</v>
      </c>
      <c r="AH95" s="946"/>
      <c r="AI95" s="946"/>
      <c r="AJ95" s="946"/>
      <c r="AK95" s="946"/>
      <c r="AL95" s="946"/>
      <c r="AM95" s="946"/>
      <c r="AN95" s="946"/>
      <c r="AO95" s="946"/>
      <c r="AP95" s="946"/>
      <c r="AQ95" s="950" t="str">
        <f>入力!R104</f>
        <v>１．なし</v>
      </c>
      <c r="AR95" s="950"/>
      <c r="AS95" s="950"/>
      <c r="AT95" s="950"/>
      <c r="AU95" s="950"/>
      <c r="AV95" s="950"/>
      <c r="AW95" s="950"/>
      <c r="AX95" s="950"/>
      <c r="AY95" s="950"/>
      <c r="AZ95" s="950"/>
      <c r="BA95" s="950"/>
      <c r="BB95" s="950"/>
      <c r="BC95" s="950"/>
      <c r="BD95" s="950"/>
      <c r="BE95" s="950"/>
      <c r="BF95" s="950"/>
      <c r="BG95" s="950"/>
      <c r="BH95" s="950"/>
      <c r="BI95" s="950"/>
      <c r="BJ95" s="950">
        <f>IF(入力!C104="あり",入力!$R$5,)</f>
        <v>0</v>
      </c>
      <c r="BK95" s="950"/>
      <c r="BL95" s="950"/>
      <c r="BM95" s="950"/>
      <c r="BO95" s="2" t="s">
        <v>508</v>
      </c>
      <c r="BP95" s="898" t="s">
        <v>8</v>
      </c>
      <c r="BQ95" s="896"/>
      <c r="BR95" s="896"/>
      <c r="BS95" s="896"/>
      <c r="BT95" s="896"/>
      <c r="BU95" s="896"/>
      <c r="BV95" s="896"/>
      <c r="BW95" s="896"/>
      <c r="BX95" s="896"/>
      <c r="BY95" s="896"/>
      <c r="BZ95" s="896"/>
      <c r="CA95" s="896"/>
      <c r="CB95" s="896"/>
      <c r="CC95" s="896"/>
      <c r="CD95" s="896"/>
      <c r="CE95" s="896"/>
      <c r="CF95" s="896"/>
      <c r="CG95" s="896"/>
      <c r="CH95" s="897"/>
    </row>
    <row r="96" spans="1:86" ht="21.95" customHeight="1">
      <c r="A96" s="944"/>
      <c r="B96" s="946"/>
      <c r="C96" s="946"/>
      <c r="D96" s="946"/>
      <c r="E96" s="946"/>
      <c r="F96" s="946"/>
      <c r="G96" s="946"/>
      <c r="H96" s="946"/>
      <c r="I96" s="946"/>
      <c r="J96" s="947"/>
      <c r="K96" s="947"/>
      <c r="L96" s="947"/>
      <c r="M96" s="947"/>
      <c r="N96" s="947"/>
      <c r="O96" s="979"/>
      <c r="P96" s="979"/>
      <c r="Q96" s="979"/>
      <c r="R96" s="979"/>
      <c r="S96" s="977"/>
      <c r="T96" s="977"/>
      <c r="U96" s="977"/>
      <c r="V96" s="977"/>
      <c r="W96" s="977"/>
      <c r="X96" s="977"/>
      <c r="Y96" s="977"/>
      <c r="Z96" s="976"/>
      <c r="AA96" s="976"/>
      <c r="AB96" s="976"/>
      <c r="AC96" s="976"/>
      <c r="AD96" s="976"/>
      <c r="AE96" s="976"/>
      <c r="AF96" s="976"/>
      <c r="AG96" s="946" t="s">
        <v>6</v>
      </c>
      <c r="AH96" s="946"/>
      <c r="AI96" s="946"/>
      <c r="AJ96" s="946"/>
      <c r="AK96" s="946"/>
      <c r="AL96" s="946"/>
      <c r="AM96" s="946"/>
      <c r="AN96" s="946"/>
      <c r="AO96" s="946"/>
      <c r="AP96" s="946"/>
      <c r="AQ96" s="950" t="str">
        <f>入力!R106</f>
        <v>１．なし</v>
      </c>
      <c r="AR96" s="950"/>
      <c r="AS96" s="950"/>
      <c r="AT96" s="950"/>
      <c r="AU96" s="950"/>
      <c r="AV96" s="950"/>
      <c r="AW96" s="950"/>
      <c r="AX96" s="950"/>
      <c r="AY96" s="950"/>
      <c r="AZ96" s="950"/>
      <c r="BA96" s="950"/>
      <c r="BB96" s="950"/>
      <c r="BC96" s="950"/>
      <c r="BD96" s="950"/>
      <c r="BE96" s="950"/>
      <c r="BF96" s="950"/>
      <c r="BG96" s="950"/>
      <c r="BH96" s="950"/>
      <c r="BI96" s="950"/>
      <c r="BJ96" s="950">
        <f>IF(入力!C106="あり",入力!$R$5,)</f>
        <v>0</v>
      </c>
      <c r="BK96" s="950"/>
      <c r="BL96" s="950"/>
      <c r="BM96" s="950"/>
      <c r="BO96" s="2" t="s">
        <v>508</v>
      </c>
      <c r="BP96" s="898" t="s">
        <v>50</v>
      </c>
      <c r="BQ96" s="896"/>
      <c r="BR96" s="896"/>
      <c r="BS96" s="896"/>
      <c r="BT96" s="896"/>
      <c r="BU96" s="896"/>
      <c r="BV96" s="896"/>
      <c r="BW96" s="896"/>
      <c r="BX96" s="896"/>
      <c r="BY96" s="896"/>
      <c r="BZ96" s="896"/>
      <c r="CA96" s="896"/>
      <c r="CB96" s="896"/>
      <c r="CC96" s="896"/>
      <c r="CD96" s="896"/>
      <c r="CE96" s="896"/>
      <c r="CF96" s="896"/>
      <c r="CG96" s="896"/>
      <c r="CH96" s="897"/>
    </row>
    <row r="97" spans="1:86" ht="21.95" customHeight="1">
      <c r="A97" s="944"/>
      <c r="B97" s="946"/>
      <c r="C97" s="946"/>
      <c r="D97" s="946"/>
      <c r="E97" s="946"/>
      <c r="F97" s="946"/>
      <c r="G97" s="946"/>
      <c r="H97" s="946"/>
      <c r="I97" s="946"/>
      <c r="J97" s="947"/>
      <c r="K97" s="947"/>
      <c r="L97" s="947"/>
      <c r="M97" s="947"/>
      <c r="N97" s="947"/>
      <c r="O97" s="979"/>
      <c r="P97" s="979"/>
      <c r="Q97" s="979"/>
      <c r="R97" s="979"/>
      <c r="S97" s="977"/>
      <c r="T97" s="977"/>
      <c r="U97" s="977"/>
      <c r="V97" s="977"/>
      <c r="W97" s="977"/>
      <c r="X97" s="977"/>
      <c r="Y97" s="977"/>
      <c r="Z97" s="976"/>
      <c r="AA97" s="976"/>
      <c r="AB97" s="976"/>
      <c r="AC97" s="976"/>
      <c r="AD97" s="976"/>
      <c r="AE97" s="976"/>
      <c r="AF97" s="976"/>
      <c r="AG97" s="946" t="s">
        <v>20</v>
      </c>
      <c r="AH97" s="946"/>
      <c r="AI97" s="946"/>
      <c r="AJ97" s="946"/>
      <c r="AK97" s="946"/>
      <c r="AL97" s="946"/>
      <c r="AM97" s="946"/>
      <c r="AN97" s="946"/>
      <c r="AO97" s="946"/>
      <c r="AP97" s="946"/>
      <c r="AQ97" s="950" t="str">
        <f>入力!R107</f>
        <v>１．なし</v>
      </c>
      <c r="AR97" s="950"/>
      <c r="AS97" s="950"/>
      <c r="AT97" s="950"/>
      <c r="AU97" s="950"/>
      <c r="AV97" s="950"/>
      <c r="AW97" s="950"/>
      <c r="AX97" s="950"/>
      <c r="AY97" s="950"/>
      <c r="AZ97" s="950"/>
      <c r="BA97" s="950"/>
      <c r="BB97" s="950"/>
      <c r="BC97" s="950"/>
      <c r="BD97" s="950"/>
      <c r="BE97" s="950"/>
      <c r="BF97" s="950"/>
      <c r="BG97" s="950"/>
      <c r="BH97" s="950"/>
      <c r="BI97" s="950"/>
      <c r="BJ97" s="950">
        <f>IF(入力!C107="あり",入力!$R$5,)</f>
        <v>0</v>
      </c>
      <c r="BK97" s="950"/>
      <c r="BL97" s="950"/>
      <c r="BM97" s="950"/>
      <c r="BO97" s="2" t="s">
        <v>508</v>
      </c>
      <c r="BP97" s="898" t="s">
        <v>8</v>
      </c>
      <c r="BQ97" s="896"/>
      <c r="BR97" s="896"/>
      <c r="BS97" s="896"/>
      <c r="BT97" s="896"/>
      <c r="BU97" s="896"/>
      <c r="BV97" s="896"/>
      <c r="BW97" s="896"/>
      <c r="BX97" s="896"/>
      <c r="BY97" s="896"/>
      <c r="BZ97" s="896"/>
      <c r="CA97" s="896"/>
      <c r="CB97" s="896"/>
      <c r="CC97" s="896"/>
      <c r="CD97" s="896"/>
      <c r="CE97" s="896"/>
      <c r="CF97" s="896"/>
      <c r="CG97" s="896"/>
      <c r="CH97" s="897"/>
    </row>
    <row r="98" spans="1:86" ht="21.95" customHeight="1">
      <c r="A98" s="944"/>
      <c r="B98" s="946"/>
      <c r="C98" s="946"/>
      <c r="D98" s="946"/>
      <c r="E98" s="946"/>
      <c r="F98" s="946"/>
      <c r="G98" s="946"/>
      <c r="H98" s="946"/>
      <c r="I98" s="946"/>
      <c r="J98" s="947"/>
      <c r="K98" s="947"/>
      <c r="L98" s="947"/>
      <c r="M98" s="947"/>
      <c r="N98" s="947"/>
      <c r="O98" s="979"/>
      <c r="P98" s="979"/>
      <c r="Q98" s="979"/>
      <c r="R98" s="979"/>
      <c r="S98" s="977"/>
      <c r="T98" s="977"/>
      <c r="U98" s="977"/>
      <c r="V98" s="977"/>
      <c r="W98" s="977"/>
      <c r="X98" s="977"/>
      <c r="Y98" s="977"/>
      <c r="Z98" s="976"/>
      <c r="AA98" s="976"/>
      <c r="AB98" s="976"/>
      <c r="AC98" s="976"/>
      <c r="AD98" s="976"/>
      <c r="AE98" s="976"/>
      <c r="AF98" s="976"/>
      <c r="AG98" s="946" t="s">
        <v>51</v>
      </c>
      <c r="AH98" s="946"/>
      <c r="AI98" s="946"/>
      <c r="AJ98" s="946"/>
      <c r="AK98" s="946"/>
      <c r="AL98" s="946"/>
      <c r="AM98" s="946"/>
      <c r="AN98" s="946"/>
      <c r="AO98" s="946"/>
      <c r="AP98" s="946"/>
      <c r="AQ98" s="950" t="str">
        <f>入力!R108</f>
        <v>１．なし</v>
      </c>
      <c r="AR98" s="950"/>
      <c r="AS98" s="950"/>
      <c r="AT98" s="950"/>
      <c r="AU98" s="950"/>
      <c r="AV98" s="950"/>
      <c r="AW98" s="950"/>
      <c r="AX98" s="950"/>
      <c r="AY98" s="950"/>
      <c r="AZ98" s="950"/>
      <c r="BA98" s="950"/>
      <c r="BB98" s="950"/>
      <c r="BC98" s="950"/>
      <c r="BD98" s="950"/>
      <c r="BE98" s="950"/>
      <c r="BF98" s="950"/>
      <c r="BG98" s="950"/>
      <c r="BH98" s="950"/>
      <c r="BI98" s="950"/>
      <c r="BJ98" s="950">
        <f>IF(入力!C108="あり",入力!$R$5,)</f>
        <v>0</v>
      </c>
      <c r="BK98" s="950"/>
      <c r="BL98" s="950"/>
      <c r="BM98" s="950"/>
      <c r="BO98" s="2" t="s">
        <v>508</v>
      </c>
      <c r="BP98" s="898" t="s">
        <v>8</v>
      </c>
      <c r="BQ98" s="896"/>
      <c r="BR98" s="896"/>
      <c r="BS98" s="896"/>
      <c r="BT98" s="896"/>
      <c r="BU98" s="896"/>
      <c r="BV98" s="896"/>
      <c r="BW98" s="896"/>
      <c r="BX98" s="896"/>
      <c r="BY98" s="896"/>
      <c r="BZ98" s="896"/>
      <c r="CA98" s="896"/>
      <c r="CB98" s="896"/>
      <c r="CC98" s="896"/>
      <c r="CD98" s="896"/>
      <c r="CE98" s="896"/>
      <c r="CF98" s="896"/>
      <c r="CG98" s="896"/>
      <c r="CH98" s="897"/>
    </row>
    <row r="99" spans="1:86" ht="21.95" customHeight="1">
      <c r="A99" s="944"/>
      <c r="B99" s="946"/>
      <c r="C99" s="946"/>
      <c r="D99" s="946"/>
      <c r="E99" s="946"/>
      <c r="F99" s="946"/>
      <c r="G99" s="946"/>
      <c r="H99" s="946"/>
      <c r="I99" s="946"/>
      <c r="J99" s="947"/>
      <c r="K99" s="947"/>
      <c r="L99" s="947"/>
      <c r="M99" s="947"/>
      <c r="N99" s="947"/>
      <c r="O99" s="979"/>
      <c r="P99" s="979"/>
      <c r="Q99" s="979"/>
      <c r="R99" s="979"/>
      <c r="S99" s="977"/>
      <c r="T99" s="977"/>
      <c r="U99" s="977"/>
      <c r="V99" s="977"/>
      <c r="W99" s="977"/>
      <c r="X99" s="977"/>
      <c r="Y99" s="977"/>
      <c r="Z99" s="976"/>
      <c r="AA99" s="976"/>
      <c r="AB99" s="976"/>
      <c r="AC99" s="976"/>
      <c r="AD99" s="976"/>
      <c r="AE99" s="976"/>
      <c r="AF99" s="976"/>
      <c r="AG99" s="946" t="s">
        <v>89</v>
      </c>
      <c r="AH99" s="946"/>
      <c r="AI99" s="946"/>
      <c r="AJ99" s="946"/>
      <c r="AK99" s="946"/>
      <c r="AL99" s="946"/>
      <c r="AM99" s="946"/>
      <c r="AN99" s="946"/>
      <c r="AO99" s="946"/>
      <c r="AP99" s="946"/>
      <c r="AQ99" s="950" t="str">
        <f>入力!R109</f>
        <v>１．なし</v>
      </c>
      <c r="AR99" s="950"/>
      <c r="AS99" s="950"/>
      <c r="AT99" s="950"/>
      <c r="AU99" s="950"/>
      <c r="AV99" s="950"/>
      <c r="AW99" s="950"/>
      <c r="AX99" s="950"/>
      <c r="AY99" s="950"/>
      <c r="AZ99" s="950"/>
      <c r="BA99" s="950"/>
      <c r="BB99" s="950"/>
      <c r="BC99" s="950"/>
      <c r="BD99" s="950"/>
      <c r="BE99" s="950"/>
      <c r="BF99" s="950"/>
      <c r="BG99" s="950"/>
      <c r="BH99" s="950"/>
      <c r="BI99" s="950"/>
      <c r="BJ99" s="950">
        <f>IF(入力!C106="あり",入力!$R$5,)</f>
        <v>0</v>
      </c>
      <c r="BK99" s="950"/>
      <c r="BL99" s="950"/>
      <c r="BM99" s="950"/>
      <c r="BO99" s="2" t="s">
        <v>508</v>
      </c>
      <c r="BP99" s="898" t="s">
        <v>8</v>
      </c>
      <c r="BQ99" s="896"/>
      <c r="BR99" s="896"/>
      <c r="BS99" s="896"/>
      <c r="BT99" s="896"/>
      <c r="BU99" s="896"/>
      <c r="BV99" s="896"/>
      <c r="BW99" s="896"/>
      <c r="BX99" s="896"/>
      <c r="BY99" s="896"/>
      <c r="BZ99" s="896"/>
      <c r="CA99" s="896"/>
      <c r="CB99" s="896"/>
      <c r="CC99" s="896"/>
      <c r="CD99" s="896"/>
      <c r="CE99" s="896"/>
      <c r="CF99" s="896"/>
      <c r="CG99" s="896"/>
      <c r="CH99" s="897"/>
    </row>
    <row r="100" spans="1:86" ht="22.7" customHeight="1">
      <c r="A100" s="944"/>
      <c r="B100" s="946"/>
      <c r="C100" s="946"/>
      <c r="D100" s="946"/>
      <c r="E100" s="946"/>
      <c r="F100" s="946"/>
      <c r="G100" s="946"/>
      <c r="H100" s="946"/>
      <c r="I100" s="946"/>
      <c r="J100" s="947"/>
      <c r="K100" s="947"/>
      <c r="L100" s="947"/>
      <c r="M100" s="947"/>
      <c r="N100" s="947"/>
      <c r="O100" s="979"/>
      <c r="P100" s="979"/>
      <c r="Q100" s="979"/>
      <c r="R100" s="979"/>
      <c r="S100" s="977"/>
      <c r="T100" s="977"/>
      <c r="U100" s="977"/>
      <c r="V100" s="977"/>
      <c r="W100" s="977"/>
      <c r="X100" s="977"/>
      <c r="Y100" s="977"/>
      <c r="Z100" s="976"/>
      <c r="AA100" s="976"/>
      <c r="AB100" s="976"/>
      <c r="AC100" s="976"/>
      <c r="AD100" s="976"/>
      <c r="AE100" s="976"/>
      <c r="AF100" s="976"/>
      <c r="AG100" s="946" t="s">
        <v>96</v>
      </c>
      <c r="AH100" s="946"/>
      <c r="AI100" s="946"/>
      <c r="AJ100" s="946"/>
      <c r="AK100" s="946"/>
      <c r="AL100" s="946"/>
      <c r="AM100" s="946"/>
      <c r="AN100" s="946"/>
      <c r="AO100" s="946"/>
      <c r="AP100" s="946"/>
      <c r="AQ100" s="950" t="str">
        <f>入力!R138</f>
        <v>１．なし</v>
      </c>
      <c r="AR100" s="950"/>
      <c r="AS100" s="950"/>
      <c r="AT100" s="950"/>
      <c r="AU100" s="950"/>
      <c r="AV100" s="950"/>
      <c r="AW100" s="950"/>
      <c r="AX100" s="950"/>
      <c r="AY100" s="950"/>
      <c r="AZ100" s="950"/>
      <c r="BA100" s="950"/>
      <c r="BB100" s="950"/>
      <c r="BC100" s="950"/>
      <c r="BD100" s="950"/>
      <c r="BE100" s="950"/>
      <c r="BF100" s="950"/>
      <c r="BG100" s="950"/>
      <c r="BH100" s="950"/>
      <c r="BI100" s="950"/>
      <c r="BJ100" s="950">
        <f>IF(入力!C138="あり",入力!$R$5,)</f>
        <v>0</v>
      </c>
      <c r="BK100" s="950"/>
      <c r="BL100" s="950"/>
      <c r="BM100" s="950"/>
      <c r="BO100" s="2" t="s">
        <v>507</v>
      </c>
      <c r="BP100" s="908" t="s">
        <v>8</v>
      </c>
      <c r="BQ100" s="908"/>
      <c r="BR100" s="908"/>
      <c r="BS100" s="908"/>
      <c r="BT100" s="908"/>
      <c r="BU100" s="908"/>
      <c r="BV100" s="908"/>
      <c r="BW100" s="908"/>
      <c r="BX100" s="908"/>
      <c r="BY100" s="908"/>
      <c r="BZ100" s="908"/>
      <c r="CA100" s="908"/>
      <c r="CB100" s="908"/>
      <c r="CC100" s="908"/>
      <c r="CD100" s="908"/>
      <c r="CE100" s="908"/>
      <c r="CF100" s="908"/>
      <c r="CG100" s="908"/>
      <c r="CH100" s="908"/>
    </row>
    <row r="101" spans="1:86" ht="22.7" customHeight="1">
      <c r="A101" s="944"/>
      <c r="B101" s="946"/>
      <c r="C101" s="946"/>
      <c r="D101" s="946"/>
      <c r="E101" s="946"/>
      <c r="F101" s="946"/>
      <c r="G101" s="946"/>
      <c r="H101" s="946"/>
      <c r="I101" s="946"/>
      <c r="J101" s="947"/>
      <c r="K101" s="947"/>
      <c r="L101" s="947"/>
      <c r="M101" s="947"/>
      <c r="N101" s="947"/>
      <c r="O101" s="979"/>
      <c r="P101" s="979"/>
      <c r="Q101" s="979"/>
      <c r="R101" s="979"/>
      <c r="S101" s="977"/>
      <c r="T101" s="977"/>
      <c r="U101" s="977"/>
      <c r="V101" s="977"/>
      <c r="W101" s="977"/>
      <c r="X101" s="977"/>
      <c r="Y101" s="977"/>
      <c r="Z101" s="976"/>
      <c r="AA101" s="976"/>
      <c r="AB101" s="976"/>
      <c r="AC101" s="976"/>
      <c r="AD101" s="976"/>
      <c r="AE101" s="976"/>
      <c r="AF101" s="976"/>
      <c r="AG101" s="946" t="s">
        <v>61</v>
      </c>
      <c r="AH101" s="946"/>
      <c r="AI101" s="946"/>
      <c r="AJ101" s="946"/>
      <c r="AK101" s="946"/>
      <c r="AL101" s="946"/>
      <c r="AM101" s="946"/>
      <c r="AN101" s="946"/>
      <c r="AO101" s="946"/>
      <c r="AP101" s="946"/>
      <c r="AQ101" s="950" t="str">
        <f>入力!R115</f>
        <v>１．なし</v>
      </c>
      <c r="AR101" s="950"/>
      <c r="AS101" s="950"/>
      <c r="AT101" s="950"/>
      <c r="AU101" s="950"/>
      <c r="AV101" s="950"/>
      <c r="AW101" s="950"/>
      <c r="AX101" s="950"/>
      <c r="AY101" s="950"/>
      <c r="AZ101" s="950"/>
      <c r="BA101" s="950"/>
      <c r="BB101" s="950"/>
      <c r="BC101" s="950"/>
      <c r="BD101" s="950"/>
      <c r="BE101" s="950"/>
      <c r="BF101" s="950"/>
      <c r="BG101" s="950"/>
      <c r="BH101" s="950"/>
      <c r="BI101" s="950"/>
      <c r="BJ101" s="950">
        <f>IF(入力!C115="あり",入力!$R$5,)</f>
        <v>0</v>
      </c>
      <c r="BK101" s="950"/>
      <c r="BL101" s="950"/>
      <c r="BM101" s="950"/>
      <c r="BO101" s="2" t="s">
        <v>499</v>
      </c>
      <c r="BP101" s="908" t="s">
        <v>8</v>
      </c>
      <c r="BQ101" s="908"/>
      <c r="BR101" s="908"/>
      <c r="BS101" s="908"/>
      <c r="BT101" s="908"/>
      <c r="BU101" s="908"/>
      <c r="BV101" s="908"/>
      <c r="BW101" s="908"/>
      <c r="BX101" s="908"/>
      <c r="BY101" s="908"/>
      <c r="BZ101" s="908"/>
      <c r="CA101" s="908"/>
      <c r="CB101" s="908"/>
      <c r="CC101" s="908"/>
      <c r="CD101" s="908"/>
      <c r="CE101" s="908"/>
      <c r="CF101" s="908"/>
      <c r="CG101" s="908"/>
      <c r="CH101" s="908"/>
    </row>
    <row r="102" spans="1:86" ht="22.7" customHeight="1">
      <c r="A102" s="944"/>
      <c r="B102" s="946"/>
      <c r="C102" s="946"/>
      <c r="D102" s="946"/>
      <c r="E102" s="946"/>
      <c r="F102" s="946"/>
      <c r="G102" s="946"/>
      <c r="H102" s="946"/>
      <c r="I102" s="946"/>
      <c r="J102" s="947"/>
      <c r="K102" s="947"/>
      <c r="L102" s="947"/>
      <c r="M102" s="947"/>
      <c r="N102" s="947"/>
      <c r="O102" s="979"/>
      <c r="P102" s="979"/>
      <c r="Q102" s="979"/>
      <c r="R102" s="979"/>
      <c r="S102" s="977"/>
      <c r="T102" s="977"/>
      <c r="U102" s="977"/>
      <c r="V102" s="977"/>
      <c r="W102" s="977"/>
      <c r="X102" s="977"/>
      <c r="Y102" s="977"/>
      <c r="Z102" s="976"/>
      <c r="AA102" s="976"/>
      <c r="AB102" s="976"/>
      <c r="AC102" s="976"/>
      <c r="AD102" s="976"/>
      <c r="AE102" s="976"/>
      <c r="AF102" s="976"/>
      <c r="AG102" s="946" t="s">
        <v>1061</v>
      </c>
      <c r="AH102" s="946"/>
      <c r="AI102" s="946"/>
      <c r="AJ102" s="946"/>
      <c r="AK102" s="946"/>
      <c r="AL102" s="946"/>
      <c r="AM102" s="946"/>
      <c r="AN102" s="946"/>
      <c r="AO102" s="946"/>
      <c r="AP102" s="946"/>
      <c r="AQ102" s="950" t="str">
        <f>入力!R129</f>
        <v>１．なし</v>
      </c>
      <c r="AR102" s="974"/>
      <c r="AS102" s="974"/>
      <c r="AT102" s="974"/>
      <c r="AU102" s="974"/>
      <c r="AV102" s="974"/>
      <c r="AW102" s="974"/>
      <c r="AX102" s="974"/>
      <c r="AY102" s="974"/>
      <c r="AZ102" s="974"/>
      <c r="BA102" s="974"/>
      <c r="BB102" s="974"/>
      <c r="BC102" s="974"/>
      <c r="BD102" s="974"/>
      <c r="BE102" s="974"/>
      <c r="BF102" s="974"/>
      <c r="BG102" s="974"/>
      <c r="BH102" s="974"/>
      <c r="BI102" s="974"/>
      <c r="BJ102" s="950">
        <f>IF(入力!C129="あり",入力!$R$5,)</f>
        <v>0</v>
      </c>
      <c r="BK102" s="950"/>
      <c r="BL102" s="950"/>
      <c r="BM102" s="950"/>
      <c r="BO102" s="2" t="s">
        <v>504</v>
      </c>
      <c r="BP102" s="905" t="s">
        <v>1063</v>
      </c>
      <c r="BQ102" s="906"/>
      <c r="BR102" s="906"/>
      <c r="BS102" s="906"/>
      <c r="BT102" s="906"/>
      <c r="BU102" s="906"/>
      <c r="BV102" s="906"/>
      <c r="BW102" s="906"/>
      <c r="BX102" s="906"/>
      <c r="BY102" s="906"/>
      <c r="BZ102" s="906"/>
      <c r="CA102" s="906"/>
      <c r="CB102" s="906"/>
      <c r="CC102" s="906"/>
      <c r="CD102" s="906"/>
      <c r="CE102" s="906"/>
      <c r="CF102" s="906"/>
      <c r="CG102" s="906"/>
      <c r="CH102" s="907"/>
    </row>
    <row r="103" spans="1:86" ht="44.1" hidden="1" customHeight="1">
      <c r="A103" s="944"/>
      <c r="B103" s="946"/>
      <c r="C103" s="946"/>
      <c r="D103" s="946"/>
      <c r="E103" s="946"/>
      <c r="F103" s="946"/>
      <c r="G103" s="946"/>
      <c r="H103" s="946"/>
      <c r="I103" s="946"/>
      <c r="J103" s="947"/>
      <c r="K103" s="947"/>
      <c r="L103" s="947"/>
      <c r="M103" s="947"/>
      <c r="N103" s="947"/>
      <c r="O103" s="979"/>
      <c r="P103" s="979"/>
      <c r="Q103" s="979"/>
      <c r="R103" s="979"/>
      <c r="S103" s="977"/>
      <c r="T103" s="977"/>
      <c r="U103" s="977"/>
      <c r="V103" s="977"/>
      <c r="W103" s="977"/>
      <c r="X103" s="977"/>
      <c r="Y103" s="977"/>
      <c r="Z103" s="976"/>
      <c r="AA103" s="976"/>
      <c r="AB103" s="976"/>
      <c r="AC103" s="976"/>
      <c r="AD103" s="976"/>
      <c r="AE103" s="976"/>
      <c r="AF103" s="976"/>
      <c r="AG103" s="946"/>
      <c r="AH103" s="946"/>
      <c r="AI103" s="946"/>
      <c r="AJ103" s="946"/>
      <c r="AK103" s="946"/>
      <c r="AL103" s="946"/>
      <c r="AM103" s="946"/>
      <c r="AN103" s="946"/>
      <c r="AO103" s="946"/>
      <c r="AP103" s="946"/>
      <c r="AQ103" s="973">
        <f>入力!R130</f>
        <v>0</v>
      </c>
      <c r="AR103" s="950"/>
      <c r="AS103" s="950"/>
      <c r="AT103" s="950"/>
      <c r="AU103" s="950"/>
      <c r="AV103" s="950"/>
      <c r="AW103" s="950"/>
      <c r="AX103" s="950"/>
      <c r="AY103" s="950"/>
      <c r="AZ103" s="950"/>
      <c r="BA103" s="950"/>
      <c r="BB103" s="950"/>
      <c r="BC103" s="950"/>
      <c r="BD103" s="950"/>
      <c r="BE103" s="950"/>
      <c r="BF103" s="950"/>
      <c r="BG103" s="950"/>
      <c r="BH103" s="950"/>
      <c r="BI103" s="950"/>
      <c r="BJ103" s="950">
        <f>IF(入力!C130="あり",入力!$R$5,)</f>
        <v>0</v>
      </c>
      <c r="BK103" s="950"/>
      <c r="BL103" s="950"/>
      <c r="BM103" s="950"/>
      <c r="BO103" s="2" t="s">
        <v>504</v>
      </c>
      <c r="BP103" s="895" t="s">
        <v>19</v>
      </c>
      <c r="BQ103" s="896"/>
      <c r="BR103" s="896"/>
      <c r="BS103" s="896"/>
      <c r="BT103" s="896"/>
      <c r="BU103" s="896"/>
      <c r="BV103" s="896"/>
      <c r="BW103" s="896"/>
      <c r="BX103" s="896"/>
      <c r="BY103" s="896"/>
      <c r="BZ103" s="896"/>
      <c r="CA103" s="896"/>
      <c r="CB103" s="896"/>
      <c r="CC103" s="896"/>
      <c r="CD103" s="896"/>
      <c r="CE103" s="896"/>
      <c r="CF103" s="896"/>
      <c r="CG103" s="896"/>
      <c r="CH103" s="897"/>
    </row>
    <row r="104" spans="1:86" ht="21.75" customHeight="1">
      <c r="A104" s="944"/>
      <c r="B104" s="946"/>
      <c r="C104" s="946"/>
      <c r="D104" s="946"/>
      <c r="E104" s="946"/>
      <c r="F104" s="946"/>
      <c r="G104" s="946"/>
      <c r="H104" s="946"/>
      <c r="I104" s="946"/>
      <c r="J104" s="947"/>
      <c r="K104" s="947"/>
      <c r="L104" s="947"/>
      <c r="M104" s="947"/>
      <c r="N104" s="947"/>
      <c r="O104" s="979"/>
      <c r="P104" s="979"/>
      <c r="Q104" s="979"/>
      <c r="R104" s="979"/>
      <c r="S104" s="977"/>
      <c r="T104" s="977"/>
      <c r="U104" s="977"/>
      <c r="V104" s="977"/>
      <c r="W104" s="977"/>
      <c r="X104" s="977"/>
      <c r="Y104" s="977"/>
      <c r="Z104" s="976"/>
      <c r="AA104" s="976"/>
      <c r="AB104" s="976"/>
      <c r="AC104" s="976"/>
      <c r="AD104" s="976"/>
      <c r="AE104" s="976"/>
      <c r="AF104" s="976"/>
      <c r="AG104" s="946" t="s">
        <v>73</v>
      </c>
      <c r="AH104" s="946"/>
      <c r="AI104" s="946"/>
      <c r="AJ104" s="946"/>
      <c r="AK104" s="946"/>
      <c r="AL104" s="946"/>
      <c r="AM104" s="946"/>
      <c r="AN104" s="946"/>
      <c r="AO104" s="946"/>
      <c r="AP104" s="946"/>
      <c r="AQ104" s="950" t="str">
        <f>入力!R131</f>
        <v>１．非該当</v>
      </c>
      <c r="AR104" s="950"/>
      <c r="AS104" s="950"/>
      <c r="AT104" s="950"/>
      <c r="AU104" s="950"/>
      <c r="AV104" s="950"/>
      <c r="AW104" s="950"/>
      <c r="AX104" s="950"/>
      <c r="AY104" s="950"/>
      <c r="AZ104" s="950"/>
      <c r="BA104" s="950"/>
      <c r="BB104" s="950"/>
      <c r="BC104" s="950"/>
      <c r="BD104" s="950"/>
      <c r="BE104" s="950"/>
      <c r="BF104" s="950"/>
      <c r="BG104" s="950"/>
      <c r="BH104" s="950"/>
      <c r="BI104" s="950"/>
      <c r="BJ104" s="950">
        <f>IF(入力!C131="あり",入力!$R$5,)</f>
        <v>0</v>
      </c>
      <c r="BK104" s="950"/>
      <c r="BL104" s="950"/>
      <c r="BM104" s="950"/>
      <c r="BO104" s="2" t="s">
        <v>508</v>
      </c>
      <c r="BP104" s="898" t="s">
        <v>74</v>
      </c>
      <c r="BQ104" s="896"/>
      <c r="BR104" s="896"/>
      <c r="BS104" s="896"/>
      <c r="BT104" s="896"/>
      <c r="BU104" s="896"/>
      <c r="BV104" s="896"/>
      <c r="BW104" s="896"/>
      <c r="BX104" s="896"/>
      <c r="BY104" s="896"/>
      <c r="BZ104" s="896"/>
      <c r="CA104" s="896"/>
      <c r="CB104" s="896"/>
      <c r="CC104" s="896"/>
      <c r="CD104" s="896"/>
      <c r="CE104" s="896"/>
      <c r="CF104" s="896"/>
      <c r="CG104" s="896"/>
      <c r="CH104" s="897"/>
    </row>
    <row r="105" spans="1:86" ht="21.75" customHeight="1">
      <c r="A105" s="944"/>
      <c r="B105" s="946"/>
      <c r="C105" s="946"/>
      <c r="D105" s="946"/>
      <c r="E105" s="946"/>
      <c r="F105" s="946"/>
      <c r="G105" s="946"/>
      <c r="H105" s="946"/>
      <c r="I105" s="946"/>
      <c r="J105" s="978"/>
      <c r="K105" s="978"/>
      <c r="L105" s="978"/>
      <c r="M105" s="978"/>
      <c r="N105" s="978"/>
      <c r="O105" s="979"/>
      <c r="P105" s="979"/>
      <c r="Q105" s="979"/>
      <c r="R105" s="979"/>
      <c r="S105" s="977"/>
      <c r="T105" s="977"/>
      <c r="U105" s="977"/>
      <c r="V105" s="977"/>
      <c r="W105" s="977"/>
      <c r="X105" s="977"/>
      <c r="Y105" s="977"/>
      <c r="Z105" s="976"/>
      <c r="AA105" s="976"/>
      <c r="AB105" s="976"/>
      <c r="AC105" s="976"/>
      <c r="AD105" s="976"/>
      <c r="AE105" s="976"/>
      <c r="AF105" s="976"/>
      <c r="AG105" s="946" t="s">
        <v>79</v>
      </c>
      <c r="AH105" s="946"/>
      <c r="AI105" s="946"/>
      <c r="AJ105" s="946"/>
      <c r="AK105" s="946"/>
      <c r="AL105" s="946"/>
      <c r="AM105" s="946"/>
      <c r="AN105" s="946"/>
      <c r="AO105" s="946"/>
      <c r="AP105" s="946"/>
      <c r="AQ105" s="950" t="str">
        <f>入力!R135</f>
        <v>１．非該当</v>
      </c>
      <c r="AR105" s="950"/>
      <c r="AS105" s="950"/>
      <c r="AT105" s="950"/>
      <c r="AU105" s="950"/>
      <c r="AV105" s="950"/>
      <c r="AW105" s="950"/>
      <c r="AX105" s="950"/>
      <c r="AY105" s="950"/>
      <c r="AZ105" s="950"/>
      <c r="BA105" s="950"/>
      <c r="BB105" s="950"/>
      <c r="BC105" s="950"/>
      <c r="BD105" s="950"/>
      <c r="BE105" s="950"/>
      <c r="BF105" s="950"/>
      <c r="BG105" s="950"/>
      <c r="BH105" s="950"/>
      <c r="BI105" s="950"/>
      <c r="BJ105" s="950">
        <f>IF(入力!C135="あり",入力!$R$5,)</f>
        <v>0</v>
      </c>
      <c r="BK105" s="950"/>
      <c r="BL105" s="950"/>
      <c r="BM105" s="950"/>
      <c r="BO105" s="2" t="s">
        <v>508</v>
      </c>
      <c r="BP105" s="898" t="s">
        <v>80</v>
      </c>
      <c r="BQ105" s="896"/>
      <c r="BR105" s="896"/>
      <c r="BS105" s="896"/>
      <c r="BT105" s="896"/>
      <c r="BU105" s="896"/>
      <c r="BV105" s="896"/>
      <c r="BW105" s="896"/>
      <c r="BX105" s="896"/>
      <c r="BY105" s="896"/>
      <c r="BZ105" s="896"/>
      <c r="CA105" s="896"/>
      <c r="CB105" s="896"/>
      <c r="CC105" s="896"/>
      <c r="CD105" s="896"/>
      <c r="CE105" s="896"/>
      <c r="CF105" s="896"/>
      <c r="CG105" s="896"/>
      <c r="CH105" s="897"/>
    </row>
    <row r="106" spans="1:86" ht="21.95" customHeight="1">
      <c r="A106" s="944"/>
      <c r="B106" s="948" t="s">
        <v>97</v>
      </c>
      <c r="C106" s="948"/>
      <c r="D106" s="948"/>
      <c r="E106" s="948"/>
      <c r="F106" s="948"/>
      <c r="G106" s="948"/>
      <c r="H106" s="948"/>
      <c r="I106" s="948"/>
      <c r="J106" s="975"/>
      <c r="K106" s="975"/>
      <c r="L106" s="975"/>
      <c r="M106" s="975"/>
      <c r="N106" s="975"/>
      <c r="O106" s="976"/>
      <c r="P106" s="976"/>
      <c r="Q106" s="976"/>
      <c r="R106" s="976"/>
      <c r="S106" s="977"/>
      <c r="T106" s="977"/>
      <c r="U106" s="977"/>
      <c r="V106" s="977"/>
      <c r="W106" s="977"/>
      <c r="X106" s="977"/>
      <c r="Y106" s="977"/>
      <c r="Z106" s="976"/>
      <c r="AA106" s="976"/>
      <c r="AB106" s="976"/>
      <c r="AC106" s="976"/>
      <c r="AD106" s="976"/>
      <c r="AE106" s="976"/>
      <c r="AF106" s="976"/>
      <c r="AG106" s="948" t="s">
        <v>93</v>
      </c>
      <c r="AH106" s="946"/>
      <c r="AI106" s="946"/>
      <c r="AJ106" s="946"/>
      <c r="AK106" s="946"/>
      <c r="AL106" s="946"/>
      <c r="AM106" s="946"/>
      <c r="AN106" s="946"/>
      <c r="AO106" s="946"/>
      <c r="AP106" s="946"/>
      <c r="AQ106" s="950" t="str">
        <f>入力!R137</f>
        <v>１．なし</v>
      </c>
      <c r="AR106" s="950"/>
      <c r="AS106" s="950"/>
      <c r="AT106" s="950"/>
      <c r="AU106" s="950"/>
      <c r="AV106" s="950"/>
      <c r="AW106" s="950"/>
      <c r="AX106" s="950"/>
      <c r="AY106" s="950"/>
      <c r="AZ106" s="950"/>
      <c r="BA106" s="950"/>
      <c r="BB106" s="950"/>
      <c r="BC106" s="950"/>
      <c r="BD106" s="950"/>
      <c r="BE106" s="950"/>
      <c r="BF106" s="950"/>
      <c r="BG106" s="950"/>
      <c r="BH106" s="950"/>
      <c r="BI106" s="950"/>
      <c r="BJ106" s="950">
        <f>IF(入力!C137="あり",入力!$R$5,)</f>
        <v>0</v>
      </c>
      <c r="BK106" s="950"/>
      <c r="BL106" s="950"/>
      <c r="BM106" s="950"/>
      <c r="BO106" s="2" t="s">
        <v>507</v>
      </c>
      <c r="BP106" s="898" t="s">
        <v>8</v>
      </c>
      <c r="BQ106" s="896"/>
      <c r="BR106" s="896"/>
      <c r="BS106" s="896"/>
      <c r="BT106" s="896"/>
      <c r="BU106" s="896"/>
      <c r="BV106" s="896"/>
      <c r="BW106" s="896"/>
      <c r="BX106" s="896"/>
      <c r="BY106" s="896"/>
      <c r="BZ106" s="896"/>
      <c r="CA106" s="896"/>
      <c r="CB106" s="896"/>
      <c r="CC106" s="896"/>
      <c r="CD106" s="896"/>
      <c r="CE106" s="896"/>
      <c r="CF106" s="896"/>
      <c r="CG106" s="896"/>
      <c r="CH106" s="897"/>
    </row>
    <row r="107" spans="1:86" ht="22.7" customHeight="1">
      <c r="A107" s="944"/>
      <c r="B107" s="948"/>
      <c r="C107" s="948"/>
      <c r="D107" s="948"/>
      <c r="E107" s="948"/>
      <c r="F107" s="948"/>
      <c r="G107" s="948"/>
      <c r="H107" s="948"/>
      <c r="I107" s="948"/>
      <c r="J107" s="975"/>
      <c r="K107" s="975"/>
      <c r="L107" s="975"/>
      <c r="M107" s="975"/>
      <c r="N107" s="975"/>
      <c r="O107" s="976"/>
      <c r="P107" s="976"/>
      <c r="Q107" s="976"/>
      <c r="R107" s="976"/>
      <c r="S107" s="977"/>
      <c r="T107" s="977"/>
      <c r="U107" s="977"/>
      <c r="V107" s="977"/>
      <c r="W107" s="977"/>
      <c r="X107" s="977"/>
      <c r="Y107" s="977"/>
      <c r="Z107" s="976"/>
      <c r="AA107" s="976"/>
      <c r="AB107" s="976"/>
      <c r="AC107" s="976"/>
      <c r="AD107" s="976"/>
      <c r="AE107" s="976"/>
      <c r="AF107" s="976"/>
      <c r="AG107" s="946" t="s">
        <v>87</v>
      </c>
      <c r="AH107" s="946"/>
      <c r="AI107" s="946"/>
      <c r="AJ107" s="946"/>
      <c r="AK107" s="946"/>
      <c r="AL107" s="946"/>
      <c r="AM107" s="946"/>
      <c r="AN107" s="946"/>
      <c r="AO107" s="946"/>
      <c r="AP107" s="946"/>
      <c r="AQ107" s="950" t="str">
        <f>入力!R101</f>
        <v>１．なし</v>
      </c>
      <c r="AR107" s="950"/>
      <c r="AS107" s="950"/>
      <c r="AT107" s="950"/>
      <c r="AU107" s="950"/>
      <c r="AV107" s="950"/>
      <c r="AW107" s="950"/>
      <c r="AX107" s="950"/>
      <c r="AY107" s="950"/>
      <c r="AZ107" s="950"/>
      <c r="BA107" s="950"/>
      <c r="BB107" s="950"/>
      <c r="BC107" s="950"/>
      <c r="BD107" s="950"/>
      <c r="BE107" s="950"/>
      <c r="BF107" s="950"/>
      <c r="BG107" s="950"/>
      <c r="BH107" s="950"/>
      <c r="BI107" s="950"/>
      <c r="BJ107" s="950">
        <f>IF(入力!C101="あり",入力!$R$5,)</f>
        <v>0</v>
      </c>
      <c r="BK107" s="950"/>
      <c r="BL107" s="950"/>
      <c r="BM107" s="950"/>
      <c r="BO107" s="2" t="s">
        <v>508</v>
      </c>
      <c r="BP107" s="902" t="s">
        <v>8</v>
      </c>
      <c r="BQ107" s="903"/>
      <c r="BR107" s="903"/>
      <c r="BS107" s="903"/>
      <c r="BT107" s="903"/>
      <c r="BU107" s="903"/>
      <c r="BV107" s="903"/>
      <c r="BW107" s="903"/>
      <c r="BX107" s="903"/>
      <c r="BY107" s="903"/>
      <c r="BZ107" s="903"/>
      <c r="CA107" s="903"/>
      <c r="CB107" s="903"/>
      <c r="CC107" s="903"/>
      <c r="CD107" s="903"/>
      <c r="CE107" s="903"/>
      <c r="CF107" s="903"/>
      <c r="CG107" s="903"/>
      <c r="CH107" s="904"/>
    </row>
    <row r="108" spans="1:86" ht="21.75" customHeight="1">
      <c r="A108" s="944"/>
      <c r="B108" s="948"/>
      <c r="C108" s="948"/>
      <c r="D108" s="948"/>
      <c r="E108" s="948"/>
      <c r="F108" s="948"/>
      <c r="G108" s="948"/>
      <c r="H108" s="948"/>
      <c r="I108" s="948"/>
      <c r="J108" s="975"/>
      <c r="K108" s="975"/>
      <c r="L108" s="975"/>
      <c r="M108" s="975"/>
      <c r="N108" s="975"/>
      <c r="O108" s="976"/>
      <c r="P108" s="976"/>
      <c r="Q108" s="976"/>
      <c r="R108" s="976"/>
      <c r="S108" s="977"/>
      <c r="T108" s="977"/>
      <c r="U108" s="977"/>
      <c r="V108" s="977"/>
      <c r="W108" s="977"/>
      <c r="X108" s="977"/>
      <c r="Y108" s="977"/>
      <c r="Z108" s="976"/>
      <c r="AA108" s="976"/>
      <c r="AB108" s="976"/>
      <c r="AC108" s="976"/>
      <c r="AD108" s="976"/>
      <c r="AE108" s="976"/>
      <c r="AF108" s="976"/>
      <c r="AG108" s="946" t="s">
        <v>88</v>
      </c>
      <c r="AH108" s="946"/>
      <c r="AI108" s="946"/>
      <c r="AJ108" s="946"/>
      <c r="AK108" s="946"/>
      <c r="AL108" s="946"/>
      <c r="AM108" s="946"/>
      <c r="AN108" s="946"/>
      <c r="AO108" s="946"/>
      <c r="AP108" s="946"/>
      <c r="AQ108" s="950" t="str">
        <f>入力!R105</f>
        <v>１．なし</v>
      </c>
      <c r="AR108" s="950"/>
      <c r="AS108" s="950"/>
      <c r="AT108" s="950"/>
      <c r="AU108" s="950"/>
      <c r="AV108" s="950"/>
      <c r="AW108" s="950"/>
      <c r="AX108" s="950"/>
      <c r="AY108" s="950"/>
      <c r="AZ108" s="950"/>
      <c r="BA108" s="950"/>
      <c r="BB108" s="950"/>
      <c r="BC108" s="950"/>
      <c r="BD108" s="950"/>
      <c r="BE108" s="950"/>
      <c r="BF108" s="950"/>
      <c r="BG108" s="950"/>
      <c r="BH108" s="950"/>
      <c r="BI108" s="950"/>
      <c r="BJ108" s="950">
        <f>IF(入力!C105="あり",入力!$R$5,)</f>
        <v>0</v>
      </c>
      <c r="BK108" s="950"/>
      <c r="BL108" s="950"/>
      <c r="BM108" s="950"/>
      <c r="BO108" s="2" t="s">
        <v>508</v>
      </c>
      <c r="BP108" s="898" t="s">
        <v>50</v>
      </c>
      <c r="BQ108" s="896"/>
      <c r="BR108" s="896"/>
      <c r="BS108" s="896"/>
      <c r="BT108" s="896"/>
      <c r="BU108" s="896"/>
      <c r="BV108" s="896"/>
      <c r="BW108" s="896"/>
      <c r="BX108" s="896"/>
      <c r="BY108" s="896"/>
      <c r="BZ108" s="896"/>
      <c r="CA108" s="896"/>
      <c r="CB108" s="896"/>
      <c r="CC108" s="896"/>
      <c r="CD108" s="896"/>
      <c r="CE108" s="896"/>
      <c r="CF108" s="896"/>
      <c r="CG108" s="896"/>
      <c r="CH108" s="897"/>
    </row>
    <row r="109" spans="1:86" ht="21.95" customHeight="1">
      <c r="A109" s="944"/>
      <c r="B109" s="948"/>
      <c r="C109" s="948"/>
      <c r="D109" s="948"/>
      <c r="E109" s="948"/>
      <c r="F109" s="948"/>
      <c r="G109" s="948"/>
      <c r="H109" s="948"/>
      <c r="I109" s="948"/>
      <c r="J109" s="975"/>
      <c r="K109" s="975"/>
      <c r="L109" s="975"/>
      <c r="M109" s="975"/>
      <c r="N109" s="975"/>
      <c r="O109" s="976"/>
      <c r="P109" s="976"/>
      <c r="Q109" s="976"/>
      <c r="R109" s="976"/>
      <c r="S109" s="977"/>
      <c r="T109" s="977"/>
      <c r="U109" s="977"/>
      <c r="V109" s="977"/>
      <c r="W109" s="977"/>
      <c r="X109" s="977"/>
      <c r="Y109" s="977"/>
      <c r="Z109" s="976"/>
      <c r="AA109" s="976"/>
      <c r="AB109" s="976"/>
      <c r="AC109" s="976"/>
      <c r="AD109" s="976"/>
      <c r="AE109" s="976"/>
      <c r="AF109" s="976"/>
      <c r="AG109" s="946" t="s">
        <v>6</v>
      </c>
      <c r="AH109" s="946"/>
      <c r="AI109" s="946"/>
      <c r="AJ109" s="946"/>
      <c r="AK109" s="946"/>
      <c r="AL109" s="946"/>
      <c r="AM109" s="946"/>
      <c r="AN109" s="946"/>
      <c r="AO109" s="946"/>
      <c r="AP109" s="946"/>
      <c r="AQ109" s="950" t="str">
        <f>入力!R106</f>
        <v>１．なし</v>
      </c>
      <c r="AR109" s="950"/>
      <c r="AS109" s="950"/>
      <c r="AT109" s="950"/>
      <c r="AU109" s="950"/>
      <c r="AV109" s="950"/>
      <c r="AW109" s="950"/>
      <c r="AX109" s="950"/>
      <c r="AY109" s="950"/>
      <c r="AZ109" s="950"/>
      <c r="BA109" s="950"/>
      <c r="BB109" s="950"/>
      <c r="BC109" s="950"/>
      <c r="BD109" s="950"/>
      <c r="BE109" s="950"/>
      <c r="BF109" s="950"/>
      <c r="BG109" s="950"/>
      <c r="BH109" s="950"/>
      <c r="BI109" s="950"/>
      <c r="BJ109" s="950">
        <f>IF(入力!C106="あり",入力!$R$5,)</f>
        <v>0</v>
      </c>
      <c r="BK109" s="950"/>
      <c r="BL109" s="950"/>
      <c r="BM109" s="950"/>
      <c r="BO109" s="2" t="s">
        <v>508</v>
      </c>
      <c r="BP109" s="898" t="s">
        <v>50</v>
      </c>
      <c r="BQ109" s="896"/>
      <c r="BR109" s="896"/>
      <c r="BS109" s="896"/>
      <c r="BT109" s="896"/>
      <c r="BU109" s="896"/>
      <c r="BV109" s="896"/>
      <c r="BW109" s="896"/>
      <c r="BX109" s="896"/>
      <c r="BY109" s="896"/>
      <c r="BZ109" s="896"/>
      <c r="CA109" s="896"/>
      <c r="CB109" s="896"/>
      <c r="CC109" s="896"/>
      <c r="CD109" s="896"/>
      <c r="CE109" s="896"/>
      <c r="CF109" s="896"/>
      <c r="CG109" s="896"/>
      <c r="CH109" s="897"/>
    </row>
    <row r="110" spans="1:86" ht="21.95" customHeight="1">
      <c r="A110" s="944"/>
      <c r="B110" s="948"/>
      <c r="C110" s="948"/>
      <c r="D110" s="948"/>
      <c r="E110" s="948"/>
      <c r="F110" s="948"/>
      <c r="G110" s="948"/>
      <c r="H110" s="948"/>
      <c r="I110" s="948"/>
      <c r="J110" s="975"/>
      <c r="K110" s="975"/>
      <c r="L110" s="975"/>
      <c r="M110" s="975"/>
      <c r="N110" s="975"/>
      <c r="O110" s="976"/>
      <c r="P110" s="976"/>
      <c r="Q110" s="976"/>
      <c r="R110" s="976"/>
      <c r="S110" s="977"/>
      <c r="T110" s="977"/>
      <c r="U110" s="977"/>
      <c r="V110" s="977"/>
      <c r="W110" s="977"/>
      <c r="X110" s="977"/>
      <c r="Y110" s="977"/>
      <c r="Z110" s="976"/>
      <c r="AA110" s="976"/>
      <c r="AB110" s="976"/>
      <c r="AC110" s="976"/>
      <c r="AD110" s="976"/>
      <c r="AE110" s="976"/>
      <c r="AF110" s="976"/>
      <c r="AG110" s="946" t="s">
        <v>20</v>
      </c>
      <c r="AH110" s="946"/>
      <c r="AI110" s="946"/>
      <c r="AJ110" s="946"/>
      <c r="AK110" s="946"/>
      <c r="AL110" s="946"/>
      <c r="AM110" s="946"/>
      <c r="AN110" s="946"/>
      <c r="AO110" s="946"/>
      <c r="AP110" s="946"/>
      <c r="AQ110" s="950" t="str">
        <f>入力!R107</f>
        <v>１．なし</v>
      </c>
      <c r="AR110" s="950"/>
      <c r="AS110" s="950"/>
      <c r="AT110" s="950"/>
      <c r="AU110" s="950"/>
      <c r="AV110" s="950"/>
      <c r="AW110" s="950"/>
      <c r="AX110" s="950"/>
      <c r="AY110" s="950"/>
      <c r="AZ110" s="950"/>
      <c r="BA110" s="950"/>
      <c r="BB110" s="950"/>
      <c r="BC110" s="950"/>
      <c r="BD110" s="950"/>
      <c r="BE110" s="950"/>
      <c r="BF110" s="950"/>
      <c r="BG110" s="950"/>
      <c r="BH110" s="950"/>
      <c r="BI110" s="950"/>
      <c r="BJ110" s="950">
        <f>IF(入力!C107="あり",入力!$R$5,)</f>
        <v>0</v>
      </c>
      <c r="BK110" s="950"/>
      <c r="BL110" s="950"/>
      <c r="BM110" s="950"/>
      <c r="BO110" s="2" t="s">
        <v>508</v>
      </c>
      <c r="BP110" s="898" t="s">
        <v>8</v>
      </c>
      <c r="BQ110" s="896"/>
      <c r="BR110" s="896"/>
      <c r="BS110" s="896"/>
      <c r="BT110" s="896"/>
      <c r="BU110" s="896"/>
      <c r="BV110" s="896"/>
      <c r="BW110" s="896"/>
      <c r="BX110" s="896"/>
      <c r="BY110" s="896"/>
      <c r="BZ110" s="896"/>
      <c r="CA110" s="896"/>
      <c r="CB110" s="896"/>
      <c r="CC110" s="896"/>
      <c r="CD110" s="896"/>
      <c r="CE110" s="896"/>
      <c r="CF110" s="896"/>
      <c r="CG110" s="896"/>
      <c r="CH110" s="897"/>
    </row>
    <row r="111" spans="1:86" ht="21.95" customHeight="1">
      <c r="A111" s="944"/>
      <c r="B111" s="948"/>
      <c r="C111" s="948"/>
      <c r="D111" s="948"/>
      <c r="E111" s="948"/>
      <c r="F111" s="948"/>
      <c r="G111" s="948"/>
      <c r="H111" s="948"/>
      <c r="I111" s="948"/>
      <c r="J111" s="975"/>
      <c r="K111" s="975"/>
      <c r="L111" s="975"/>
      <c r="M111" s="975"/>
      <c r="N111" s="975"/>
      <c r="O111" s="976"/>
      <c r="P111" s="976"/>
      <c r="Q111" s="976"/>
      <c r="R111" s="976"/>
      <c r="S111" s="977"/>
      <c r="T111" s="977"/>
      <c r="U111" s="977"/>
      <c r="V111" s="977"/>
      <c r="W111" s="977"/>
      <c r="X111" s="977"/>
      <c r="Y111" s="977"/>
      <c r="Z111" s="976"/>
      <c r="AA111" s="976"/>
      <c r="AB111" s="976"/>
      <c r="AC111" s="976"/>
      <c r="AD111" s="976"/>
      <c r="AE111" s="976"/>
      <c r="AF111" s="976"/>
      <c r="AG111" s="946" t="s">
        <v>51</v>
      </c>
      <c r="AH111" s="946"/>
      <c r="AI111" s="946"/>
      <c r="AJ111" s="946"/>
      <c r="AK111" s="946"/>
      <c r="AL111" s="946"/>
      <c r="AM111" s="946"/>
      <c r="AN111" s="946"/>
      <c r="AO111" s="946"/>
      <c r="AP111" s="946"/>
      <c r="AQ111" s="950" t="str">
        <f>入力!R108</f>
        <v>１．なし</v>
      </c>
      <c r="AR111" s="950"/>
      <c r="AS111" s="950"/>
      <c r="AT111" s="950"/>
      <c r="AU111" s="950"/>
      <c r="AV111" s="950"/>
      <c r="AW111" s="950"/>
      <c r="AX111" s="950"/>
      <c r="AY111" s="950"/>
      <c r="AZ111" s="950"/>
      <c r="BA111" s="950"/>
      <c r="BB111" s="950"/>
      <c r="BC111" s="950"/>
      <c r="BD111" s="950"/>
      <c r="BE111" s="950"/>
      <c r="BF111" s="950"/>
      <c r="BG111" s="950"/>
      <c r="BH111" s="950"/>
      <c r="BI111" s="950"/>
      <c r="BJ111" s="950">
        <f>IF(入力!C108="あり",入力!$R$5,)</f>
        <v>0</v>
      </c>
      <c r="BK111" s="950"/>
      <c r="BL111" s="950"/>
      <c r="BM111" s="950"/>
      <c r="BO111" s="2" t="s">
        <v>508</v>
      </c>
      <c r="BP111" s="898" t="s">
        <v>8</v>
      </c>
      <c r="BQ111" s="896"/>
      <c r="BR111" s="896"/>
      <c r="BS111" s="896"/>
      <c r="BT111" s="896"/>
      <c r="BU111" s="896"/>
      <c r="BV111" s="896"/>
      <c r="BW111" s="896"/>
      <c r="BX111" s="896"/>
      <c r="BY111" s="896"/>
      <c r="BZ111" s="896"/>
      <c r="CA111" s="896"/>
      <c r="CB111" s="896"/>
      <c r="CC111" s="896"/>
      <c r="CD111" s="896"/>
      <c r="CE111" s="896"/>
      <c r="CF111" s="896"/>
      <c r="CG111" s="896"/>
      <c r="CH111" s="897"/>
    </row>
    <row r="112" spans="1:86" ht="21.95" customHeight="1">
      <c r="A112" s="944"/>
      <c r="B112" s="948"/>
      <c r="C112" s="948"/>
      <c r="D112" s="948"/>
      <c r="E112" s="948"/>
      <c r="F112" s="948"/>
      <c r="G112" s="948"/>
      <c r="H112" s="948"/>
      <c r="I112" s="948"/>
      <c r="J112" s="975"/>
      <c r="K112" s="975"/>
      <c r="L112" s="975"/>
      <c r="M112" s="975"/>
      <c r="N112" s="975"/>
      <c r="O112" s="976"/>
      <c r="P112" s="976"/>
      <c r="Q112" s="976"/>
      <c r="R112" s="976"/>
      <c r="S112" s="977"/>
      <c r="T112" s="977"/>
      <c r="U112" s="977"/>
      <c r="V112" s="977"/>
      <c r="W112" s="977"/>
      <c r="X112" s="977"/>
      <c r="Y112" s="977"/>
      <c r="Z112" s="976"/>
      <c r="AA112" s="976"/>
      <c r="AB112" s="976"/>
      <c r="AC112" s="976"/>
      <c r="AD112" s="976"/>
      <c r="AE112" s="976"/>
      <c r="AF112" s="976"/>
      <c r="AG112" s="946" t="s">
        <v>89</v>
      </c>
      <c r="AH112" s="946"/>
      <c r="AI112" s="946"/>
      <c r="AJ112" s="946"/>
      <c r="AK112" s="946"/>
      <c r="AL112" s="946"/>
      <c r="AM112" s="946"/>
      <c r="AN112" s="946"/>
      <c r="AO112" s="946"/>
      <c r="AP112" s="946"/>
      <c r="AQ112" s="950" t="str">
        <f>入力!R109</f>
        <v>１．なし</v>
      </c>
      <c r="AR112" s="950"/>
      <c r="AS112" s="950"/>
      <c r="AT112" s="950"/>
      <c r="AU112" s="950"/>
      <c r="AV112" s="950"/>
      <c r="AW112" s="950"/>
      <c r="AX112" s="950"/>
      <c r="AY112" s="950"/>
      <c r="AZ112" s="950"/>
      <c r="BA112" s="950"/>
      <c r="BB112" s="950"/>
      <c r="BC112" s="950"/>
      <c r="BD112" s="950"/>
      <c r="BE112" s="950"/>
      <c r="BF112" s="950"/>
      <c r="BG112" s="950"/>
      <c r="BH112" s="950"/>
      <c r="BI112" s="950"/>
      <c r="BJ112" s="950">
        <f>IF(入力!C109="あり",入力!$R$5,)</f>
        <v>0</v>
      </c>
      <c r="BK112" s="950"/>
      <c r="BL112" s="950"/>
      <c r="BM112" s="950"/>
      <c r="BO112" s="2" t="s">
        <v>508</v>
      </c>
      <c r="BP112" s="898" t="s">
        <v>8</v>
      </c>
      <c r="BQ112" s="896"/>
      <c r="BR112" s="896"/>
      <c r="BS112" s="896"/>
      <c r="BT112" s="896"/>
      <c r="BU112" s="896"/>
      <c r="BV112" s="896"/>
      <c r="BW112" s="896"/>
      <c r="BX112" s="896"/>
      <c r="BY112" s="896"/>
      <c r="BZ112" s="896"/>
      <c r="CA112" s="896"/>
      <c r="CB112" s="896"/>
      <c r="CC112" s="896"/>
      <c r="CD112" s="896"/>
      <c r="CE112" s="896"/>
      <c r="CF112" s="896"/>
      <c r="CG112" s="896"/>
      <c r="CH112" s="897"/>
    </row>
    <row r="113" spans="1:86" ht="22.7" customHeight="1">
      <c r="A113" s="944"/>
      <c r="B113" s="948"/>
      <c r="C113" s="948"/>
      <c r="D113" s="948"/>
      <c r="E113" s="948"/>
      <c r="F113" s="948"/>
      <c r="G113" s="948"/>
      <c r="H113" s="948"/>
      <c r="I113" s="948"/>
      <c r="J113" s="975"/>
      <c r="K113" s="975"/>
      <c r="L113" s="975"/>
      <c r="M113" s="975"/>
      <c r="N113" s="975"/>
      <c r="O113" s="976"/>
      <c r="P113" s="976"/>
      <c r="Q113" s="976"/>
      <c r="R113" s="976"/>
      <c r="S113" s="977"/>
      <c r="T113" s="977"/>
      <c r="U113" s="977"/>
      <c r="V113" s="977"/>
      <c r="W113" s="977"/>
      <c r="X113" s="977"/>
      <c r="Y113" s="977"/>
      <c r="Z113" s="976"/>
      <c r="AA113" s="976"/>
      <c r="AB113" s="976"/>
      <c r="AC113" s="976"/>
      <c r="AD113" s="976"/>
      <c r="AE113" s="976"/>
      <c r="AF113" s="976"/>
      <c r="AG113" s="946" t="s">
        <v>98</v>
      </c>
      <c r="AH113" s="946"/>
      <c r="AI113" s="946"/>
      <c r="AJ113" s="946"/>
      <c r="AK113" s="946"/>
      <c r="AL113" s="946"/>
      <c r="AM113" s="946"/>
      <c r="AN113" s="946"/>
      <c r="AO113" s="946"/>
      <c r="AP113" s="946"/>
      <c r="AQ113" s="950" t="str">
        <f>入力!R138</f>
        <v>１．なし</v>
      </c>
      <c r="AR113" s="950"/>
      <c r="AS113" s="950"/>
      <c r="AT113" s="950"/>
      <c r="AU113" s="950"/>
      <c r="AV113" s="950"/>
      <c r="AW113" s="950"/>
      <c r="AX113" s="950"/>
      <c r="AY113" s="950"/>
      <c r="AZ113" s="950"/>
      <c r="BA113" s="950"/>
      <c r="BB113" s="950"/>
      <c r="BC113" s="950"/>
      <c r="BD113" s="950"/>
      <c r="BE113" s="950"/>
      <c r="BF113" s="950"/>
      <c r="BG113" s="950"/>
      <c r="BH113" s="950"/>
      <c r="BI113" s="950"/>
      <c r="BJ113" s="950">
        <f>IF(入力!C138="あり",入力!$R$5,)</f>
        <v>0</v>
      </c>
      <c r="BK113" s="950"/>
      <c r="BL113" s="950"/>
      <c r="BM113" s="950"/>
      <c r="BO113" s="2" t="s">
        <v>507</v>
      </c>
      <c r="BP113" s="898" t="s">
        <v>8</v>
      </c>
      <c r="BQ113" s="896"/>
      <c r="BR113" s="896"/>
      <c r="BS113" s="896"/>
      <c r="BT113" s="896"/>
      <c r="BU113" s="896"/>
      <c r="BV113" s="896"/>
      <c r="BW113" s="896"/>
      <c r="BX113" s="896"/>
      <c r="BY113" s="896"/>
      <c r="BZ113" s="896"/>
      <c r="CA113" s="896"/>
      <c r="CB113" s="896"/>
      <c r="CC113" s="896"/>
      <c r="CD113" s="896"/>
      <c r="CE113" s="896"/>
      <c r="CF113" s="896"/>
      <c r="CG113" s="896"/>
      <c r="CH113" s="897"/>
    </row>
    <row r="114" spans="1:86" ht="22.7" customHeight="1">
      <c r="A114" s="944"/>
      <c r="B114" s="948"/>
      <c r="C114" s="948"/>
      <c r="D114" s="948"/>
      <c r="E114" s="948"/>
      <c r="F114" s="948"/>
      <c r="G114" s="948"/>
      <c r="H114" s="948"/>
      <c r="I114" s="948"/>
      <c r="J114" s="975"/>
      <c r="K114" s="975"/>
      <c r="L114" s="975"/>
      <c r="M114" s="975"/>
      <c r="N114" s="975"/>
      <c r="O114" s="976"/>
      <c r="P114" s="976"/>
      <c r="Q114" s="976"/>
      <c r="R114" s="976"/>
      <c r="S114" s="977"/>
      <c r="T114" s="977"/>
      <c r="U114" s="977"/>
      <c r="V114" s="977"/>
      <c r="W114" s="977"/>
      <c r="X114" s="977"/>
      <c r="Y114" s="977"/>
      <c r="Z114" s="976"/>
      <c r="AA114" s="976"/>
      <c r="AB114" s="976"/>
      <c r="AC114" s="976"/>
      <c r="AD114" s="976"/>
      <c r="AE114" s="976"/>
      <c r="AF114" s="976"/>
      <c r="AG114" s="946" t="s">
        <v>61</v>
      </c>
      <c r="AH114" s="946"/>
      <c r="AI114" s="946"/>
      <c r="AJ114" s="946"/>
      <c r="AK114" s="946"/>
      <c r="AL114" s="946"/>
      <c r="AM114" s="946"/>
      <c r="AN114" s="946"/>
      <c r="AO114" s="946"/>
      <c r="AP114" s="946"/>
      <c r="AQ114" s="950" t="str">
        <f>入力!R115</f>
        <v>１．なし</v>
      </c>
      <c r="AR114" s="950"/>
      <c r="AS114" s="950"/>
      <c r="AT114" s="950"/>
      <c r="AU114" s="950"/>
      <c r="AV114" s="950"/>
      <c r="AW114" s="950"/>
      <c r="AX114" s="950"/>
      <c r="AY114" s="950"/>
      <c r="AZ114" s="950"/>
      <c r="BA114" s="950"/>
      <c r="BB114" s="950"/>
      <c r="BC114" s="950"/>
      <c r="BD114" s="950"/>
      <c r="BE114" s="950"/>
      <c r="BF114" s="950"/>
      <c r="BG114" s="950"/>
      <c r="BH114" s="950"/>
      <c r="BI114" s="950"/>
      <c r="BJ114" s="950">
        <f>IF(入力!C115="あり",入力!$R$5,)</f>
        <v>0</v>
      </c>
      <c r="BK114" s="950"/>
      <c r="BL114" s="950"/>
      <c r="BM114" s="950"/>
      <c r="BO114" s="2" t="s">
        <v>499</v>
      </c>
      <c r="BP114" s="898" t="s">
        <v>8</v>
      </c>
      <c r="BQ114" s="896"/>
      <c r="BR114" s="896"/>
      <c r="BS114" s="896"/>
      <c r="BT114" s="896"/>
      <c r="BU114" s="896"/>
      <c r="BV114" s="896"/>
      <c r="BW114" s="896"/>
      <c r="BX114" s="896"/>
      <c r="BY114" s="896"/>
      <c r="BZ114" s="896"/>
      <c r="CA114" s="896"/>
      <c r="CB114" s="896"/>
      <c r="CC114" s="896"/>
      <c r="CD114" s="896"/>
      <c r="CE114" s="896"/>
      <c r="CF114" s="896"/>
      <c r="CG114" s="896"/>
      <c r="CH114" s="897"/>
    </row>
    <row r="115" spans="1:86" ht="22.7" customHeight="1">
      <c r="A115" s="944"/>
      <c r="B115" s="948"/>
      <c r="C115" s="948"/>
      <c r="D115" s="948"/>
      <c r="E115" s="948"/>
      <c r="F115" s="948"/>
      <c r="G115" s="948"/>
      <c r="H115" s="948"/>
      <c r="I115" s="948"/>
      <c r="J115" s="975"/>
      <c r="K115" s="975"/>
      <c r="L115" s="975"/>
      <c r="M115" s="975"/>
      <c r="N115" s="975"/>
      <c r="O115" s="976"/>
      <c r="P115" s="976"/>
      <c r="Q115" s="976"/>
      <c r="R115" s="976"/>
      <c r="S115" s="977"/>
      <c r="T115" s="977"/>
      <c r="U115" s="977"/>
      <c r="V115" s="977"/>
      <c r="W115" s="977"/>
      <c r="X115" s="977"/>
      <c r="Y115" s="977"/>
      <c r="Z115" s="976"/>
      <c r="AA115" s="976"/>
      <c r="AB115" s="976"/>
      <c r="AC115" s="976"/>
      <c r="AD115" s="976"/>
      <c r="AE115" s="976"/>
      <c r="AF115" s="976"/>
      <c r="AG115" s="946" t="s">
        <v>1061</v>
      </c>
      <c r="AH115" s="946"/>
      <c r="AI115" s="946"/>
      <c r="AJ115" s="946"/>
      <c r="AK115" s="946"/>
      <c r="AL115" s="946"/>
      <c r="AM115" s="946"/>
      <c r="AN115" s="946"/>
      <c r="AO115" s="946"/>
      <c r="AP115" s="946"/>
      <c r="AQ115" s="950" t="str">
        <f>入力!R129</f>
        <v>１．なし</v>
      </c>
      <c r="AR115" s="974"/>
      <c r="AS115" s="974"/>
      <c r="AT115" s="974"/>
      <c r="AU115" s="974"/>
      <c r="AV115" s="974"/>
      <c r="AW115" s="974"/>
      <c r="AX115" s="974"/>
      <c r="AY115" s="974"/>
      <c r="AZ115" s="974"/>
      <c r="BA115" s="974"/>
      <c r="BB115" s="974"/>
      <c r="BC115" s="974"/>
      <c r="BD115" s="974"/>
      <c r="BE115" s="974"/>
      <c r="BF115" s="974"/>
      <c r="BG115" s="974"/>
      <c r="BH115" s="974"/>
      <c r="BI115" s="974"/>
      <c r="BJ115" s="950">
        <f>IF(入力!C129="あり",入力!$R$5,)</f>
        <v>0</v>
      </c>
      <c r="BK115" s="950"/>
      <c r="BL115" s="950"/>
      <c r="BM115" s="950"/>
      <c r="BO115" s="2" t="s">
        <v>504</v>
      </c>
      <c r="BP115" s="905" t="s">
        <v>1063</v>
      </c>
      <c r="BQ115" s="906"/>
      <c r="BR115" s="906"/>
      <c r="BS115" s="906"/>
      <c r="BT115" s="906"/>
      <c r="BU115" s="906"/>
      <c r="BV115" s="906"/>
      <c r="BW115" s="906"/>
      <c r="BX115" s="906"/>
      <c r="BY115" s="906"/>
      <c r="BZ115" s="906"/>
      <c r="CA115" s="906"/>
      <c r="CB115" s="906"/>
      <c r="CC115" s="906"/>
      <c r="CD115" s="906"/>
      <c r="CE115" s="906"/>
      <c r="CF115" s="906"/>
      <c r="CG115" s="906"/>
      <c r="CH115" s="907"/>
    </row>
    <row r="116" spans="1:86" ht="44.1" hidden="1" customHeight="1">
      <c r="A116" s="944"/>
      <c r="B116" s="948"/>
      <c r="C116" s="948"/>
      <c r="D116" s="948"/>
      <c r="E116" s="948"/>
      <c r="F116" s="948"/>
      <c r="G116" s="948"/>
      <c r="H116" s="948"/>
      <c r="I116" s="948"/>
      <c r="J116" s="975"/>
      <c r="K116" s="975"/>
      <c r="L116" s="975"/>
      <c r="M116" s="975"/>
      <c r="N116" s="975"/>
      <c r="O116" s="976"/>
      <c r="P116" s="976"/>
      <c r="Q116" s="976"/>
      <c r="R116" s="976"/>
      <c r="S116" s="977"/>
      <c r="T116" s="977"/>
      <c r="U116" s="977"/>
      <c r="V116" s="977"/>
      <c r="W116" s="977"/>
      <c r="X116" s="977"/>
      <c r="Y116" s="977"/>
      <c r="Z116" s="976"/>
      <c r="AA116" s="976"/>
      <c r="AB116" s="976"/>
      <c r="AC116" s="976"/>
      <c r="AD116" s="976"/>
      <c r="AE116" s="976"/>
      <c r="AF116" s="976"/>
      <c r="AG116" s="946"/>
      <c r="AH116" s="946"/>
      <c r="AI116" s="946"/>
      <c r="AJ116" s="946"/>
      <c r="AK116" s="946"/>
      <c r="AL116" s="946"/>
      <c r="AM116" s="946"/>
      <c r="AN116" s="946"/>
      <c r="AO116" s="946"/>
      <c r="AP116" s="946"/>
      <c r="AQ116" s="973">
        <f>入力!R130</f>
        <v>0</v>
      </c>
      <c r="AR116" s="950"/>
      <c r="AS116" s="950"/>
      <c r="AT116" s="950"/>
      <c r="AU116" s="950"/>
      <c r="AV116" s="950"/>
      <c r="AW116" s="950"/>
      <c r="AX116" s="950"/>
      <c r="AY116" s="950"/>
      <c r="AZ116" s="950"/>
      <c r="BA116" s="950"/>
      <c r="BB116" s="950"/>
      <c r="BC116" s="950"/>
      <c r="BD116" s="950"/>
      <c r="BE116" s="950"/>
      <c r="BF116" s="950"/>
      <c r="BG116" s="950"/>
      <c r="BH116" s="950"/>
      <c r="BI116" s="950"/>
      <c r="BJ116" s="950">
        <f>IF(入力!C130="あり",入力!$R$5,)</f>
        <v>0</v>
      </c>
      <c r="BK116" s="950"/>
      <c r="BL116" s="950"/>
      <c r="BM116" s="950"/>
      <c r="BO116" s="2" t="s">
        <v>504</v>
      </c>
      <c r="BP116" s="895" t="s">
        <v>19</v>
      </c>
      <c r="BQ116" s="896"/>
      <c r="BR116" s="896"/>
      <c r="BS116" s="896"/>
      <c r="BT116" s="896"/>
      <c r="BU116" s="896"/>
      <c r="BV116" s="896"/>
      <c r="BW116" s="896"/>
      <c r="BX116" s="896"/>
      <c r="BY116" s="896"/>
      <c r="BZ116" s="896"/>
      <c r="CA116" s="896"/>
      <c r="CB116" s="896"/>
      <c r="CC116" s="896"/>
      <c r="CD116" s="896"/>
      <c r="CE116" s="896"/>
      <c r="CF116" s="896"/>
      <c r="CG116" s="896"/>
      <c r="CH116" s="897"/>
    </row>
    <row r="117" spans="1:86" ht="21.95" customHeight="1">
      <c r="A117" s="944"/>
      <c r="B117" s="948"/>
      <c r="C117" s="948"/>
      <c r="D117" s="948"/>
      <c r="E117" s="948"/>
      <c r="F117" s="948"/>
      <c r="G117" s="948"/>
      <c r="H117" s="948"/>
      <c r="I117" s="948"/>
      <c r="J117" s="975"/>
      <c r="K117" s="975"/>
      <c r="L117" s="975"/>
      <c r="M117" s="975"/>
      <c r="N117" s="975"/>
      <c r="O117" s="976"/>
      <c r="P117" s="976"/>
      <c r="Q117" s="976"/>
      <c r="R117" s="976"/>
      <c r="S117" s="977"/>
      <c r="T117" s="977"/>
      <c r="U117" s="977"/>
      <c r="V117" s="977"/>
      <c r="W117" s="977"/>
      <c r="X117" s="977"/>
      <c r="Y117" s="977"/>
      <c r="Z117" s="976"/>
      <c r="AA117" s="976"/>
      <c r="AB117" s="976"/>
      <c r="AC117" s="976"/>
      <c r="AD117" s="976"/>
      <c r="AE117" s="976"/>
      <c r="AF117" s="976"/>
      <c r="AG117" s="946" t="s">
        <v>73</v>
      </c>
      <c r="AH117" s="946"/>
      <c r="AI117" s="946"/>
      <c r="AJ117" s="946"/>
      <c r="AK117" s="946"/>
      <c r="AL117" s="946"/>
      <c r="AM117" s="946"/>
      <c r="AN117" s="946"/>
      <c r="AO117" s="946"/>
      <c r="AP117" s="946"/>
      <c r="AQ117" s="950" t="str">
        <f>入力!R131</f>
        <v>１．非該当</v>
      </c>
      <c r="AR117" s="950"/>
      <c r="AS117" s="950"/>
      <c r="AT117" s="950"/>
      <c r="AU117" s="950"/>
      <c r="AV117" s="950"/>
      <c r="AW117" s="950"/>
      <c r="AX117" s="950"/>
      <c r="AY117" s="950"/>
      <c r="AZ117" s="950"/>
      <c r="BA117" s="950"/>
      <c r="BB117" s="950"/>
      <c r="BC117" s="950"/>
      <c r="BD117" s="950"/>
      <c r="BE117" s="950"/>
      <c r="BF117" s="950"/>
      <c r="BG117" s="950"/>
      <c r="BH117" s="950"/>
      <c r="BI117" s="950"/>
      <c r="BJ117" s="950">
        <f>IF(入力!C131="あり",入力!$R$5,)</f>
        <v>0</v>
      </c>
      <c r="BK117" s="950"/>
      <c r="BL117" s="950"/>
      <c r="BM117" s="950"/>
      <c r="BO117" s="2" t="s">
        <v>508</v>
      </c>
      <c r="BP117" s="898" t="s">
        <v>74</v>
      </c>
      <c r="BQ117" s="896"/>
      <c r="BR117" s="896"/>
      <c r="BS117" s="896"/>
      <c r="BT117" s="896"/>
      <c r="BU117" s="896"/>
      <c r="BV117" s="896"/>
      <c r="BW117" s="896"/>
      <c r="BX117" s="896"/>
      <c r="BY117" s="896"/>
      <c r="BZ117" s="896"/>
      <c r="CA117" s="896"/>
      <c r="CB117" s="896"/>
      <c r="CC117" s="896"/>
      <c r="CD117" s="896"/>
      <c r="CE117" s="896"/>
      <c r="CF117" s="896"/>
      <c r="CG117" s="896"/>
      <c r="CH117" s="897"/>
    </row>
    <row r="118" spans="1:86" ht="21.95" customHeight="1">
      <c r="A118" s="945"/>
      <c r="B118" s="948"/>
      <c r="C118" s="948"/>
      <c r="D118" s="948"/>
      <c r="E118" s="948"/>
      <c r="F118" s="948"/>
      <c r="G118" s="948"/>
      <c r="H118" s="948"/>
      <c r="I118" s="948"/>
      <c r="J118" s="975"/>
      <c r="K118" s="975"/>
      <c r="L118" s="975"/>
      <c r="M118" s="975"/>
      <c r="N118" s="975"/>
      <c r="O118" s="976"/>
      <c r="P118" s="976"/>
      <c r="Q118" s="976"/>
      <c r="R118" s="976"/>
      <c r="S118" s="977"/>
      <c r="T118" s="977"/>
      <c r="U118" s="977"/>
      <c r="V118" s="977"/>
      <c r="W118" s="977"/>
      <c r="X118" s="977"/>
      <c r="Y118" s="977"/>
      <c r="Z118" s="976"/>
      <c r="AA118" s="976"/>
      <c r="AB118" s="976"/>
      <c r="AC118" s="976"/>
      <c r="AD118" s="976"/>
      <c r="AE118" s="976"/>
      <c r="AF118" s="976"/>
      <c r="AG118" s="946" t="s">
        <v>79</v>
      </c>
      <c r="AH118" s="946"/>
      <c r="AI118" s="946"/>
      <c r="AJ118" s="946"/>
      <c r="AK118" s="946"/>
      <c r="AL118" s="946"/>
      <c r="AM118" s="946"/>
      <c r="AN118" s="946"/>
      <c r="AO118" s="946"/>
      <c r="AP118" s="946"/>
      <c r="AQ118" s="950" t="str">
        <f>入力!R135</f>
        <v>１．非該当</v>
      </c>
      <c r="AR118" s="950"/>
      <c r="AS118" s="950"/>
      <c r="AT118" s="950"/>
      <c r="AU118" s="950"/>
      <c r="AV118" s="950"/>
      <c r="AW118" s="950"/>
      <c r="AX118" s="950"/>
      <c r="AY118" s="950"/>
      <c r="AZ118" s="950"/>
      <c r="BA118" s="950"/>
      <c r="BB118" s="950"/>
      <c r="BC118" s="950"/>
      <c r="BD118" s="950"/>
      <c r="BE118" s="950"/>
      <c r="BF118" s="950"/>
      <c r="BG118" s="950"/>
      <c r="BH118" s="950"/>
      <c r="BI118" s="950"/>
      <c r="BJ118" s="950">
        <f>IF(入力!C135="あり",入力!$R$5,)</f>
        <v>0</v>
      </c>
      <c r="BK118" s="950"/>
      <c r="BL118" s="950"/>
      <c r="BM118" s="950"/>
      <c r="BO118" s="2" t="s">
        <v>508</v>
      </c>
      <c r="BP118" s="898" t="s">
        <v>80</v>
      </c>
      <c r="BQ118" s="896"/>
      <c r="BR118" s="896"/>
      <c r="BS118" s="896"/>
      <c r="BT118" s="896"/>
      <c r="BU118" s="896"/>
      <c r="BV118" s="896"/>
      <c r="BW118" s="896"/>
      <c r="BX118" s="896"/>
      <c r="BY118" s="896"/>
      <c r="BZ118" s="896"/>
      <c r="CA118" s="896"/>
      <c r="CB118" s="896"/>
      <c r="CC118" s="896"/>
      <c r="CD118" s="896"/>
      <c r="CE118" s="896"/>
      <c r="CF118" s="896"/>
      <c r="CG118" s="896"/>
      <c r="CH118" s="897"/>
    </row>
    <row r="119" spans="1:86" ht="45.2" hidden="1" customHeight="1">
      <c r="A119" s="983" t="s">
        <v>99</v>
      </c>
      <c r="B119" s="985" t="s">
        <v>100</v>
      </c>
      <c r="C119" s="986"/>
      <c r="D119" s="986"/>
      <c r="E119" s="986"/>
      <c r="F119" s="986"/>
      <c r="G119" s="986"/>
      <c r="H119" s="986"/>
      <c r="I119" s="987"/>
      <c r="J119" s="994"/>
      <c r="K119" s="995"/>
      <c r="L119" s="995"/>
      <c r="M119" s="995"/>
      <c r="N119" s="996"/>
      <c r="O119" s="1003"/>
      <c r="P119" s="1004"/>
      <c r="Q119" s="1004"/>
      <c r="R119" s="1005"/>
      <c r="S119" s="1012" t="s">
        <v>101</v>
      </c>
      <c r="T119" s="1013"/>
      <c r="U119" s="1013"/>
      <c r="V119" s="1013"/>
      <c r="W119" s="1013"/>
      <c r="X119" s="1013"/>
      <c r="Y119" s="1014"/>
      <c r="Z119" s="1003" t="s">
        <v>102</v>
      </c>
      <c r="AA119" s="1004"/>
      <c r="AB119" s="1004"/>
      <c r="AC119" s="1004"/>
      <c r="AD119" s="1004"/>
      <c r="AE119" s="1004"/>
      <c r="AF119" s="1005"/>
      <c r="AG119" s="980" t="s">
        <v>103</v>
      </c>
      <c r="AH119" s="981"/>
      <c r="AI119" s="981"/>
      <c r="AJ119" s="981"/>
      <c r="AK119" s="981"/>
      <c r="AL119" s="981"/>
      <c r="AM119" s="981"/>
      <c r="AN119" s="981"/>
      <c r="AO119" s="981"/>
      <c r="AP119" s="982"/>
      <c r="AQ119" s="898" t="s">
        <v>8</v>
      </c>
      <c r="AR119" s="896"/>
      <c r="AS119" s="896"/>
      <c r="AT119" s="896"/>
      <c r="AU119" s="896"/>
      <c r="AV119" s="896"/>
      <c r="AW119" s="896"/>
      <c r="AX119" s="896"/>
      <c r="AY119" s="896"/>
      <c r="AZ119" s="896"/>
      <c r="BA119" s="896"/>
      <c r="BB119" s="896"/>
      <c r="BC119" s="896"/>
      <c r="BD119" s="896"/>
      <c r="BE119" s="896"/>
      <c r="BF119" s="896"/>
      <c r="BG119" s="896"/>
      <c r="BH119" s="896"/>
      <c r="BI119" s="897"/>
      <c r="BJ119" s="950">
        <f>IF(入力!C133="あり",入力!$R$5,)</f>
        <v>0</v>
      </c>
      <c r="BK119" s="950"/>
      <c r="BL119" s="950"/>
      <c r="BM119" s="950"/>
    </row>
    <row r="120" spans="1:86" ht="21.95" hidden="1" customHeight="1">
      <c r="A120" s="984"/>
      <c r="B120" s="988"/>
      <c r="C120" s="989"/>
      <c r="D120" s="989"/>
      <c r="E120" s="989"/>
      <c r="F120" s="989"/>
      <c r="G120" s="989"/>
      <c r="H120" s="989"/>
      <c r="I120" s="990"/>
      <c r="J120" s="997"/>
      <c r="K120" s="998"/>
      <c r="L120" s="998"/>
      <c r="M120" s="998"/>
      <c r="N120" s="999"/>
      <c r="O120" s="1006"/>
      <c r="P120" s="1007"/>
      <c r="Q120" s="1007"/>
      <c r="R120" s="1008"/>
      <c r="S120" s="1015"/>
      <c r="T120" s="1016"/>
      <c r="U120" s="1016"/>
      <c r="V120" s="1016"/>
      <c r="W120" s="1016"/>
      <c r="X120" s="1016"/>
      <c r="Y120" s="1017"/>
      <c r="Z120" s="1006"/>
      <c r="AA120" s="1007"/>
      <c r="AB120" s="1007"/>
      <c r="AC120" s="1007"/>
      <c r="AD120" s="1007"/>
      <c r="AE120" s="1007"/>
      <c r="AF120" s="1008"/>
      <c r="AG120" s="980" t="s">
        <v>104</v>
      </c>
      <c r="AH120" s="981"/>
      <c r="AI120" s="981"/>
      <c r="AJ120" s="981"/>
      <c r="AK120" s="981"/>
      <c r="AL120" s="981"/>
      <c r="AM120" s="981"/>
      <c r="AN120" s="981"/>
      <c r="AO120" s="981"/>
      <c r="AP120" s="982"/>
      <c r="AQ120" s="898" t="s">
        <v>8</v>
      </c>
      <c r="AR120" s="896"/>
      <c r="AS120" s="896"/>
      <c r="AT120" s="896"/>
      <c r="AU120" s="896"/>
      <c r="AV120" s="896"/>
      <c r="AW120" s="896"/>
      <c r="AX120" s="896"/>
      <c r="AY120" s="896"/>
      <c r="AZ120" s="896"/>
      <c r="BA120" s="896"/>
      <c r="BB120" s="896"/>
      <c r="BC120" s="896"/>
      <c r="BD120" s="896"/>
      <c r="BE120" s="896"/>
      <c r="BF120" s="896"/>
      <c r="BG120" s="896"/>
      <c r="BH120" s="896"/>
      <c r="BI120" s="897"/>
      <c r="BJ120" s="950">
        <f>IF(入力!C134="あり",入力!$R$5,)</f>
        <v>0</v>
      </c>
      <c r="BK120" s="950"/>
      <c r="BL120" s="950"/>
      <c r="BM120" s="950"/>
    </row>
    <row r="121" spans="1:86" ht="22.5" hidden="1" customHeight="1">
      <c r="A121" s="984"/>
      <c r="B121" s="988"/>
      <c r="C121" s="989"/>
      <c r="D121" s="989"/>
      <c r="E121" s="989"/>
      <c r="F121" s="989"/>
      <c r="G121" s="989"/>
      <c r="H121" s="989"/>
      <c r="I121" s="990"/>
      <c r="J121" s="997"/>
      <c r="K121" s="998"/>
      <c r="L121" s="998"/>
      <c r="M121" s="998"/>
      <c r="N121" s="999"/>
      <c r="O121" s="1006"/>
      <c r="P121" s="1007"/>
      <c r="Q121" s="1007"/>
      <c r="R121" s="1008"/>
      <c r="S121" s="1015"/>
      <c r="T121" s="1016"/>
      <c r="U121" s="1016"/>
      <c r="V121" s="1016"/>
      <c r="W121" s="1016"/>
      <c r="X121" s="1016"/>
      <c r="Y121" s="1017"/>
      <c r="Z121" s="1006"/>
      <c r="AA121" s="1007"/>
      <c r="AB121" s="1007"/>
      <c r="AC121" s="1007"/>
      <c r="AD121" s="1007"/>
      <c r="AE121" s="1007"/>
      <c r="AF121" s="1008"/>
      <c r="AG121" s="1039" t="s">
        <v>9</v>
      </c>
      <c r="AH121" s="981"/>
      <c r="AI121" s="981"/>
      <c r="AJ121" s="981"/>
      <c r="AK121" s="981"/>
      <c r="AL121" s="981"/>
      <c r="AM121" s="981"/>
      <c r="AN121" s="981"/>
      <c r="AO121" s="981"/>
      <c r="AP121" s="982"/>
      <c r="AQ121" s="898" t="s">
        <v>8</v>
      </c>
      <c r="AR121" s="896"/>
      <c r="AS121" s="896"/>
      <c r="AT121" s="896"/>
      <c r="AU121" s="896"/>
      <c r="AV121" s="896"/>
      <c r="AW121" s="896"/>
      <c r="AX121" s="896"/>
      <c r="AY121" s="896"/>
      <c r="AZ121" s="896"/>
      <c r="BA121" s="896"/>
      <c r="BB121" s="896"/>
      <c r="BC121" s="896"/>
      <c r="BD121" s="896"/>
      <c r="BE121" s="896"/>
      <c r="BF121" s="896"/>
      <c r="BG121" s="896"/>
      <c r="BH121" s="896"/>
      <c r="BI121" s="897"/>
      <c r="BJ121" s="950">
        <f>IF(入力!C135="あり",入力!$R$5,)</f>
        <v>0</v>
      </c>
      <c r="BK121" s="950"/>
      <c r="BL121" s="950"/>
      <c r="BM121" s="950"/>
    </row>
    <row r="122" spans="1:86" ht="21.95" hidden="1" customHeight="1">
      <c r="A122" s="984"/>
      <c r="B122" s="988"/>
      <c r="C122" s="989"/>
      <c r="D122" s="989"/>
      <c r="E122" s="989"/>
      <c r="F122" s="989"/>
      <c r="G122" s="989"/>
      <c r="H122" s="989"/>
      <c r="I122" s="990"/>
      <c r="J122" s="997"/>
      <c r="K122" s="998"/>
      <c r="L122" s="998"/>
      <c r="M122" s="998"/>
      <c r="N122" s="999"/>
      <c r="O122" s="1006"/>
      <c r="P122" s="1007"/>
      <c r="Q122" s="1007"/>
      <c r="R122" s="1008"/>
      <c r="S122" s="1015"/>
      <c r="T122" s="1016"/>
      <c r="U122" s="1016"/>
      <c r="V122" s="1016"/>
      <c r="W122" s="1016"/>
      <c r="X122" s="1016"/>
      <c r="Y122" s="1017"/>
      <c r="Z122" s="1006"/>
      <c r="AA122" s="1007"/>
      <c r="AB122" s="1007"/>
      <c r="AC122" s="1007"/>
      <c r="AD122" s="1007"/>
      <c r="AE122" s="1007"/>
      <c r="AF122" s="1008"/>
      <c r="AG122" s="1039" t="s">
        <v>6</v>
      </c>
      <c r="AH122" s="981"/>
      <c r="AI122" s="981"/>
      <c r="AJ122" s="981"/>
      <c r="AK122" s="981"/>
      <c r="AL122" s="981"/>
      <c r="AM122" s="981"/>
      <c r="AN122" s="981"/>
      <c r="AO122" s="981"/>
      <c r="AP122" s="982"/>
      <c r="AQ122" s="898" t="s">
        <v>50</v>
      </c>
      <c r="AR122" s="896"/>
      <c r="AS122" s="896"/>
      <c r="AT122" s="896"/>
      <c r="AU122" s="896"/>
      <c r="AV122" s="896"/>
      <c r="AW122" s="896"/>
      <c r="AX122" s="896"/>
      <c r="AY122" s="896"/>
      <c r="AZ122" s="896"/>
      <c r="BA122" s="896"/>
      <c r="BB122" s="896"/>
      <c r="BC122" s="896"/>
      <c r="BD122" s="896"/>
      <c r="BE122" s="896"/>
      <c r="BF122" s="896"/>
      <c r="BG122" s="896"/>
      <c r="BH122" s="896"/>
      <c r="BI122" s="897"/>
      <c r="BJ122" s="950">
        <f>IF(入力!C136="あり",入力!$R$5,)</f>
        <v>0</v>
      </c>
      <c r="BK122" s="950"/>
      <c r="BL122" s="950"/>
      <c r="BM122" s="950"/>
    </row>
    <row r="123" spans="1:86" ht="21.95" hidden="1" customHeight="1">
      <c r="A123" s="984"/>
      <c r="B123" s="988"/>
      <c r="C123" s="989"/>
      <c r="D123" s="989"/>
      <c r="E123" s="989"/>
      <c r="F123" s="989"/>
      <c r="G123" s="989"/>
      <c r="H123" s="989"/>
      <c r="I123" s="990"/>
      <c r="J123" s="997"/>
      <c r="K123" s="998"/>
      <c r="L123" s="998"/>
      <c r="M123" s="998"/>
      <c r="N123" s="999"/>
      <c r="O123" s="1006"/>
      <c r="P123" s="1007"/>
      <c r="Q123" s="1007"/>
      <c r="R123" s="1008"/>
      <c r="S123" s="1015"/>
      <c r="T123" s="1016"/>
      <c r="U123" s="1016"/>
      <c r="V123" s="1016"/>
      <c r="W123" s="1016"/>
      <c r="X123" s="1016"/>
      <c r="Y123" s="1017"/>
      <c r="Z123" s="1006"/>
      <c r="AA123" s="1007"/>
      <c r="AB123" s="1007"/>
      <c r="AC123" s="1007"/>
      <c r="AD123" s="1007"/>
      <c r="AE123" s="1007"/>
      <c r="AF123" s="1008"/>
      <c r="AG123" s="1039" t="s">
        <v>20</v>
      </c>
      <c r="AH123" s="981"/>
      <c r="AI123" s="981"/>
      <c r="AJ123" s="981"/>
      <c r="AK123" s="981"/>
      <c r="AL123" s="981"/>
      <c r="AM123" s="981"/>
      <c r="AN123" s="981"/>
      <c r="AO123" s="981"/>
      <c r="AP123" s="982"/>
      <c r="AQ123" s="898" t="s">
        <v>8</v>
      </c>
      <c r="AR123" s="896"/>
      <c r="AS123" s="896"/>
      <c r="AT123" s="896"/>
      <c r="AU123" s="896"/>
      <c r="AV123" s="896"/>
      <c r="AW123" s="896"/>
      <c r="AX123" s="896"/>
      <c r="AY123" s="896"/>
      <c r="AZ123" s="896"/>
      <c r="BA123" s="896"/>
      <c r="BB123" s="896"/>
      <c r="BC123" s="896"/>
      <c r="BD123" s="896"/>
      <c r="BE123" s="896"/>
      <c r="BF123" s="896"/>
      <c r="BG123" s="896"/>
      <c r="BH123" s="896"/>
      <c r="BI123" s="897"/>
      <c r="BJ123" s="950">
        <f>IF(入力!C137="あり",入力!$R$5,)</f>
        <v>0</v>
      </c>
      <c r="BK123" s="950"/>
      <c r="BL123" s="950"/>
      <c r="BM123" s="950"/>
    </row>
    <row r="124" spans="1:86" ht="21.95" hidden="1" customHeight="1">
      <c r="A124" s="984"/>
      <c r="B124" s="988"/>
      <c r="C124" s="989"/>
      <c r="D124" s="989"/>
      <c r="E124" s="989"/>
      <c r="F124" s="989"/>
      <c r="G124" s="989"/>
      <c r="H124" s="989"/>
      <c r="I124" s="990"/>
      <c r="J124" s="997"/>
      <c r="K124" s="998"/>
      <c r="L124" s="998"/>
      <c r="M124" s="998"/>
      <c r="N124" s="999"/>
      <c r="O124" s="1006"/>
      <c r="P124" s="1007"/>
      <c r="Q124" s="1007"/>
      <c r="R124" s="1008"/>
      <c r="S124" s="1015"/>
      <c r="T124" s="1016"/>
      <c r="U124" s="1016"/>
      <c r="V124" s="1016"/>
      <c r="W124" s="1016"/>
      <c r="X124" s="1016"/>
      <c r="Y124" s="1017"/>
      <c r="Z124" s="1006"/>
      <c r="AA124" s="1007"/>
      <c r="AB124" s="1007"/>
      <c r="AC124" s="1007"/>
      <c r="AD124" s="1007"/>
      <c r="AE124" s="1007"/>
      <c r="AF124" s="1008"/>
      <c r="AG124" s="1039" t="s">
        <v>51</v>
      </c>
      <c r="AH124" s="981"/>
      <c r="AI124" s="981"/>
      <c r="AJ124" s="981"/>
      <c r="AK124" s="981"/>
      <c r="AL124" s="981"/>
      <c r="AM124" s="981"/>
      <c r="AN124" s="981"/>
      <c r="AO124" s="981"/>
      <c r="AP124" s="982"/>
      <c r="AQ124" s="898" t="s">
        <v>8</v>
      </c>
      <c r="AR124" s="896"/>
      <c r="AS124" s="896"/>
      <c r="AT124" s="896"/>
      <c r="AU124" s="896"/>
      <c r="AV124" s="896"/>
      <c r="AW124" s="896"/>
      <c r="AX124" s="896"/>
      <c r="AY124" s="896"/>
      <c r="AZ124" s="896"/>
      <c r="BA124" s="896"/>
      <c r="BB124" s="896"/>
      <c r="BC124" s="896"/>
      <c r="BD124" s="896"/>
      <c r="BE124" s="896"/>
      <c r="BF124" s="896"/>
      <c r="BG124" s="896"/>
      <c r="BH124" s="896"/>
      <c r="BI124" s="897"/>
      <c r="BJ124" s="950">
        <f>IF(入力!C138="あり",入力!$R$5,)</f>
        <v>0</v>
      </c>
      <c r="BK124" s="950"/>
      <c r="BL124" s="950"/>
      <c r="BM124" s="950"/>
    </row>
    <row r="125" spans="1:86" ht="21.95" hidden="1" customHeight="1">
      <c r="A125" s="984"/>
      <c r="B125" s="988"/>
      <c r="C125" s="989"/>
      <c r="D125" s="989"/>
      <c r="E125" s="989"/>
      <c r="F125" s="989"/>
      <c r="G125" s="989"/>
      <c r="H125" s="989"/>
      <c r="I125" s="990"/>
      <c r="J125" s="997"/>
      <c r="K125" s="998"/>
      <c r="L125" s="998"/>
      <c r="M125" s="998"/>
      <c r="N125" s="999"/>
      <c r="O125" s="1006"/>
      <c r="P125" s="1007"/>
      <c r="Q125" s="1007"/>
      <c r="R125" s="1008"/>
      <c r="S125" s="1015"/>
      <c r="T125" s="1016"/>
      <c r="U125" s="1016"/>
      <c r="V125" s="1016"/>
      <c r="W125" s="1016"/>
      <c r="X125" s="1016"/>
      <c r="Y125" s="1017"/>
      <c r="Z125" s="1006"/>
      <c r="AA125" s="1007"/>
      <c r="AB125" s="1007"/>
      <c r="AC125" s="1007"/>
      <c r="AD125" s="1007"/>
      <c r="AE125" s="1007"/>
      <c r="AF125" s="1008"/>
      <c r="AG125" s="1039" t="s">
        <v>89</v>
      </c>
      <c r="AH125" s="981"/>
      <c r="AI125" s="981"/>
      <c r="AJ125" s="981"/>
      <c r="AK125" s="981"/>
      <c r="AL125" s="981"/>
      <c r="AM125" s="981"/>
      <c r="AN125" s="981"/>
      <c r="AO125" s="981"/>
      <c r="AP125" s="982"/>
      <c r="AQ125" s="898" t="s">
        <v>8</v>
      </c>
      <c r="AR125" s="896"/>
      <c r="AS125" s="896"/>
      <c r="AT125" s="896"/>
      <c r="AU125" s="896"/>
      <c r="AV125" s="896"/>
      <c r="AW125" s="896"/>
      <c r="AX125" s="896"/>
      <c r="AY125" s="896"/>
      <c r="AZ125" s="896"/>
      <c r="BA125" s="896"/>
      <c r="BB125" s="896"/>
      <c r="BC125" s="896"/>
      <c r="BD125" s="896"/>
      <c r="BE125" s="896"/>
      <c r="BF125" s="896"/>
      <c r="BG125" s="896"/>
      <c r="BH125" s="896"/>
      <c r="BI125" s="897"/>
      <c r="BJ125" s="950">
        <f>IF(入力!C139="あり",入力!$R$5,)</f>
        <v>0</v>
      </c>
      <c r="BK125" s="950"/>
      <c r="BL125" s="950"/>
      <c r="BM125" s="950"/>
    </row>
    <row r="126" spans="1:86" ht="22.7" hidden="1" customHeight="1">
      <c r="A126" s="984"/>
      <c r="B126" s="988"/>
      <c r="C126" s="989"/>
      <c r="D126" s="989"/>
      <c r="E126" s="989"/>
      <c r="F126" s="989"/>
      <c r="G126" s="989"/>
      <c r="H126" s="989"/>
      <c r="I126" s="990"/>
      <c r="J126" s="997"/>
      <c r="K126" s="998"/>
      <c r="L126" s="998"/>
      <c r="M126" s="998"/>
      <c r="N126" s="999"/>
      <c r="O126" s="1006"/>
      <c r="P126" s="1007"/>
      <c r="Q126" s="1007"/>
      <c r="R126" s="1008"/>
      <c r="S126" s="1015"/>
      <c r="T126" s="1016"/>
      <c r="U126" s="1016"/>
      <c r="V126" s="1016"/>
      <c r="W126" s="1016"/>
      <c r="X126" s="1016"/>
      <c r="Y126" s="1017"/>
      <c r="Z126" s="1006"/>
      <c r="AA126" s="1007"/>
      <c r="AB126" s="1007"/>
      <c r="AC126" s="1007"/>
      <c r="AD126" s="1007"/>
      <c r="AE126" s="1007"/>
      <c r="AF126" s="1008"/>
      <c r="AG126" s="1039" t="s">
        <v>18</v>
      </c>
      <c r="AH126" s="981"/>
      <c r="AI126" s="981"/>
      <c r="AJ126" s="981"/>
      <c r="AK126" s="981"/>
      <c r="AL126" s="981"/>
      <c r="AM126" s="981"/>
      <c r="AN126" s="981"/>
      <c r="AO126" s="981"/>
      <c r="AP126" s="982"/>
      <c r="AQ126" s="898" t="s">
        <v>8</v>
      </c>
      <c r="AR126" s="896"/>
      <c r="AS126" s="896"/>
      <c r="AT126" s="896"/>
      <c r="AU126" s="896"/>
      <c r="AV126" s="896"/>
      <c r="AW126" s="896"/>
      <c r="AX126" s="896"/>
      <c r="AY126" s="896"/>
      <c r="AZ126" s="896"/>
      <c r="BA126" s="896"/>
      <c r="BB126" s="896"/>
      <c r="BC126" s="896"/>
      <c r="BD126" s="896"/>
      <c r="BE126" s="896"/>
      <c r="BF126" s="896"/>
      <c r="BG126" s="896"/>
      <c r="BH126" s="896"/>
      <c r="BI126" s="897"/>
      <c r="BJ126" s="950">
        <f>IF(入力!C140="あり",入力!$R$5,)</f>
        <v>0</v>
      </c>
      <c r="BK126" s="950"/>
      <c r="BL126" s="950"/>
      <c r="BM126" s="950"/>
    </row>
    <row r="127" spans="1:86" ht="22.7" hidden="1" customHeight="1">
      <c r="A127" s="984"/>
      <c r="B127" s="988"/>
      <c r="C127" s="989"/>
      <c r="D127" s="989"/>
      <c r="E127" s="989"/>
      <c r="F127" s="989"/>
      <c r="G127" s="989"/>
      <c r="H127" s="989"/>
      <c r="I127" s="990"/>
      <c r="J127" s="997"/>
      <c r="K127" s="998"/>
      <c r="L127" s="998"/>
      <c r="M127" s="998"/>
      <c r="N127" s="999"/>
      <c r="O127" s="1006"/>
      <c r="P127" s="1007"/>
      <c r="Q127" s="1007"/>
      <c r="R127" s="1008"/>
      <c r="S127" s="1015"/>
      <c r="T127" s="1016"/>
      <c r="U127" s="1016"/>
      <c r="V127" s="1016"/>
      <c r="W127" s="1016"/>
      <c r="X127" s="1016"/>
      <c r="Y127" s="1017"/>
      <c r="Z127" s="1006"/>
      <c r="AA127" s="1007"/>
      <c r="AB127" s="1007"/>
      <c r="AC127" s="1007"/>
      <c r="AD127" s="1007"/>
      <c r="AE127" s="1007"/>
      <c r="AF127" s="1008"/>
      <c r="AG127" s="1039" t="s">
        <v>105</v>
      </c>
      <c r="AH127" s="981"/>
      <c r="AI127" s="981"/>
      <c r="AJ127" s="981"/>
      <c r="AK127" s="981"/>
      <c r="AL127" s="981"/>
      <c r="AM127" s="981"/>
      <c r="AN127" s="981"/>
      <c r="AO127" s="981"/>
      <c r="AP127" s="982"/>
      <c r="AQ127" s="898" t="s">
        <v>8</v>
      </c>
      <c r="AR127" s="896"/>
      <c r="AS127" s="896"/>
      <c r="AT127" s="896"/>
      <c r="AU127" s="896"/>
      <c r="AV127" s="896"/>
      <c r="AW127" s="896"/>
      <c r="AX127" s="896"/>
      <c r="AY127" s="896"/>
      <c r="AZ127" s="896"/>
      <c r="BA127" s="896"/>
      <c r="BB127" s="896"/>
      <c r="BC127" s="896"/>
      <c r="BD127" s="896"/>
      <c r="BE127" s="896"/>
      <c r="BF127" s="896"/>
      <c r="BG127" s="896"/>
      <c r="BH127" s="896"/>
      <c r="BI127" s="897"/>
      <c r="BJ127" s="950">
        <f>IF(入力!C141="あり",入力!$R$5,)</f>
        <v>0</v>
      </c>
      <c r="BK127" s="950"/>
      <c r="BL127" s="950"/>
      <c r="BM127" s="950"/>
    </row>
    <row r="128" spans="1:86" ht="22.7" hidden="1" customHeight="1">
      <c r="A128" s="984"/>
      <c r="B128" s="988"/>
      <c r="C128" s="989"/>
      <c r="D128" s="989"/>
      <c r="E128" s="989"/>
      <c r="F128" s="989"/>
      <c r="G128" s="989"/>
      <c r="H128" s="989"/>
      <c r="I128" s="990"/>
      <c r="J128" s="997"/>
      <c r="K128" s="998"/>
      <c r="L128" s="998"/>
      <c r="M128" s="998"/>
      <c r="N128" s="999"/>
      <c r="O128" s="1006"/>
      <c r="P128" s="1007"/>
      <c r="Q128" s="1007"/>
      <c r="R128" s="1008"/>
      <c r="S128" s="1015"/>
      <c r="T128" s="1016"/>
      <c r="U128" s="1016"/>
      <c r="V128" s="1016"/>
      <c r="W128" s="1016"/>
      <c r="X128" s="1016"/>
      <c r="Y128" s="1017"/>
      <c r="Z128" s="1006"/>
      <c r="AA128" s="1007"/>
      <c r="AB128" s="1007"/>
      <c r="AC128" s="1007"/>
      <c r="AD128" s="1007"/>
      <c r="AE128" s="1007"/>
      <c r="AF128" s="1008"/>
      <c r="AG128" s="1039" t="s">
        <v>61</v>
      </c>
      <c r="AH128" s="981"/>
      <c r="AI128" s="981"/>
      <c r="AJ128" s="981"/>
      <c r="AK128" s="981"/>
      <c r="AL128" s="981"/>
      <c r="AM128" s="981"/>
      <c r="AN128" s="981"/>
      <c r="AO128" s="981"/>
      <c r="AP128" s="982"/>
      <c r="AQ128" s="898" t="s">
        <v>85</v>
      </c>
      <c r="AR128" s="896"/>
      <c r="AS128" s="896"/>
      <c r="AT128" s="896"/>
      <c r="AU128" s="896"/>
      <c r="AV128" s="896"/>
      <c r="AW128" s="896"/>
      <c r="AX128" s="896"/>
      <c r="AY128" s="896"/>
      <c r="AZ128" s="896"/>
      <c r="BA128" s="896"/>
      <c r="BB128" s="896"/>
      <c r="BC128" s="896"/>
      <c r="BD128" s="896"/>
      <c r="BE128" s="896"/>
      <c r="BF128" s="896"/>
      <c r="BG128" s="896"/>
      <c r="BH128" s="896"/>
      <c r="BI128" s="897"/>
      <c r="BJ128" s="950">
        <f>IF(入力!C143="あり",入力!$R$5,)</f>
        <v>0</v>
      </c>
      <c r="BK128" s="950"/>
      <c r="BL128" s="950"/>
      <c r="BM128" s="950"/>
    </row>
    <row r="129" spans="1:65" ht="21.95" hidden="1" customHeight="1">
      <c r="A129" s="984"/>
      <c r="B129" s="988"/>
      <c r="C129" s="989"/>
      <c r="D129" s="989"/>
      <c r="E129" s="989"/>
      <c r="F129" s="989"/>
      <c r="G129" s="989"/>
      <c r="H129" s="989"/>
      <c r="I129" s="990"/>
      <c r="J129" s="997"/>
      <c r="K129" s="998"/>
      <c r="L129" s="998"/>
      <c r="M129" s="998"/>
      <c r="N129" s="999"/>
      <c r="O129" s="1006"/>
      <c r="P129" s="1007"/>
      <c r="Q129" s="1007"/>
      <c r="R129" s="1008"/>
      <c r="S129" s="1015"/>
      <c r="T129" s="1016"/>
      <c r="U129" s="1016"/>
      <c r="V129" s="1016"/>
      <c r="W129" s="1016"/>
      <c r="X129" s="1016"/>
      <c r="Y129" s="1017"/>
      <c r="Z129" s="1006"/>
      <c r="AA129" s="1007"/>
      <c r="AB129" s="1007"/>
      <c r="AC129" s="1007"/>
      <c r="AD129" s="1007"/>
      <c r="AE129" s="1007"/>
      <c r="AF129" s="1008"/>
      <c r="AG129" s="1039" t="s">
        <v>106</v>
      </c>
      <c r="AH129" s="981"/>
      <c r="AI129" s="981"/>
      <c r="AJ129" s="981"/>
      <c r="AK129" s="981"/>
      <c r="AL129" s="981"/>
      <c r="AM129" s="981"/>
      <c r="AN129" s="981"/>
      <c r="AO129" s="981"/>
      <c r="AP129" s="982"/>
      <c r="AQ129" s="895" t="s">
        <v>56</v>
      </c>
      <c r="AR129" s="896"/>
      <c r="AS129" s="896"/>
      <c r="AT129" s="896"/>
      <c r="AU129" s="896"/>
      <c r="AV129" s="896"/>
      <c r="AW129" s="896"/>
      <c r="AX129" s="896"/>
      <c r="AY129" s="896"/>
      <c r="AZ129" s="896"/>
      <c r="BA129" s="896"/>
      <c r="BB129" s="896"/>
      <c r="BC129" s="896"/>
      <c r="BD129" s="896"/>
      <c r="BE129" s="896"/>
      <c r="BF129" s="896"/>
      <c r="BG129" s="896"/>
      <c r="BH129" s="896"/>
      <c r="BI129" s="897"/>
      <c r="BJ129" s="950">
        <f>IF(入力!C144="あり",入力!$R$5,)</f>
        <v>0</v>
      </c>
      <c r="BK129" s="950"/>
      <c r="BL129" s="950"/>
      <c r="BM129" s="950"/>
    </row>
    <row r="130" spans="1:65" ht="21.95" hidden="1" customHeight="1">
      <c r="A130" s="984"/>
      <c r="B130" s="988"/>
      <c r="C130" s="989"/>
      <c r="D130" s="989"/>
      <c r="E130" s="989"/>
      <c r="F130" s="989"/>
      <c r="G130" s="989"/>
      <c r="H130" s="989"/>
      <c r="I130" s="990"/>
      <c r="J130" s="997"/>
      <c r="K130" s="998"/>
      <c r="L130" s="998"/>
      <c r="M130" s="998"/>
      <c r="N130" s="999"/>
      <c r="O130" s="1006"/>
      <c r="P130" s="1007"/>
      <c r="Q130" s="1007"/>
      <c r="R130" s="1008"/>
      <c r="S130" s="1015"/>
      <c r="T130" s="1016"/>
      <c r="U130" s="1016"/>
      <c r="V130" s="1016"/>
      <c r="W130" s="1016"/>
      <c r="X130" s="1016"/>
      <c r="Y130" s="1017"/>
      <c r="Z130" s="1006"/>
      <c r="AA130" s="1007"/>
      <c r="AB130" s="1007"/>
      <c r="AC130" s="1007"/>
      <c r="AD130" s="1007"/>
      <c r="AE130" s="1007"/>
      <c r="AF130" s="1008"/>
      <c r="AG130" s="980" t="s">
        <v>107</v>
      </c>
      <c r="AH130" s="981"/>
      <c r="AI130" s="981"/>
      <c r="AJ130" s="981"/>
      <c r="AK130" s="981"/>
      <c r="AL130" s="981"/>
      <c r="AM130" s="981"/>
      <c r="AN130" s="981"/>
      <c r="AO130" s="981"/>
      <c r="AP130" s="982"/>
      <c r="AQ130" s="895" t="s">
        <v>56</v>
      </c>
      <c r="AR130" s="896"/>
      <c r="AS130" s="896"/>
      <c r="AT130" s="896"/>
      <c r="AU130" s="896"/>
      <c r="AV130" s="896"/>
      <c r="AW130" s="896"/>
      <c r="AX130" s="896"/>
      <c r="AY130" s="896"/>
      <c r="AZ130" s="896"/>
      <c r="BA130" s="896"/>
      <c r="BB130" s="896"/>
      <c r="BC130" s="896"/>
      <c r="BD130" s="896"/>
      <c r="BE130" s="896"/>
      <c r="BF130" s="896"/>
      <c r="BG130" s="896"/>
      <c r="BH130" s="896"/>
      <c r="BI130" s="897"/>
      <c r="BJ130" s="950">
        <f>IF(入力!C145="あり",入力!$R$5,)</f>
        <v>0</v>
      </c>
      <c r="BK130" s="950"/>
      <c r="BL130" s="950"/>
      <c r="BM130" s="950"/>
    </row>
    <row r="131" spans="1:65" ht="22.7" hidden="1" customHeight="1">
      <c r="A131" s="984"/>
      <c r="B131" s="988"/>
      <c r="C131" s="989"/>
      <c r="D131" s="989"/>
      <c r="E131" s="989"/>
      <c r="F131" s="989"/>
      <c r="G131" s="989"/>
      <c r="H131" s="989"/>
      <c r="I131" s="990"/>
      <c r="J131" s="997"/>
      <c r="K131" s="998"/>
      <c r="L131" s="998"/>
      <c r="M131" s="998"/>
      <c r="N131" s="999"/>
      <c r="O131" s="1006"/>
      <c r="P131" s="1007"/>
      <c r="Q131" s="1007"/>
      <c r="R131" s="1008"/>
      <c r="S131" s="1015"/>
      <c r="T131" s="1016"/>
      <c r="U131" s="1016"/>
      <c r="V131" s="1016"/>
      <c r="W131" s="1016"/>
      <c r="X131" s="1016"/>
      <c r="Y131" s="1017"/>
      <c r="Z131" s="1006"/>
      <c r="AA131" s="1007"/>
      <c r="AB131" s="1007"/>
      <c r="AC131" s="1007"/>
      <c r="AD131" s="1007"/>
      <c r="AE131" s="1007"/>
      <c r="AF131" s="1008"/>
      <c r="AG131" s="1039" t="s">
        <v>53</v>
      </c>
      <c r="AH131" s="981"/>
      <c r="AI131" s="981"/>
      <c r="AJ131" s="981"/>
      <c r="AK131" s="981"/>
      <c r="AL131" s="981"/>
      <c r="AM131" s="981"/>
      <c r="AN131" s="981"/>
      <c r="AO131" s="981"/>
      <c r="AP131" s="982"/>
      <c r="AQ131" s="895" t="s">
        <v>108</v>
      </c>
      <c r="AR131" s="896"/>
      <c r="AS131" s="896"/>
      <c r="AT131" s="896"/>
      <c r="AU131" s="896"/>
      <c r="AV131" s="896"/>
      <c r="AW131" s="896"/>
      <c r="AX131" s="896"/>
      <c r="AY131" s="896"/>
      <c r="AZ131" s="896"/>
      <c r="BA131" s="896"/>
      <c r="BB131" s="896"/>
      <c r="BC131" s="896"/>
      <c r="BD131" s="896"/>
      <c r="BE131" s="896"/>
      <c r="BF131" s="896"/>
      <c r="BG131" s="896"/>
      <c r="BH131" s="896"/>
      <c r="BI131" s="897"/>
      <c r="BJ131" s="950">
        <f>IF(入力!C146="あり",入力!$R$5,)</f>
        <v>0</v>
      </c>
      <c r="BK131" s="950"/>
      <c r="BL131" s="950"/>
      <c r="BM131" s="950"/>
    </row>
    <row r="132" spans="1:65" ht="22.7" hidden="1" customHeight="1">
      <c r="A132" s="984"/>
      <c r="B132" s="988"/>
      <c r="C132" s="989"/>
      <c r="D132" s="989"/>
      <c r="E132" s="989"/>
      <c r="F132" s="989"/>
      <c r="G132" s="989"/>
      <c r="H132" s="989"/>
      <c r="I132" s="990"/>
      <c r="J132" s="997"/>
      <c r="K132" s="998"/>
      <c r="L132" s="998"/>
      <c r="M132" s="998"/>
      <c r="N132" s="999"/>
      <c r="O132" s="1006"/>
      <c r="P132" s="1007"/>
      <c r="Q132" s="1007"/>
      <c r="R132" s="1008"/>
      <c r="S132" s="1015"/>
      <c r="T132" s="1016"/>
      <c r="U132" s="1016"/>
      <c r="V132" s="1016"/>
      <c r="W132" s="1016"/>
      <c r="X132" s="1016"/>
      <c r="Y132" s="1017"/>
      <c r="Z132" s="1006"/>
      <c r="AA132" s="1007"/>
      <c r="AB132" s="1007"/>
      <c r="AC132" s="1007"/>
      <c r="AD132" s="1007"/>
      <c r="AE132" s="1007"/>
      <c r="AF132" s="1008"/>
      <c r="AG132" s="1039" t="s">
        <v>109</v>
      </c>
      <c r="AH132" s="981"/>
      <c r="AI132" s="981"/>
      <c r="AJ132" s="981"/>
      <c r="AK132" s="981"/>
      <c r="AL132" s="981"/>
      <c r="AM132" s="981"/>
      <c r="AN132" s="981"/>
      <c r="AO132" s="981"/>
      <c r="AP132" s="982"/>
      <c r="AQ132" s="898" t="s">
        <v>8</v>
      </c>
      <c r="AR132" s="896"/>
      <c r="AS132" s="896"/>
      <c r="AT132" s="896"/>
      <c r="AU132" s="896"/>
      <c r="AV132" s="896"/>
      <c r="AW132" s="896"/>
      <c r="AX132" s="896"/>
      <c r="AY132" s="896"/>
      <c r="AZ132" s="896"/>
      <c r="BA132" s="896"/>
      <c r="BB132" s="896"/>
      <c r="BC132" s="896"/>
      <c r="BD132" s="896"/>
      <c r="BE132" s="896"/>
      <c r="BF132" s="896"/>
      <c r="BG132" s="896"/>
      <c r="BH132" s="896"/>
      <c r="BI132" s="897"/>
      <c r="BJ132" s="950">
        <f>IF(入力!C147="あり",入力!$R$5,)</f>
        <v>0</v>
      </c>
      <c r="BK132" s="950"/>
      <c r="BL132" s="950"/>
      <c r="BM132" s="950"/>
    </row>
    <row r="133" spans="1:65" ht="22.7" hidden="1" customHeight="1">
      <c r="A133" s="984"/>
      <c r="B133" s="988"/>
      <c r="C133" s="989"/>
      <c r="D133" s="989"/>
      <c r="E133" s="989"/>
      <c r="F133" s="989"/>
      <c r="G133" s="989"/>
      <c r="H133" s="989"/>
      <c r="I133" s="990"/>
      <c r="J133" s="997"/>
      <c r="K133" s="998"/>
      <c r="L133" s="998"/>
      <c r="M133" s="998"/>
      <c r="N133" s="999"/>
      <c r="O133" s="1006"/>
      <c r="P133" s="1007"/>
      <c r="Q133" s="1007"/>
      <c r="R133" s="1008"/>
      <c r="S133" s="1015"/>
      <c r="T133" s="1016"/>
      <c r="U133" s="1016"/>
      <c r="V133" s="1016"/>
      <c r="W133" s="1016"/>
      <c r="X133" s="1016"/>
      <c r="Y133" s="1017"/>
      <c r="Z133" s="1006"/>
      <c r="AA133" s="1007"/>
      <c r="AB133" s="1007"/>
      <c r="AC133" s="1007"/>
      <c r="AD133" s="1007"/>
      <c r="AE133" s="1007"/>
      <c r="AF133" s="1008"/>
      <c r="AG133" s="1039" t="s">
        <v>110</v>
      </c>
      <c r="AH133" s="981"/>
      <c r="AI133" s="981"/>
      <c r="AJ133" s="981"/>
      <c r="AK133" s="981"/>
      <c r="AL133" s="981"/>
      <c r="AM133" s="981"/>
      <c r="AN133" s="981"/>
      <c r="AO133" s="981"/>
      <c r="AP133" s="982"/>
      <c r="AQ133" s="898" t="s">
        <v>8</v>
      </c>
      <c r="AR133" s="896"/>
      <c r="AS133" s="896"/>
      <c r="AT133" s="896"/>
      <c r="AU133" s="896"/>
      <c r="AV133" s="896"/>
      <c r="AW133" s="896"/>
      <c r="AX133" s="896"/>
      <c r="AY133" s="896"/>
      <c r="AZ133" s="896"/>
      <c r="BA133" s="896"/>
      <c r="BB133" s="896"/>
      <c r="BC133" s="896"/>
      <c r="BD133" s="896"/>
      <c r="BE133" s="896"/>
      <c r="BF133" s="896"/>
      <c r="BG133" s="896"/>
      <c r="BH133" s="896"/>
      <c r="BI133" s="897"/>
      <c r="BJ133" s="950">
        <f>IF(入力!C148="あり",入力!$R$5,)</f>
        <v>0</v>
      </c>
      <c r="BK133" s="950"/>
      <c r="BL133" s="950"/>
      <c r="BM133" s="950"/>
    </row>
    <row r="134" spans="1:65" ht="22.7" hidden="1" customHeight="1">
      <c r="A134" s="984"/>
      <c r="B134" s="988"/>
      <c r="C134" s="989"/>
      <c r="D134" s="989"/>
      <c r="E134" s="989"/>
      <c r="F134" s="989"/>
      <c r="G134" s="989"/>
      <c r="H134" s="989"/>
      <c r="I134" s="990"/>
      <c r="J134" s="997"/>
      <c r="K134" s="998"/>
      <c r="L134" s="998"/>
      <c r="M134" s="998"/>
      <c r="N134" s="999"/>
      <c r="O134" s="1006"/>
      <c r="P134" s="1007"/>
      <c r="Q134" s="1007"/>
      <c r="R134" s="1008"/>
      <c r="S134" s="1015"/>
      <c r="T134" s="1016"/>
      <c r="U134" s="1016"/>
      <c r="V134" s="1016"/>
      <c r="W134" s="1016"/>
      <c r="X134" s="1016"/>
      <c r="Y134" s="1017"/>
      <c r="Z134" s="1006"/>
      <c r="AA134" s="1007"/>
      <c r="AB134" s="1007"/>
      <c r="AC134" s="1007"/>
      <c r="AD134" s="1007"/>
      <c r="AE134" s="1007"/>
      <c r="AF134" s="1008"/>
      <c r="AG134" s="1039" t="s">
        <v>57</v>
      </c>
      <c r="AH134" s="981"/>
      <c r="AI134" s="981"/>
      <c r="AJ134" s="981"/>
      <c r="AK134" s="981"/>
      <c r="AL134" s="981"/>
      <c r="AM134" s="981"/>
      <c r="AN134" s="981"/>
      <c r="AO134" s="981"/>
      <c r="AP134" s="982"/>
      <c r="AQ134" s="898" t="s">
        <v>11</v>
      </c>
      <c r="AR134" s="896"/>
      <c r="AS134" s="896"/>
      <c r="AT134" s="896"/>
      <c r="AU134" s="896"/>
      <c r="AV134" s="896"/>
      <c r="AW134" s="896"/>
      <c r="AX134" s="896"/>
      <c r="AY134" s="896"/>
      <c r="AZ134" s="896"/>
      <c r="BA134" s="896"/>
      <c r="BB134" s="896"/>
      <c r="BC134" s="896"/>
      <c r="BD134" s="896"/>
      <c r="BE134" s="896"/>
      <c r="BF134" s="896"/>
      <c r="BG134" s="896"/>
      <c r="BH134" s="896"/>
      <c r="BI134" s="897"/>
      <c r="BJ134" s="950">
        <f>IF(入力!C149="あり",入力!$R$5,)</f>
        <v>0</v>
      </c>
      <c r="BK134" s="950"/>
      <c r="BL134" s="950"/>
      <c r="BM134" s="950"/>
    </row>
    <row r="135" spans="1:65" ht="30.75" hidden="1" customHeight="1">
      <c r="A135" s="984"/>
      <c r="B135" s="988"/>
      <c r="C135" s="989"/>
      <c r="D135" s="989"/>
      <c r="E135" s="989"/>
      <c r="F135" s="989"/>
      <c r="G135" s="989"/>
      <c r="H135" s="989"/>
      <c r="I135" s="990"/>
      <c r="J135" s="997"/>
      <c r="K135" s="998"/>
      <c r="L135" s="998"/>
      <c r="M135" s="998"/>
      <c r="N135" s="999"/>
      <c r="O135" s="1006"/>
      <c r="P135" s="1007"/>
      <c r="Q135" s="1007"/>
      <c r="R135" s="1008"/>
      <c r="S135" s="1015"/>
      <c r="T135" s="1016"/>
      <c r="U135" s="1016"/>
      <c r="V135" s="1016"/>
      <c r="W135" s="1016"/>
      <c r="X135" s="1016"/>
      <c r="Y135" s="1017"/>
      <c r="Z135" s="1006"/>
      <c r="AA135" s="1007"/>
      <c r="AB135" s="1007"/>
      <c r="AC135" s="1007"/>
      <c r="AD135" s="1007"/>
      <c r="AE135" s="1007"/>
      <c r="AF135" s="1008"/>
      <c r="AG135" s="1039" t="s">
        <v>58</v>
      </c>
      <c r="AH135" s="981"/>
      <c r="AI135" s="981"/>
      <c r="AJ135" s="981"/>
      <c r="AK135" s="981"/>
      <c r="AL135" s="981"/>
      <c r="AM135" s="981"/>
      <c r="AN135" s="981"/>
      <c r="AO135" s="981"/>
      <c r="AP135" s="982"/>
      <c r="AQ135" s="895" t="s">
        <v>59</v>
      </c>
      <c r="AR135" s="1040"/>
      <c r="AS135" s="1040"/>
      <c r="AT135" s="1040"/>
      <c r="AU135" s="1040"/>
      <c r="AV135" s="1040"/>
      <c r="AW135" s="1040"/>
      <c r="AX135" s="1040"/>
      <c r="AY135" s="1040"/>
      <c r="AZ135" s="1040"/>
      <c r="BA135" s="1040"/>
      <c r="BB135" s="1040"/>
      <c r="BC135" s="1040"/>
      <c r="BD135" s="1040"/>
      <c r="BE135" s="1040"/>
      <c r="BF135" s="1040"/>
      <c r="BG135" s="1040"/>
      <c r="BH135" s="1040"/>
      <c r="BI135" s="1041"/>
      <c r="BJ135" s="950">
        <f>IF(入力!C150="あり",入力!$R$5,)</f>
        <v>0</v>
      </c>
      <c r="BK135" s="950"/>
      <c r="BL135" s="950"/>
      <c r="BM135" s="950"/>
    </row>
    <row r="136" spans="1:65" ht="46.5" hidden="1" customHeight="1">
      <c r="A136" s="984"/>
      <c r="B136" s="988"/>
      <c r="C136" s="989"/>
      <c r="D136" s="989"/>
      <c r="E136" s="989"/>
      <c r="F136" s="989"/>
      <c r="G136" s="989"/>
      <c r="H136" s="989"/>
      <c r="I136" s="990"/>
      <c r="J136" s="997"/>
      <c r="K136" s="998"/>
      <c r="L136" s="998"/>
      <c r="M136" s="998"/>
      <c r="N136" s="999"/>
      <c r="O136" s="1006"/>
      <c r="P136" s="1007"/>
      <c r="Q136" s="1007"/>
      <c r="R136" s="1008"/>
      <c r="S136" s="1015"/>
      <c r="T136" s="1016"/>
      <c r="U136" s="1016"/>
      <c r="V136" s="1016"/>
      <c r="W136" s="1016"/>
      <c r="X136" s="1016"/>
      <c r="Y136" s="1017"/>
      <c r="Z136" s="1006"/>
      <c r="AA136" s="1007"/>
      <c r="AB136" s="1007"/>
      <c r="AC136" s="1007"/>
      <c r="AD136" s="1007"/>
      <c r="AE136" s="1007"/>
      <c r="AF136" s="1008"/>
      <c r="AG136" s="1039" t="s">
        <v>111</v>
      </c>
      <c r="AH136" s="981"/>
      <c r="AI136" s="981"/>
      <c r="AJ136" s="981"/>
      <c r="AK136" s="981"/>
      <c r="AL136" s="981"/>
      <c r="AM136" s="981"/>
      <c r="AN136" s="981"/>
      <c r="AO136" s="981"/>
      <c r="AP136" s="982"/>
      <c r="AQ136" s="895" t="s">
        <v>112</v>
      </c>
      <c r="AR136" s="896"/>
      <c r="AS136" s="896"/>
      <c r="AT136" s="896"/>
      <c r="AU136" s="896"/>
      <c r="AV136" s="896"/>
      <c r="AW136" s="896"/>
      <c r="AX136" s="896"/>
      <c r="AY136" s="896"/>
      <c r="AZ136" s="896"/>
      <c r="BA136" s="896"/>
      <c r="BB136" s="896"/>
      <c r="BC136" s="896"/>
      <c r="BD136" s="896"/>
      <c r="BE136" s="896"/>
      <c r="BF136" s="896"/>
      <c r="BG136" s="896"/>
      <c r="BH136" s="896"/>
      <c r="BI136" s="897"/>
      <c r="BJ136" s="950">
        <f>IF(入力!C151="あり",入力!$R$5,)</f>
        <v>0</v>
      </c>
      <c r="BK136" s="950"/>
      <c r="BL136" s="950"/>
      <c r="BM136" s="950"/>
    </row>
    <row r="137" spans="1:65" ht="21.75" hidden="1" customHeight="1">
      <c r="A137" s="984"/>
      <c r="B137" s="988"/>
      <c r="C137" s="989"/>
      <c r="D137" s="989"/>
      <c r="E137" s="989"/>
      <c r="F137" s="989"/>
      <c r="G137" s="989"/>
      <c r="H137" s="989"/>
      <c r="I137" s="990"/>
      <c r="J137" s="997"/>
      <c r="K137" s="998"/>
      <c r="L137" s="998"/>
      <c r="M137" s="998"/>
      <c r="N137" s="999"/>
      <c r="O137" s="1006"/>
      <c r="P137" s="1007"/>
      <c r="Q137" s="1007"/>
      <c r="R137" s="1008"/>
      <c r="S137" s="1015"/>
      <c r="T137" s="1016"/>
      <c r="U137" s="1016"/>
      <c r="V137" s="1016"/>
      <c r="W137" s="1016"/>
      <c r="X137" s="1016"/>
      <c r="Y137" s="1017"/>
      <c r="Z137" s="1006"/>
      <c r="AA137" s="1007"/>
      <c r="AB137" s="1007"/>
      <c r="AC137" s="1007"/>
      <c r="AD137" s="1007"/>
      <c r="AE137" s="1007"/>
      <c r="AF137" s="1008"/>
      <c r="AG137" s="1039" t="s">
        <v>113</v>
      </c>
      <c r="AH137" s="981"/>
      <c r="AI137" s="981"/>
      <c r="AJ137" s="981"/>
      <c r="AK137" s="981"/>
      <c r="AL137" s="981"/>
      <c r="AM137" s="981"/>
      <c r="AN137" s="981"/>
      <c r="AO137" s="981"/>
      <c r="AP137" s="982"/>
      <c r="AQ137" s="898" t="s">
        <v>50</v>
      </c>
      <c r="AR137" s="896"/>
      <c r="AS137" s="896"/>
      <c r="AT137" s="896"/>
      <c r="AU137" s="896"/>
      <c r="AV137" s="896"/>
      <c r="AW137" s="896"/>
      <c r="AX137" s="896"/>
      <c r="AY137" s="896"/>
      <c r="AZ137" s="896"/>
      <c r="BA137" s="896"/>
      <c r="BB137" s="896"/>
      <c r="BC137" s="896"/>
      <c r="BD137" s="896"/>
      <c r="BE137" s="896"/>
      <c r="BF137" s="896"/>
      <c r="BG137" s="896"/>
      <c r="BH137" s="896"/>
      <c r="BI137" s="897"/>
      <c r="BJ137" s="950">
        <f>IF(入力!C152="あり",入力!$R$5,)</f>
        <v>0</v>
      </c>
      <c r="BK137" s="950"/>
      <c r="BL137" s="950"/>
      <c r="BM137" s="950"/>
    </row>
    <row r="138" spans="1:65" ht="21.75" hidden="1" customHeight="1">
      <c r="A138" s="984"/>
      <c r="B138" s="988"/>
      <c r="C138" s="989"/>
      <c r="D138" s="989"/>
      <c r="E138" s="989"/>
      <c r="F138" s="989"/>
      <c r="G138" s="989"/>
      <c r="H138" s="989"/>
      <c r="I138" s="990"/>
      <c r="J138" s="997"/>
      <c r="K138" s="998"/>
      <c r="L138" s="998"/>
      <c r="M138" s="998"/>
      <c r="N138" s="999"/>
      <c r="O138" s="1006"/>
      <c r="P138" s="1007"/>
      <c r="Q138" s="1007"/>
      <c r="R138" s="1008"/>
      <c r="S138" s="1015"/>
      <c r="T138" s="1016"/>
      <c r="U138" s="1016"/>
      <c r="V138" s="1016"/>
      <c r="W138" s="1016"/>
      <c r="X138" s="1016"/>
      <c r="Y138" s="1017"/>
      <c r="Z138" s="1006"/>
      <c r="AA138" s="1007"/>
      <c r="AB138" s="1007"/>
      <c r="AC138" s="1007"/>
      <c r="AD138" s="1007"/>
      <c r="AE138" s="1007"/>
      <c r="AF138" s="1008"/>
      <c r="AG138" s="1039" t="s">
        <v>114</v>
      </c>
      <c r="AH138" s="981"/>
      <c r="AI138" s="981"/>
      <c r="AJ138" s="981"/>
      <c r="AK138" s="981"/>
      <c r="AL138" s="981"/>
      <c r="AM138" s="981"/>
      <c r="AN138" s="981"/>
      <c r="AO138" s="981"/>
      <c r="AP138" s="982"/>
      <c r="AQ138" s="898" t="s">
        <v>50</v>
      </c>
      <c r="AR138" s="896"/>
      <c r="AS138" s="896"/>
      <c r="AT138" s="896"/>
      <c r="AU138" s="896"/>
      <c r="AV138" s="896"/>
      <c r="AW138" s="896"/>
      <c r="AX138" s="896"/>
      <c r="AY138" s="896"/>
      <c r="AZ138" s="896"/>
      <c r="BA138" s="896"/>
      <c r="BB138" s="896"/>
      <c r="BC138" s="896"/>
      <c r="BD138" s="896"/>
      <c r="BE138" s="896"/>
      <c r="BF138" s="896"/>
      <c r="BG138" s="896"/>
      <c r="BH138" s="896"/>
      <c r="BI138" s="897"/>
      <c r="BJ138" s="950">
        <f>IF(入力!C153="あり",入力!$R$5,)</f>
        <v>0</v>
      </c>
      <c r="BK138" s="950"/>
      <c r="BL138" s="950"/>
      <c r="BM138" s="950"/>
    </row>
    <row r="139" spans="1:65" ht="21.95" hidden="1" customHeight="1">
      <c r="A139" s="984"/>
      <c r="B139" s="988"/>
      <c r="C139" s="989"/>
      <c r="D139" s="989"/>
      <c r="E139" s="989"/>
      <c r="F139" s="989"/>
      <c r="G139" s="989"/>
      <c r="H139" s="989"/>
      <c r="I139" s="990"/>
      <c r="J139" s="997"/>
      <c r="K139" s="998"/>
      <c r="L139" s="998"/>
      <c r="M139" s="998"/>
      <c r="N139" s="999"/>
      <c r="O139" s="1006"/>
      <c r="P139" s="1007"/>
      <c r="Q139" s="1007"/>
      <c r="R139" s="1008"/>
      <c r="S139" s="1015"/>
      <c r="T139" s="1016"/>
      <c r="U139" s="1016"/>
      <c r="V139" s="1016"/>
      <c r="W139" s="1016"/>
      <c r="X139" s="1016"/>
      <c r="Y139" s="1017"/>
      <c r="Z139" s="1006"/>
      <c r="AA139" s="1007"/>
      <c r="AB139" s="1007"/>
      <c r="AC139" s="1007"/>
      <c r="AD139" s="1007"/>
      <c r="AE139" s="1007"/>
      <c r="AF139" s="1008"/>
      <c r="AG139" s="980" t="s">
        <v>115</v>
      </c>
      <c r="AH139" s="981"/>
      <c r="AI139" s="981"/>
      <c r="AJ139" s="981"/>
      <c r="AK139" s="981"/>
      <c r="AL139" s="981"/>
      <c r="AM139" s="981"/>
      <c r="AN139" s="981"/>
      <c r="AO139" s="981"/>
      <c r="AP139" s="982"/>
      <c r="AQ139" s="895" t="s">
        <v>8</v>
      </c>
      <c r="AR139" s="896"/>
      <c r="AS139" s="896"/>
      <c r="AT139" s="896"/>
      <c r="AU139" s="896"/>
      <c r="AV139" s="896"/>
      <c r="AW139" s="896"/>
      <c r="AX139" s="896"/>
      <c r="AY139" s="896"/>
      <c r="AZ139" s="896"/>
      <c r="BA139" s="896"/>
      <c r="BB139" s="896"/>
      <c r="BC139" s="896"/>
      <c r="BD139" s="896"/>
      <c r="BE139" s="896"/>
      <c r="BF139" s="896"/>
      <c r="BG139" s="896"/>
      <c r="BH139" s="896"/>
      <c r="BI139" s="897"/>
      <c r="BJ139" s="950">
        <f>IF(入力!C154="あり",入力!$R$5,)</f>
        <v>0</v>
      </c>
      <c r="BK139" s="950"/>
      <c r="BL139" s="950"/>
      <c r="BM139" s="950"/>
    </row>
    <row r="140" spans="1:65" ht="21.95" hidden="1" customHeight="1">
      <c r="A140" s="984"/>
      <c r="B140" s="988"/>
      <c r="C140" s="989"/>
      <c r="D140" s="989"/>
      <c r="E140" s="989"/>
      <c r="F140" s="989"/>
      <c r="G140" s="989"/>
      <c r="H140" s="989"/>
      <c r="I140" s="990"/>
      <c r="J140" s="997"/>
      <c r="K140" s="998"/>
      <c r="L140" s="998"/>
      <c r="M140" s="998"/>
      <c r="N140" s="999"/>
      <c r="O140" s="1006"/>
      <c r="P140" s="1007"/>
      <c r="Q140" s="1007"/>
      <c r="R140" s="1008"/>
      <c r="S140" s="1015"/>
      <c r="T140" s="1016"/>
      <c r="U140" s="1016"/>
      <c r="V140" s="1016"/>
      <c r="W140" s="1016"/>
      <c r="X140" s="1016"/>
      <c r="Y140" s="1017"/>
      <c r="Z140" s="1006"/>
      <c r="AA140" s="1007"/>
      <c r="AB140" s="1007"/>
      <c r="AC140" s="1007"/>
      <c r="AD140" s="1007"/>
      <c r="AE140" s="1007"/>
      <c r="AF140" s="1008"/>
      <c r="AG140" s="1039" t="s">
        <v>71</v>
      </c>
      <c r="AH140" s="981"/>
      <c r="AI140" s="981"/>
      <c r="AJ140" s="981"/>
      <c r="AK140" s="981"/>
      <c r="AL140" s="981"/>
      <c r="AM140" s="981"/>
      <c r="AN140" s="981"/>
      <c r="AO140" s="981"/>
      <c r="AP140" s="982"/>
      <c r="AQ140" s="898" t="s">
        <v>4</v>
      </c>
      <c r="AR140" s="910"/>
      <c r="AS140" s="910"/>
      <c r="AT140" s="910"/>
      <c r="AU140" s="910"/>
      <c r="AV140" s="910"/>
      <c r="AW140" s="910"/>
      <c r="AX140" s="910"/>
      <c r="AY140" s="910"/>
      <c r="AZ140" s="910"/>
      <c r="BA140" s="910"/>
      <c r="BB140" s="910"/>
      <c r="BC140" s="910"/>
      <c r="BD140" s="910"/>
      <c r="BE140" s="910"/>
      <c r="BF140" s="910"/>
      <c r="BG140" s="910"/>
      <c r="BH140" s="910"/>
      <c r="BI140" s="911"/>
      <c r="BJ140" s="950">
        <f>IF(入力!C155="あり",入力!$R$5,)</f>
        <v>0</v>
      </c>
      <c r="BK140" s="950"/>
      <c r="BL140" s="950"/>
      <c r="BM140" s="950"/>
    </row>
    <row r="141" spans="1:65" ht="44.1" hidden="1" customHeight="1">
      <c r="A141" s="984"/>
      <c r="B141" s="988"/>
      <c r="C141" s="989"/>
      <c r="D141" s="989"/>
      <c r="E141" s="989"/>
      <c r="F141" s="989"/>
      <c r="G141" s="989"/>
      <c r="H141" s="989"/>
      <c r="I141" s="990"/>
      <c r="J141" s="997"/>
      <c r="K141" s="998"/>
      <c r="L141" s="998"/>
      <c r="M141" s="998"/>
      <c r="N141" s="999"/>
      <c r="O141" s="1006"/>
      <c r="P141" s="1007"/>
      <c r="Q141" s="1007"/>
      <c r="R141" s="1008"/>
      <c r="S141" s="1015"/>
      <c r="T141" s="1016"/>
      <c r="U141" s="1016"/>
      <c r="V141" s="1016"/>
      <c r="W141" s="1016"/>
      <c r="X141" s="1016"/>
      <c r="Y141" s="1017"/>
      <c r="Z141" s="1006"/>
      <c r="AA141" s="1007"/>
      <c r="AB141" s="1007"/>
      <c r="AC141" s="1007"/>
      <c r="AD141" s="1007"/>
      <c r="AE141" s="1007"/>
      <c r="AF141" s="1008"/>
      <c r="AG141" s="1039" t="s">
        <v>72</v>
      </c>
      <c r="AH141" s="981"/>
      <c r="AI141" s="981"/>
      <c r="AJ141" s="981"/>
      <c r="AK141" s="981"/>
      <c r="AL141" s="981"/>
      <c r="AM141" s="981"/>
      <c r="AN141" s="981"/>
      <c r="AO141" s="981"/>
      <c r="AP141" s="982"/>
      <c r="AQ141" s="895" t="s">
        <v>5</v>
      </c>
      <c r="AR141" s="896"/>
      <c r="AS141" s="896"/>
      <c r="AT141" s="896"/>
      <c r="AU141" s="896"/>
      <c r="AV141" s="896"/>
      <c r="AW141" s="896"/>
      <c r="AX141" s="896"/>
      <c r="AY141" s="896"/>
      <c r="AZ141" s="896"/>
      <c r="BA141" s="896"/>
      <c r="BB141" s="896"/>
      <c r="BC141" s="896"/>
      <c r="BD141" s="896"/>
      <c r="BE141" s="896"/>
      <c r="BF141" s="896"/>
      <c r="BG141" s="896"/>
      <c r="BH141" s="896"/>
      <c r="BI141" s="897"/>
      <c r="BJ141" s="950">
        <f>IF(入力!C156="あり",入力!$R$5,)</f>
        <v>0</v>
      </c>
      <c r="BK141" s="950"/>
      <c r="BL141" s="950"/>
      <c r="BM141" s="950"/>
    </row>
    <row r="142" spans="1:65" ht="21.75" hidden="1" customHeight="1">
      <c r="A142" s="984"/>
      <c r="B142" s="988"/>
      <c r="C142" s="989"/>
      <c r="D142" s="989"/>
      <c r="E142" s="989"/>
      <c r="F142" s="989"/>
      <c r="G142" s="989"/>
      <c r="H142" s="989"/>
      <c r="I142" s="990"/>
      <c r="J142" s="997"/>
      <c r="K142" s="998"/>
      <c r="L142" s="998"/>
      <c r="M142" s="998"/>
      <c r="N142" s="999"/>
      <c r="O142" s="1006"/>
      <c r="P142" s="1007"/>
      <c r="Q142" s="1007"/>
      <c r="R142" s="1008"/>
      <c r="S142" s="1015"/>
      <c r="T142" s="1016"/>
      <c r="U142" s="1016"/>
      <c r="V142" s="1016"/>
      <c r="W142" s="1016"/>
      <c r="X142" s="1016"/>
      <c r="Y142" s="1017"/>
      <c r="Z142" s="1006"/>
      <c r="AA142" s="1007"/>
      <c r="AB142" s="1007"/>
      <c r="AC142" s="1007"/>
      <c r="AD142" s="1007"/>
      <c r="AE142" s="1007"/>
      <c r="AF142" s="1008"/>
      <c r="AG142" s="1039" t="s">
        <v>73</v>
      </c>
      <c r="AH142" s="981"/>
      <c r="AI142" s="981"/>
      <c r="AJ142" s="981"/>
      <c r="AK142" s="981"/>
      <c r="AL142" s="981"/>
      <c r="AM142" s="981"/>
      <c r="AN142" s="981"/>
      <c r="AO142" s="981"/>
      <c r="AP142" s="982"/>
      <c r="AQ142" s="898" t="s">
        <v>74</v>
      </c>
      <c r="AR142" s="896"/>
      <c r="AS142" s="896"/>
      <c r="AT142" s="896"/>
      <c r="AU142" s="896"/>
      <c r="AV142" s="896"/>
      <c r="AW142" s="896"/>
      <c r="AX142" s="896"/>
      <c r="AY142" s="896"/>
      <c r="AZ142" s="896"/>
      <c r="BA142" s="896"/>
      <c r="BB142" s="896"/>
      <c r="BC142" s="896"/>
      <c r="BD142" s="896"/>
      <c r="BE142" s="896"/>
      <c r="BF142" s="896"/>
      <c r="BG142" s="896"/>
      <c r="BH142" s="896"/>
      <c r="BI142" s="897"/>
      <c r="BJ142" s="950">
        <f>IF(入力!C157="あり",入力!$R$5,)</f>
        <v>0</v>
      </c>
      <c r="BK142" s="950"/>
      <c r="BL142" s="950"/>
      <c r="BM142" s="950"/>
    </row>
    <row r="143" spans="1:65" ht="21.75" hidden="1" customHeight="1">
      <c r="A143" s="984"/>
      <c r="B143" s="988"/>
      <c r="C143" s="989"/>
      <c r="D143" s="989"/>
      <c r="E143" s="989"/>
      <c r="F143" s="989"/>
      <c r="G143" s="989"/>
      <c r="H143" s="989"/>
      <c r="I143" s="990"/>
      <c r="J143" s="997"/>
      <c r="K143" s="998"/>
      <c r="L143" s="998"/>
      <c r="M143" s="998"/>
      <c r="N143" s="999"/>
      <c r="O143" s="1006"/>
      <c r="P143" s="1007"/>
      <c r="Q143" s="1007"/>
      <c r="R143" s="1008"/>
      <c r="S143" s="1015"/>
      <c r="T143" s="1016"/>
      <c r="U143" s="1016"/>
      <c r="V143" s="1016"/>
      <c r="W143" s="1016"/>
      <c r="X143" s="1016"/>
      <c r="Y143" s="1017"/>
      <c r="Z143" s="1006"/>
      <c r="AA143" s="1007"/>
      <c r="AB143" s="1007"/>
      <c r="AC143" s="1007"/>
      <c r="AD143" s="1007"/>
      <c r="AE143" s="1007"/>
      <c r="AF143" s="1008"/>
      <c r="AG143" s="1039" t="s">
        <v>79</v>
      </c>
      <c r="AH143" s="981"/>
      <c r="AI143" s="981"/>
      <c r="AJ143" s="981"/>
      <c r="AK143" s="981"/>
      <c r="AL143" s="981"/>
      <c r="AM143" s="981"/>
      <c r="AN143" s="981"/>
      <c r="AO143" s="981"/>
      <c r="AP143" s="982"/>
      <c r="AQ143" s="898" t="s">
        <v>80</v>
      </c>
      <c r="AR143" s="896"/>
      <c r="AS143" s="896"/>
      <c r="AT143" s="896"/>
      <c r="AU143" s="896"/>
      <c r="AV143" s="896"/>
      <c r="AW143" s="896"/>
      <c r="AX143" s="896"/>
      <c r="AY143" s="896"/>
      <c r="AZ143" s="896"/>
      <c r="BA143" s="896"/>
      <c r="BB143" s="896"/>
      <c r="BC143" s="896"/>
      <c r="BD143" s="896"/>
      <c r="BE143" s="896"/>
      <c r="BF143" s="896"/>
      <c r="BG143" s="896"/>
      <c r="BH143" s="896"/>
      <c r="BI143" s="897"/>
      <c r="BJ143" s="950">
        <f>IF(入力!C158="あり",入力!$R$5,)</f>
        <v>0</v>
      </c>
      <c r="BK143" s="950"/>
      <c r="BL143" s="950"/>
      <c r="BM143" s="950"/>
    </row>
    <row r="144" spans="1:65" ht="21.75" hidden="1" customHeight="1">
      <c r="A144" s="984"/>
      <c r="B144" s="991"/>
      <c r="C144" s="992"/>
      <c r="D144" s="992"/>
      <c r="E144" s="992"/>
      <c r="F144" s="992"/>
      <c r="G144" s="992"/>
      <c r="H144" s="992"/>
      <c r="I144" s="993"/>
      <c r="J144" s="1000"/>
      <c r="K144" s="1001"/>
      <c r="L144" s="1001"/>
      <c r="M144" s="1001"/>
      <c r="N144" s="1002"/>
      <c r="O144" s="1009"/>
      <c r="P144" s="1010"/>
      <c r="Q144" s="1010"/>
      <c r="R144" s="1011"/>
      <c r="S144" s="1018"/>
      <c r="T144" s="1019"/>
      <c r="U144" s="1019"/>
      <c r="V144" s="1019"/>
      <c r="W144" s="1019"/>
      <c r="X144" s="1019"/>
      <c r="Y144" s="1020"/>
      <c r="Z144" s="1009"/>
      <c r="AA144" s="1010"/>
      <c r="AB144" s="1010"/>
      <c r="AC144" s="1010"/>
      <c r="AD144" s="1010"/>
      <c r="AE144" s="1010"/>
      <c r="AF144" s="1011"/>
      <c r="AG144" s="1039" t="s">
        <v>116</v>
      </c>
      <c r="AH144" s="981"/>
      <c r="AI144" s="981"/>
      <c r="AJ144" s="981"/>
      <c r="AK144" s="981"/>
      <c r="AL144" s="981"/>
      <c r="AM144" s="981"/>
      <c r="AN144" s="981"/>
      <c r="AO144" s="981"/>
      <c r="AP144" s="982"/>
      <c r="AQ144" s="898" t="s">
        <v>117</v>
      </c>
      <c r="AR144" s="896"/>
      <c r="AS144" s="896"/>
      <c r="AT144" s="896"/>
      <c r="AU144" s="896"/>
      <c r="AV144" s="896"/>
      <c r="AW144" s="896"/>
      <c r="AX144" s="896"/>
      <c r="AY144" s="896"/>
      <c r="AZ144" s="896"/>
      <c r="BA144" s="896"/>
      <c r="BB144" s="896"/>
      <c r="BC144" s="896"/>
      <c r="BD144" s="896"/>
      <c r="BE144" s="896"/>
      <c r="BF144" s="896"/>
      <c r="BG144" s="896"/>
      <c r="BH144" s="896"/>
      <c r="BI144" s="897"/>
      <c r="BJ144" s="950">
        <f>IF(入力!C159="あり",入力!$R$5,)</f>
        <v>0</v>
      </c>
      <c r="BK144" s="950"/>
      <c r="BL144" s="950"/>
      <c r="BM144" s="950"/>
    </row>
    <row r="145" spans="1:65" ht="45.2" hidden="1" customHeight="1">
      <c r="A145" s="984"/>
      <c r="B145" s="985" t="s">
        <v>118</v>
      </c>
      <c r="C145" s="986"/>
      <c r="D145" s="986"/>
      <c r="E145" s="986"/>
      <c r="F145" s="986"/>
      <c r="G145" s="986"/>
      <c r="H145" s="986"/>
      <c r="I145" s="987"/>
      <c r="J145" s="994"/>
      <c r="K145" s="995"/>
      <c r="L145" s="995"/>
      <c r="M145" s="995"/>
      <c r="N145" s="996"/>
      <c r="O145" s="1021"/>
      <c r="P145" s="1022"/>
      <c r="Q145" s="1022"/>
      <c r="R145" s="1023"/>
      <c r="S145" s="1030" t="s">
        <v>119</v>
      </c>
      <c r="T145" s="1031"/>
      <c r="U145" s="1031"/>
      <c r="V145" s="1031"/>
      <c r="W145" s="1031"/>
      <c r="X145" s="1031"/>
      <c r="Y145" s="1032"/>
      <c r="Z145" s="1079"/>
      <c r="AA145" s="1080"/>
      <c r="AB145" s="1080"/>
      <c r="AC145" s="1080"/>
      <c r="AD145" s="1080"/>
      <c r="AE145" s="1080"/>
      <c r="AF145" s="1081"/>
      <c r="AG145" s="980" t="s">
        <v>120</v>
      </c>
      <c r="AH145" s="981"/>
      <c r="AI145" s="981"/>
      <c r="AJ145" s="981"/>
      <c r="AK145" s="981"/>
      <c r="AL145" s="981"/>
      <c r="AM145" s="981"/>
      <c r="AN145" s="981"/>
      <c r="AO145" s="981"/>
      <c r="AP145" s="982"/>
      <c r="AQ145" s="898" t="s">
        <v>8</v>
      </c>
      <c r="AR145" s="896"/>
      <c r="AS145" s="896"/>
      <c r="AT145" s="896"/>
      <c r="AU145" s="896"/>
      <c r="AV145" s="896"/>
      <c r="AW145" s="896"/>
      <c r="AX145" s="896"/>
      <c r="AY145" s="896"/>
      <c r="AZ145" s="896"/>
      <c r="BA145" s="896"/>
      <c r="BB145" s="896"/>
      <c r="BC145" s="896"/>
      <c r="BD145" s="896"/>
      <c r="BE145" s="896"/>
      <c r="BF145" s="896"/>
      <c r="BG145" s="896"/>
      <c r="BH145" s="896"/>
      <c r="BI145" s="897"/>
      <c r="BJ145" s="950">
        <f>IF(入力!C160="あり",入力!$R$5,)</f>
        <v>0</v>
      </c>
      <c r="BK145" s="950"/>
      <c r="BL145" s="950"/>
      <c r="BM145" s="950"/>
    </row>
    <row r="146" spans="1:65" ht="21.95" hidden="1" customHeight="1">
      <c r="A146" s="984"/>
      <c r="B146" s="988"/>
      <c r="C146" s="989"/>
      <c r="D146" s="989"/>
      <c r="E146" s="989"/>
      <c r="F146" s="989"/>
      <c r="G146" s="989"/>
      <c r="H146" s="989"/>
      <c r="I146" s="990"/>
      <c r="J146" s="997"/>
      <c r="K146" s="998"/>
      <c r="L146" s="998"/>
      <c r="M146" s="998"/>
      <c r="N146" s="999"/>
      <c r="O146" s="1024"/>
      <c r="P146" s="1025"/>
      <c r="Q146" s="1025"/>
      <c r="R146" s="1026"/>
      <c r="S146" s="1033"/>
      <c r="T146" s="1034"/>
      <c r="U146" s="1034"/>
      <c r="V146" s="1034"/>
      <c r="W146" s="1034"/>
      <c r="X146" s="1034"/>
      <c r="Y146" s="1035"/>
      <c r="Z146" s="1082"/>
      <c r="AA146" s="1083"/>
      <c r="AB146" s="1083"/>
      <c r="AC146" s="1083"/>
      <c r="AD146" s="1083"/>
      <c r="AE146" s="1083"/>
      <c r="AF146" s="1084"/>
      <c r="AG146" s="980" t="s">
        <v>121</v>
      </c>
      <c r="AH146" s="981"/>
      <c r="AI146" s="981"/>
      <c r="AJ146" s="981"/>
      <c r="AK146" s="981"/>
      <c r="AL146" s="981"/>
      <c r="AM146" s="981"/>
      <c r="AN146" s="981"/>
      <c r="AO146" s="981"/>
      <c r="AP146" s="982"/>
      <c r="AQ146" s="898" t="s">
        <v>8</v>
      </c>
      <c r="AR146" s="896"/>
      <c r="AS146" s="896"/>
      <c r="AT146" s="896"/>
      <c r="AU146" s="896"/>
      <c r="AV146" s="896"/>
      <c r="AW146" s="896"/>
      <c r="AX146" s="896"/>
      <c r="AY146" s="896"/>
      <c r="AZ146" s="896"/>
      <c r="BA146" s="896"/>
      <c r="BB146" s="896"/>
      <c r="BC146" s="896"/>
      <c r="BD146" s="896"/>
      <c r="BE146" s="896"/>
      <c r="BF146" s="896"/>
      <c r="BG146" s="896"/>
      <c r="BH146" s="896"/>
      <c r="BI146" s="897"/>
      <c r="BJ146" s="950">
        <f>IF(入力!C161="あり",入力!$R$5,)</f>
        <v>0</v>
      </c>
      <c r="BK146" s="950"/>
      <c r="BL146" s="950"/>
      <c r="BM146" s="950"/>
    </row>
    <row r="147" spans="1:65" ht="22.7" hidden="1" customHeight="1">
      <c r="A147" s="984"/>
      <c r="B147" s="988"/>
      <c r="C147" s="989"/>
      <c r="D147" s="989"/>
      <c r="E147" s="989"/>
      <c r="F147" s="989"/>
      <c r="G147" s="989"/>
      <c r="H147" s="989"/>
      <c r="I147" s="990"/>
      <c r="J147" s="997"/>
      <c r="K147" s="998"/>
      <c r="L147" s="998"/>
      <c r="M147" s="998"/>
      <c r="N147" s="999"/>
      <c r="O147" s="1024"/>
      <c r="P147" s="1025"/>
      <c r="Q147" s="1025"/>
      <c r="R147" s="1026"/>
      <c r="S147" s="1033"/>
      <c r="T147" s="1034"/>
      <c r="U147" s="1034"/>
      <c r="V147" s="1034"/>
      <c r="W147" s="1034"/>
      <c r="X147" s="1034"/>
      <c r="Y147" s="1035"/>
      <c r="Z147" s="1082"/>
      <c r="AA147" s="1083"/>
      <c r="AB147" s="1083"/>
      <c r="AC147" s="1083"/>
      <c r="AD147" s="1083"/>
      <c r="AE147" s="1083"/>
      <c r="AF147" s="1084"/>
      <c r="AG147" s="1039" t="s">
        <v>9</v>
      </c>
      <c r="AH147" s="981"/>
      <c r="AI147" s="981"/>
      <c r="AJ147" s="981"/>
      <c r="AK147" s="981"/>
      <c r="AL147" s="981"/>
      <c r="AM147" s="981"/>
      <c r="AN147" s="981"/>
      <c r="AO147" s="981"/>
      <c r="AP147" s="982"/>
      <c r="AQ147" s="898" t="s">
        <v>8</v>
      </c>
      <c r="AR147" s="896"/>
      <c r="AS147" s="896"/>
      <c r="AT147" s="896"/>
      <c r="AU147" s="896"/>
      <c r="AV147" s="896"/>
      <c r="AW147" s="896"/>
      <c r="AX147" s="896"/>
      <c r="AY147" s="896"/>
      <c r="AZ147" s="896"/>
      <c r="BA147" s="896"/>
      <c r="BB147" s="896"/>
      <c r="BC147" s="896"/>
      <c r="BD147" s="896"/>
      <c r="BE147" s="896"/>
      <c r="BF147" s="896"/>
      <c r="BG147" s="896"/>
      <c r="BH147" s="896"/>
      <c r="BI147" s="897"/>
      <c r="BJ147" s="950">
        <f>IF(入力!C162="あり",入力!$R$5,)</f>
        <v>0</v>
      </c>
      <c r="BK147" s="950"/>
      <c r="BL147" s="950"/>
      <c r="BM147" s="950"/>
    </row>
    <row r="148" spans="1:65" ht="21.95" hidden="1" customHeight="1">
      <c r="A148" s="984"/>
      <c r="B148" s="988"/>
      <c r="C148" s="989"/>
      <c r="D148" s="989"/>
      <c r="E148" s="989"/>
      <c r="F148" s="989"/>
      <c r="G148" s="989"/>
      <c r="H148" s="989"/>
      <c r="I148" s="990"/>
      <c r="J148" s="997"/>
      <c r="K148" s="998"/>
      <c r="L148" s="998"/>
      <c r="M148" s="998"/>
      <c r="N148" s="999"/>
      <c r="O148" s="1024"/>
      <c r="P148" s="1025"/>
      <c r="Q148" s="1025"/>
      <c r="R148" s="1026"/>
      <c r="S148" s="1033"/>
      <c r="T148" s="1034"/>
      <c r="U148" s="1034"/>
      <c r="V148" s="1034"/>
      <c r="W148" s="1034"/>
      <c r="X148" s="1034"/>
      <c r="Y148" s="1035"/>
      <c r="Z148" s="1082"/>
      <c r="AA148" s="1083"/>
      <c r="AB148" s="1083"/>
      <c r="AC148" s="1083"/>
      <c r="AD148" s="1083"/>
      <c r="AE148" s="1083"/>
      <c r="AF148" s="1084"/>
      <c r="AG148" s="1039" t="s">
        <v>6</v>
      </c>
      <c r="AH148" s="981"/>
      <c r="AI148" s="981"/>
      <c r="AJ148" s="981"/>
      <c r="AK148" s="981"/>
      <c r="AL148" s="981"/>
      <c r="AM148" s="981"/>
      <c r="AN148" s="981"/>
      <c r="AO148" s="981"/>
      <c r="AP148" s="982"/>
      <c r="AQ148" s="898" t="s">
        <v>50</v>
      </c>
      <c r="AR148" s="896"/>
      <c r="AS148" s="896"/>
      <c r="AT148" s="896"/>
      <c r="AU148" s="896"/>
      <c r="AV148" s="896"/>
      <c r="AW148" s="896"/>
      <c r="AX148" s="896"/>
      <c r="AY148" s="896"/>
      <c r="AZ148" s="896"/>
      <c r="BA148" s="896"/>
      <c r="BB148" s="896"/>
      <c r="BC148" s="896"/>
      <c r="BD148" s="896"/>
      <c r="BE148" s="896"/>
      <c r="BF148" s="896"/>
      <c r="BG148" s="896"/>
      <c r="BH148" s="896"/>
      <c r="BI148" s="897"/>
      <c r="BJ148" s="950">
        <f>IF(入力!C163="あり",入力!$R$5,)</f>
        <v>0</v>
      </c>
      <c r="BK148" s="950"/>
      <c r="BL148" s="950"/>
      <c r="BM148" s="950"/>
    </row>
    <row r="149" spans="1:65" ht="21.95" hidden="1" customHeight="1">
      <c r="A149" s="984"/>
      <c r="B149" s="988"/>
      <c r="C149" s="989"/>
      <c r="D149" s="989"/>
      <c r="E149" s="989"/>
      <c r="F149" s="989"/>
      <c r="G149" s="989"/>
      <c r="H149" s="989"/>
      <c r="I149" s="990"/>
      <c r="J149" s="997"/>
      <c r="K149" s="998"/>
      <c r="L149" s="998"/>
      <c r="M149" s="998"/>
      <c r="N149" s="999"/>
      <c r="O149" s="1024"/>
      <c r="P149" s="1025"/>
      <c r="Q149" s="1025"/>
      <c r="R149" s="1026"/>
      <c r="S149" s="1033"/>
      <c r="T149" s="1034"/>
      <c r="U149" s="1034"/>
      <c r="V149" s="1034"/>
      <c r="W149" s="1034"/>
      <c r="X149" s="1034"/>
      <c r="Y149" s="1035"/>
      <c r="Z149" s="1082"/>
      <c r="AA149" s="1083"/>
      <c r="AB149" s="1083"/>
      <c r="AC149" s="1083"/>
      <c r="AD149" s="1083"/>
      <c r="AE149" s="1083"/>
      <c r="AF149" s="1084"/>
      <c r="AG149" s="1039" t="s">
        <v>20</v>
      </c>
      <c r="AH149" s="981"/>
      <c r="AI149" s="981"/>
      <c r="AJ149" s="981"/>
      <c r="AK149" s="981"/>
      <c r="AL149" s="981"/>
      <c r="AM149" s="981"/>
      <c r="AN149" s="981"/>
      <c r="AO149" s="981"/>
      <c r="AP149" s="982"/>
      <c r="AQ149" s="898" t="s">
        <v>8</v>
      </c>
      <c r="AR149" s="896"/>
      <c r="AS149" s="896"/>
      <c r="AT149" s="896"/>
      <c r="AU149" s="896"/>
      <c r="AV149" s="896"/>
      <c r="AW149" s="896"/>
      <c r="AX149" s="896"/>
      <c r="AY149" s="896"/>
      <c r="AZ149" s="896"/>
      <c r="BA149" s="896"/>
      <c r="BB149" s="896"/>
      <c r="BC149" s="896"/>
      <c r="BD149" s="896"/>
      <c r="BE149" s="896"/>
      <c r="BF149" s="896"/>
      <c r="BG149" s="896"/>
      <c r="BH149" s="896"/>
      <c r="BI149" s="897"/>
      <c r="BJ149" s="950">
        <f>IF(入力!C164="あり",入力!$R$5,)</f>
        <v>0</v>
      </c>
      <c r="BK149" s="950"/>
      <c r="BL149" s="950"/>
      <c r="BM149" s="950"/>
    </row>
    <row r="150" spans="1:65" ht="21.95" hidden="1" customHeight="1">
      <c r="A150" s="984"/>
      <c r="B150" s="988"/>
      <c r="C150" s="989"/>
      <c r="D150" s="989"/>
      <c r="E150" s="989"/>
      <c r="F150" s="989"/>
      <c r="G150" s="989"/>
      <c r="H150" s="989"/>
      <c r="I150" s="990"/>
      <c r="J150" s="997"/>
      <c r="K150" s="998"/>
      <c r="L150" s="998"/>
      <c r="M150" s="998"/>
      <c r="N150" s="999"/>
      <c r="O150" s="1024"/>
      <c r="P150" s="1025"/>
      <c r="Q150" s="1025"/>
      <c r="R150" s="1026"/>
      <c r="S150" s="1033"/>
      <c r="T150" s="1034"/>
      <c r="U150" s="1034"/>
      <c r="V150" s="1034"/>
      <c r="W150" s="1034"/>
      <c r="X150" s="1034"/>
      <c r="Y150" s="1035"/>
      <c r="Z150" s="1082"/>
      <c r="AA150" s="1083"/>
      <c r="AB150" s="1083"/>
      <c r="AC150" s="1083"/>
      <c r="AD150" s="1083"/>
      <c r="AE150" s="1083"/>
      <c r="AF150" s="1084"/>
      <c r="AG150" s="1039" t="s">
        <v>51</v>
      </c>
      <c r="AH150" s="981"/>
      <c r="AI150" s="981"/>
      <c r="AJ150" s="981"/>
      <c r="AK150" s="981"/>
      <c r="AL150" s="981"/>
      <c r="AM150" s="981"/>
      <c r="AN150" s="981"/>
      <c r="AO150" s="981"/>
      <c r="AP150" s="982"/>
      <c r="AQ150" s="898" t="s">
        <v>8</v>
      </c>
      <c r="AR150" s="896"/>
      <c r="AS150" s="896"/>
      <c r="AT150" s="896"/>
      <c r="AU150" s="896"/>
      <c r="AV150" s="896"/>
      <c r="AW150" s="896"/>
      <c r="AX150" s="896"/>
      <c r="AY150" s="896"/>
      <c r="AZ150" s="896"/>
      <c r="BA150" s="896"/>
      <c r="BB150" s="896"/>
      <c r="BC150" s="896"/>
      <c r="BD150" s="896"/>
      <c r="BE150" s="896"/>
      <c r="BF150" s="896"/>
      <c r="BG150" s="896"/>
      <c r="BH150" s="896"/>
      <c r="BI150" s="897"/>
      <c r="BJ150" s="950">
        <f>IF(入力!C165="あり",入力!$R$5,)</f>
        <v>0</v>
      </c>
      <c r="BK150" s="950"/>
      <c r="BL150" s="950"/>
      <c r="BM150" s="950"/>
    </row>
    <row r="151" spans="1:65" ht="21.95" hidden="1" customHeight="1">
      <c r="A151" s="984"/>
      <c r="B151" s="988"/>
      <c r="C151" s="989"/>
      <c r="D151" s="989"/>
      <c r="E151" s="989"/>
      <c r="F151" s="989"/>
      <c r="G151" s="989"/>
      <c r="H151" s="989"/>
      <c r="I151" s="990"/>
      <c r="J151" s="997"/>
      <c r="K151" s="998"/>
      <c r="L151" s="998"/>
      <c r="M151" s="998"/>
      <c r="N151" s="999"/>
      <c r="O151" s="1024"/>
      <c r="P151" s="1025"/>
      <c r="Q151" s="1025"/>
      <c r="R151" s="1026"/>
      <c r="S151" s="1033"/>
      <c r="T151" s="1034"/>
      <c r="U151" s="1034"/>
      <c r="V151" s="1034"/>
      <c r="W151" s="1034"/>
      <c r="X151" s="1034"/>
      <c r="Y151" s="1035"/>
      <c r="Z151" s="1082"/>
      <c r="AA151" s="1083"/>
      <c r="AB151" s="1083"/>
      <c r="AC151" s="1083"/>
      <c r="AD151" s="1083"/>
      <c r="AE151" s="1083"/>
      <c r="AF151" s="1084"/>
      <c r="AG151" s="1039" t="s">
        <v>89</v>
      </c>
      <c r="AH151" s="981"/>
      <c r="AI151" s="981"/>
      <c r="AJ151" s="981"/>
      <c r="AK151" s="981"/>
      <c r="AL151" s="981"/>
      <c r="AM151" s="981"/>
      <c r="AN151" s="981"/>
      <c r="AO151" s="981"/>
      <c r="AP151" s="982"/>
      <c r="AQ151" s="898" t="s">
        <v>8</v>
      </c>
      <c r="AR151" s="896"/>
      <c r="AS151" s="896"/>
      <c r="AT151" s="896"/>
      <c r="AU151" s="896"/>
      <c r="AV151" s="896"/>
      <c r="AW151" s="896"/>
      <c r="AX151" s="896"/>
      <c r="AY151" s="896"/>
      <c r="AZ151" s="896"/>
      <c r="BA151" s="896"/>
      <c r="BB151" s="896"/>
      <c r="BC151" s="896"/>
      <c r="BD151" s="896"/>
      <c r="BE151" s="896"/>
      <c r="BF151" s="896"/>
      <c r="BG151" s="896"/>
      <c r="BH151" s="896"/>
      <c r="BI151" s="897"/>
      <c r="BJ151" s="950">
        <f>IF(入力!C166="あり",入力!$R$5,)</f>
        <v>0</v>
      </c>
      <c r="BK151" s="950"/>
      <c r="BL151" s="950"/>
      <c r="BM151" s="950"/>
    </row>
    <row r="152" spans="1:65" ht="22.7" hidden="1" customHeight="1">
      <c r="A152" s="984"/>
      <c r="B152" s="988"/>
      <c r="C152" s="989"/>
      <c r="D152" s="989"/>
      <c r="E152" s="989"/>
      <c r="F152" s="989"/>
      <c r="G152" s="989"/>
      <c r="H152" s="989"/>
      <c r="I152" s="990"/>
      <c r="J152" s="997"/>
      <c r="K152" s="998"/>
      <c r="L152" s="998"/>
      <c r="M152" s="998"/>
      <c r="N152" s="999"/>
      <c r="O152" s="1024"/>
      <c r="P152" s="1025"/>
      <c r="Q152" s="1025"/>
      <c r="R152" s="1026"/>
      <c r="S152" s="1033"/>
      <c r="T152" s="1034"/>
      <c r="U152" s="1034"/>
      <c r="V152" s="1034"/>
      <c r="W152" s="1034"/>
      <c r="X152" s="1034"/>
      <c r="Y152" s="1035"/>
      <c r="Z152" s="1082"/>
      <c r="AA152" s="1083"/>
      <c r="AB152" s="1083"/>
      <c r="AC152" s="1083"/>
      <c r="AD152" s="1083"/>
      <c r="AE152" s="1083"/>
      <c r="AF152" s="1084"/>
      <c r="AG152" s="1039" t="s">
        <v>122</v>
      </c>
      <c r="AH152" s="981"/>
      <c r="AI152" s="981"/>
      <c r="AJ152" s="981"/>
      <c r="AK152" s="981"/>
      <c r="AL152" s="981"/>
      <c r="AM152" s="981"/>
      <c r="AN152" s="981"/>
      <c r="AO152" s="981"/>
      <c r="AP152" s="982"/>
      <c r="AQ152" s="898" t="s">
        <v>8</v>
      </c>
      <c r="AR152" s="896"/>
      <c r="AS152" s="896"/>
      <c r="AT152" s="896"/>
      <c r="AU152" s="896"/>
      <c r="AV152" s="896"/>
      <c r="AW152" s="896"/>
      <c r="AX152" s="896"/>
      <c r="AY152" s="896"/>
      <c r="AZ152" s="896"/>
      <c r="BA152" s="896"/>
      <c r="BB152" s="896"/>
      <c r="BC152" s="896"/>
      <c r="BD152" s="896"/>
      <c r="BE152" s="896"/>
      <c r="BF152" s="896"/>
      <c r="BG152" s="896"/>
      <c r="BH152" s="896"/>
      <c r="BI152" s="897"/>
      <c r="BJ152" s="950">
        <f>IF(入力!C167="あり",入力!$R$5,)</f>
        <v>0</v>
      </c>
      <c r="BK152" s="950"/>
      <c r="BL152" s="950"/>
      <c r="BM152" s="950"/>
    </row>
    <row r="153" spans="1:65" ht="22.7" hidden="1" customHeight="1">
      <c r="A153" s="984"/>
      <c r="B153" s="988"/>
      <c r="C153" s="989"/>
      <c r="D153" s="989"/>
      <c r="E153" s="989"/>
      <c r="F153" s="989"/>
      <c r="G153" s="989"/>
      <c r="H153" s="989"/>
      <c r="I153" s="990"/>
      <c r="J153" s="997"/>
      <c r="K153" s="998"/>
      <c r="L153" s="998"/>
      <c r="M153" s="998"/>
      <c r="N153" s="999"/>
      <c r="O153" s="1024"/>
      <c r="P153" s="1025"/>
      <c r="Q153" s="1025"/>
      <c r="R153" s="1026"/>
      <c r="S153" s="1033"/>
      <c r="T153" s="1034"/>
      <c r="U153" s="1034"/>
      <c r="V153" s="1034"/>
      <c r="W153" s="1034"/>
      <c r="X153" s="1034"/>
      <c r="Y153" s="1035"/>
      <c r="Z153" s="1082"/>
      <c r="AA153" s="1083"/>
      <c r="AB153" s="1083"/>
      <c r="AC153" s="1083"/>
      <c r="AD153" s="1083"/>
      <c r="AE153" s="1083"/>
      <c r="AF153" s="1084"/>
      <c r="AG153" s="1039" t="s">
        <v>61</v>
      </c>
      <c r="AH153" s="981"/>
      <c r="AI153" s="981"/>
      <c r="AJ153" s="981"/>
      <c r="AK153" s="981"/>
      <c r="AL153" s="981"/>
      <c r="AM153" s="981"/>
      <c r="AN153" s="981"/>
      <c r="AO153" s="981"/>
      <c r="AP153" s="982"/>
      <c r="AQ153" s="898" t="s">
        <v>85</v>
      </c>
      <c r="AR153" s="896"/>
      <c r="AS153" s="896"/>
      <c r="AT153" s="896"/>
      <c r="AU153" s="896"/>
      <c r="AV153" s="896"/>
      <c r="AW153" s="896"/>
      <c r="AX153" s="896"/>
      <c r="AY153" s="896"/>
      <c r="AZ153" s="896"/>
      <c r="BA153" s="896"/>
      <c r="BB153" s="896"/>
      <c r="BC153" s="896"/>
      <c r="BD153" s="896"/>
      <c r="BE153" s="896"/>
      <c r="BF153" s="896"/>
      <c r="BG153" s="896"/>
      <c r="BH153" s="896"/>
      <c r="BI153" s="897"/>
      <c r="BJ153" s="950">
        <f>IF(入力!C168="あり",入力!$R$5,)</f>
        <v>0</v>
      </c>
      <c r="BK153" s="950"/>
      <c r="BL153" s="950"/>
      <c r="BM153" s="950"/>
    </row>
    <row r="154" spans="1:65" ht="21.95" hidden="1" customHeight="1">
      <c r="A154" s="984"/>
      <c r="B154" s="988"/>
      <c r="C154" s="989"/>
      <c r="D154" s="989"/>
      <c r="E154" s="989"/>
      <c r="F154" s="989"/>
      <c r="G154" s="989"/>
      <c r="H154" s="989"/>
      <c r="I154" s="990"/>
      <c r="J154" s="997"/>
      <c r="K154" s="998"/>
      <c r="L154" s="998"/>
      <c r="M154" s="998"/>
      <c r="N154" s="999"/>
      <c r="O154" s="1024"/>
      <c r="P154" s="1025"/>
      <c r="Q154" s="1025"/>
      <c r="R154" s="1026"/>
      <c r="S154" s="1033"/>
      <c r="T154" s="1034"/>
      <c r="U154" s="1034"/>
      <c r="V154" s="1034"/>
      <c r="W154" s="1034"/>
      <c r="X154" s="1034"/>
      <c r="Y154" s="1035"/>
      <c r="Z154" s="1082"/>
      <c r="AA154" s="1083"/>
      <c r="AB154" s="1083"/>
      <c r="AC154" s="1083"/>
      <c r="AD154" s="1083"/>
      <c r="AE154" s="1083"/>
      <c r="AF154" s="1084"/>
      <c r="AG154" s="1039" t="s">
        <v>106</v>
      </c>
      <c r="AH154" s="981"/>
      <c r="AI154" s="981"/>
      <c r="AJ154" s="981"/>
      <c r="AK154" s="981"/>
      <c r="AL154" s="981"/>
      <c r="AM154" s="981"/>
      <c r="AN154" s="981"/>
      <c r="AO154" s="981"/>
      <c r="AP154" s="982"/>
      <c r="AQ154" s="895" t="s">
        <v>56</v>
      </c>
      <c r="AR154" s="896"/>
      <c r="AS154" s="896"/>
      <c r="AT154" s="896"/>
      <c r="AU154" s="896"/>
      <c r="AV154" s="896"/>
      <c r="AW154" s="896"/>
      <c r="AX154" s="896"/>
      <c r="AY154" s="896"/>
      <c r="AZ154" s="896"/>
      <c r="BA154" s="896"/>
      <c r="BB154" s="896"/>
      <c r="BC154" s="896"/>
      <c r="BD154" s="896"/>
      <c r="BE154" s="896"/>
      <c r="BF154" s="896"/>
      <c r="BG154" s="896"/>
      <c r="BH154" s="896"/>
      <c r="BI154" s="897"/>
      <c r="BJ154" s="950">
        <f>IF(入力!C169="あり",入力!$R$5,)</f>
        <v>0</v>
      </c>
      <c r="BK154" s="950"/>
      <c r="BL154" s="950"/>
      <c r="BM154" s="950"/>
    </row>
    <row r="155" spans="1:65" ht="22.7" hidden="1" customHeight="1">
      <c r="A155" s="984"/>
      <c r="B155" s="988"/>
      <c r="C155" s="989"/>
      <c r="D155" s="989"/>
      <c r="E155" s="989"/>
      <c r="F155" s="989"/>
      <c r="G155" s="989"/>
      <c r="H155" s="989"/>
      <c r="I155" s="990"/>
      <c r="J155" s="997"/>
      <c r="K155" s="998"/>
      <c r="L155" s="998"/>
      <c r="M155" s="998"/>
      <c r="N155" s="999"/>
      <c r="O155" s="1024"/>
      <c r="P155" s="1025"/>
      <c r="Q155" s="1025"/>
      <c r="R155" s="1026"/>
      <c r="S155" s="1033"/>
      <c r="T155" s="1034"/>
      <c r="U155" s="1034"/>
      <c r="V155" s="1034"/>
      <c r="W155" s="1034"/>
      <c r="X155" s="1034"/>
      <c r="Y155" s="1035"/>
      <c r="Z155" s="1082"/>
      <c r="AA155" s="1083"/>
      <c r="AB155" s="1083"/>
      <c r="AC155" s="1083"/>
      <c r="AD155" s="1083"/>
      <c r="AE155" s="1083"/>
      <c r="AF155" s="1084"/>
      <c r="AG155" s="1039" t="s">
        <v>109</v>
      </c>
      <c r="AH155" s="981"/>
      <c r="AI155" s="981"/>
      <c r="AJ155" s="981"/>
      <c r="AK155" s="981"/>
      <c r="AL155" s="981"/>
      <c r="AM155" s="981"/>
      <c r="AN155" s="981"/>
      <c r="AO155" s="981"/>
      <c r="AP155" s="982"/>
      <c r="AQ155" s="898" t="s">
        <v>8</v>
      </c>
      <c r="AR155" s="896"/>
      <c r="AS155" s="896"/>
      <c r="AT155" s="896"/>
      <c r="AU155" s="896"/>
      <c r="AV155" s="896"/>
      <c r="AW155" s="896"/>
      <c r="AX155" s="896"/>
      <c r="AY155" s="896"/>
      <c r="AZ155" s="896"/>
      <c r="BA155" s="896"/>
      <c r="BB155" s="896"/>
      <c r="BC155" s="896"/>
      <c r="BD155" s="896"/>
      <c r="BE155" s="896"/>
      <c r="BF155" s="896"/>
      <c r="BG155" s="896"/>
      <c r="BH155" s="896"/>
      <c r="BI155" s="897"/>
      <c r="BJ155" s="950">
        <f>IF(入力!C170="あり",入力!$R$5,)</f>
        <v>0</v>
      </c>
      <c r="BK155" s="950"/>
      <c r="BL155" s="950"/>
      <c r="BM155" s="950"/>
    </row>
    <row r="156" spans="1:65" ht="22.5" hidden="1" customHeight="1">
      <c r="A156" s="984"/>
      <c r="B156" s="988"/>
      <c r="C156" s="989"/>
      <c r="D156" s="989"/>
      <c r="E156" s="989"/>
      <c r="F156" s="989"/>
      <c r="G156" s="989"/>
      <c r="H156" s="989"/>
      <c r="I156" s="990"/>
      <c r="J156" s="997"/>
      <c r="K156" s="998"/>
      <c r="L156" s="998"/>
      <c r="M156" s="998"/>
      <c r="N156" s="999"/>
      <c r="O156" s="1024"/>
      <c r="P156" s="1025"/>
      <c r="Q156" s="1025"/>
      <c r="R156" s="1026"/>
      <c r="S156" s="1033"/>
      <c r="T156" s="1034"/>
      <c r="U156" s="1034"/>
      <c r="V156" s="1034"/>
      <c r="W156" s="1034"/>
      <c r="X156" s="1034"/>
      <c r="Y156" s="1035"/>
      <c r="Z156" s="1082"/>
      <c r="AA156" s="1083"/>
      <c r="AB156" s="1083"/>
      <c r="AC156" s="1083"/>
      <c r="AD156" s="1083"/>
      <c r="AE156" s="1083"/>
      <c r="AF156" s="1084"/>
      <c r="AG156" s="1039" t="s">
        <v>110</v>
      </c>
      <c r="AH156" s="981"/>
      <c r="AI156" s="981"/>
      <c r="AJ156" s="981"/>
      <c r="AK156" s="981"/>
      <c r="AL156" s="981"/>
      <c r="AM156" s="981"/>
      <c r="AN156" s="981"/>
      <c r="AO156" s="981"/>
      <c r="AP156" s="982"/>
      <c r="AQ156" s="898" t="s">
        <v>8</v>
      </c>
      <c r="AR156" s="896"/>
      <c r="AS156" s="896"/>
      <c r="AT156" s="896"/>
      <c r="AU156" s="896"/>
      <c r="AV156" s="896"/>
      <c r="AW156" s="896"/>
      <c r="AX156" s="896"/>
      <c r="AY156" s="896"/>
      <c r="AZ156" s="896"/>
      <c r="BA156" s="896"/>
      <c r="BB156" s="896"/>
      <c r="BC156" s="896"/>
      <c r="BD156" s="896"/>
      <c r="BE156" s="896"/>
      <c r="BF156" s="896"/>
      <c r="BG156" s="896"/>
      <c r="BH156" s="896"/>
      <c r="BI156" s="897"/>
      <c r="BJ156" s="950">
        <f>IF(入力!C171="あり",入力!$R$5,)</f>
        <v>0</v>
      </c>
      <c r="BK156" s="950"/>
      <c r="BL156" s="950"/>
      <c r="BM156" s="950"/>
    </row>
    <row r="157" spans="1:65" ht="22.7" hidden="1" customHeight="1">
      <c r="A157" s="984"/>
      <c r="B157" s="988"/>
      <c r="C157" s="989"/>
      <c r="D157" s="989"/>
      <c r="E157" s="989"/>
      <c r="F157" s="989"/>
      <c r="G157" s="989"/>
      <c r="H157" s="989"/>
      <c r="I157" s="990"/>
      <c r="J157" s="997"/>
      <c r="K157" s="998"/>
      <c r="L157" s="998"/>
      <c r="M157" s="998"/>
      <c r="N157" s="999"/>
      <c r="O157" s="1024"/>
      <c r="P157" s="1025"/>
      <c r="Q157" s="1025"/>
      <c r="R157" s="1026"/>
      <c r="S157" s="1033"/>
      <c r="T157" s="1034"/>
      <c r="U157" s="1034"/>
      <c r="V157" s="1034"/>
      <c r="W157" s="1034"/>
      <c r="X157" s="1034"/>
      <c r="Y157" s="1035"/>
      <c r="Z157" s="1082"/>
      <c r="AA157" s="1083"/>
      <c r="AB157" s="1083"/>
      <c r="AC157" s="1083"/>
      <c r="AD157" s="1083"/>
      <c r="AE157" s="1083"/>
      <c r="AF157" s="1084"/>
      <c r="AG157" s="1039" t="s">
        <v>57</v>
      </c>
      <c r="AH157" s="981"/>
      <c r="AI157" s="981"/>
      <c r="AJ157" s="981"/>
      <c r="AK157" s="981"/>
      <c r="AL157" s="981"/>
      <c r="AM157" s="981"/>
      <c r="AN157" s="981"/>
      <c r="AO157" s="981"/>
      <c r="AP157" s="982"/>
      <c r="AQ157" s="898" t="s">
        <v>11</v>
      </c>
      <c r="AR157" s="896"/>
      <c r="AS157" s="896"/>
      <c r="AT157" s="896"/>
      <c r="AU157" s="896"/>
      <c r="AV157" s="896"/>
      <c r="AW157" s="896"/>
      <c r="AX157" s="896"/>
      <c r="AY157" s="896"/>
      <c r="AZ157" s="896"/>
      <c r="BA157" s="896"/>
      <c r="BB157" s="896"/>
      <c r="BC157" s="896"/>
      <c r="BD157" s="896"/>
      <c r="BE157" s="896"/>
      <c r="BF157" s="896"/>
      <c r="BG157" s="896"/>
      <c r="BH157" s="896"/>
      <c r="BI157" s="897"/>
      <c r="BJ157" s="950">
        <f>IF(入力!C172="あり",入力!$R$5,)</f>
        <v>0</v>
      </c>
      <c r="BK157" s="950"/>
      <c r="BL157" s="950"/>
      <c r="BM157" s="950"/>
    </row>
    <row r="158" spans="1:65" ht="22.7" hidden="1" customHeight="1">
      <c r="A158" s="984"/>
      <c r="B158" s="988"/>
      <c r="C158" s="989"/>
      <c r="D158" s="989"/>
      <c r="E158" s="989"/>
      <c r="F158" s="989"/>
      <c r="G158" s="989"/>
      <c r="H158" s="989"/>
      <c r="I158" s="990"/>
      <c r="J158" s="997"/>
      <c r="K158" s="998"/>
      <c r="L158" s="998"/>
      <c r="M158" s="998"/>
      <c r="N158" s="999"/>
      <c r="O158" s="1024"/>
      <c r="P158" s="1025"/>
      <c r="Q158" s="1025"/>
      <c r="R158" s="1026"/>
      <c r="S158" s="1033"/>
      <c r="T158" s="1034"/>
      <c r="U158" s="1034"/>
      <c r="V158" s="1034"/>
      <c r="W158" s="1034"/>
      <c r="X158" s="1034"/>
      <c r="Y158" s="1035"/>
      <c r="Z158" s="1082"/>
      <c r="AA158" s="1083"/>
      <c r="AB158" s="1083"/>
      <c r="AC158" s="1083"/>
      <c r="AD158" s="1083"/>
      <c r="AE158" s="1083"/>
      <c r="AF158" s="1084"/>
      <c r="AG158" s="1039" t="s">
        <v>84</v>
      </c>
      <c r="AH158" s="981"/>
      <c r="AI158" s="981"/>
      <c r="AJ158" s="981"/>
      <c r="AK158" s="981"/>
      <c r="AL158" s="981"/>
      <c r="AM158" s="981"/>
      <c r="AN158" s="981"/>
      <c r="AO158" s="981"/>
      <c r="AP158" s="982"/>
      <c r="AQ158" s="898" t="s">
        <v>8</v>
      </c>
      <c r="AR158" s="896"/>
      <c r="AS158" s="896"/>
      <c r="AT158" s="896"/>
      <c r="AU158" s="896"/>
      <c r="AV158" s="896"/>
      <c r="AW158" s="896"/>
      <c r="AX158" s="896"/>
      <c r="AY158" s="896"/>
      <c r="AZ158" s="896"/>
      <c r="BA158" s="896"/>
      <c r="BB158" s="896"/>
      <c r="BC158" s="896"/>
      <c r="BD158" s="896"/>
      <c r="BE158" s="896"/>
      <c r="BF158" s="896"/>
      <c r="BG158" s="896"/>
      <c r="BH158" s="896"/>
      <c r="BI158" s="897"/>
      <c r="BJ158" s="950">
        <f>IF(入力!C173="あり",入力!$R$5,)</f>
        <v>0</v>
      </c>
      <c r="BK158" s="950"/>
      <c r="BL158" s="950"/>
      <c r="BM158" s="950"/>
    </row>
    <row r="159" spans="1:65" ht="42" hidden="1" customHeight="1">
      <c r="A159" s="984"/>
      <c r="B159" s="988"/>
      <c r="C159" s="989"/>
      <c r="D159" s="989"/>
      <c r="E159" s="989"/>
      <c r="F159" s="989"/>
      <c r="G159" s="989"/>
      <c r="H159" s="989"/>
      <c r="I159" s="990"/>
      <c r="J159" s="997"/>
      <c r="K159" s="998"/>
      <c r="L159" s="998"/>
      <c r="M159" s="998"/>
      <c r="N159" s="999"/>
      <c r="O159" s="1024"/>
      <c r="P159" s="1025"/>
      <c r="Q159" s="1025"/>
      <c r="R159" s="1026"/>
      <c r="S159" s="1033"/>
      <c r="T159" s="1034"/>
      <c r="U159" s="1034"/>
      <c r="V159" s="1034"/>
      <c r="W159" s="1034"/>
      <c r="X159" s="1034"/>
      <c r="Y159" s="1035"/>
      <c r="Z159" s="1082"/>
      <c r="AA159" s="1083"/>
      <c r="AB159" s="1083"/>
      <c r="AC159" s="1083"/>
      <c r="AD159" s="1083"/>
      <c r="AE159" s="1083"/>
      <c r="AF159" s="1084"/>
      <c r="AG159" s="1039" t="s">
        <v>111</v>
      </c>
      <c r="AH159" s="981"/>
      <c r="AI159" s="981"/>
      <c r="AJ159" s="981"/>
      <c r="AK159" s="981"/>
      <c r="AL159" s="981"/>
      <c r="AM159" s="981"/>
      <c r="AN159" s="981"/>
      <c r="AO159" s="981"/>
      <c r="AP159" s="982"/>
      <c r="AQ159" s="895" t="s">
        <v>123</v>
      </c>
      <c r="AR159" s="896"/>
      <c r="AS159" s="896"/>
      <c r="AT159" s="896"/>
      <c r="AU159" s="896"/>
      <c r="AV159" s="896"/>
      <c r="AW159" s="896"/>
      <c r="AX159" s="896"/>
      <c r="AY159" s="896"/>
      <c r="AZ159" s="896"/>
      <c r="BA159" s="896"/>
      <c r="BB159" s="896"/>
      <c r="BC159" s="896"/>
      <c r="BD159" s="896"/>
      <c r="BE159" s="896"/>
      <c r="BF159" s="896"/>
      <c r="BG159" s="896"/>
      <c r="BH159" s="896"/>
      <c r="BI159" s="897"/>
      <c r="BJ159" s="950">
        <f>IF(入力!C174="あり",入力!$R$5,)</f>
        <v>0</v>
      </c>
      <c r="BK159" s="950"/>
      <c r="BL159" s="950"/>
      <c r="BM159" s="950"/>
    </row>
    <row r="160" spans="1:65" ht="21.75" hidden="1" customHeight="1">
      <c r="A160" s="984"/>
      <c r="B160" s="988"/>
      <c r="C160" s="989"/>
      <c r="D160" s="989"/>
      <c r="E160" s="989"/>
      <c r="F160" s="989"/>
      <c r="G160" s="989"/>
      <c r="H160" s="989"/>
      <c r="I160" s="990"/>
      <c r="J160" s="997"/>
      <c r="K160" s="998"/>
      <c r="L160" s="998"/>
      <c r="M160" s="998"/>
      <c r="N160" s="999"/>
      <c r="O160" s="1024"/>
      <c r="P160" s="1025"/>
      <c r="Q160" s="1025"/>
      <c r="R160" s="1026"/>
      <c r="S160" s="1033"/>
      <c r="T160" s="1034"/>
      <c r="U160" s="1034"/>
      <c r="V160" s="1034"/>
      <c r="W160" s="1034"/>
      <c r="X160" s="1034"/>
      <c r="Y160" s="1035"/>
      <c r="Z160" s="1082"/>
      <c r="AA160" s="1083"/>
      <c r="AB160" s="1083"/>
      <c r="AC160" s="1083"/>
      <c r="AD160" s="1083"/>
      <c r="AE160" s="1083"/>
      <c r="AF160" s="1084"/>
      <c r="AG160" s="1039" t="s">
        <v>124</v>
      </c>
      <c r="AH160" s="981"/>
      <c r="AI160" s="981"/>
      <c r="AJ160" s="981"/>
      <c r="AK160" s="981"/>
      <c r="AL160" s="981"/>
      <c r="AM160" s="981"/>
      <c r="AN160" s="981"/>
      <c r="AO160" s="981"/>
      <c r="AP160" s="982"/>
      <c r="AQ160" s="898" t="s">
        <v>50</v>
      </c>
      <c r="AR160" s="896"/>
      <c r="AS160" s="896"/>
      <c r="AT160" s="896"/>
      <c r="AU160" s="896"/>
      <c r="AV160" s="896"/>
      <c r="AW160" s="896"/>
      <c r="AX160" s="896"/>
      <c r="AY160" s="896"/>
      <c r="AZ160" s="896"/>
      <c r="BA160" s="896"/>
      <c r="BB160" s="896"/>
      <c r="BC160" s="896"/>
      <c r="BD160" s="896"/>
      <c r="BE160" s="896"/>
      <c r="BF160" s="896"/>
      <c r="BG160" s="896"/>
      <c r="BH160" s="896"/>
      <c r="BI160" s="897"/>
      <c r="BJ160" s="950">
        <f>IF(入力!C175="あり",入力!$R$5,)</f>
        <v>0</v>
      </c>
      <c r="BK160" s="950"/>
      <c r="BL160" s="950"/>
      <c r="BM160" s="950"/>
    </row>
    <row r="161" spans="1:65" ht="21.95" hidden="1" customHeight="1">
      <c r="A161" s="984"/>
      <c r="B161" s="988"/>
      <c r="C161" s="989"/>
      <c r="D161" s="989"/>
      <c r="E161" s="989"/>
      <c r="F161" s="989"/>
      <c r="G161" s="989"/>
      <c r="H161" s="989"/>
      <c r="I161" s="990"/>
      <c r="J161" s="997"/>
      <c r="K161" s="998"/>
      <c r="L161" s="998"/>
      <c r="M161" s="998"/>
      <c r="N161" s="999"/>
      <c r="O161" s="1024"/>
      <c r="P161" s="1025"/>
      <c r="Q161" s="1025"/>
      <c r="R161" s="1026"/>
      <c r="S161" s="1033"/>
      <c r="T161" s="1034"/>
      <c r="U161" s="1034"/>
      <c r="V161" s="1034"/>
      <c r="W161" s="1034"/>
      <c r="X161" s="1034"/>
      <c r="Y161" s="1035"/>
      <c r="Z161" s="1082"/>
      <c r="AA161" s="1083"/>
      <c r="AB161" s="1083"/>
      <c r="AC161" s="1083"/>
      <c r="AD161" s="1083"/>
      <c r="AE161" s="1083"/>
      <c r="AF161" s="1084"/>
      <c r="AG161" s="980" t="s">
        <v>115</v>
      </c>
      <c r="AH161" s="981"/>
      <c r="AI161" s="981"/>
      <c r="AJ161" s="981"/>
      <c r="AK161" s="981"/>
      <c r="AL161" s="981"/>
      <c r="AM161" s="981"/>
      <c r="AN161" s="981"/>
      <c r="AO161" s="981"/>
      <c r="AP161" s="982"/>
      <c r="AQ161" s="895" t="s">
        <v>8</v>
      </c>
      <c r="AR161" s="896"/>
      <c r="AS161" s="896"/>
      <c r="AT161" s="896"/>
      <c r="AU161" s="896"/>
      <c r="AV161" s="896"/>
      <c r="AW161" s="896"/>
      <c r="AX161" s="896"/>
      <c r="AY161" s="896"/>
      <c r="AZ161" s="896"/>
      <c r="BA161" s="896"/>
      <c r="BB161" s="896"/>
      <c r="BC161" s="896"/>
      <c r="BD161" s="896"/>
      <c r="BE161" s="896"/>
      <c r="BF161" s="896"/>
      <c r="BG161" s="896"/>
      <c r="BH161" s="896"/>
      <c r="BI161" s="897"/>
      <c r="BJ161" s="950">
        <f>IF(入力!C176="あり",入力!$R$5,)</f>
        <v>0</v>
      </c>
      <c r="BK161" s="950"/>
      <c r="BL161" s="950"/>
      <c r="BM161" s="950"/>
    </row>
    <row r="162" spans="1:65" ht="21.95" hidden="1" customHeight="1">
      <c r="A162" s="984"/>
      <c r="B162" s="988"/>
      <c r="C162" s="989"/>
      <c r="D162" s="989"/>
      <c r="E162" s="989"/>
      <c r="F162" s="989"/>
      <c r="G162" s="989"/>
      <c r="H162" s="989"/>
      <c r="I162" s="990"/>
      <c r="J162" s="997"/>
      <c r="K162" s="998"/>
      <c r="L162" s="998"/>
      <c r="M162" s="998"/>
      <c r="N162" s="999"/>
      <c r="O162" s="1024"/>
      <c r="P162" s="1025"/>
      <c r="Q162" s="1025"/>
      <c r="R162" s="1026"/>
      <c r="S162" s="1033"/>
      <c r="T162" s="1034"/>
      <c r="U162" s="1034"/>
      <c r="V162" s="1034"/>
      <c r="W162" s="1034"/>
      <c r="X162" s="1034"/>
      <c r="Y162" s="1035"/>
      <c r="Z162" s="1082"/>
      <c r="AA162" s="1083"/>
      <c r="AB162" s="1083"/>
      <c r="AC162" s="1083"/>
      <c r="AD162" s="1083"/>
      <c r="AE162" s="1083"/>
      <c r="AF162" s="1084"/>
      <c r="AG162" s="1039" t="s">
        <v>71</v>
      </c>
      <c r="AH162" s="981"/>
      <c r="AI162" s="981"/>
      <c r="AJ162" s="981"/>
      <c r="AK162" s="981"/>
      <c r="AL162" s="981"/>
      <c r="AM162" s="981"/>
      <c r="AN162" s="981"/>
      <c r="AO162" s="981"/>
      <c r="AP162" s="982"/>
      <c r="AQ162" s="898" t="s">
        <v>4</v>
      </c>
      <c r="AR162" s="910"/>
      <c r="AS162" s="910"/>
      <c r="AT162" s="910"/>
      <c r="AU162" s="910"/>
      <c r="AV162" s="910"/>
      <c r="AW162" s="910"/>
      <c r="AX162" s="910"/>
      <c r="AY162" s="910"/>
      <c r="AZ162" s="910"/>
      <c r="BA162" s="910"/>
      <c r="BB162" s="910"/>
      <c r="BC162" s="910"/>
      <c r="BD162" s="910"/>
      <c r="BE162" s="910"/>
      <c r="BF162" s="910"/>
      <c r="BG162" s="910"/>
      <c r="BH162" s="910"/>
      <c r="BI162" s="911"/>
      <c r="BJ162" s="950">
        <f>IF(入力!C177="あり",入力!$R$5,)</f>
        <v>0</v>
      </c>
      <c r="BK162" s="950"/>
      <c r="BL162" s="950"/>
      <c r="BM162" s="950"/>
    </row>
    <row r="163" spans="1:65" ht="44.1" hidden="1" customHeight="1">
      <c r="A163" s="984"/>
      <c r="B163" s="988"/>
      <c r="C163" s="989"/>
      <c r="D163" s="989"/>
      <c r="E163" s="989"/>
      <c r="F163" s="989"/>
      <c r="G163" s="989"/>
      <c r="H163" s="989"/>
      <c r="I163" s="990"/>
      <c r="J163" s="997"/>
      <c r="K163" s="998"/>
      <c r="L163" s="998"/>
      <c r="M163" s="998"/>
      <c r="N163" s="999"/>
      <c r="O163" s="1024"/>
      <c r="P163" s="1025"/>
      <c r="Q163" s="1025"/>
      <c r="R163" s="1026"/>
      <c r="S163" s="1033"/>
      <c r="T163" s="1034"/>
      <c r="U163" s="1034"/>
      <c r="V163" s="1034"/>
      <c r="W163" s="1034"/>
      <c r="X163" s="1034"/>
      <c r="Y163" s="1035"/>
      <c r="Z163" s="1082"/>
      <c r="AA163" s="1083"/>
      <c r="AB163" s="1083"/>
      <c r="AC163" s="1083"/>
      <c r="AD163" s="1083"/>
      <c r="AE163" s="1083"/>
      <c r="AF163" s="1084"/>
      <c r="AG163" s="1039" t="s">
        <v>72</v>
      </c>
      <c r="AH163" s="981"/>
      <c r="AI163" s="981"/>
      <c r="AJ163" s="981"/>
      <c r="AK163" s="981"/>
      <c r="AL163" s="981"/>
      <c r="AM163" s="981"/>
      <c r="AN163" s="981"/>
      <c r="AO163" s="981"/>
      <c r="AP163" s="982"/>
      <c r="AQ163" s="895" t="s">
        <v>5</v>
      </c>
      <c r="AR163" s="896"/>
      <c r="AS163" s="896"/>
      <c r="AT163" s="896"/>
      <c r="AU163" s="896"/>
      <c r="AV163" s="896"/>
      <c r="AW163" s="896"/>
      <c r="AX163" s="896"/>
      <c r="AY163" s="896"/>
      <c r="AZ163" s="896"/>
      <c r="BA163" s="896"/>
      <c r="BB163" s="896"/>
      <c r="BC163" s="896"/>
      <c r="BD163" s="896"/>
      <c r="BE163" s="896"/>
      <c r="BF163" s="896"/>
      <c r="BG163" s="896"/>
      <c r="BH163" s="896"/>
      <c r="BI163" s="897"/>
      <c r="BJ163" s="950">
        <f>IF(入力!C178="あり",入力!$R$5,)</f>
        <v>0</v>
      </c>
      <c r="BK163" s="950"/>
      <c r="BL163" s="950"/>
      <c r="BM163" s="950"/>
    </row>
    <row r="164" spans="1:65" ht="21.75" hidden="1" customHeight="1">
      <c r="A164" s="984"/>
      <c r="B164" s="988"/>
      <c r="C164" s="989"/>
      <c r="D164" s="989"/>
      <c r="E164" s="989"/>
      <c r="F164" s="989"/>
      <c r="G164" s="989"/>
      <c r="H164" s="989"/>
      <c r="I164" s="990"/>
      <c r="J164" s="997"/>
      <c r="K164" s="998"/>
      <c r="L164" s="998"/>
      <c r="M164" s="998"/>
      <c r="N164" s="999"/>
      <c r="O164" s="1024"/>
      <c r="P164" s="1025"/>
      <c r="Q164" s="1025"/>
      <c r="R164" s="1026"/>
      <c r="S164" s="1033"/>
      <c r="T164" s="1034"/>
      <c r="U164" s="1034"/>
      <c r="V164" s="1034"/>
      <c r="W164" s="1034"/>
      <c r="X164" s="1034"/>
      <c r="Y164" s="1035"/>
      <c r="Z164" s="1082"/>
      <c r="AA164" s="1083"/>
      <c r="AB164" s="1083"/>
      <c r="AC164" s="1083"/>
      <c r="AD164" s="1083"/>
      <c r="AE164" s="1083"/>
      <c r="AF164" s="1084"/>
      <c r="AG164" s="1039" t="s">
        <v>73</v>
      </c>
      <c r="AH164" s="981"/>
      <c r="AI164" s="981"/>
      <c r="AJ164" s="981"/>
      <c r="AK164" s="981"/>
      <c r="AL164" s="981"/>
      <c r="AM164" s="981"/>
      <c r="AN164" s="981"/>
      <c r="AO164" s="981"/>
      <c r="AP164" s="982"/>
      <c r="AQ164" s="898" t="s">
        <v>74</v>
      </c>
      <c r="AR164" s="896"/>
      <c r="AS164" s="896"/>
      <c r="AT164" s="896"/>
      <c r="AU164" s="896"/>
      <c r="AV164" s="896"/>
      <c r="AW164" s="896"/>
      <c r="AX164" s="896"/>
      <c r="AY164" s="896"/>
      <c r="AZ164" s="896"/>
      <c r="BA164" s="896"/>
      <c r="BB164" s="896"/>
      <c r="BC164" s="896"/>
      <c r="BD164" s="896"/>
      <c r="BE164" s="896"/>
      <c r="BF164" s="896"/>
      <c r="BG164" s="896"/>
      <c r="BH164" s="896"/>
      <c r="BI164" s="897"/>
      <c r="BJ164" s="950">
        <f>IF(入力!C179="あり",入力!$R$5,)</f>
        <v>0</v>
      </c>
      <c r="BK164" s="950"/>
      <c r="BL164" s="950"/>
      <c r="BM164" s="950"/>
    </row>
    <row r="165" spans="1:65" ht="21.75" hidden="1" customHeight="1">
      <c r="A165" s="984"/>
      <c r="B165" s="991"/>
      <c r="C165" s="992"/>
      <c r="D165" s="992"/>
      <c r="E165" s="992"/>
      <c r="F165" s="992"/>
      <c r="G165" s="992"/>
      <c r="H165" s="992"/>
      <c r="I165" s="993"/>
      <c r="J165" s="1000"/>
      <c r="K165" s="1001"/>
      <c r="L165" s="1001"/>
      <c r="M165" s="1001"/>
      <c r="N165" s="1002"/>
      <c r="O165" s="1027"/>
      <c r="P165" s="1028"/>
      <c r="Q165" s="1028"/>
      <c r="R165" s="1029"/>
      <c r="S165" s="1036"/>
      <c r="T165" s="1037"/>
      <c r="U165" s="1037"/>
      <c r="V165" s="1037"/>
      <c r="W165" s="1037"/>
      <c r="X165" s="1037"/>
      <c r="Y165" s="1038"/>
      <c r="Z165" s="1085"/>
      <c r="AA165" s="1086"/>
      <c r="AB165" s="1086"/>
      <c r="AC165" s="1086"/>
      <c r="AD165" s="1086"/>
      <c r="AE165" s="1086"/>
      <c r="AF165" s="1087"/>
      <c r="AG165" s="1039" t="s">
        <v>79</v>
      </c>
      <c r="AH165" s="981"/>
      <c r="AI165" s="981"/>
      <c r="AJ165" s="981"/>
      <c r="AK165" s="981"/>
      <c r="AL165" s="981"/>
      <c r="AM165" s="981"/>
      <c r="AN165" s="981"/>
      <c r="AO165" s="981"/>
      <c r="AP165" s="982"/>
      <c r="AQ165" s="898" t="s">
        <v>80</v>
      </c>
      <c r="AR165" s="896"/>
      <c r="AS165" s="896"/>
      <c r="AT165" s="896"/>
      <c r="AU165" s="896"/>
      <c r="AV165" s="896"/>
      <c r="AW165" s="896"/>
      <c r="AX165" s="896"/>
      <c r="AY165" s="896"/>
      <c r="AZ165" s="896"/>
      <c r="BA165" s="896"/>
      <c r="BB165" s="896"/>
      <c r="BC165" s="896"/>
      <c r="BD165" s="896"/>
      <c r="BE165" s="896"/>
      <c r="BF165" s="896"/>
      <c r="BG165" s="896"/>
      <c r="BH165" s="896"/>
      <c r="BI165" s="897"/>
      <c r="BJ165" s="950">
        <f>IF(入力!C180="あり",入力!$R$5,)</f>
        <v>0</v>
      </c>
      <c r="BK165" s="950"/>
      <c r="BL165" s="950"/>
      <c r="BM165" s="950"/>
    </row>
    <row r="166" spans="1:65" ht="21.95" hidden="1" customHeight="1">
      <c r="A166" s="984" t="s">
        <v>21</v>
      </c>
      <c r="B166" s="1043" t="s">
        <v>125</v>
      </c>
      <c r="C166" s="1044"/>
      <c r="D166" s="1044"/>
      <c r="E166" s="1044"/>
      <c r="F166" s="1044"/>
      <c r="G166" s="1044"/>
      <c r="H166" s="1044"/>
      <c r="I166" s="1045"/>
      <c r="J166" s="1052"/>
      <c r="K166" s="1053"/>
      <c r="L166" s="1053"/>
      <c r="M166" s="1053"/>
      <c r="N166" s="1054"/>
      <c r="O166" s="1061"/>
      <c r="P166" s="1062"/>
      <c r="Q166" s="1062"/>
      <c r="R166" s="1063"/>
      <c r="S166" s="1070"/>
      <c r="T166" s="1071"/>
      <c r="U166" s="1071"/>
      <c r="V166" s="1071"/>
      <c r="W166" s="1071"/>
      <c r="X166" s="1071"/>
      <c r="Y166" s="1072"/>
      <c r="Z166" s="1061"/>
      <c r="AA166" s="1062"/>
      <c r="AB166" s="1062"/>
      <c r="AC166" s="1062"/>
      <c r="AD166" s="1062"/>
      <c r="AE166" s="1062"/>
      <c r="AF166" s="1063"/>
      <c r="AG166" s="980" t="s">
        <v>22</v>
      </c>
      <c r="AH166" s="981"/>
      <c r="AI166" s="981"/>
      <c r="AJ166" s="981"/>
      <c r="AK166" s="981"/>
      <c r="AL166" s="981"/>
      <c r="AM166" s="981"/>
      <c r="AN166" s="981"/>
      <c r="AO166" s="981"/>
      <c r="AP166" s="982"/>
      <c r="AQ166" s="895" t="s">
        <v>126</v>
      </c>
      <c r="AR166" s="896"/>
      <c r="AS166" s="896"/>
      <c r="AT166" s="896"/>
      <c r="AU166" s="896"/>
      <c r="AV166" s="896"/>
      <c r="AW166" s="896"/>
      <c r="AX166" s="896"/>
      <c r="AY166" s="896"/>
      <c r="AZ166" s="896"/>
      <c r="BA166" s="896"/>
      <c r="BB166" s="896"/>
      <c r="BC166" s="896"/>
      <c r="BD166" s="896"/>
      <c r="BE166" s="896"/>
      <c r="BF166" s="896"/>
      <c r="BG166" s="896"/>
      <c r="BH166" s="896"/>
      <c r="BI166" s="897"/>
      <c r="BJ166" s="950">
        <f>IF(入力!C181="あり",入力!$R$5,)</f>
        <v>0</v>
      </c>
      <c r="BK166" s="950"/>
      <c r="BL166" s="950"/>
      <c r="BM166" s="950"/>
    </row>
    <row r="167" spans="1:65" ht="21.95" hidden="1" customHeight="1">
      <c r="A167" s="984"/>
      <c r="B167" s="1046"/>
      <c r="C167" s="1047"/>
      <c r="D167" s="1047"/>
      <c r="E167" s="1047"/>
      <c r="F167" s="1047"/>
      <c r="G167" s="1047"/>
      <c r="H167" s="1047"/>
      <c r="I167" s="1048"/>
      <c r="J167" s="1055"/>
      <c r="K167" s="1056"/>
      <c r="L167" s="1056"/>
      <c r="M167" s="1056"/>
      <c r="N167" s="1057"/>
      <c r="O167" s="1064"/>
      <c r="P167" s="1065"/>
      <c r="Q167" s="1065"/>
      <c r="R167" s="1066"/>
      <c r="S167" s="1073"/>
      <c r="T167" s="1074"/>
      <c r="U167" s="1074"/>
      <c r="V167" s="1074"/>
      <c r="W167" s="1074"/>
      <c r="X167" s="1074"/>
      <c r="Y167" s="1075"/>
      <c r="Z167" s="1064"/>
      <c r="AA167" s="1065"/>
      <c r="AB167" s="1065"/>
      <c r="AC167" s="1065"/>
      <c r="AD167" s="1065"/>
      <c r="AE167" s="1065"/>
      <c r="AF167" s="1066"/>
      <c r="AG167" s="1039" t="s">
        <v>20</v>
      </c>
      <c r="AH167" s="981"/>
      <c r="AI167" s="981"/>
      <c r="AJ167" s="981"/>
      <c r="AK167" s="981"/>
      <c r="AL167" s="981"/>
      <c r="AM167" s="981"/>
      <c r="AN167" s="981"/>
      <c r="AO167" s="981"/>
      <c r="AP167" s="982"/>
      <c r="AQ167" s="898" t="s">
        <v>8</v>
      </c>
      <c r="AR167" s="896"/>
      <c r="AS167" s="896"/>
      <c r="AT167" s="896"/>
      <c r="AU167" s="896"/>
      <c r="AV167" s="896"/>
      <c r="AW167" s="896"/>
      <c r="AX167" s="896"/>
      <c r="AY167" s="896"/>
      <c r="AZ167" s="896"/>
      <c r="BA167" s="896"/>
      <c r="BB167" s="896"/>
      <c r="BC167" s="896"/>
      <c r="BD167" s="896"/>
      <c r="BE167" s="896"/>
      <c r="BF167" s="896"/>
      <c r="BG167" s="896"/>
      <c r="BH167" s="896"/>
      <c r="BI167" s="897"/>
      <c r="BJ167" s="950">
        <f>IF(入力!C182="あり",入力!$R$5,)</f>
        <v>0</v>
      </c>
      <c r="BK167" s="950"/>
      <c r="BL167" s="950"/>
      <c r="BM167" s="950"/>
    </row>
    <row r="168" spans="1:65" ht="21.95" hidden="1" customHeight="1">
      <c r="A168" s="984"/>
      <c r="B168" s="1046"/>
      <c r="C168" s="1047"/>
      <c r="D168" s="1047"/>
      <c r="E168" s="1047"/>
      <c r="F168" s="1047"/>
      <c r="G168" s="1047"/>
      <c r="H168" s="1047"/>
      <c r="I168" s="1048"/>
      <c r="J168" s="1055"/>
      <c r="K168" s="1056"/>
      <c r="L168" s="1056"/>
      <c r="M168" s="1056"/>
      <c r="N168" s="1057"/>
      <c r="O168" s="1064"/>
      <c r="P168" s="1065"/>
      <c r="Q168" s="1065"/>
      <c r="R168" s="1066"/>
      <c r="S168" s="1073"/>
      <c r="T168" s="1074"/>
      <c r="U168" s="1074"/>
      <c r="V168" s="1074"/>
      <c r="W168" s="1074"/>
      <c r="X168" s="1074"/>
      <c r="Y168" s="1075"/>
      <c r="Z168" s="1064"/>
      <c r="AA168" s="1065"/>
      <c r="AB168" s="1065"/>
      <c r="AC168" s="1065"/>
      <c r="AD168" s="1065"/>
      <c r="AE168" s="1065"/>
      <c r="AF168" s="1066"/>
      <c r="AG168" s="1039" t="s">
        <v>95</v>
      </c>
      <c r="AH168" s="981"/>
      <c r="AI168" s="981"/>
      <c r="AJ168" s="981"/>
      <c r="AK168" s="981"/>
      <c r="AL168" s="981"/>
      <c r="AM168" s="981"/>
      <c r="AN168" s="981"/>
      <c r="AO168" s="981"/>
      <c r="AP168" s="982"/>
      <c r="AQ168" s="898" t="s">
        <v>8</v>
      </c>
      <c r="AR168" s="896"/>
      <c r="AS168" s="896"/>
      <c r="AT168" s="896"/>
      <c r="AU168" s="896"/>
      <c r="AV168" s="896"/>
      <c r="AW168" s="896"/>
      <c r="AX168" s="896"/>
      <c r="AY168" s="896"/>
      <c r="AZ168" s="896"/>
      <c r="BA168" s="896"/>
      <c r="BB168" s="896"/>
      <c r="BC168" s="896"/>
      <c r="BD168" s="896"/>
      <c r="BE168" s="896"/>
      <c r="BF168" s="896"/>
      <c r="BG168" s="896"/>
      <c r="BH168" s="896"/>
      <c r="BI168" s="897"/>
      <c r="BJ168" s="950">
        <f>IF(入力!C183="あり",入力!$R$5,)</f>
        <v>0</v>
      </c>
      <c r="BK168" s="950"/>
      <c r="BL168" s="950"/>
      <c r="BM168" s="950"/>
    </row>
    <row r="169" spans="1:65" ht="21.95" hidden="1" customHeight="1">
      <c r="A169" s="984"/>
      <c r="B169" s="1046"/>
      <c r="C169" s="1047"/>
      <c r="D169" s="1047"/>
      <c r="E169" s="1047"/>
      <c r="F169" s="1047"/>
      <c r="G169" s="1047"/>
      <c r="H169" s="1047"/>
      <c r="I169" s="1048"/>
      <c r="J169" s="1055"/>
      <c r="K169" s="1056"/>
      <c r="L169" s="1056"/>
      <c r="M169" s="1056"/>
      <c r="N169" s="1057"/>
      <c r="O169" s="1064"/>
      <c r="P169" s="1065"/>
      <c r="Q169" s="1065"/>
      <c r="R169" s="1066"/>
      <c r="S169" s="1073"/>
      <c r="T169" s="1074"/>
      <c r="U169" s="1074"/>
      <c r="V169" s="1074"/>
      <c r="W169" s="1074"/>
      <c r="X169" s="1074"/>
      <c r="Y169" s="1075"/>
      <c r="Z169" s="1064"/>
      <c r="AA169" s="1065"/>
      <c r="AB169" s="1065"/>
      <c r="AC169" s="1065"/>
      <c r="AD169" s="1065"/>
      <c r="AE169" s="1065"/>
      <c r="AF169" s="1066"/>
      <c r="AG169" s="1039" t="s">
        <v>89</v>
      </c>
      <c r="AH169" s="981"/>
      <c r="AI169" s="981"/>
      <c r="AJ169" s="981"/>
      <c r="AK169" s="981"/>
      <c r="AL169" s="981"/>
      <c r="AM169" s="981"/>
      <c r="AN169" s="981"/>
      <c r="AO169" s="981"/>
      <c r="AP169" s="982"/>
      <c r="AQ169" s="898" t="s">
        <v>8</v>
      </c>
      <c r="AR169" s="896"/>
      <c r="AS169" s="896"/>
      <c r="AT169" s="896"/>
      <c r="AU169" s="896"/>
      <c r="AV169" s="896"/>
      <c r="AW169" s="896"/>
      <c r="AX169" s="896"/>
      <c r="AY169" s="896"/>
      <c r="AZ169" s="896"/>
      <c r="BA169" s="896"/>
      <c r="BB169" s="896"/>
      <c r="BC169" s="896"/>
      <c r="BD169" s="896"/>
      <c r="BE169" s="896"/>
      <c r="BF169" s="896"/>
      <c r="BG169" s="896"/>
      <c r="BH169" s="896"/>
      <c r="BI169" s="897"/>
      <c r="BJ169" s="950">
        <f>IF(入力!C184="あり",入力!$R$5,)</f>
        <v>0</v>
      </c>
      <c r="BK169" s="950"/>
      <c r="BL169" s="950"/>
      <c r="BM169" s="950"/>
    </row>
    <row r="170" spans="1:65" ht="21.95" hidden="1" customHeight="1">
      <c r="A170" s="984"/>
      <c r="B170" s="1046"/>
      <c r="C170" s="1047"/>
      <c r="D170" s="1047"/>
      <c r="E170" s="1047"/>
      <c r="F170" s="1047"/>
      <c r="G170" s="1047"/>
      <c r="H170" s="1047"/>
      <c r="I170" s="1048"/>
      <c r="J170" s="1055"/>
      <c r="K170" s="1056"/>
      <c r="L170" s="1056"/>
      <c r="M170" s="1056"/>
      <c r="N170" s="1057"/>
      <c r="O170" s="1064"/>
      <c r="P170" s="1065"/>
      <c r="Q170" s="1065"/>
      <c r="R170" s="1066"/>
      <c r="S170" s="1073"/>
      <c r="T170" s="1074"/>
      <c r="U170" s="1074"/>
      <c r="V170" s="1074"/>
      <c r="W170" s="1074"/>
      <c r="X170" s="1074"/>
      <c r="Y170" s="1075"/>
      <c r="Z170" s="1064"/>
      <c r="AA170" s="1065"/>
      <c r="AB170" s="1065"/>
      <c r="AC170" s="1065"/>
      <c r="AD170" s="1065"/>
      <c r="AE170" s="1065"/>
      <c r="AF170" s="1066"/>
      <c r="AG170" s="1039" t="s">
        <v>23</v>
      </c>
      <c r="AH170" s="981"/>
      <c r="AI170" s="981"/>
      <c r="AJ170" s="981"/>
      <c r="AK170" s="981"/>
      <c r="AL170" s="981"/>
      <c r="AM170" s="981"/>
      <c r="AN170" s="981"/>
      <c r="AO170" s="981"/>
      <c r="AP170" s="982"/>
      <c r="AQ170" s="898" t="s">
        <v>13</v>
      </c>
      <c r="AR170" s="896"/>
      <c r="AS170" s="896"/>
      <c r="AT170" s="896"/>
      <c r="AU170" s="896"/>
      <c r="AV170" s="896"/>
      <c r="AW170" s="896"/>
      <c r="AX170" s="896"/>
      <c r="AY170" s="896"/>
      <c r="AZ170" s="896"/>
      <c r="BA170" s="896"/>
      <c r="BB170" s="896"/>
      <c r="BC170" s="896"/>
      <c r="BD170" s="896"/>
      <c r="BE170" s="896"/>
      <c r="BF170" s="896"/>
      <c r="BG170" s="896"/>
      <c r="BH170" s="896"/>
      <c r="BI170" s="897"/>
      <c r="BJ170" s="950">
        <f>IF(入力!C185="あり",入力!$R$5,)</f>
        <v>0</v>
      </c>
      <c r="BK170" s="950"/>
      <c r="BL170" s="950"/>
      <c r="BM170" s="950"/>
    </row>
    <row r="171" spans="1:65" ht="21.95" hidden="1" customHeight="1">
      <c r="A171" s="984"/>
      <c r="B171" s="1046"/>
      <c r="C171" s="1047"/>
      <c r="D171" s="1047"/>
      <c r="E171" s="1047"/>
      <c r="F171" s="1047"/>
      <c r="G171" s="1047"/>
      <c r="H171" s="1047"/>
      <c r="I171" s="1048"/>
      <c r="J171" s="1055"/>
      <c r="K171" s="1056"/>
      <c r="L171" s="1056"/>
      <c r="M171" s="1056"/>
      <c r="N171" s="1057"/>
      <c r="O171" s="1064"/>
      <c r="P171" s="1065"/>
      <c r="Q171" s="1065"/>
      <c r="R171" s="1066"/>
      <c r="S171" s="1073"/>
      <c r="T171" s="1074"/>
      <c r="U171" s="1074"/>
      <c r="V171" s="1074"/>
      <c r="W171" s="1074"/>
      <c r="X171" s="1074"/>
      <c r="Y171" s="1075"/>
      <c r="Z171" s="1064"/>
      <c r="AA171" s="1065"/>
      <c r="AB171" s="1065"/>
      <c r="AC171" s="1065"/>
      <c r="AD171" s="1065"/>
      <c r="AE171" s="1065"/>
      <c r="AF171" s="1066"/>
      <c r="AG171" s="1039" t="s">
        <v>24</v>
      </c>
      <c r="AH171" s="981"/>
      <c r="AI171" s="981"/>
      <c r="AJ171" s="981"/>
      <c r="AK171" s="981"/>
      <c r="AL171" s="981"/>
      <c r="AM171" s="981"/>
      <c r="AN171" s="981"/>
      <c r="AO171" s="981"/>
      <c r="AP171" s="982"/>
      <c r="AQ171" s="898" t="s">
        <v>13</v>
      </c>
      <c r="AR171" s="896"/>
      <c r="AS171" s="896"/>
      <c r="AT171" s="896"/>
      <c r="AU171" s="896"/>
      <c r="AV171" s="896"/>
      <c r="AW171" s="896"/>
      <c r="AX171" s="896"/>
      <c r="AY171" s="896"/>
      <c r="AZ171" s="896"/>
      <c r="BA171" s="896"/>
      <c r="BB171" s="896"/>
      <c r="BC171" s="896"/>
      <c r="BD171" s="896"/>
      <c r="BE171" s="896"/>
      <c r="BF171" s="896"/>
      <c r="BG171" s="896"/>
      <c r="BH171" s="896"/>
      <c r="BI171" s="897"/>
      <c r="BJ171" s="950">
        <f>IF(入力!C186="あり",入力!$R$5,)</f>
        <v>0</v>
      </c>
      <c r="BK171" s="950"/>
      <c r="BL171" s="950"/>
      <c r="BM171" s="950"/>
    </row>
    <row r="172" spans="1:65" ht="21.95" hidden="1" customHeight="1">
      <c r="A172" s="984"/>
      <c r="B172" s="1046"/>
      <c r="C172" s="1047"/>
      <c r="D172" s="1047"/>
      <c r="E172" s="1047"/>
      <c r="F172" s="1047"/>
      <c r="G172" s="1047"/>
      <c r="H172" s="1047"/>
      <c r="I172" s="1048"/>
      <c r="J172" s="1055"/>
      <c r="K172" s="1056"/>
      <c r="L172" s="1056"/>
      <c r="M172" s="1056"/>
      <c r="N172" s="1057"/>
      <c r="O172" s="1064"/>
      <c r="P172" s="1065"/>
      <c r="Q172" s="1065"/>
      <c r="R172" s="1066"/>
      <c r="S172" s="1073"/>
      <c r="T172" s="1074"/>
      <c r="U172" s="1074"/>
      <c r="V172" s="1074"/>
      <c r="W172" s="1074"/>
      <c r="X172" s="1074"/>
      <c r="Y172" s="1075"/>
      <c r="Z172" s="1064"/>
      <c r="AA172" s="1065"/>
      <c r="AB172" s="1065"/>
      <c r="AC172" s="1065"/>
      <c r="AD172" s="1065"/>
      <c r="AE172" s="1065"/>
      <c r="AF172" s="1066"/>
      <c r="AG172" s="1039" t="s">
        <v>127</v>
      </c>
      <c r="AH172" s="981"/>
      <c r="AI172" s="981"/>
      <c r="AJ172" s="981"/>
      <c r="AK172" s="981"/>
      <c r="AL172" s="981"/>
      <c r="AM172" s="981"/>
      <c r="AN172" s="981"/>
      <c r="AO172" s="981"/>
      <c r="AP172" s="982"/>
      <c r="AQ172" s="898" t="s">
        <v>13</v>
      </c>
      <c r="AR172" s="896"/>
      <c r="AS172" s="896"/>
      <c r="AT172" s="896"/>
      <c r="AU172" s="896"/>
      <c r="AV172" s="896"/>
      <c r="AW172" s="896"/>
      <c r="AX172" s="896"/>
      <c r="AY172" s="896"/>
      <c r="AZ172" s="896"/>
      <c r="BA172" s="896"/>
      <c r="BB172" s="896"/>
      <c r="BC172" s="896"/>
      <c r="BD172" s="896"/>
      <c r="BE172" s="896"/>
      <c r="BF172" s="896"/>
      <c r="BG172" s="896"/>
      <c r="BH172" s="896"/>
      <c r="BI172" s="897"/>
      <c r="BJ172" s="950">
        <f>IF(入力!C187="あり",入力!$R$5,)</f>
        <v>0</v>
      </c>
      <c r="BK172" s="950"/>
      <c r="BL172" s="950"/>
      <c r="BM172" s="950"/>
    </row>
    <row r="173" spans="1:65" ht="21.95" hidden="1" customHeight="1">
      <c r="A173" s="984"/>
      <c r="B173" s="1046"/>
      <c r="C173" s="1047"/>
      <c r="D173" s="1047"/>
      <c r="E173" s="1047"/>
      <c r="F173" s="1047"/>
      <c r="G173" s="1047"/>
      <c r="H173" s="1047"/>
      <c r="I173" s="1048"/>
      <c r="J173" s="1055"/>
      <c r="K173" s="1056"/>
      <c r="L173" s="1056"/>
      <c r="M173" s="1056"/>
      <c r="N173" s="1057"/>
      <c r="O173" s="1064"/>
      <c r="P173" s="1065"/>
      <c r="Q173" s="1065"/>
      <c r="R173" s="1066"/>
      <c r="S173" s="1073"/>
      <c r="T173" s="1074"/>
      <c r="U173" s="1074"/>
      <c r="V173" s="1074"/>
      <c r="W173" s="1074"/>
      <c r="X173" s="1074"/>
      <c r="Y173" s="1075"/>
      <c r="Z173" s="1064"/>
      <c r="AA173" s="1065"/>
      <c r="AB173" s="1065"/>
      <c r="AC173" s="1065"/>
      <c r="AD173" s="1065"/>
      <c r="AE173" s="1065"/>
      <c r="AF173" s="1066"/>
      <c r="AG173" s="1039" t="s">
        <v>128</v>
      </c>
      <c r="AH173" s="981"/>
      <c r="AI173" s="981"/>
      <c r="AJ173" s="981"/>
      <c r="AK173" s="981"/>
      <c r="AL173" s="981"/>
      <c r="AM173" s="981"/>
      <c r="AN173" s="981"/>
      <c r="AO173" s="981"/>
      <c r="AP173" s="982"/>
      <c r="AQ173" s="898" t="s">
        <v>13</v>
      </c>
      <c r="AR173" s="896"/>
      <c r="AS173" s="896"/>
      <c r="AT173" s="896"/>
      <c r="AU173" s="896"/>
      <c r="AV173" s="896"/>
      <c r="AW173" s="896"/>
      <c r="AX173" s="896"/>
      <c r="AY173" s="896"/>
      <c r="AZ173" s="896"/>
      <c r="BA173" s="896"/>
      <c r="BB173" s="896"/>
      <c r="BC173" s="896"/>
      <c r="BD173" s="896"/>
      <c r="BE173" s="896"/>
      <c r="BF173" s="896"/>
      <c r="BG173" s="896"/>
      <c r="BH173" s="896"/>
      <c r="BI173" s="897"/>
      <c r="BJ173" s="950">
        <f>IF(入力!C188="あり",入力!$R$5,)</f>
        <v>0</v>
      </c>
      <c r="BK173" s="950"/>
      <c r="BL173" s="950"/>
      <c r="BM173" s="950"/>
    </row>
    <row r="174" spans="1:65" ht="21.95" hidden="1" customHeight="1">
      <c r="A174" s="984"/>
      <c r="B174" s="1046"/>
      <c r="C174" s="1047"/>
      <c r="D174" s="1047"/>
      <c r="E174" s="1047"/>
      <c r="F174" s="1047"/>
      <c r="G174" s="1047"/>
      <c r="H174" s="1047"/>
      <c r="I174" s="1048"/>
      <c r="J174" s="1055"/>
      <c r="K174" s="1056"/>
      <c r="L174" s="1056"/>
      <c r="M174" s="1056"/>
      <c r="N174" s="1057"/>
      <c r="O174" s="1064"/>
      <c r="P174" s="1065"/>
      <c r="Q174" s="1065"/>
      <c r="R174" s="1066"/>
      <c r="S174" s="1073"/>
      <c r="T174" s="1074"/>
      <c r="U174" s="1074"/>
      <c r="V174" s="1074"/>
      <c r="W174" s="1074"/>
      <c r="X174" s="1074"/>
      <c r="Y174" s="1075"/>
      <c r="Z174" s="1064"/>
      <c r="AA174" s="1065"/>
      <c r="AB174" s="1065"/>
      <c r="AC174" s="1065"/>
      <c r="AD174" s="1065"/>
      <c r="AE174" s="1065"/>
      <c r="AF174" s="1066"/>
      <c r="AG174" s="1039" t="s">
        <v>129</v>
      </c>
      <c r="AH174" s="981"/>
      <c r="AI174" s="981"/>
      <c r="AJ174" s="981"/>
      <c r="AK174" s="981"/>
      <c r="AL174" s="981"/>
      <c r="AM174" s="981"/>
      <c r="AN174" s="981"/>
      <c r="AO174" s="981"/>
      <c r="AP174" s="982"/>
      <c r="AQ174" s="898" t="s">
        <v>130</v>
      </c>
      <c r="AR174" s="896"/>
      <c r="AS174" s="896"/>
      <c r="AT174" s="896"/>
      <c r="AU174" s="896"/>
      <c r="AV174" s="896"/>
      <c r="AW174" s="896"/>
      <c r="AX174" s="896"/>
      <c r="AY174" s="896"/>
      <c r="AZ174" s="896"/>
      <c r="BA174" s="896"/>
      <c r="BB174" s="896"/>
      <c r="BC174" s="896"/>
      <c r="BD174" s="896"/>
      <c r="BE174" s="896"/>
      <c r="BF174" s="896"/>
      <c r="BG174" s="896"/>
      <c r="BH174" s="896"/>
      <c r="BI174" s="897"/>
      <c r="BJ174" s="950">
        <f>IF(入力!C189="あり",入力!$R$5,)</f>
        <v>0</v>
      </c>
      <c r="BK174" s="950"/>
      <c r="BL174" s="950"/>
      <c r="BM174" s="950"/>
    </row>
    <row r="175" spans="1:65" ht="21.95" hidden="1" customHeight="1">
      <c r="A175" s="984"/>
      <c r="B175" s="1046"/>
      <c r="C175" s="1047"/>
      <c r="D175" s="1047"/>
      <c r="E175" s="1047"/>
      <c r="F175" s="1047"/>
      <c r="G175" s="1047"/>
      <c r="H175" s="1047"/>
      <c r="I175" s="1048"/>
      <c r="J175" s="1055"/>
      <c r="K175" s="1056"/>
      <c r="L175" s="1056"/>
      <c r="M175" s="1056"/>
      <c r="N175" s="1057"/>
      <c r="O175" s="1064"/>
      <c r="P175" s="1065"/>
      <c r="Q175" s="1065"/>
      <c r="R175" s="1066"/>
      <c r="S175" s="1073"/>
      <c r="T175" s="1074"/>
      <c r="U175" s="1074"/>
      <c r="V175" s="1074"/>
      <c r="W175" s="1074"/>
      <c r="X175" s="1074"/>
      <c r="Y175" s="1075"/>
      <c r="Z175" s="1064"/>
      <c r="AA175" s="1065"/>
      <c r="AB175" s="1065"/>
      <c r="AC175" s="1065"/>
      <c r="AD175" s="1065"/>
      <c r="AE175" s="1065"/>
      <c r="AF175" s="1066"/>
      <c r="AG175" s="1088" t="s">
        <v>79</v>
      </c>
      <c r="AH175" s="1089"/>
      <c r="AI175" s="1089"/>
      <c r="AJ175" s="1089"/>
      <c r="AK175" s="1089"/>
      <c r="AL175" s="1089"/>
      <c r="AM175" s="1089"/>
      <c r="AN175" s="1089"/>
      <c r="AO175" s="1089"/>
      <c r="AP175" s="1090"/>
      <c r="AQ175" s="1091" t="s">
        <v>80</v>
      </c>
      <c r="AR175" s="1092"/>
      <c r="AS175" s="1092"/>
      <c r="AT175" s="1092"/>
      <c r="AU175" s="1092"/>
      <c r="AV175" s="1092"/>
      <c r="AW175" s="1092"/>
      <c r="AX175" s="1092"/>
      <c r="AY175" s="1092"/>
      <c r="AZ175" s="1092"/>
      <c r="BA175" s="1092"/>
      <c r="BB175" s="1092"/>
      <c r="BC175" s="1092"/>
      <c r="BD175" s="1092"/>
      <c r="BE175" s="1092"/>
      <c r="BF175" s="1092"/>
      <c r="BG175" s="1092"/>
      <c r="BH175" s="1092"/>
      <c r="BI175" s="1093"/>
      <c r="BJ175" s="950">
        <f>IF(入力!C190="あり",入力!$R$5,)</f>
        <v>0</v>
      </c>
      <c r="BK175" s="950"/>
      <c r="BL175" s="950"/>
      <c r="BM175" s="950"/>
    </row>
    <row r="176" spans="1:65" ht="21.95" hidden="1" customHeight="1">
      <c r="A176" s="984"/>
      <c r="B176" s="1046"/>
      <c r="C176" s="1047"/>
      <c r="D176" s="1047"/>
      <c r="E176" s="1047"/>
      <c r="F176" s="1047"/>
      <c r="G176" s="1047"/>
      <c r="H176" s="1047"/>
      <c r="I176" s="1048"/>
      <c r="J176" s="1055"/>
      <c r="K176" s="1056"/>
      <c r="L176" s="1056"/>
      <c r="M176" s="1056"/>
      <c r="N176" s="1057"/>
      <c r="O176" s="1064"/>
      <c r="P176" s="1065"/>
      <c r="Q176" s="1065"/>
      <c r="R176" s="1066"/>
      <c r="S176" s="1073"/>
      <c r="T176" s="1074"/>
      <c r="U176" s="1074"/>
      <c r="V176" s="1074"/>
      <c r="W176" s="1074"/>
      <c r="X176" s="1074"/>
      <c r="Y176" s="1075"/>
      <c r="Z176" s="1064"/>
      <c r="AA176" s="1065"/>
      <c r="AB176" s="1065"/>
      <c r="AC176" s="1065"/>
      <c r="AD176" s="1065"/>
      <c r="AE176" s="1065"/>
      <c r="AF176" s="1066"/>
      <c r="AG176" s="1039" t="s">
        <v>131</v>
      </c>
      <c r="AH176" s="981"/>
      <c r="AI176" s="981"/>
      <c r="AJ176" s="981"/>
      <c r="AK176" s="981"/>
      <c r="AL176" s="981"/>
      <c r="AM176" s="981"/>
      <c r="AN176" s="981"/>
      <c r="AO176" s="981"/>
      <c r="AP176" s="982"/>
      <c r="AQ176" s="898" t="s">
        <v>130</v>
      </c>
      <c r="AR176" s="896"/>
      <c r="AS176" s="896"/>
      <c r="AT176" s="896"/>
      <c r="AU176" s="896"/>
      <c r="AV176" s="896"/>
      <c r="AW176" s="896"/>
      <c r="AX176" s="896"/>
      <c r="AY176" s="896"/>
      <c r="AZ176" s="896"/>
      <c r="BA176" s="896"/>
      <c r="BB176" s="896"/>
      <c r="BC176" s="896"/>
      <c r="BD176" s="896"/>
      <c r="BE176" s="896"/>
      <c r="BF176" s="896"/>
      <c r="BG176" s="896"/>
      <c r="BH176" s="896"/>
      <c r="BI176" s="897"/>
      <c r="BJ176" s="950">
        <f>IF(入力!C191="あり",入力!$R$5,)</f>
        <v>0</v>
      </c>
      <c r="BK176" s="950"/>
      <c r="BL176" s="950"/>
      <c r="BM176" s="950"/>
    </row>
    <row r="177" spans="1:65" ht="21.95" hidden="1" customHeight="1">
      <c r="A177" s="984"/>
      <c r="B177" s="1046"/>
      <c r="C177" s="1047"/>
      <c r="D177" s="1047"/>
      <c r="E177" s="1047"/>
      <c r="F177" s="1047"/>
      <c r="G177" s="1047"/>
      <c r="H177" s="1047"/>
      <c r="I177" s="1048"/>
      <c r="J177" s="1055"/>
      <c r="K177" s="1056"/>
      <c r="L177" s="1056"/>
      <c r="M177" s="1056"/>
      <c r="N177" s="1057"/>
      <c r="O177" s="1064"/>
      <c r="P177" s="1065"/>
      <c r="Q177" s="1065"/>
      <c r="R177" s="1066"/>
      <c r="S177" s="1073"/>
      <c r="T177" s="1074"/>
      <c r="U177" s="1074"/>
      <c r="V177" s="1074"/>
      <c r="W177" s="1074"/>
      <c r="X177" s="1074"/>
      <c r="Y177" s="1075"/>
      <c r="Z177" s="1064"/>
      <c r="AA177" s="1065"/>
      <c r="AB177" s="1065"/>
      <c r="AC177" s="1065"/>
      <c r="AD177" s="1065"/>
      <c r="AE177" s="1065"/>
      <c r="AF177" s="1066"/>
      <c r="AG177" s="1039" t="s">
        <v>132</v>
      </c>
      <c r="AH177" s="981"/>
      <c r="AI177" s="981"/>
      <c r="AJ177" s="981"/>
      <c r="AK177" s="981"/>
      <c r="AL177" s="981"/>
      <c r="AM177" s="981"/>
      <c r="AN177" s="981"/>
      <c r="AO177" s="981"/>
      <c r="AP177" s="982"/>
      <c r="AQ177" s="898" t="s">
        <v>130</v>
      </c>
      <c r="AR177" s="896"/>
      <c r="AS177" s="896"/>
      <c r="AT177" s="896"/>
      <c r="AU177" s="896"/>
      <c r="AV177" s="896"/>
      <c r="AW177" s="896"/>
      <c r="AX177" s="896"/>
      <c r="AY177" s="896"/>
      <c r="AZ177" s="896"/>
      <c r="BA177" s="896"/>
      <c r="BB177" s="896"/>
      <c r="BC177" s="896"/>
      <c r="BD177" s="896"/>
      <c r="BE177" s="896"/>
      <c r="BF177" s="896"/>
      <c r="BG177" s="896"/>
      <c r="BH177" s="896"/>
      <c r="BI177" s="897"/>
      <c r="BJ177" s="950">
        <f>IF(入力!C192="あり",入力!$R$5,)</f>
        <v>0</v>
      </c>
      <c r="BK177" s="950"/>
      <c r="BL177" s="950"/>
      <c r="BM177" s="950"/>
    </row>
    <row r="178" spans="1:65" ht="21.95" hidden="1" customHeight="1" thickBot="1">
      <c r="A178" s="1042"/>
      <c r="B178" s="1049"/>
      <c r="C178" s="1050"/>
      <c r="D178" s="1050"/>
      <c r="E178" s="1050"/>
      <c r="F178" s="1050"/>
      <c r="G178" s="1050"/>
      <c r="H178" s="1050"/>
      <c r="I178" s="1051"/>
      <c r="J178" s="1058"/>
      <c r="K178" s="1059"/>
      <c r="L178" s="1059"/>
      <c r="M178" s="1059"/>
      <c r="N178" s="1060"/>
      <c r="O178" s="1067"/>
      <c r="P178" s="1068"/>
      <c r="Q178" s="1068"/>
      <c r="R178" s="1069"/>
      <c r="S178" s="1076"/>
      <c r="T178" s="1077"/>
      <c r="U178" s="1077"/>
      <c r="V178" s="1077"/>
      <c r="W178" s="1077"/>
      <c r="X178" s="1077"/>
      <c r="Y178" s="1078"/>
      <c r="Z178" s="1067"/>
      <c r="AA178" s="1068"/>
      <c r="AB178" s="1068"/>
      <c r="AC178" s="1068"/>
      <c r="AD178" s="1068"/>
      <c r="AE178" s="1068"/>
      <c r="AF178" s="1069"/>
      <c r="AG178" s="1096" t="s">
        <v>133</v>
      </c>
      <c r="AH178" s="1097"/>
      <c r="AI178" s="1097"/>
      <c r="AJ178" s="1097"/>
      <c r="AK178" s="1097"/>
      <c r="AL178" s="1097"/>
      <c r="AM178" s="1097"/>
      <c r="AN178" s="1097"/>
      <c r="AO178" s="1097"/>
      <c r="AP178" s="1098"/>
      <c r="AQ178" s="1099" t="s">
        <v>134</v>
      </c>
      <c r="AR178" s="1100"/>
      <c r="AS178" s="1100"/>
      <c r="AT178" s="1100"/>
      <c r="AU178" s="1100"/>
      <c r="AV178" s="1100"/>
      <c r="AW178" s="1100"/>
      <c r="AX178" s="1100"/>
      <c r="AY178" s="1100"/>
      <c r="AZ178" s="1100"/>
      <c r="BA178" s="1100"/>
      <c r="BB178" s="1100"/>
      <c r="BC178" s="1100"/>
      <c r="BD178" s="1100"/>
      <c r="BE178" s="1100"/>
      <c r="BF178" s="1100"/>
      <c r="BG178" s="1100"/>
      <c r="BH178" s="1100"/>
      <c r="BI178" s="1101"/>
      <c r="BJ178" s="950">
        <f>IF(入力!C193="あり",入力!$R$5,)</f>
        <v>0</v>
      </c>
      <c r="BK178" s="950"/>
      <c r="BL178" s="950"/>
      <c r="BM178" s="950"/>
    </row>
    <row r="179" spans="1:65" ht="15" customHeight="1">
      <c r="A179" s="65"/>
      <c r="B179" s="66"/>
      <c r="C179" s="1102"/>
      <c r="D179" s="1102"/>
      <c r="E179" s="1102"/>
      <c r="F179" s="1102"/>
      <c r="G179" s="1102"/>
      <c r="H179" s="1102"/>
      <c r="I179" s="1102"/>
      <c r="J179" s="1102"/>
      <c r="K179" s="1102"/>
      <c r="L179" s="1102"/>
      <c r="M179" s="1102"/>
      <c r="N179" s="1102"/>
      <c r="O179" s="1102"/>
      <c r="P179" s="1102"/>
      <c r="Q179" s="1102"/>
      <c r="R179" s="1102"/>
      <c r="S179" s="1102"/>
      <c r="T179" s="1102"/>
      <c r="U179" s="1102"/>
      <c r="V179" s="1102"/>
      <c r="W179" s="1102"/>
      <c r="X179" s="1102"/>
      <c r="Y179" s="1102"/>
      <c r="Z179" s="1102"/>
      <c r="AA179" s="1102"/>
      <c r="AB179" s="1102"/>
      <c r="AC179" s="1102"/>
      <c r="AD179" s="1102"/>
      <c r="AE179" s="1102"/>
      <c r="AF179" s="1102"/>
      <c r="AG179" s="1102"/>
      <c r="AH179" s="1102"/>
      <c r="AI179" s="1102"/>
      <c r="AJ179" s="1102"/>
      <c r="AK179" s="1102"/>
      <c r="AL179" s="1102"/>
      <c r="AM179" s="1102"/>
      <c r="AN179" s="1102"/>
      <c r="AO179" s="1102"/>
      <c r="AP179" s="1102"/>
      <c r="AQ179" s="1102"/>
      <c r="AR179" s="1102"/>
      <c r="AS179" s="1102"/>
      <c r="AT179" s="1102"/>
      <c r="AU179" s="1102"/>
      <c r="AV179" s="1102"/>
      <c r="AW179" s="1102"/>
      <c r="AX179" s="1102"/>
      <c r="AY179" s="1102"/>
      <c r="AZ179" s="1102"/>
      <c r="BA179" s="1102"/>
      <c r="BB179" s="1102"/>
      <c r="BC179" s="1102"/>
      <c r="BD179" s="1102"/>
      <c r="BE179" s="1102"/>
      <c r="BF179" s="1102"/>
      <c r="BG179" s="1102"/>
      <c r="BH179" s="1102"/>
      <c r="BI179" s="1102"/>
      <c r="BJ179" s="1102"/>
      <c r="BK179" s="1102"/>
      <c r="BL179" s="1102"/>
      <c r="BM179" s="1102"/>
    </row>
    <row r="180" spans="1:65" s="229" customFormat="1" ht="18" customHeight="1">
      <c r="A180" s="227" t="s">
        <v>25</v>
      </c>
      <c r="B180" s="227"/>
      <c r="C180" s="228" t="s">
        <v>135</v>
      </c>
      <c r="D180" s="228"/>
      <c r="E180" s="228"/>
      <c r="F180" s="228"/>
      <c r="G180" s="228"/>
      <c r="H180" s="228"/>
      <c r="I180" s="228"/>
      <c r="J180" s="228"/>
      <c r="K180" s="228"/>
      <c r="L180" s="228"/>
      <c r="M180" s="228"/>
      <c r="N180" s="228"/>
      <c r="O180" s="228"/>
      <c r="P180" s="228"/>
      <c r="Q180" s="228"/>
      <c r="R180" s="228"/>
      <c r="S180" s="228"/>
      <c r="T180" s="228"/>
      <c r="U180" s="228"/>
      <c r="V180" s="228"/>
      <c r="W180" s="228"/>
      <c r="X180" s="228"/>
      <c r="Y180" s="228"/>
      <c r="Z180" s="228"/>
      <c r="AA180" s="228"/>
      <c r="AB180" s="228"/>
      <c r="AC180" s="228"/>
      <c r="AD180" s="228"/>
      <c r="AE180" s="228"/>
      <c r="AF180" s="228"/>
      <c r="AG180" s="228"/>
      <c r="AH180" s="228"/>
      <c r="AI180" s="228"/>
      <c r="AJ180" s="228"/>
      <c r="AK180" s="228"/>
      <c r="AL180" s="228"/>
      <c r="AM180" s="228"/>
      <c r="AN180" s="228"/>
      <c r="AO180" s="228"/>
      <c r="AP180" s="228"/>
      <c r="AQ180" s="228"/>
      <c r="AR180" s="228"/>
      <c r="AS180" s="228"/>
      <c r="AT180" s="228"/>
      <c r="AU180" s="228"/>
      <c r="AV180" s="228"/>
      <c r="AW180" s="228"/>
      <c r="AX180" s="228"/>
      <c r="AY180" s="228"/>
      <c r="AZ180" s="228"/>
      <c r="BA180" s="228"/>
      <c r="BB180" s="228"/>
      <c r="BC180" s="228"/>
      <c r="BD180" s="228"/>
      <c r="BE180" s="228"/>
      <c r="BF180" s="228"/>
      <c r="BG180" s="228"/>
      <c r="BH180" s="228"/>
      <c r="BI180" s="228"/>
      <c r="BJ180" s="228"/>
      <c r="BK180" s="228"/>
      <c r="BL180" s="228"/>
      <c r="BM180" s="228"/>
    </row>
    <row r="181" spans="1:65" s="229" customFormat="1" ht="18" customHeight="1">
      <c r="A181" s="227" t="s">
        <v>26</v>
      </c>
      <c r="B181" s="227"/>
      <c r="C181" s="1103" t="s">
        <v>136</v>
      </c>
      <c r="D181" s="1103"/>
      <c r="E181" s="1103"/>
      <c r="F181" s="1103"/>
      <c r="G181" s="1103"/>
      <c r="H181" s="1103"/>
      <c r="I181" s="1103"/>
      <c r="J181" s="1103"/>
      <c r="K181" s="1103"/>
      <c r="L181" s="1103"/>
      <c r="M181" s="1103"/>
      <c r="N181" s="1103"/>
      <c r="O181" s="1103"/>
      <c r="P181" s="1103"/>
      <c r="Q181" s="1103"/>
      <c r="R181" s="1103"/>
      <c r="S181" s="1103"/>
      <c r="T181" s="1103"/>
      <c r="U181" s="1103"/>
      <c r="V181" s="1103"/>
      <c r="W181" s="1103"/>
      <c r="X181" s="1103"/>
      <c r="Y181" s="1103"/>
      <c r="Z181" s="1103"/>
      <c r="AA181" s="1103"/>
      <c r="AB181" s="1103"/>
      <c r="AC181" s="1103"/>
      <c r="AD181" s="1103"/>
      <c r="AE181" s="1103"/>
      <c r="AF181" s="1103"/>
      <c r="AG181" s="1103"/>
      <c r="AH181" s="1103"/>
      <c r="AI181" s="1103"/>
      <c r="AJ181" s="1103"/>
      <c r="AK181" s="1103"/>
      <c r="AL181" s="1103"/>
      <c r="AM181" s="1103"/>
      <c r="AN181" s="1103"/>
      <c r="AO181" s="1103"/>
      <c r="AP181" s="1103"/>
      <c r="AQ181" s="1103"/>
      <c r="AR181" s="1103"/>
      <c r="AS181" s="1103"/>
      <c r="AT181" s="1103"/>
      <c r="AU181" s="1103"/>
      <c r="AV181" s="1103"/>
      <c r="AW181" s="1103"/>
      <c r="AX181" s="1103"/>
      <c r="AY181" s="1103"/>
      <c r="AZ181" s="1103"/>
      <c r="BA181" s="1103"/>
      <c r="BB181" s="1103"/>
      <c r="BC181" s="1103"/>
      <c r="BD181" s="1103"/>
      <c r="BE181" s="1103"/>
      <c r="BF181" s="1103"/>
      <c r="BG181" s="1103"/>
      <c r="BH181" s="1103"/>
      <c r="BI181" s="1103"/>
      <c r="BJ181" s="1103"/>
      <c r="BK181" s="1103"/>
      <c r="BL181" s="1103"/>
      <c r="BM181" s="1103"/>
    </row>
    <row r="182" spans="1:65" s="229" customFormat="1" ht="61.7" customHeight="1">
      <c r="A182" s="227" t="s">
        <v>137</v>
      </c>
      <c r="B182" s="227"/>
      <c r="C182" s="1104" t="s">
        <v>138</v>
      </c>
      <c r="D182" s="1104"/>
      <c r="E182" s="1104"/>
      <c r="F182" s="1104"/>
      <c r="G182" s="1104"/>
      <c r="H182" s="1104"/>
      <c r="I182" s="1104"/>
      <c r="J182" s="1104"/>
      <c r="K182" s="1104"/>
      <c r="L182" s="1104"/>
      <c r="M182" s="1104"/>
      <c r="N182" s="1104"/>
      <c r="O182" s="1104"/>
      <c r="P182" s="1104"/>
      <c r="Q182" s="1104"/>
      <c r="R182" s="1104"/>
      <c r="S182" s="1104"/>
      <c r="T182" s="1104"/>
      <c r="U182" s="1104"/>
      <c r="V182" s="1104"/>
      <c r="W182" s="1104"/>
      <c r="X182" s="1104"/>
      <c r="Y182" s="1104"/>
      <c r="Z182" s="1104"/>
      <c r="AA182" s="1104"/>
      <c r="AB182" s="1104"/>
      <c r="AC182" s="1104"/>
      <c r="AD182" s="1104"/>
      <c r="AE182" s="1104"/>
      <c r="AF182" s="1104"/>
      <c r="AG182" s="1104"/>
      <c r="AH182" s="1104"/>
      <c r="AI182" s="1104"/>
      <c r="AJ182" s="1104"/>
      <c r="AK182" s="1104"/>
      <c r="AL182" s="1104"/>
      <c r="AM182" s="1104"/>
      <c r="AN182" s="1104"/>
      <c r="AO182" s="1104"/>
      <c r="AP182" s="1104"/>
      <c r="AQ182" s="1104"/>
      <c r="AR182" s="1104"/>
      <c r="AS182" s="1104"/>
      <c r="AT182" s="1104"/>
      <c r="AU182" s="1104"/>
      <c r="AV182" s="1104"/>
      <c r="AW182" s="1104"/>
      <c r="AX182" s="1104"/>
      <c r="AY182" s="1104"/>
      <c r="AZ182" s="1104"/>
      <c r="BA182" s="1104"/>
      <c r="BB182" s="1104"/>
      <c r="BC182" s="1104"/>
      <c r="BD182" s="1104"/>
      <c r="BE182" s="1104"/>
      <c r="BF182" s="1104"/>
      <c r="BG182" s="1104"/>
      <c r="BH182" s="1104"/>
      <c r="BI182" s="1104"/>
      <c r="BJ182" s="1104"/>
      <c r="BK182" s="1104"/>
      <c r="BL182" s="1104"/>
      <c r="BM182" s="1104"/>
    </row>
    <row r="183" spans="1:65" s="229" customFormat="1" ht="18" customHeight="1">
      <c r="A183" s="227" t="s">
        <v>27</v>
      </c>
      <c r="B183" s="227"/>
      <c r="C183" s="1095" t="s">
        <v>139</v>
      </c>
      <c r="D183" s="1095"/>
      <c r="E183" s="1095"/>
      <c r="F183" s="1095"/>
      <c r="G183" s="1095"/>
      <c r="H183" s="1095"/>
      <c r="I183" s="1095"/>
      <c r="J183" s="1095"/>
      <c r="K183" s="1095"/>
      <c r="L183" s="1095"/>
      <c r="M183" s="1095"/>
      <c r="N183" s="1095"/>
      <c r="O183" s="1095"/>
      <c r="P183" s="1095"/>
      <c r="Q183" s="1095"/>
      <c r="R183" s="1095"/>
      <c r="S183" s="1095"/>
      <c r="T183" s="1095"/>
      <c r="U183" s="1095"/>
      <c r="V183" s="1095"/>
      <c r="W183" s="1095"/>
      <c r="X183" s="1095"/>
      <c r="Y183" s="1095"/>
      <c r="Z183" s="1095"/>
      <c r="AA183" s="1095"/>
      <c r="AB183" s="1095"/>
      <c r="AC183" s="1095"/>
      <c r="AD183" s="1095"/>
      <c r="AE183" s="1095"/>
      <c r="AF183" s="1095"/>
      <c r="AG183" s="1095"/>
      <c r="AH183" s="1095"/>
      <c r="AI183" s="1095"/>
      <c r="AJ183" s="1095"/>
      <c r="AK183" s="1095"/>
      <c r="AL183" s="1095"/>
      <c r="AM183" s="1095"/>
      <c r="AN183" s="1095"/>
      <c r="AO183" s="1095"/>
      <c r="AP183" s="1095"/>
      <c r="AQ183" s="1095"/>
      <c r="AR183" s="1095"/>
      <c r="AS183" s="1095"/>
      <c r="AT183" s="1095"/>
      <c r="AU183" s="1095"/>
      <c r="AV183" s="1095"/>
      <c r="AW183" s="1095"/>
      <c r="AX183" s="1095"/>
      <c r="AY183" s="1095"/>
      <c r="AZ183" s="1095"/>
      <c r="BA183" s="1095"/>
      <c r="BB183" s="1095"/>
      <c r="BC183" s="1095"/>
      <c r="BD183" s="1095"/>
      <c r="BE183" s="1095"/>
      <c r="BF183" s="1095"/>
      <c r="BG183" s="1095"/>
      <c r="BH183" s="1095"/>
      <c r="BI183" s="1095"/>
      <c r="BJ183" s="1095"/>
      <c r="BK183" s="1095"/>
      <c r="BL183" s="1095"/>
      <c r="BM183" s="1095"/>
    </row>
    <row r="184" spans="1:65" s="229" customFormat="1" ht="18" customHeight="1">
      <c r="A184" s="227" t="s">
        <v>28</v>
      </c>
      <c r="B184" s="227"/>
      <c r="C184" s="1095" t="s">
        <v>140</v>
      </c>
      <c r="D184" s="1095"/>
      <c r="E184" s="1095"/>
      <c r="F184" s="1095"/>
      <c r="G184" s="1095"/>
      <c r="H184" s="1095"/>
      <c r="I184" s="1095"/>
      <c r="J184" s="1095"/>
      <c r="K184" s="1095"/>
      <c r="L184" s="1095"/>
      <c r="M184" s="1095"/>
      <c r="N184" s="1095"/>
      <c r="O184" s="1095"/>
      <c r="P184" s="1095"/>
      <c r="Q184" s="1095"/>
      <c r="R184" s="1095"/>
      <c r="S184" s="1095"/>
      <c r="T184" s="1095"/>
      <c r="U184" s="1095"/>
      <c r="V184" s="1095"/>
      <c r="W184" s="1095"/>
      <c r="X184" s="1095"/>
      <c r="Y184" s="1095"/>
      <c r="Z184" s="1095"/>
      <c r="AA184" s="1095"/>
      <c r="AB184" s="1095"/>
      <c r="AC184" s="1095"/>
      <c r="AD184" s="1095"/>
      <c r="AE184" s="1095"/>
      <c r="AF184" s="1095"/>
      <c r="AG184" s="1095"/>
      <c r="AH184" s="1095"/>
      <c r="AI184" s="1095"/>
      <c r="AJ184" s="1095"/>
      <c r="AK184" s="1095"/>
      <c r="AL184" s="1095"/>
      <c r="AM184" s="1095"/>
      <c r="AN184" s="1095"/>
      <c r="AO184" s="1095"/>
      <c r="AP184" s="1095"/>
      <c r="AQ184" s="1095"/>
      <c r="AR184" s="1095"/>
      <c r="AS184" s="1095"/>
      <c r="AT184" s="1095"/>
      <c r="AU184" s="1095"/>
      <c r="AV184" s="1095"/>
      <c r="AW184" s="1095"/>
      <c r="AX184" s="1095"/>
      <c r="AY184" s="1095"/>
      <c r="AZ184" s="1095"/>
      <c r="BA184" s="1095"/>
      <c r="BB184" s="1095"/>
      <c r="BC184" s="1095"/>
      <c r="BD184" s="1095"/>
      <c r="BE184" s="1095"/>
      <c r="BF184" s="1095"/>
      <c r="BG184" s="1095"/>
      <c r="BH184" s="1095"/>
      <c r="BI184" s="1095"/>
      <c r="BJ184" s="1095"/>
      <c r="BK184" s="1095"/>
      <c r="BL184" s="1095"/>
      <c r="BM184" s="1095"/>
    </row>
    <row r="185" spans="1:65" s="229" customFormat="1" ht="18" customHeight="1">
      <c r="A185" s="227" t="s">
        <v>29</v>
      </c>
      <c r="B185" s="227"/>
      <c r="C185" s="1095" t="s">
        <v>141</v>
      </c>
      <c r="D185" s="1095"/>
      <c r="E185" s="1095"/>
      <c r="F185" s="1095"/>
      <c r="G185" s="1095"/>
      <c r="H185" s="1095"/>
      <c r="I185" s="1095"/>
      <c r="J185" s="1095"/>
      <c r="K185" s="1095"/>
      <c r="L185" s="1095"/>
      <c r="M185" s="1095"/>
      <c r="N185" s="1095"/>
      <c r="O185" s="1095"/>
      <c r="P185" s="1095"/>
      <c r="Q185" s="1095"/>
      <c r="R185" s="1095"/>
      <c r="S185" s="1095"/>
      <c r="T185" s="1095"/>
      <c r="U185" s="1095"/>
      <c r="V185" s="1095"/>
      <c r="W185" s="1095"/>
      <c r="X185" s="1095"/>
      <c r="Y185" s="1095"/>
      <c r="Z185" s="1095"/>
      <c r="AA185" s="1095"/>
      <c r="AB185" s="1095"/>
      <c r="AC185" s="1095"/>
      <c r="AD185" s="1095"/>
      <c r="AE185" s="1095"/>
      <c r="AF185" s="1095"/>
      <c r="AG185" s="1095"/>
      <c r="AH185" s="1095"/>
      <c r="AI185" s="1095"/>
      <c r="AJ185" s="1095"/>
      <c r="AK185" s="1095"/>
      <c r="AL185" s="1095"/>
      <c r="AM185" s="1095"/>
      <c r="AN185" s="1095"/>
      <c r="AO185" s="1095"/>
      <c r="AP185" s="1095"/>
      <c r="AQ185" s="1095"/>
      <c r="AR185" s="1095"/>
      <c r="AS185" s="1095"/>
      <c r="AT185" s="1095"/>
      <c r="AU185" s="1095"/>
      <c r="AV185" s="1095"/>
      <c r="AW185" s="1095"/>
      <c r="AX185" s="1095"/>
      <c r="AY185" s="1095"/>
      <c r="AZ185" s="1095"/>
      <c r="BA185" s="1095"/>
      <c r="BB185" s="1095"/>
      <c r="BC185" s="1095"/>
      <c r="BD185" s="1095"/>
      <c r="BE185" s="1095"/>
      <c r="BF185" s="1095"/>
      <c r="BG185" s="1095"/>
      <c r="BH185" s="1095"/>
      <c r="BI185" s="1095"/>
      <c r="BJ185" s="1095"/>
      <c r="BK185" s="1095"/>
      <c r="BL185" s="1095"/>
      <c r="BM185" s="1095"/>
    </row>
    <row r="186" spans="1:65" s="231" customFormat="1" ht="42.75" customHeight="1">
      <c r="A186" s="230" t="s">
        <v>30</v>
      </c>
      <c r="C186" s="1094" t="s">
        <v>33</v>
      </c>
      <c r="D186" s="1094"/>
      <c r="E186" s="1094"/>
      <c r="F186" s="1094"/>
      <c r="G186" s="1094"/>
      <c r="H186" s="1094"/>
      <c r="I186" s="1094"/>
      <c r="J186" s="1094"/>
      <c r="K186" s="1094"/>
      <c r="L186" s="1094"/>
      <c r="M186" s="1094"/>
      <c r="N186" s="1094"/>
      <c r="O186" s="1094"/>
      <c r="P186" s="1094"/>
      <c r="Q186" s="1094"/>
      <c r="R186" s="1094"/>
      <c r="S186" s="1094"/>
      <c r="T186" s="1094"/>
      <c r="U186" s="1094"/>
      <c r="V186" s="1094"/>
      <c r="W186" s="1094"/>
      <c r="X186" s="1094"/>
      <c r="Y186" s="1094"/>
      <c r="Z186" s="1094"/>
      <c r="AA186" s="1094"/>
      <c r="AB186" s="1094"/>
      <c r="AC186" s="1094"/>
      <c r="AD186" s="1094"/>
      <c r="AE186" s="1094"/>
      <c r="AF186" s="1094"/>
      <c r="AG186" s="1094"/>
      <c r="AH186" s="1094"/>
      <c r="AI186" s="1094"/>
      <c r="AJ186" s="1094"/>
      <c r="AK186" s="1094"/>
      <c r="AL186" s="1094"/>
      <c r="AM186" s="1094"/>
      <c r="AN186" s="1094"/>
      <c r="AO186" s="1094"/>
      <c r="AP186" s="1094"/>
      <c r="AQ186" s="1094"/>
      <c r="AR186" s="1094"/>
      <c r="AS186" s="1094"/>
      <c r="AT186" s="1094"/>
      <c r="AU186" s="1094"/>
      <c r="AV186" s="1094"/>
      <c r="AW186" s="1094"/>
      <c r="AX186" s="1094"/>
      <c r="AY186" s="1094"/>
      <c r="AZ186" s="1094"/>
      <c r="BA186" s="1094"/>
      <c r="BB186" s="1094"/>
      <c r="BC186" s="1094"/>
      <c r="BD186" s="1094"/>
      <c r="BE186" s="1094"/>
      <c r="BF186" s="1094"/>
      <c r="BG186" s="1094"/>
      <c r="BH186" s="1094"/>
      <c r="BI186" s="1094"/>
      <c r="BJ186" s="1094"/>
      <c r="BK186" s="1094"/>
      <c r="BL186" s="1094"/>
      <c r="BM186" s="1094"/>
    </row>
    <row r="187" spans="1:65" s="229" customFormat="1" ht="41.25" hidden="1" customHeight="1">
      <c r="A187" s="227" t="s">
        <v>31</v>
      </c>
      <c r="B187" s="227"/>
      <c r="C187" s="1095" t="s">
        <v>142</v>
      </c>
      <c r="D187" s="1095"/>
      <c r="E187" s="1095"/>
      <c r="F187" s="1095"/>
      <c r="G187" s="1095"/>
      <c r="H187" s="1095"/>
      <c r="I187" s="1095"/>
      <c r="J187" s="1095"/>
      <c r="K187" s="1095"/>
      <c r="L187" s="1095"/>
      <c r="M187" s="1095"/>
      <c r="N187" s="1095"/>
      <c r="O187" s="1095"/>
      <c r="P187" s="1095"/>
      <c r="Q187" s="1095"/>
      <c r="R187" s="1095"/>
      <c r="S187" s="1095"/>
      <c r="T187" s="1095"/>
      <c r="U187" s="1095"/>
      <c r="V187" s="1095"/>
      <c r="W187" s="1095"/>
      <c r="X187" s="1095"/>
      <c r="Y187" s="1095"/>
      <c r="Z187" s="1095"/>
      <c r="AA187" s="1095"/>
      <c r="AB187" s="1095"/>
      <c r="AC187" s="1095"/>
      <c r="AD187" s="1095"/>
      <c r="AE187" s="1095"/>
      <c r="AF187" s="1095"/>
      <c r="AG187" s="1095"/>
      <c r="AH187" s="1095"/>
      <c r="AI187" s="1095"/>
      <c r="AJ187" s="1095"/>
      <c r="AK187" s="1095"/>
      <c r="AL187" s="1095"/>
      <c r="AM187" s="1095"/>
      <c r="AN187" s="1095"/>
      <c r="AO187" s="1095"/>
      <c r="AP187" s="1095"/>
      <c r="AQ187" s="1095"/>
      <c r="AR187" s="1095"/>
      <c r="AS187" s="1095"/>
      <c r="AT187" s="1095"/>
      <c r="AU187" s="1095"/>
      <c r="AV187" s="1095"/>
      <c r="AW187" s="1095"/>
      <c r="AX187" s="1095"/>
      <c r="AY187" s="1095"/>
      <c r="AZ187" s="1095"/>
      <c r="BA187" s="1095"/>
      <c r="BB187" s="1095"/>
      <c r="BC187" s="1095"/>
      <c r="BD187" s="1095"/>
      <c r="BE187" s="1095"/>
      <c r="BF187" s="1095"/>
      <c r="BG187" s="1095"/>
      <c r="BH187" s="1095"/>
      <c r="BI187" s="1095"/>
      <c r="BJ187" s="1095"/>
      <c r="BK187" s="1095"/>
      <c r="BL187" s="1095"/>
      <c r="BM187" s="1095"/>
    </row>
    <row r="188" spans="1:65" s="229" customFormat="1" ht="18" hidden="1" customHeight="1">
      <c r="A188" s="230" t="s">
        <v>32</v>
      </c>
      <c r="B188" s="231"/>
      <c r="C188" s="1094" t="s">
        <v>143</v>
      </c>
      <c r="D188" s="1094"/>
      <c r="E188" s="1094"/>
      <c r="F188" s="1094"/>
      <c r="G188" s="1094"/>
      <c r="H188" s="1094"/>
      <c r="I188" s="1094"/>
      <c r="J188" s="1094"/>
      <c r="K188" s="1094"/>
      <c r="L188" s="1094"/>
      <c r="M188" s="1094"/>
      <c r="N188" s="1094"/>
      <c r="O188" s="1094"/>
      <c r="P188" s="1094"/>
      <c r="Q188" s="1094"/>
      <c r="R188" s="1094"/>
      <c r="S188" s="1094"/>
      <c r="T188" s="1094"/>
      <c r="U188" s="1094"/>
      <c r="V188" s="1094"/>
      <c r="W188" s="1094"/>
      <c r="X188" s="1094"/>
      <c r="Y188" s="1094"/>
      <c r="Z188" s="1094"/>
      <c r="AA188" s="1094"/>
      <c r="AB188" s="1094"/>
      <c r="AC188" s="1094"/>
      <c r="AD188" s="1094"/>
      <c r="AE188" s="1094"/>
      <c r="AF188" s="1094"/>
      <c r="AG188" s="1094"/>
      <c r="AH188" s="1094"/>
      <c r="AI188" s="1094"/>
      <c r="AJ188" s="1094"/>
      <c r="AK188" s="1094"/>
      <c r="AL188" s="1094"/>
      <c r="AM188" s="1094"/>
      <c r="AN188" s="1094"/>
      <c r="AO188" s="1094"/>
      <c r="AP188" s="1094"/>
      <c r="AQ188" s="1094"/>
      <c r="AR188" s="1094"/>
      <c r="AS188" s="1094"/>
      <c r="AT188" s="1094"/>
      <c r="AU188" s="1094"/>
      <c r="AV188" s="1094"/>
      <c r="AW188" s="1094"/>
      <c r="AX188" s="1094"/>
      <c r="AY188" s="1094"/>
      <c r="AZ188" s="1094"/>
      <c r="BA188" s="1094"/>
      <c r="BB188" s="1094"/>
      <c r="BC188" s="1094"/>
      <c r="BD188" s="1094"/>
      <c r="BE188" s="1094"/>
      <c r="BF188" s="1094"/>
      <c r="BG188" s="1094"/>
      <c r="BH188" s="1094"/>
      <c r="BI188" s="1094"/>
      <c r="BJ188" s="1094"/>
      <c r="BK188" s="1094"/>
      <c r="BL188" s="1094"/>
      <c r="BM188" s="1094"/>
    </row>
    <row r="189" spans="1:65" s="229" customFormat="1" ht="18" hidden="1" customHeight="1">
      <c r="A189" s="232" t="s">
        <v>144</v>
      </c>
      <c r="B189" s="231"/>
      <c r="C189" s="1094" t="s">
        <v>145</v>
      </c>
      <c r="D189" s="1094"/>
      <c r="E189" s="1094"/>
      <c r="F189" s="1094"/>
      <c r="G189" s="1094"/>
      <c r="H189" s="1094"/>
      <c r="I189" s="1094"/>
      <c r="J189" s="1094"/>
      <c r="K189" s="1094"/>
      <c r="L189" s="1094"/>
      <c r="M189" s="1094"/>
      <c r="N189" s="1094"/>
      <c r="O189" s="1094"/>
      <c r="P189" s="1094"/>
      <c r="Q189" s="1094"/>
      <c r="R189" s="1094"/>
      <c r="S189" s="1094"/>
      <c r="T189" s="1094"/>
      <c r="U189" s="1094"/>
      <c r="V189" s="1094"/>
      <c r="W189" s="1094"/>
      <c r="X189" s="1094"/>
      <c r="Y189" s="1094"/>
      <c r="Z189" s="1094"/>
      <c r="AA189" s="1094"/>
      <c r="AB189" s="1094"/>
      <c r="AC189" s="1094"/>
      <c r="AD189" s="1094"/>
      <c r="AE189" s="1094"/>
      <c r="AF189" s="1094"/>
      <c r="AG189" s="1094"/>
      <c r="AH189" s="1094"/>
      <c r="AI189" s="1094"/>
      <c r="AJ189" s="1094"/>
      <c r="AK189" s="1094"/>
      <c r="AL189" s="1094"/>
      <c r="AM189" s="1094"/>
      <c r="AN189" s="1094"/>
      <c r="AO189" s="1094"/>
      <c r="AP189" s="1094"/>
      <c r="AQ189" s="1094"/>
      <c r="AR189" s="1094"/>
      <c r="AS189" s="1094"/>
      <c r="AT189" s="1094"/>
      <c r="AU189" s="1094"/>
      <c r="AV189" s="1094"/>
      <c r="AW189" s="1094"/>
      <c r="AX189" s="1094"/>
      <c r="AY189" s="1094"/>
      <c r="AZ189" s="1094"/>
      <c r="BA189" s="1094"/>
      <c r="BB189" s="1094"/>
      <c r="BC189" s="1094"/>
      <c r="BD189" s="1094"/>
      <c r="BE189" s="1094"/>
      <c r="BF189" s="1094"/>
      <c r="BG189" s="1094"/>
      <c r="BH189" s="1094"/>
      <c r="BI189" s="1094"/>
      <c r="BJ189" s="1094"/>
      <c r="BK189" s="1094"/>
      <c r="BL189" s="1094"/>
      <c r="BM189" s="1094"/>
    </row>
    <row r="190" spans="1:65" ht="15" customHeight="1">
      <c r="AK190" s="3"/>
      <c r="AL190" s="3"/>
      <c r="AM190" s="3"/>
      <c r="AN190" s="3"/>
      <c r="AO190" s="3"/>
      <c r="AP190" s="3"/>
    </row>
    <row r="191" spans="1:65">
      <c r="AK191" s="3"/>
      <c r="AL191" s="3"/>
      <c r="AM191" s="3"/>
      <c r="AN191" s="3"/>
      <c r="AO191" s="3"/>
      <c r="AP191" s="3"/>
    </row>
    <row r="192" spans="1:65">
      <c r="AK192" s="3"/>
      <c r="AL192" s="3"/>
      <c r="AM192" s="3"/>
      <c r="AN192" s="3"/>
      <c r="AO192" s="3"/>
      <c r="AP192" s="3"/>
    </row>
    <row r="193" spans="37:42">
      <c r="AK193" s="3"/>
      <c r="AL193" s="3"/>
      <c r="AM193" s="3"/>
      <c r="AN193" s="3"/>
      <c r="AO193" s="3"/>
      <c r="AP193" s="3"/>
    </row>
    <row r="194" spans="37:42">
      <c r="AK194" s="3"/>
      <c r="AL194" s="3"/>
      <c r="AM194" s="3"/>
      <c r="AN194" s="3"/>
      <c r="AO194" s="3"/>
      <c r="AP194" s="3"/>
    </row>
    <row r="195" spans="37:42">
      <c r="AK195" s="3"/>
      <c r="AL195" s="3"/>
      <c r="AM195" s="3"/>
      <c r="AN195" s="3"/>
      <c r="AO195" s="3"/>
      <c r="AP195" s="3"/>
    </row>
  </sheetData>
  <sheetProtection algorithmName="SHA-512" hashValue="niCzz5pEgtEncV+4qwtruq0jEmtb6SNMbwCHyryEPA1UCCQsbNpl7kllMwYTtq6MV12hNKu1ebqCQgQSG7wM/Q==" saltValue="lRHieJq40/bheDdMXRVRRQ==" spinCount="100000" sheet="1" selectLockedCells="1"/>
  <mergeCells count="679">
    <mergeCell ref="C189:BM189"/>
    <mergeCell ref="C183:BM183"/>
    <mergeCell ref="C184:BM184"/>
    <mergeCell ref="C185:BM185"/>
    <mergeCell ref="C186:BM186"/>
    <mergeCell ref="C187:BM187"/>
    <mergeCell ref="C188:BM188"/>
    <mergeCell ref="AG178:AP178"/>
    <mergeCell ref="AQ178:BI178"/>
    <mergeCell ref="BJ178:BM178"/>
    <mergeCell ref="C179:BM179"/>
    <mergeCell ref="C181:BM181"/>
    <mergeCell ref="C182:BM182"/>
    <mergeCell ref="AG176:AP176"/>
    <mergeCell ref="AQ176:BI176"/>
    <mergeCell ref="BJ176:BM176"/>
    <mergeCell ref="AG177:AP177"/>
    <mergeCell ref="AQ177:BI177"/>
    <mergeCell ref="BJ177:BM177"/>
    <mergeCell ref="AG174:AP174"/>
    <mergeCell ref="AQ174:BI174"/>
    <mergeCell ref="BJ174:BM174"/>
    <mergeCell ref="AG175:AP175"/>
    <mergeCell ref="AQ175:BI175"/>
    <mergeCell ref="BJ175:BM175"/>
    <mergeCell ref="AG172:AP172"/>
    <mergeCell ref="AQ172:BI172"/>
    <mergeCell ref="BJ172:BM172"/>
    <mergeCell ref="AG173:AP173"/>
    <mergeCell ref="AQ173:BI173"/>
    <mergeCell ref="BJ173:BM173"/>
    <mergeCell ref="AG170:AP170"/>
    <mergeCell ref="AQ170:BI170"/>
    <mergeCell ref="BJ170:BM170"/>
    <mergeCell ref="AG171:AP171"/>
    <mergeCell ref="AQ171:BI171"/>
    <mergeCell ref="BJ171:BM171"/>
    <mergeCell ref="BJ168:BM168"/>
    <mergeCell ref="AG169:AP169"/>
    <mergeCell ref="AQ169:BI169"/>
    <mergeCell ref="BJ169:BM169"/>
    <mergeCell ref="AG166:AP166"/>
    <mergeCell ref="AQ166:BI166"/>
    <mergeCell ref="BJ166:BM166"/>
    <mergeCell ref="AG167:AP167"/>
    <mergeCell ref="AQ167:BI167"/>
    <mergeCell ref="BJ167:BM167"/>
    <mergeCell ref="A166:A178"/>
    <mergeCell ref="B166:I178"/>
    <mergeCell ref="J166:N178"/>
    <mergeCell ref="O166:R178"/>
    <mergeCell ref="S166:Y178"/>
    <mergeCell ref="Z166:AF178"/>
    <mergeCell ref="AG164:AP164"/>
    <mergeCell ref="AQ164:BI164"/>
    <mergeCell ref="BJ164:BM164"/>
    <mergeCell ref="AG165:AP165"/>
    <mergeCell ref="AQ165:BI165"/>
    <mergeCell ref="BJ165:BM165"/>
    <mergeCell ref="Z145:AF165"/>
    <mergeCell ref="AG145:AP145"/>
    <mergeCell ref="AQ145:BI145"/>
    <mergeCell ref="BJ145:BM145"/>
    <mergeCell ref="AG146:AP146"/>
    <mergeCell ref="AQ146:BI146"/>
    <mergeCell ref="BJ146:BM146"/>
    <mergeCell ref="AG147:AP147"/>
    <mergeCell ref="AQ147:BI147"/>
    <mergeCell ref="BJ147:BM147"/>
    <mergeCell ref="AG168:AP168"/>
    <mergeCell ref="AQ168:BI168"/>
    <mergeCell ref="AG162:AP162"/>
    <mergeCell ref="AQ162:BI162"/>
    <mergeCell ref="BJ162:BM162"/>
    <mergeCell ref="AG163:AP163"/>
    <mergeCell ref="AQ163:BI163"/>
    <mergeCell ref="BJ163:BM163"/>
    <mergeCell ref="AG160:AP160"/>
    <mergeCell ref="AQ160:BI160"/>
    <mergeCell ref="BJ160:BM160"/>
    <mergeCell ref="AG161:AP161"/>
    <mergeCell ref="AQ161:BI161"/>
    <mergeCell ref="BJ161:BM161"/>
    <mergeCell ref="AG158:AP158"/>
    <mergeCell ref="AQ158:BI158"/>
    <mergeCell ref="BJ158:BM158"/>
    <mergeCell ref="AG159:AP159"/>
    <mergeCell ref="AQ159:BI159"/>
    <mergeCell ref="BJ159:BM159"/>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G152:AP152"/>
    <mergeCell ref="AQ152:BI152"/>
    <mergeCell ref="BJ152:BM152"/>
    <mergeCell ref="AG153:AP153"/>
    <mergeCell ref="AQ153:BI153"/>
    <mergeCell ref="BJ153:BM153"/>
    <mergeCell ref="AG150:AP150"/>
    <mergeCell ref="AQ150:BI150"/>
    <mergeCell ref="BJ150:BM150"/>
    <mergeCell ref="AG151:AP151"/>
    <mergeCell ref="AQ151:BI151"/>
    <mergeCell ref="BJ151:BM151"/>
    <mergeCell ref="AG148:AP148"/>
    <mergeCell ref="AQ148:BI148"/>
    <mergeCell ref="BJ148:BM148"/>
    <mergeCell ref="AG149:AP149"/>
    <mergeCell ref="AQ149:BI149"/>
    <mergeCell ref="BJ149:BM149"/>
    <mergeCell ref="AG143:AP143"/>
    <mergeCell ref="AQ143:BI143"/>
    <mergeCell ref="BJ143:BM143"/>
    <mergeCell ref="AG144:AP144"/>
    <mergeCell ref="AQ144:BI144"/>
    <mergeCell ref="BJ144:BM144"/>
    <mergeCell ref="AG141:AP141"/>
    <mergeCell ref="AQ141:BI141"/>
    <mergeCell ref="BJ141:BM141"/>
    <mergeCell ref="AG142:AP142"/>
    <mergeCell ref="AQ142:BI142"/>
    <mergeCell ref="BJ142:BM142"/>
    <mergeCell ref="AG139:AP139"/>
    <mergeCell ref="AQ139:BI139"/>
    <mergeCell ref="BJ139:BM139"/>
    <mergeCell ref="AG140:AP140"/>
    <mergeCell ref="AQ140:BI140"/>
    <mergeCell ref="BJ140:BM140"/>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BJ121:BM121"/>
    <mergeCell ref="AG122:AP122"/>
    <mergeCell ref="AQ122:BI122"/>
    <mergeCell ref="BJ122:BM122"/>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19:AP119"/>
    <mergeCell ref="AQ119:BI119"/>
    <mergeCell ref="BJ119:BM119"/>
    <mergeCell ref="AG120:AP120"/>
    <mergeCell ref="AQ120:BI120"/>
    <mergeCell ref="BJ120:BM120"/>
    <mergeCell ref="A119:A165"/>
    <mergeCell ref="B119:I144"/>
    <mergeCell ref="J119:N144"/>
    <mergeCell ref="O119:R144"/>
    <mergeCell ref="S119:Y144"/>
    <mergeCell ref="Z119:AF144"/>
    <mergeCell ref="B145:I165"/>
    <mergeCell ref="J145:N165"/>
    <mergeCell ref="O145:R165"/>
    <mergeCell ref="S145:Y165"/>
    <mergeCell ref="AG123:AP123"/>
    <mergeCell ref="AQ123:BI123"/>
    <mergeCell ref="BJ123:BM123"/>
    <mergeCell ref="AG124:AP124"/>
    <mergeCell ref="AQ124:BI124"/>
    <mergeCell ref="BJ124:BM124"/>
    <mergeCell ref="AG121:AP121"/>
    <mergeCell ref="AQ121:BI121"/>
    <mergeCell ref="AG117:AP117"/>
    <mergeCell ref="AQ117:BI117"/>
    <mergeCell ref="BJ117:BM117"/>
    <mergeCell ref="AG118:AP118"/>
    <mergeCell ref="AQ118:BI118"/>
    <mergeCell ref="BJ118:BM118"/>
    <mergeCell ref="AG115:AP115"/>
    <mergeCell ref="AQ115:BI115"/>
    <mergeCell ref="BJ115:BM115"/>
    <mergeCell ref="AG116:AP116"/>
    <mergeCell ref="AQ116:BI116"/>
    <mergeCell ref="BJ116:BM116"/>
    <mergeCell ref="BJ107:BM107"/>
    <mergeCell ref="AG108:AP108"/>
    <mergeCell ref="AQ108:BI108"/>
    <mergeCell ref="BJ108:BM108"/>
    <mergeCell ref="AG113:AP113"/>
    <mergeCell ref="AQ113:BI113"/>
    <mergeCell ref="BJ113:BM113"/>
    <mergeCell ref="AG114:AP114"/>
    <mergeCell ref="AQ114:BI114"/>
    <mergeCell ref="BJ114:BM114"/>
    <mergeCell ref="AG111:AP111"/>
    <mergeCell ref="AQ111:BI111"/>
    <mergeCell ref="BJ111:BM111"/>
    <mergeCell ref="AG112:AP112"/>
    <mergeCell ref="AQ112:BI112"/>
    <mergeCell ref="BJ112:BM112"/>
    <mergeCell ref="AQ105:BI105"/>
    <mergeCell ref="BJ105:BM105"/>
    <mergeCell ref="B106:I118"/>
    <mergeCell ref="J106:N118"/>
    <mergeCell ref="O106:R118"/>
    <mergeCell ref="S106:Y118"/>
    <mergeCell ref="Z106:AF118"/>
    <mergeCell ref="AG106:AP106"/>
    <mergeCell ref="AQ106:BI106"/>
    <mergeCell ref="BJ106:BM106"/>
    <mergeCell ref="B93:I105"/>
    <mergeCell ref="J93:N105"/>
    <mergeCell ref="O93:R105"/>
    <mergeCell ref="S93:Y105"/>
    <mergeCell ref="Z93:AF105"/>
    <mergeCell ref="AG105:AP105"/>
    <mergeCell ref="AG109:AP109"/>
    <mergeCell ref="AQ109:BI109"/>
    <mergeCell ref="BJ109:BM109"/>
    <mergeCell ref="AG110:AP110"/>
    <mergeCell ref="AQ110:BI110"/>
    <mergeCell ref="BJ110:BM110"/>
    <mergeCell ref="AG107:AP107"/>
    <mergeCell ref="AQ107:BI107"/>
    <mergeCell ref="AQ102:BI102"/>
    <mergeCell ref="BJ102:BM102"/>
    <mergeCell ref="AG103:AP103"/>
    <mergeCell ref="AQ103:BI103"/>
    <mergeCell ref="BJ103:BM103"/>
    <mergeCell ref="AG104:AP104"/>
    <mergeCell ref="AQ104:BI104"/>
    <mergeCell ref="BJ104:BM104"/>
    <mergeCell ref="AQ99:BI99"/>
    <mergeCell ref="BJ99:BM99"/>
    <mergeCell ref="AG100:AP100"/>
    <mergeCell ref="AQ100:BI100"/>
    <mergeCell ref="BJ100:BM100"/>
    <mergeCell ref="AG101:AP101"/>
    <mergeCell ref="AQ101:BI101"/>
    <mergeCell ref="BJ101:BM101"/>
    <mergeCell ref="AG99:AP99"/>
    <mergeCell ref="AG102:AP102"/>
    <mergeCell ref="AQ96:BI96"/>
    <mergeCell ref="BJ96:BM96"/>
    <mergeCell ref="AG97:AP97"/>
    <mergeCell ref="AQ97:BI97"/>
    <mergeCell ref="BJ97:BM97"/>
    <mergeCell ref="AG98:AP98"/>
    <mergeCell ref="AQ98:BI98"/>
    <mergeCell ref="BJ98:BM98"/>
    <mergeCell ref="AQ93:BI93"/>
    <mergeCell ref="BJ93:BM93"/>
    <mergeCell ref="AG94:AP94"/>
    <mergeCell ref="AQ94:BI94"/>
    <mergeCell ref="BJ94:BM94"/>
    <mergeCell ref="AG95:AP95"/>
    <mergeCell ref="AQ95:BI95"/>
    <mergeCell ref="BJ95:BM95"/>
    <mergeCell ref="AG93:AP93"/>
    <mergeCell ref="AG96:AP96"/>
    <mergeCell ref="AG91:AP91"/>
    <mergeCell ref="AQ91:BI91"/>
    <mergeCell ref="BJ91:BM91"/>
    <mergeCell ref="AG92:AP92"/>
    <mergeCell ref="AQ92:BI92"/>
    <mergeCell ref="BJ92:BM92"/>
    <mergeCell ref="AG89:AP89"/>
    <mergeCell ref="AQ89:BI89"/>
    <mergeCell ref="BJ89:BM89"/>
    <mergeCell ref="AG90:AP90"/>
    <mergeCell ref="AQ90:BI90"/>
    <mergeCell ref="BJ90:BM90"/>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Q74:BI74"/>
    <mergeCell ref="BJ74:BM74"/>
    <mergeCell ref="AG75:AP75"/>
    <mergeCell ref="AQ75:BI75"/>
    <mergeCell ref="BJ75:BM75"/>
    <mergeCell ref="AG76:AP76"/>
    <mergeCell ref="AQ76:BI76"/>
    <mergeCell ref="BJ76:BM76"/>
    <mergeCell ref="AQ71:BI71"/>
    <mergeCell ref="BJ71:BM71"/>
    <mergeCell ref="AG72:AP72"/>
    <mergeCell ref="AQ72:BI72"/>
    <mergeCell ref="BJ72:BM72"/>
    <mergeCell ref="AG73:AP73"/>
    <mergeCell ref="AQ73:BI73"/>
    <mergeCell ref="BJ73:BM73"/>
    <mergeCell ref="AQ70:BI70"/>
    <mergeCell ref="BJ70:BM70"/>
    <mergeCell ref="AQ65:BI65"/>
    <mergeCell ref="BJ65:BM65"/>
    <mergeCell ref="AG66:AP66"/>
    <mergeCell ref="AQ66:BI66"/>
    <mergeCell ref="BJ66:BM66"/>
    <mergeCell ref="AG67:AP67"/>
    <mergeCell ref="AQ67:BI67"/>
    <mergeCell ref="BJ67:BM67"/>
    <mergeCell ref="AQ62:BI62"/>
    <mergeCell ref="BJ62:BM62"/>
    <mergeCell ref="AG63:AP63"/>
    <mergeCell ref="AQ63:BI63"/>
    <mergeCell ref="BJ63:BM63"/>
    <mergeCell ref="AG64:AP64"/>
    <mergeCell ref="AQ64:BI64"/>
    <mergeCell ref="BJ64:BM64"/>
    <mergeCell ref="B62:I92"/>
    <mergeCell ref="J62:N92"/>
    <mergeCell ref="O62:R92"/>
    <mergeCell ref="S62:Y92"/>
    <mergeCell ref="Z62:AF92"/>
    <mergeCell ref="AG62:AP62"/>
    <mergeCell ref="AG65:AP65"/>
    <mergeCell ref="AG68:AP68"/>
    <mergeCell ref="AG71:AP71"/>
    <mergeCell ref="AG74:AP74"/>
    <mergeCell ref="AQ68:BI68"/>
    <mergeCell ref="BJ68:BM68"/>
    <mergeCell ref="AG69:AP69"/>
    <mergeCell ref="AQ69:BI69"/>
    <mergeCell ref="BJ69:BM69"/>
    <mergeCell ref="AG70:AP70"/>
    <mergeCell ref="BJ60:BM60"/>
    <mergeCell ref="AG61:AP61"/>
    <mergeCell ref="AQ61:BI61"/>
    <mergeCell ref="BJ61:BM61"/>
    <mergeCell ref="AG58:AP58"/>
    <mergeCell ref="AQ58:BI58"/>
    <mergeCell ref="BJ58:BM58"/>
    <mergeCell ref="AG59:AP59"/>
    <mergeCell ref="AQ59:BI59"/>
    <mergeCell ref="BJ59:BM59"/>
    <mergeCell ref="BJ56:BM56"/>
    <mergeCell ref="AG57:AP57"/>
    <mergeCell ref="AQ57:BI57"/>
    <mergeCell ref="BJ57:BM57"/>
    <mergeCell ref="AG54:AP54"/>
    <mergeCell ref="AQ54:BI54"/>
    <mergeCell ref="BJ54:BM54"/>
    <mergeCell ref="AG55:AP55"/>
    <mergeCell ref="AQ55:BI55"/>
    <mergeCell ref="BJ55:BM55"/>
    <mergeCell ref="BJ52:BM52"/>
    <mergeCell ref="AG53:AP53"/>
    <mergeCell ref="AQ53:BI53"/>
    <mergeCell ref="BJ53:BM53"/>
    <mergeCell ref="AG50:AP50"/>
    <mergeCell ref="AQ50:BI50"/>
    <mergeCell ref="BJ50:BM50"/>
    <mergeCell ref="AG51:AP51"/>
    <mergeCell ref="AQ51:BI51"/>
    <mergeCell ref="BJ51:BM51"/>
    <mergeCell ref="BJ48:BM48"/>
    <mergeCell ref="AG49:AP49"/>
    <mergeCell ref="AQ49:BI49"/>
    <mergeCell ref="BJ49:BM49"/>
    <mergeCell ref="AG46:AP46"/>
    <mergeCell ref="AQ46:BI46"/>
    <mergeCell ref="BJ46:BM46"/>
    <mergeCell ref="AG47:AP47"/>
    <mergeCell ref="AQ47:BI47"/>
    <mergeCell ref="BJ47:BM47"/>
    <mergeCell ref="BJ43:BM43"/>
    <mergeCell ref="AG44:AP44"/>
    <mergeCell ref="AQ44:BI44"/>
    <mergeCell ref="BJ44:BM44"/>
    <mergeCell ref="AG45:AP45"/>
    <mergeCell ref="AQ45:BI45"/>
    <mergeCell ref="BJ45:BM45"/>
    <mergeCell ref="AG42:AP42"/>
    <mergeCell ref="AQ42:BI42"/>
    <mergeCell ref="BJ42:BM42"/>
    <mergeCell ref="B43:I61"/>
    <mergeCell ref="J43:N61"/>
    <mergeCell ref="O43:R61"/>
    <mergeCell ref="S43:Y61"/>
    <mergeCell ref="Z43:AF61"/>
    <mergeCell ref="AG43:AP43"/>
    <mergeCell ref="AQ43:BI43"/>
    <mergeCell ref="AG40:AP40"/>
    <mergeCell ref="AQ40:BI40"/>
    <mergeCell ref="AG48:AP48"/>
    <mergeCell ref="AQ48:BI48"/>
    <mergeCell ref="AG52:AP52"/>
    <mergeCell ref="AQ52:BI52"/>
    <mergeCell ref="AG56:AP56"/>
    <mergeCell ref="AQ56:BI56"/>
    <mergeCell ref="AG60:AP60"/>
    <mergeCell ref="AQ60:BI6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3:AP13"/>
    <mergeCell ref="AQ13:BI13"/>
    <mergeCell ref="BJ13:BM13"/>
    <mergeCell ref="AG10:AP10"/>
    <mergeCell ref="AQ10:BI10"/>
    <mergeCell ref="BJ10:BM10"/>
    <mergeCell ref="AG11:AP11"/>
    <mergeCell ref="AQ11:BI11"/>
    <mergeCell ref="BJ11:BM11"/>
    <mergeCell ref="AQ8:BI8"/>
    <mergeCell ref="BJ8:BM8"/>
    <mergeCell ref="AG9:AP9"/>
    <mergeCell ref="AQ9:BI9"/>
    <mergeCell ref="BJ9:BM9"/>
    <mergeCell ref="AQ6:BI6"/>
    <mergeCell ref="BJ6:BM6"/>
    <mergeCell ref="AG12:AP12"/>
    <mergeCell ref="AQ12:BI12"/>
    <mergeCell ref="BJ12:BM12"/>
    <mergeCell ref="A2:BM2"/>
    <mergeCell ref="A4:I5"/>
    <mergeCell ref="J4:N5"/>
    <mergeCell ref="O4:R5"/>
    <mergeCell ref="S4:Y5"/>
    <mergeCell ref="Z4:AF5"/>
    <mergeCell ref="AG4:BI5"/>
    <mergeCell ref="BJ5:BM5"/>
    <mergeCell ref="A7:A118"/>
    <mergeCell ref="B7:I42"/>
    <mergeCell ref="J7:N42"/>
    <mergeCell ref="O7:R42"/>
    <mergeCell ref="S7:Y42"/>
    <mergeCell ref="Z7:AF42"/>
    <mergeCell ref="AG7:AP7"/>
    <mergeCell ref="AQ7:BI7"/>
    <mergeCell ref="A6:I6"/>
    <mergeCell ref="J6:N6"/>
    <mergeCell ref="O6:R6"/>
    <mergeCell ref="S6:Y6"/>
    <mergeCell ref="Z6:AF6"/>
    <mergeCell ref="AG6:AP6"/>
    <mergeCell ref="BJ7:BM7"/>
    <mergeCell ref="AG8:AP8"/>
    <mergeCell ref="BP7:CH7"/>
    <mergeCell ref="BP8:CH8"/>
    <mergeCell ref="BP9:CH9"/>
    <mergeCell ref="BP10:CH10"/>
    <mergeCell ref="BP11:CH11"/>
    <mergeCell ref="BP12:CH12"/>
    <mergeCell ref="BP13:CH13"/>
    <mergeCell ref="BP14:CH14"/>
    <mergeCell ref="BP15:CH15"/>
    <mergeCell ref="BP16:CH16"/>
    <mergeCell ref="BP17:CH17"/>
    <mergeCell ref="BP18:CH18"/>
    <mergeCell ref="BP19:CH19"/>
    <mergeCell ref="BP20:CH20"/>
    <mergeCell ref="BP21:CH21"/>
    <mergeCell ref="BP22:CH22"/>
    <mergeCell ref="BP23:CH23"/>
    <mergeCell ref="BP24:CH24"/>
    <mergeCell ref="BP25:CH25"/>
    <mergeCell ref="BP26:CH26"/>
    <mergeCell ref="BP27:CH27"/>
    <mergeCell ref="BP28:CH28"/>
    <mergeCell ref="BP29:CH29"/>
    <mergeCell ref="BP30:CH30"/>
    <mergeCell ref="BP31:CH31"/>
    <mergeCell ref="BP32:CH32"/>
    <mergeCell ref="BP33:CH33"/>
    <mergeCell ref="BP34:CH34"/>
    <mergeCell ref="BP35:CH35"/>
    <mergeCell ref="BP36:CH36"/>
    <mergeCell ref="BP37:CH37"/>
    <mergeCell ref="BP38:CH38"/>
    <mergeCell ref="BP39:CH39"/>
    <mergeCell ref="BP40:CH40"/>
    <mergeCell ref="BP41:CH41"/>
    <mergeCell ref="BP42:CH42"/>
    <mergeCell ref="BP62:CH62"/>
    <mergeCell ref="BP63:CH63"/>
    <mergeCell ref="BP64:CH64"/>
    <mergeCell ref="BP65:CH65"/>
    <mergeCell ref="BP66:CH66"/>
    <mergeCell ref="BP67:CH67"/>
    <mergeCell ref="BP68:CH68"/>
    <mergeCell ref="BP69:CH69"/>
    <mergeCell ref="BP70:CH70"/>
    <mergeCell ref="BP71:CH71"/>
    <mergeCell ref="BP72:CH72"/>
    <mergeCell ref="BP73:CH73"/>
    <mergeCell ref="BP74:CH74"/>
    <mergeCell ref="BP75:CH75"/>
    <mergeCell ref="BP76:CH76"/>
    <mergeCell ref="BP77:CH77"/>
    <mergeCell ref="BP78:CH78"/>
    <mergeCell ref="BP79:CH79"/>
    <mergeCell ref="BP91:CH91"/>
    <mergeCell ref="BP92:CH92"/>
    <mergeCell ref="BP93:CH93"/>
    <mergeCell ref="BP94:CH94"/>
    <mergeCell ref="BP95:CH95"/>
    <mergeCell ref="BP96:CH96"/>
    <mergeCell ref="BP97:CH97"/>
    <mergeCell ref="BP80:CH80"/>
    <mergeCell ref="BP81:CH81"/>
    <mergeCell ref="BP82:CH82"/>
    <mergeCell ref="BP83:CH83"/>
    <mergeCell ref="BP84:CH84"/>
    <mergeCell ref="BP85:CH85"/>
    <mergeCell ref="BP86:CH86"/>
    <mergeCell ref="BP87:CH87"/>
    <mergeCell ref="BP88:CH88"/>
    <mergeCell ref="BP116:CH116"/>
    <mergeCell ref="BP117:CH117"/>
    <mergeCell ref="BP118:CH118"/>
    <mergeCell ref="BP6:CH6"/>
    <mergeCell ref="BP107:CH107"/>
    <mergeCell ref="BP108:CH108"/>
    <mergeCell ref="BP109:CH109"/>
    <mergeCell ref="BP110:CH110"/>
    <mergeCell ref="BP111:CH111"/>
    <mergeCell ref="BP112:CH112"/>
    <mergeCell ref="BP113:CH113"/>
    <mergeCell ref="BP114:CH114"/>
    <mergeCell ref="BP115:CH115"/>
    <mergeCell ref="BP98:CH98"/>
    <mergeCell ref="BP99:CH99"/>
    <mergeCell ref="BP100:CH100"/>
    <mergeCell ref="BP101:CH101"/>
    <mergeCell ref="BP102:CH102"/>
    <mergeCell ref="BP103:CH103"/>
    <mergeCell ref="BP104:CH104"/>
    <mergeCell ref="BP105:CH105"/>
    <mergeCell ref="BP106:CH106"/>
    <mergeCell ref="BP89:CH89"/>
    <mergeCell ref="BP90:CH90"/>
  </mergeCells>
  <phoneticPr fontId="19"/>
  <conditionalFormatting sqref="BO1:BO1048576">
    <cfRule type="containsText" dxfId="20" priority="1" operator="containsText" text="個票なし">
      <formula>NOT(ISERROR(SEARCH("個票なし",BO1)))</formula>
    </cfRule>
  </conditionalFormatting>
  <pageMargins left="0.43307086614173229" right="0.23622047244094491" top="0.35433070866141736" bottom="0.35433070866141736" header="0.31496062992125984" footer="0.31496062992125984"/>
  <pageSetup paperSize="9" scale="53" fitToHeight="0" orientation="landscape" r:id="rId1"/>
  <rowBreaks count="2" manualBreakCount="2">
    <brk id="42" max="64" man="1"/>
    <brk id="92" max="6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FAD69-3CE6-41A5-B382-8E559B37E9BA}">
  <sheetPr codeName="Sheet76"/>
  <dimension ref="A1:AA17"/>
  <sheetViews>
    <sheetView view="pageBreakPreview" zoomScale="85" zoomScaleNormal="100" zoomScaleSheetLayoutView="85" workbookViewId="0">
      <selection activeCell="D7" sqref="D7:H7"/>
    </sheetView>
  </sheetViews>
  <sheetFormatPr defaultRowHeight="13.5"/>
  <cols>
    <col min="1" max="1" width="2.25" style="1" customWidth="1"/>
    <col min="2" max="2" width="4.625" style="1" customWidth="1"/>
    <col min="3" max="3" width="19.125" style="1" customWidth="1"/>
    <col min="4" max="4" width="4" style="1" customWidth="1"/>
    <col min="5" max="7" width="20.125" style="1" customWidth="1"/>
    <col min="8" max="8" width="3.125" style="1" customWidth="1"/>
    <col min="9" max="9" width="1.875" style="1" customWidth="1"/>
    <col min="10" max="10" width="2.5" style="1" customWidth="1"/>
    <col min="11" max="26" width="9" style="1" customWidth="1"/>
    <col min="27" max="257" width="9" style="1"/>
    <col min="258" max="258" width="2.25" style="1" customWidth="1"/>
    <col min="259" max="259" width="24.25" style="1" customWidth="1"/>
    <col min="260" max="260" width="4" style="1" customWidth="1"/>
    <col min="261" max="263" width="20.125" style="1" customWidth="1"/>
    <col min="264" max="264" width="3.125" style="1" customWidth="1"/>
    <col min="265" max="265" width="4.375" style="1" customWidth="1"/>
    <col min="266" max="266" width="2.5" style="1" customWidth="1"/>
    <col min="267" max="513" width="9" style="1"/>
    <col min="514" max="514" width="2.25" style="1" customWidth="1"/>
    <col min="515" max="515" width="24.25" style="1" customWidth="1"/>
    <col min="516" max="516" width="4" style="1" customWidth="1"/>
    <col min="517" max="519" width="20.125" style="1" customWidth="1"/>
    <col min="520" max="520" width="3.125" style="1" customWidth="1"/>
    <col min="521" max="521" width="4.375" style="1" customWidth="1"/>
    <col min="522" max="522" width="2.5" style="1" customWidth="1"/>
    <col min="523" max="769" width="9" style="1"/>
    <col min="770" max="770" width="2.25" style="1" customWidth="1"/>
    <col min="771" max="771" width="24.25" style="1" customWidth="1"/>
    <col min="772" max="772" width="4" style="1" customWidth="1"/>
    <col min="773" max="775" width="20.125" style="1" customWidth="1"/>
    <col min="776" max="776" width="3.125" style="1" customWidth="1"/>
    <col min="777" max="777" width="4.375" style="1" customWidth="1"/>
    <col min="778" max="778" width="2.5" style="1" customWidth="1"/>
    <col min="779" max="1025" width="9" style="1"/>
    <col min="1026" max="1026" width="2.25" style="1" customWidth="1"/>
    <col min="1027" max="1027" width="24.25" style="1" customWidth="1"/>
    <col min="1028" max="1028" width="4" style="1" customWidth="1"/>
    <col min="1029" max="1031" width="20.125" style="1" customWidth="1"/>
    <col min="1032" max="1032" width="3.125" style="1" customWidth="1"/>
    <col min="1033" max="1033" width="4.375" style="1" customWidth="1"/>
    <col min="1034" max="1034" width="2.5" style="1" customWidth="1"/>
    <col min="1035" max="1281" width="9" style="1"/>
    <col min="1282" max="1282" width="2.25" style="1" customWidth="1"/>
    <col min="1283" max="1283" width="24.25" style="1" customWidth="1"/>
    <col min="1284" max="1284" width="4" style="1" customWidth="1"/>
    <col min="1285" max="1287" width="20.125" style="1" customWidth="1"/>
    <col min="1288" max="1288" width="3.125" style="1" customWidth="1"/>
    <col min="1289" max="1289" width="4.375" style="1" customWidth="1"/>
    <col min="1290" max="1290" width="2.5" style="1" customWidth="1"/>
    <col min="1291" max="1537" width="9" style="1"/>
    <col min="1538" max="1538" width="2.25" style="1" customWidth="1"/>
    <col min="1539" max="1539" width="24.25" style="1" customWidth="1"/>
    <col min="1540" max="1540" width="4" style="1" customWidth="1"/>
    <col min="1541" max="1543" width="20.125" style="1" customWidth="1"/>
    <col min="1544" max="1544" width="3.125" style="1" customWidth="1"/>
    <col min="1545" max="1545" width="4.375" style="1" customWidth="1"/>
    <col min="1546" max="1546" width="2.5" style="1" customWidth="1"/>
    <col min="1547" max="1793" width="9" style="1"/>
    <col min="1794" max="1794" width="2.25" style="1" customWidth="1"/>
    <col min="1795" max="1795" width="24.25" style="1" customWidth="1"/>
    <col min="1796" max="1796" width="4" style="1" customWidth="1"/>
    <col min="1797" max="1799" width="20.125" style="1" customWidth="1"/>
    <col min="1800" max="1800" width="3.125" style="1" customWidth="1"/>
    <col min="1801" max="1801" width="4.375" style="1" customWidth="1"/>
    <col min="1802" max="1802" width="2.5" style="1" customWidth="1"/>
    <col min="1803" max="2049" width="9" style="1"/>
    <col min="2050" max="2050" width="2.25" style="1" customWidth="1"/>
    <col min="2051" max="2051" width="24.25" style="1" customWidth="1"/>
    <col min="2052" max="2052" width="4" style="1" customWidth="1"/>
    <col min="2053" max="2055" width="20.125" style="1" customWidth="1"/>
    <col min="2056" max="2056" width="3.125" style="1" customWidth="1"/>
    <col min="2057" max="2057" width="4.375" style="1" customWidth="1"/>
    <col min="2058" max="2058" width="2.5" style="1" customWidth="1"/>
    <col min="2059" max="2305" width="9" style="1"/>
    <col min="2306" max="2306" width="2.25" style="1" customWidth="1"/>
    <col min="2307" max="2307" width="24.25" style="1" customWidth="1"/>
    <col min="2308" max="2308" width="4" style="1" customWidth="1"/>
    <col min="2309" max="2311" width="20.125" style="1" customWidth="1"/>
    <col min="2312" max="2312" width="3.125" style="1" customWidth="1"/>
    <col min="2313" max="2313" width="4.375" style="1" customWidth="1"/>
    <col min="2314" max="2314" width="2.5" style="1" customWidth="1"/>
    <col min="2315" max="2561" width="9" style="1"/>
    <col min="2562" max="2562" width="2.25" style="1" customWidth="1"/>
    <col min="2563" max="2563" width="24.25" style="1" customWidth="1"/>
    <col min="2564" max="2564" width="4" style="1" customWidth="1"/>
    <col min="2565" max="2567" width="20.125" style="1" customWidth="1"/>
    <col min="2568" max="2568" width="3.125" style="1" customWidth="1"/>
    <col min="2569" max="2569" width="4.375" style="1" customWidth="1"/>
    <col min="2570" max="2570" width="2.5" style="1" customWidth="1"/>
    <col min="2571" max="2817" width="9" style="1"/>
    <col min="2818" max="2818" width="2.25" style="1" customWidth="1"/>
    <col min="2819" max="2819" width="24.25" style="1" customWidth="1"/>
    <col min="2820" max="2820" width="4" style="1" customWidth="1"/>
    <col min="2821" max="2823" width="20.125" style="1" customWidth="1"/>
    <col min="2824" max="2824" width="3.125" style="1" customWidth="1"/>
    <col min="2825" max="2825" width="4.375" style="1" customWidth="1"/>
    <col min="2826" max="2826" width="2.5" style="1" customWidth="1"/>
    <col min="2827" max="3073" width="9" style="1"/>
    <col min="3074" max="3074" width="2.25" style="1" customWidth="1"/>
    <col min="3075" max="3075" width="24.25" style="1" customWidth="1"/>
    <col min="3076" max="3076" width="4" style="1" customWidth="1"/>
    <col min="3077" max="3079" width="20.125" style="1" customWidth="1"/>
    <col min="3080" max="3080" width="3.125" style="1" customWidth="1"/>
    <col min="3081" max="3081" width="4.375" style="1" customWidth="1"/>
    <col min="3082" max="3082" width="2.5" style="1" customWidth="1"/>
    <col min="3083" max="3329" width="9" style="1"/>
    <col min="3330" max="3330" width="2.25" style="1" customWidth="1"/>
    <col min="3331" max="3331" width="24.25" style="1" customWidth="1"/>
    <col min="3332" max="3332" width="4" style="1" customWidth="1"/>
    <col min="3333" max="3335" width="20.125" style="1" customWidth="1"/>
    <col min="3336" max="3336" width="3.125" style="1" customWidth="1"/>
    <col min="3337" max="3337" width="4.375" style="1" customWidth="1"/>
    <col min="3338" max="3338" width="2.5" style="1" customWidth="1"/>
    <col min="3339" max="3585" width="9" style="1"/>
    <col min="3586" max="3586" width="2.25" style="1" customWidth="1"/>
    <col min="3587" max="3587" width="24.25" style="1" customWidth="1"/>
    <col min="3588" max="3588" width="4" style="1" customWidth="1"/>
    <col min="3589" max="3591" width="20.125" style="1" customWidth="1"/>
    <col min="3592" max="3592" width="3.125" style="1" customWidth="1"/>
    <col min="3593" max="3593" width="4.375" style="1" customWidth="1"/>
    <col min="3594" max="3594" width="2.5" style="1" customWidth="1"/>
    <col min="3595" max="3841" width="9" style="1"/>
    <col min="3842" max="3842" width="2.25" style="1" customWidth="1"/>
    <col min="3843" max="3843" width="24.25" style="1" customWidth="1"/>
    <col min="3844" max="3844" width="4" style="1" customWidth="1"/>
    <col min="3845" max="3847" width="20.125" style="1" customWidth="1"/>
    <col min="3848" max="3848" width="3.125" style="1" customWidth="1"/>
    <col min="3849" max="3849" width="4.375" style="1" customWidth="1"/>
    <col min="3850" max="3850" width="2.5" style="1" customWidth="1"/>
    <col min="3851" max="4097" width="9" style="1"/>
    <col min="4098" max="4098" width="2.25" style="1" customWidth="1"/>
    <col min="4099" max="4099" width="24.25" style="1" customWidth="1"/>
    <col min="4100" max="4100" width="4" style="1" customWidth="1"/>
    <col min="4101" max="4103" width="20.125" style="1" customWidth="1"/>
    <col min="4104" max="4104" width="3.125" style="1" customWidth="1"/>
    <col min="4105" max="4105" width="4.375" style="1" customWidth="1"/>
    <col min="4106" max="4106" width="2.5" style="1" customWidth="1"/>
    <col min="4107" max="4353" width="9" style="1"/>
    <col min="4354" max="4354" width="2.25" style="1" customWidth="1"/>
    <col min="4355" max="4355" width="24.25" style="1" customWidth="1"/>
    <col min="4356" max="4356" width="4" style="1" customWidth="1"/>
    <col min="4357" max="4359" width="20.125" style="1" customWidth="1"/>
    <col min="4360" max="4360" width="3.125" style="1" customWidth="1"/>
    <col min="4361" max="4361" width="4.375" style="1" customWidth="1"/>
    <col min="4362" max="4362" width="2.5" style="1" customWidth="1"/>
    <col min="4363" max="4609" width="9" style="1"/>
    <col min="4610" max="4610" width="2.25" style="1" customWidth="1"/>
    <col min="4611" max="4611" width="24.25" style="1" customWidth="1"/>
    <col min="4612" max="4612" width="4" style="1" customWidth="1"/>
    <col min="4613" max="4615" width="20.125" style="1" customWidth="1"/>
    <col min="4616" max="4616" width="3.125" style="1" customWidth="1"/>
    <col min="4617" max="4617" width="4.375" style="1" customWidth="1"/>
    <col min="4618" max="4618" width="2.5" style="1" customWidth="1"/>
    <col min="4619" max="4865" width="9" style="1"/>
    <col min="4866" max="4866" width="2.25" style="1" customWidth="1"/>
    <col min="4867" max="4867" width="24.25" style="1" customWidth="1"/>
    <col min="4868" max="4868" width="4" style="1" customWidth="1"/>
    <col min="4869" max="4871" width="20.125" style="1" customWidth="1"/>
    <col min="4872" max="4872" width="3.125" style="1" customWidth="1"/>
    <col min="4873" max="4873" width="4.375" style="1" customWidth="1"/>
    <col min="4874" max="4874" width="2.5" style="1" customWidth="1"/>
    <col min="4875" max="5121" width="9" style="1"/>
    <col min="5122" max="5122" width="2.25" style="1" customWidth="1"/>
    <col min="5123" max="5123" width="24.25" style="1" customWidth="1"/>
    <col min="5124" max="5124" width="4" style="1" customWidth="1"/>
    <col min="5125" max="5127" width="20.125" style="1" customWidth="1"/>
    <col min="5128" max="5128" width="3.125" style="1" customWidth="1"/>
    <col min="5129" max="5129" width="4.375" style="1" customWidth="1"/>
    <col min="5130" max="5130" width="2.5" style="1" customWidth="1"/>
    <col min="5131" max="5377" width="9" style="1"/>
    <col min="5378" max="5378" width="2.25" style="1" customWidth="1"/>
    <col min="5379" max="5379" width="24.25" style="1" customWidth="1"/>
    <col min="5380" max="5380" width="4" style="1" customWidth="1"/>
    <col min="5381" max="5383" width="20.125" style="1" customWidth="1"/>
    <col min="5384" max="5384" width="3.125" style="1" customWidth="1"/>
    <col min="5385" max="5385" width="4.375" style="1" customWidth="1"/>
    <col min="5386" max="5386" width="2.5" style="1" customWidth="1"/>
    <col min="5387" max="5633" width="9" style="1"/>
    <col min="5634" max="5634" width="2.25" style="1" customWidth="1"/>
    <col min="5635" max="5635" width="24.25" style="1" customWidth="1"/>
    <col min="5636" max="5636" width="4" style="1" customWidth="1"/>
    <col min="5637" max="5639" width="20.125" style="1" customWidth="1"/>
    <col min="5640" max="5640" width="3.125" style="1" customWidth="1"/>
    <col min="5641" max="5641" width="4.375" style="1" customWidth="1"/>
    <col min="5642" max="5642" width="2.5" style="1" customWidth="1"/>
    <col min="5643" max="5889" width="9" style="1"/>
    <col min="5890" max="5890" width="2.25" style="1" customWidth="1"/>
    <col min="5891" max="5891" width="24.25" style="1" customWidth="1"/>
    <col min="5892" max="5892" width="4" style="1" customWidth="1"/>
    <col min="5893" max="5895" width="20.125" style="1" customWidth="1"/>
    <col min="5896" max="5896" width="3.125" style="1" customWidth="1"/>
    <col min="5897" max="5897" width="4.375" style="1" customWidth="1"/>
    <col min="5898" max="5898" width="2.5" style="1" customWidth="1"/>
    <col min="5899" max="6145" width="9" style="1"/>
    <col min="6146" max="6146" width="2.25" style="1" customWidth="1"/>
    <col min="6147" max="6147" width="24.25" style="1" customWidth="1"/>
    <col min="6148" max="6148" width="4" style="1" customWidth="1"/>
    <col min="6149" max="6151" width="20.125" style="1" customWidth="1"/>
    <col min="6152" max="6152" width="3.125" style="1" customWidth="1"/>
    <col min="6153" max="6153" width="4.375" style="1" customWidth="1"/>
    <col min="6154" max="6154" width="2.5" style="1" customWidth="1"/>
    <col min="6155" max="6401" width="9" style="1"/>
    <col min="6402" max="6402" width="2.25" style="1" customWidth="1"/>
    <col min="6403" max="6403" width="24.25" style="1" customWidth="1"/>
    <col min="6404" max="6404" width="4" style="1" customWidth="1"/>
    <col min="6405" max="6407" width="20.125" style="1" customWidth="1"/>
    <col min="6408" max="6408" width="3.125" style="1" customWidth="1"/>
    <col min="6409" max="6409" width="4.375" style="1" customWidth="1"/>
    <col min="6410" max="6410" width="2.5" style="1" customWidth="1"/>
    <col min="6411" max="6657" width="9" style="1"/>
    <col min="6658" max="6658" width="2.25" style="1" customWidth="1"/>
    <col min="6659" max="6659" width="24.25" style="1" customWidth="1"/>
    <col min="6660" max="6660" width="4" style="1" customWidth="1"/>
    <col min="6661" max="6663" width="20.125" style="1" customWidth="1"/>
    <col min="6664" max="6664" width="3.125" style="1" customWidth="1"/>
    <col min="6665" max="6665" width="4.375" style="1" customWidth="1"/>
    <col min="6666" max="6666" width="2.5" style="1" customWidth="1"/>
    <col min="6667" max="6913" width="9" style="1"/>
    <col min="6914" max="6914" width="2.25" style="1" customWidth="1"/>
    <col min="6915" max="6915" width="24.25" style="1" customWidth="1"/>
    <col min="6916" max="6916" width="4" style="1" customWidth="1"/>
    <col min="6917" max="6919" width="20.125" style="1" customWidth="1"/>
    <col min="6920" max="6920" width="3.125" style="1" customWidth="1"/>
    <col min="6921" max="6921" width="4.375" style="1" customWidth="1"/>
    <col min="6922" max="6922" width="2.5" style="1" customWidth="1"/>
    <col min="6923" max="7169" width="9" style="1"/>
    <col min="7170" max="7170" width="2.25" style="1" customWidth="1"/>
    <col min="7171" max="7171" width="24.25" style="1" customWidth="1"/>
    <col min="7172" max="7172" width="4" style="1" customWidth="1"/>
    <col min="7173" max="7175" width="20.125" style="1" customWidth="1"/>
    <col min="7176" max="7176" width="3.125" style="1" customWidth="1"/>
    <col min="7177" max="7177" width="4.375" style="1" customWidth="1"/>
    <col min="7178" max="7178" width="2.5" style="1" customWidth="1"/>
    <col min="7179" max="7425" width="9" style="1"/>
    <col min="7426" max="7426" width="2.25" style="1" customWidth="1"/>
    <col min="7427" max="7427" width="24.25" style="1" customWidth="1"/>
    <col min="7428" max="7428" width="4" style="1" customWidth="1"/>
    <col min="7429" max="7431" width="20.125" style="1" customWidth="1"/>
    <col min="7432" max="7432" width="3.125" style="1" customWidth="1"/>
    <col min="7433" max="7433" width="4.375" style="1" customWidth="1"/>
    <col min="7434" max="7434" width="2.5" style="1" customWidth="1"/>
    <col min="7435" max="7681" width="9" style="1"/>
    <col min="7682" max="7682" width="2.25" style="1" customWidth="1"/>
    <col min="7683" max="7683" width="24.25" style="1" customWidth="1"/>
    <col min="7684" max="7684" width="4" style="1" customWidth="1"/>
    <col min="7685" max="7687" width="20.125" style="1" customWidth="1"/>
    <col min="7688" max="7688" width="3.125" style="1" customWidth="1"/>
    <col min="7689" max="7689" width="4.375" style="1" customWidth="1"/>
    <col min="7690" max="7690" width="2.5" style="1" customWidth="1"/>
    <col min="7691" max="7937" width="9" style="1"/>
    <col min="7938" max="7938" width="2.25" style="1" customWidth="1"/>
    <col min="7939" max="7939" width="24.25" style="1" customWidth="1"/>
    <col min="7940" max="7940" width="4" style="1" customWidth="1"/>
    <col min="7941" max="7943" width="20.125" style="1" customWidth="1"/>
    <col min="7944" max="7944" width="3.125" style="1" customWidth="1"/>
    <col min="7945" max="7945" width="4.375" style="1" customWidth="1"/>
    <col min="7946" max="7946" width="2.5" style="1" customWidth="1"/>
    <col min="7947" max="8193" width="9" style="1"/>
    <col min="8194" max="8194" width="2.25" style="1" customWidth="1"/>
    <col min="8195" max="8195" width="24.25" style="1" customWidth="1"/>
    <col min="8196" max="8196" width="4" style="1" customWidth="1"/>
    <col min="8197" max="8199" width="20.125" style="1" customWidth="1"/>
    <col min="8200" max="8200" width="3.125" style="1" customWidth="1"/>
    <col min="8201" max="8201" width="4.375" style="1" customWidth="1"/>
    <col min="8202" max="8202" width="2.5" style="1" customWidth="1"/>
    <col min="8203" max="8449" width="9" style="1"/>
    <col min="8450" max="8450" width="2.25" style="1" customWidth="1"/>
    <col min="8451" max="8451" width="24.25" style="1" customWidth="1"/>
    <col min="8452" max="8452" width="4" style="1" customWidth="1"/>
    <col min="8453" max="8455" width="20.125" style="1" customWidth="1"/>
    <col min="8456" max="8456" width="3.125" style="1" customWidth="1"/>
    <col min="8457" max="8457" width="4.375" style="1" customWidth="1"/>
    <col min="8458" max="8458" width="2.5" style="1" customWidth="1"/>
    <col min="8459" max="8705" width="9" style="1"/>
    <col min="8706" max="8706" width="2.25" style="1" customWidth="1"/>
    <col min="8707" max="8707" width="24.25" style="1" customWidth="1"/>
    <col min="8708" max="8708" width="4" style="1" customWidth="1"/>
    <col min="8709" max="8711" width="20.125" style="1" customWidth="1"/>
    <col min="8712" max="8712" width="3.125" style="1" customWidth="1"/>
    <col min="8713" max="8713" width="4.375" style="1" customWidth="1"/>
    <col min="8714" max="8714" width="2.5" style="1" customWidth="1"/>
    <col min="8715" max="8961" width="9" style="1"/>
    <col min="8962" max="8962" width="2.25" style="1" customWidth="1"/>
    <col min="8963" max="8963" width="24.25" style="1" customWidth="1"/>
    <col min="8964" max="8964" width="4" style="1" customWidth="1"/>
    <col min="8965" max="8967" width="20.125" style="1" customWidth="1"/>
    <col min="8968" max="8968" width="3.125" style="1" customWidth="1"/>
    <col min="8969" max="8969" width="4.375" style="1" customWidth="1"/>
    <col min="8970" max="8970" width="2.5" style="1" customWidth="1"/>
    <col min="8971" max="9217" width="9" style="1"/>
    <col min="9218" max="9218" width="2.25" style="1" customWidth="1"/>
    <col min="9219" max="9219" width="24.25" style="1" customWidth="1"/>
    <col min="9220" max="9220" width="4" style="1" customWidth="1"/>
    <col min="9221" max="9223" width="20.125" style="1" customWidth="1"/>
    <col min="9224" max="9224" width="3.125" style="1" customWidth="1"/>
    <col min="9225" max="9225" width="4.375" style="1" customWidth="1"/>
    <col min="9226" max="9226" width="2.5" style="1" customWidth="1"/>
    <col min="9227" max="9473" width="9" style="1"/>
    <col min="9474" max="9474" width="2.25" style="1" customWidth="1"/>
    <col min="9475" max="9475" width="24.25" style="1" customWidth="1"/>
    <col min="9476" max="9476" width="4" style="1" customWidth="1"/>
    <col min="9477" max="9479" width="20.125" style="1" customWidth="1"/>
    <col min="9480" max="9480" width="3.125" style="1" customWidth="1"/>
    <col min="9481" max="9481" width="4.375" style="1" customWidth="1"/>
    <col min="9482" max="9482" width="2.5" style="1" customWidth="1"/>
    <col min="9483" max="9729" width="9" style="1"/>
    <col min="9730" max="9730" width="2.25" style="1" customWidth="1"/>
    <col min="9731" max="9731" width="24.25" style="1" customWidth="1"/>
    <col min="9732" max="9732" width="4" style="1" customWidth="1"/>
    <col min="9733" max="9735" width="20.125" style="1" customWidth="1"/>
    <col min="9736" max="9736" width="3.125" style="1" customWidth="1"/>
    <col min="9737" max="9737" width="4.375" style="1" customWidth="1"/>
    <col min="9738" max="9738" width="2.5" style="1" customWidth="1"/>
    <col min="9739" max="9985" width="9" style="1"/>
    <col min="9986" max="9986" width="2.25" style="1" customWidth="1"/>
    <col min="9987" max="9987" width="24.25" style="1" customWidth="1"/>
    <col min="9988" max="9988" width="4" style="1" customWidth="1"/>
    <col min="9989" max="9991" width="20.125" style="1" customWidth="1"/>
    <col min="9992" max="9992" width="3.125" style="1" customWidth="1"/>
    <col min="9993" max="9993" width="4.375" style="1" customWidth="1"/>
    <col min="9994" max="9994" width="2.5" style="1" customWidth="1"/>
    <col min="9995" max="10241" width="9" style="1"/>
    <col min="10242" max="10242" width="2.25" style="1" customWidth="1"/>
    <col min="10243" max="10243" width="24.25" style="1" customWidth="1"/>
    <col min="10244" max="10244" width="4" style="1" customWidth="1"/>
    <col min="10245" max="10247" width="20.125" style="1" customWidth="1"/>
    <col min="10248" max="10248" width="3.125" style="1" customWidth="1"/>
    <col min="10249" max="10249" width="4.375" style="1" customWidth="1"/>
    <col min="10250" max="10250" width="2.5" style="1" customWidth="1"/>
    <col min="10251" max="10497" width="9" style="1"/>
    <col min="10498" max="10498" width="2.25" style="1" customWidth="1"/>
    <col min="10499" max="10499" width="24.25" style="1" customWidth="1"/>
    <col min="10500" max="10500" width="4" style="1" customWidth="1"/>
    <col min="10501" max="10503" width="20.125" style="1" customWidth="1"/>
    <col min="10504" max="10504" width="3.125" style="1" customWidth="1"/>
    <col min="10505" max="10505" width="4.375" style="1" customWidth="1"/>
    <col min="10506" max="10506" width="2.5" style="1" customWidth="1"/>
    <col min="10507" max="10753" width="9" style="1"/>
    <col min="10754" max="10754" width="2.25" style="1" customWidth="1"/>
    <col min="10755" max="10755" width="24.25" style="1" customWidth="1"/>
    <col min="10756" max="10756" width="4" style="1" customWidth="1"/>
    <col min="10757" max="10759" width="20.125" style="1" customWidth="1"/>
    <col min="10760" max="10760" width="3.125" style="1" customWidth="1"/>
    <col min="10761" max="10761" width="4.375" style="1" customWidth="1"/>
    <col min="10762" max="10762" width="2.5" style="1" customWidth="1"/>
    <col min="10763" max="11009" width="9" style="1"/>
    <col min="11010" max="11010" width="2.25" style="1" customWidth="1"/>
    <col min="11011" max="11011" width="24.25" style="1" customWidth="1"/>
    <col min="11012" max="11012" width="4" style="1" customWidth="1"/>
    <col min="11013" max="11015" width="20.125" style="1" customWidth="1"/>
    <col min="11016" max="11016" width="3.125" style="1" customWidth="1"/>
    <col min="11017" max="11017" width="4.375" style="1" customWidth="1"/>
    <col min="11018" max="11018" width="2.5" style="1" customWidth="1"/>
    <col min="11019" max="11265" width="9" style="1"/>
    <col min="11266" max="11266" width="2.25" style="1" customWidth="1"/>
    <col min="11267" max="11267" width="24.25" style="1" customWidth="1"/>
    <col min="11268" max="11268" width="4" style="1" customWidth="1"/>
    <col min="11269" max="11271" width="20.125" style="1" customWidth="1"/>
    <col min="11272" max="11272" width="3.125" style="1" customWidth="1"/>
    <col min="11273" max="11273" width="4.375" style="1" customWidth="1"/>
    <col min="11274" max="11274" width="2.5" style="1" customWidth="1"/>
    <col min="11275" max="11521" width="9" style="1"/>
    <col min="11522" max="11522" width="2.25" style="1" customWidth="1"/>
    <col min="11523" max="11523" width="24.25" style="1" customWidth="1"/>
    <col min="11524" max="11524" width="4" style="1" customWidth="1"/>
    <col min="11525" max="11527" width="20.125" style="1" customWidth="1"/>
    <col min="11528" max="11528" width="3.125" style="1" customWidth="1"/>
    <col min="11529" max="11529" width="4.375" style="1" customWidth="1"/>
    <col min="11530" max="11530" width="2.5" style="1" customWidth="1"/>
    <col min="11531" max="11777" width="9" style="1"/>
    <col min="11778" max="11778" width="2.25" style="1" customWidth="1"/>
    <col min="11779" max="11779" width="24.25" style="1" customWidth="1"/>
    <col min="11780" max="11780" width="4" style="1" customWidth="1"/>
    <col min="11781" max="11783" width="20.125" style="1" customWidth="1"/>
    <col min="11784" max="11784" width="3.125" style="1" customWidth="1"/>
    <col min="11785" max="11785" width="4.375" style="1" customWidth="1"/>
    <col min="11786" max="11786" width="2.5" style="1" customWidth="1"/>
    <col min="11787" max="12033" width="9" style="1"/>
    <col min="12034" max="12034" width="2.25" style="1" customWidth="1"/>
    <col min="12035" max="12035" width="24.25" style="1" customWidth="1"/>
    <col min="12036" max="12036" width="4" style="1" customWidth="1"/>
    <col min="12037" max="12039" width="20.125" style="1" customWidth="1"/>
    <col min="12040" max="12040" width="3.125" style="1" customWidth="1"/>
    <col min="12041" max="12041" width="4.375" style="1" customWidth="1"/>
    <col min="12042" max="12042" width="2.5" style="1" customWidth="1"/>
    <col min="12043" max="12289" width="9" style="1"/>
    <col min="12290" max="12290" width="2.25" style="1" customWidth="1"/>
    <col min="12291" max="12291" width="24.25" style="1" customWidth="1"/>
    <col min="12292" max="12292" width="4" style="1" customWidth="1"/>
    <col min="12293" max="12295" width="20.125" style="1" customWidth="1"/>
    <col min="12296" max="12296" width="3.125" style="1" customWidth="1"/>
    <col min="12297" max="12297" width="4.375" style="1" customWidth="1"/>
    <col min="12298" max="12298" width="2.5" style="1" customWidth="1"/>
    <col min="12299" max="12545" width="9" style="1"/>
    <col min="12546" max="12546" width="2.25" style="1" customWidth="1"/>
    <col min="12547" max="12547" width="24.25" style="1" customWidth="1"/>
    <col min="12548" max="12548" width="4" style="1" customWidth="1"/>
    <col min="12549" max="12551" width="20.125" style="1" customWidth="1"/>
    <col min="12552" max="12552" width="3.125" style="1" customWidth="1"/>
    <col min="12553" max="12553" width="4.375" style="1" customWidth="1"/>
    <col min="12554" max="12554" width="2.5" style="1" customWidth="1"/>
    <col min="12555" max="12801" width="9" style="1"/>
    <col min="12802" max="12802" width="2.25" style="1" customWidth="1"/>
    <col min="12803" max="12803" width="24.25" style="1" customWidth="1"/>
    <col min="12804" max="12804" width="4" style="1" customWidth="1"/>
    <col min="12805" max="12807" width="20.125" style="1" customWidth="1"/>
    <col min="12808" max="12808" width="3.125" style="1" customWidth="1"/>
    <col min="12809" max="12809" width="4.375" style="1" customWidth="1"/>
    <col min="12810" max="12810" width="2.5" style="1" customWidth="1"/>
    <col min="12811" max="13057" width="9" style="1"/>
    <col min="13058" max="13058" width="2.25" style="1" customWidth="1"/>
    <col min="13059" max="13059" width="24.25" style="1" customWidth="1"/>
    <col min="13060" max="13060" width="4" style="1" customWidth="1"/>
    <col min="13061" max="13063" width="20.125" style="1" customWidth="1"/>
    <col min="13064" max="13064" width="3.125" style="1" customWidth="1"/>
    <col min="13065" max="13065" width="4.375" style="1" customWidth="1"/>
    <col min="13066" max="13066" width="2.5" style="1" customWidth="1"/>
    <col min="13067" max="13313" width="9" style="1"/>
    <col min="13314" max="13314" width="2.25" style="1" customWidth="1"/>
    <col min="13315" max="13315" width="24.25" style="1" customWidth="1"/>
    <col min="13316" max="13316" width="4" style="1" customWidth="1"/>
    <col min="13317" max="13319" width="20.125" style="1" customWidth="1"/>
    <col min="13320" max="13320" width="3.125" style="1" customWidth="1"/>
    <col min="13321" max="13321" width="4.375" style="1" customWidth="1"/>
    <col min="13322" max="13322" width="2.5" style="1" customWidth="1"/>
    <col min="13323" max="13569" width="9" style="1"/>
    <col min="13570" max="13570" width="2.25" style="1" customWidth="1"/>
    <col min="13571" max="13571" width="24.25" style="1" customWidth="1"/>
    <col min="13572" max="13572" width="4" style="1" customWidth="1"/>
    <col min="13573" max="13575" width="20.125" style="1" customWidth="1"/>
    <col min="13576" max="13576" width="3.125" style="1" customWidth="1"/>
    <col min="13577" max="13577" width="4.375" style="1" customWidth="1"/>
    <col min="13578" max="13578" width="2.5" style="1" customWidth="1"/>
    <col min="13579" max="13825" width="9" style="1"/>
    <col min="13826" max="13826" width="2.25" style="1" customWidth="1"/>
    <col min="13827" max="13827" width="24.25" style="1" customWidth="1"/>
    <col min="13828" max="13828" width="4" style="1" customWidth="1"/>
    <col min="13829" max="13831" width="20.125" style="1" customWidth="1"/>
    <col min="13832" max="13832" width="3.125" style="1" customWidth="1"/>
    <col min="13833" max="13833" width="4.375" style="1" customWidth="1"/>
    <col min="13834" max="13834" width="2.5" style="1" customWidth="1"/>
    <col min="13835" max="14081" width="9" style="1"/>
    <col min="14082" max="14082" width="2.25" style="1" customWidth="1"/>
    <col min="14083" max="14083" width="24.25" style="1" customWidth="1"/>
    <col min="14084" max="14084" width="4" style="1" customWidth="1"/>
    <col min="14085" max="14087" width="20.125" style="1" customWidth="1"/>
    <col min="14088" max="14088" width="3.125" style="1" customWidth="1"/>
    <col min="14089" max="14089" width="4.375" style="1" customWidth="1"/>
    <col min="14090" max="14090" width="2.5" style="1" customWidth="1"/>
    <col min="14091" max="14337" width="9" style="1"/>
    <col min="14338" max="14338" width="2.25" style="1" customWidth="1"/>
    <col min="14339" max="14339" width="24.25" style="1" customWidth="1"/>
    <col min="14340" max="14340" width="4" style="1" customWidth="1"/>
    <col min="14341" max="14343" width="20.125" style="1" customWidth="1"/>
    <col min="14344" max="14344" width="3.125" style="1" customWidth="1"/>
    <col min="14345" max="14345" width="4.375" style="1" customWidth="1"/>
    <col min="14346" max="14346" width="2.5" style="1" customWidth="1"/>
    <col min="14347" max="14593" width="9" style="1"/>
    <col min="14594" max="14594" width="2.25" style="1" customWidth="1"/>
    <col min="14595" max="14595" width="24.25" style="1" customWidth="1"/>
    <col min="14596" max="14596" width="4" style="1" customWidth="1"/>
    <col min="14597" max="14599" width="20.125" style="1" customWidth="1"/>
    <col min="14600" max="14600" width="3.125" style="1" customWidth="1"/>
    <col min="14601" max="14601" width="4.375" style="1" customWidth="1"/>
    <col min="14602" max="14602" width="2.5" style="1" customWidth="1"/>
    <col min="14603" max="14849" width="9" style="1"/>
    <col min="14850" max="14850" width="2.25" style="1" customWidth="1"/>
    <col min="14851" max="14851" width="24.25" style="1" customWidth="1"/>
    <col min="14852" max="14852" width="4" style="1" customWidth="1"/>
    <col min="14853" max="14855" width="20.125" style="1" customWidth="1"/>
    <col min="14856" max="14856" width="3.125" style="1" customWidth="1"/>
    <col min="14857" max="14857" width="4.375" style="1" customWidth="1"/>
    <col min="14858" max="14858" width="2.5" style="1" customWidth="1"/>
    <col min="14859" max="15105" width="9" style="1"/>
    <col min="15106" max="15106" width="2.25" style="1" customWidth="1"/>
    <col min="15107" max="15107" width="24.25" style="1" customWidth="1"/>
    <col min="15108" max="15108" width="4" style="1" customWidth="1"/>
    <col min="15109" max="15111" width="20.125" style="1" customWidth="1"/>
    <col min="15112" max="15112" width="3.125" style="1" customWidth="1"/>
    <col min="15113" max="15113" width="4.375" style="1" customWidth="1"/>
    <col min="15114" max="15114" width="2.5" style="1" customWidth="1"/>
    <col min="15115" max="15361" width="9" style="1"/>
    <col min="15362" max="15362" width="2.25" style="1" customWidth="1"/>
    <col min="15363" max="15363" width="24.25" style="1" customWidth="1"/>
    <col min="15364" max="15364" width="4" style="1" customWidth="1"/>
    <col min="15365" max="15367" width="20.125" style="1" customWidth="1"/>
    <col min="15368" max="15368" width="3.125" style="1" customWidth="1"/>
    <col min="15369" max="15369" width="4.375" style="1" customWidth="1"/>
    <col min="15370" max="15370" width="2.5" style="1" customWidth="1"/>
    <col min="15371" max="15617" width="9" style="1"/>
    <col min="15618" max="15618" width="2.25" style="1" customWidth="1"/>
    <col min="15619" max="15619" width="24.25" style="1" customWidth="1"/>
    <col min="15620" max="15620" width="4" style="1" customWidth="1"/>
    <col min="15621" max="15623" width="20.125" style="1" customWidth="1"/>
    <col min="15624" max="15624" width="3.125" style="1" customWidth="1"/>
    <col min="15625" max="15625" width="4.375" style="1" customWidth="1"/>
    <col min="15626" max="15626" width="2.5" style="1" customWidth="1"/>
    <col min="15627" max="15873" width="9" style="1"/>
    <col min="15874" max="15874" width="2.25" style="1" customWidth="1"/>
    <col min="15875" max="15875" width="24.25" style="1" customWidth="1"/>
    <col min="15876" max="15876" width="4" style="1" customWidth="1"/>
    <col min="15877" max="15879" width="20.125" style="1" customWidth="1"/>
    <col min="15880" max="15880" width="3.125" style="1" customWidth="1"/>
    <col min="15881" max="15881" width="4.375" style="1" customWidth="1"/>
    <col min="15882" max="15882" width="2.5" style="1" customWidth="1"/>
    <col min="15883" max="16129" width="9" style="1"/>
    <col min="16130" max="16130" width="2.25" style="1" customWidth="1"/>
    <col min="16131" max="16131" width="24.25" style="1" customWidth="1"/>
    <col min="16132" max="16132" width="4" style="1" customWidth="1"/>
    <col min="16133" max="16135" width="20.125" style="1" customWidth="1"/>
    <col min="16136" max="16136" width="3.125" style="1" customWidth="1"/>
    <col min="16137" max="16137" width="4.375" style="1" customWidth="1"/>
    <col min="16138" max="16138" width="2.5" style="1" customWidth="1"/>
    <col min="16139" max="16384" width="9" style="1"/>
  </cols>
  <sheetData>
    <row r="1" spans="1:27" ht="20.100000000000001" customHeight="1">
      <c r="A1" s="19"/>
      <c r="B1" s="20" t="s">
        <v>225</v>
      </c>
      <c r="C1" s="20"/>
      <c r="D1" s="20"/>
      <c r="E1" s="20"/>
      <c r="F1" s="20"/>
      <c r="G1" s="20"/>
      <c r="H1" s="20"/>
      <c r="I1" s="20"/>
      <c r="AA1" s="550"/>
    </row>
    <row r="2" spans="1:27" ht="20.100000000000001" customHeight="1">
      <c r="A2" s="19"/>
      <c r="B2" s="19"/>
      <c r="C2" s="20"/>
      <c r="D2" s="20"/>
      <c r="E2" s="20"/>
      <c r="F2" s="20"/>
      <c r="G2" s="1106" t="str">
        <f>入力!R4</f>
        <v>令和年月日</v>
      </c>
      <c r="H2" s="1106"/>
      <c r="I2" s="20"/>
    </row>
    <row r="3" spans="1:27" ht="20.100000000000001" customHeight="1">
      <c r="A3" s="19"/>
      <c r="B3" s="19"/>
      <c r="C3" s="20"/>
      <c r="D3" s="20"/>
      <c r="E3" s="20"/>
      <c r="F3" s="20"/>
      <c r="G3" s="21"/>
      <c r="H3" s="21"/>
      <c r="I3" s="20"/>
    </row>
    <row r="4" spans="1:27" ht="20.100000000000001" customHeight="1">
      <c r="A4" s="1107" t="s">
        <v>226</v>
      </c>
      <c r="B4" s="1107"/>
      <c r="C4" s="1107"/>
      <c r="D4" s="1107"/>
      <c r="E4" s="1107"/>
      <c r="F4" s="1107"/>
      <c r="G4" s="1107"/>
      <c r="H4" s="1107"/>
      <c r="I4" s="1107"/>
    </row>
    <row r="5" spans="1:27" ht="20.100000000000001" customHeight="1">
      <c r="A5" s="22"/>
      <c r="B5" s="22"/>
      <c r="C5" s="22"/>
      <c r="D5" s="22"/>
      <c r="E5" s="22"/>
      <c r="F5" s="22"/>
      <c r="G5" s="22"/>
      <c r="H5" s="22"/>
      <c r="I5" s="20"/>
      <c r="J5" s="221" t="s">
        <v>840</v>
      </c>
      <c r="K5" s="221" t="s">
        <v>841</v>
      </c>
      <c r="L5" s="221" t="s">
        <v>842</v>
      </c>
    </row>
    <row r="6" spans="1:27" ht="39.950000000000003" customHeight="1">
      <c r="A6" s="22"/>
      <c r="B6" s="1105" t="s">
        <v>220</v>
      </c>
      <c r="C6" s="1105"/>
      <c r="D6" s="1108">
        <f>入力!C25</f>
        <v>0</v>
      </c>
      <c r="E6" s="1109"/>
      <c r="F6" s="1109"/>
      <c r="G6" s="1109"/>
      <c r="H6" s="1110"/>
      <c r="I6" s="20"/>
      <c r="J6" s="221" t="s">
        <v>690</v>
      </c>
      <c r="K6" s="221" t="s">
        <v>692</v>
      </c>
      <c r="L6" s="221" t="s">
        <v>691</v>
      </c>
    </row>
    <row r="7" spans="1:27" ht="39.950000000000003" customHeight="1">
      <c r="A7" s="20"/>
      <c r="B7" s="1105" t="s">
        <v>221</v>
      </c>
      <c r="C7" s="1105"/>
      <c r="D7" s="1111"/>
      <c r="E7" s="1111"/>
      <c r="F7" s="1111"/>
      <c r="G7" s="1111"/>
      <c r="H7" s="1112"/>
      <c r="I7" s="20"/>
    </row>
    <row r="8" spans="1:27" ht="20.25" customHeight="1">
      <c r="A8" s="20"/>
      <c r="B8" s="1105" t="s">
        <v>227</v>
      </c>
      <c r="C8" s="1105"/>
      <c r="D8" s="1117">
        <f>IF(AND(入力!C50="該当",入力!J45="○"),J8,)</f>
        <v>0</v>
      </c>
      <c r="E8" s="1118"/>
      <c r="F8" s="1118"/>
      <c r="G8" s="1118"/>
      <c r="H8" s="1119"/>
      <c r="I8" s="20"/>
      <c r="J8" s="1" t="s">
        <v>1041</v>
      </c>
      <c r="K8" s="1" t="s">
        <v>1042</v>
      </c>
      <c r="L8" s="1" t="s">
        <v>1043</v>
      </c>
    </row>
    <row r="9" spans="1:27" ht="22.5" customHeight="1">
      <c r="A9" s="20"/>
      <c r="B9" s="1105"/>
      <c r="C9" s="1105"/>
      <c r="D9" s="1120">
        <f>IF(AND(入力!C50="非該当",入力!J45="○"),K8,)</f>
        <v>0</v>
      </c>
      <c r="E9" s="1121"/>
      <c r="F9" s="1121"/>
      <c r="G9" s="1121"/>
      <c r="H9" s="1122"/>
      <c r="I9" s="20"/>
    </row>
    <row r="10" spans="1:27" ht="22.5" customHeight="1">
      <c r="A10" s="20"/>
      <c r="B10" s="1105"/>
      <c r="C10" s="1105"/>
      <c r="D10" s="1123">
        <f>IF(入力!J46="○",L8,)</f>
        <v>0</v>
      </c>
      <c r="E10" s="1124"/>
      <c r="F10" s="1124"/>
      <c r="G10" s="1124"/>
      <c r="H10" s="1125"/>
      <c r="I10" s="20"/>
    </row>
    <row r="11" spans="1:27" ht="39.950000000000003" customHeight="1">
      <c r="A11" s="20"/>
      <c r="B11" s="1105" t="s">
        <v>228</v>
      </c>
      <c r="C11" s="1105"/>
      <c r="D11" s="1114"/>
      <c r="E11" s="1115"/>
      <c r="F11" s="1115"/>
      <c r="G11" s="1115"/>
      <c r="H11" s="1116"/>
      <c r="I11" s="20"/>
      <c r="J11" s="1" t="s">
        <v>1044</v>
      </c>
      <c r="K11" s="1" t="s">
        <v>1045</v>
      </c>
    </row>
    <row r="12" spans="1:27">
      <c r="A12" s="20"/>
      <c r="B12" s="20"/>
      <c r="C12" s="20"/>
      <c r="D12" s="20"/>
      <c r="E12" s="20"/>
      <c r="F12" s="20"/>
      <c r="G12" s="20"/>
      <c r="H12" s="20"/>
      <c r="I12" s="20"/>
    </row>
    <row r="13" spans="1:27">
      <c r="A13" s="20"/>
      <c r="B13" s="20"/>
      <c r="C13" s="20"/>
      <c r="D13" s="20"/>
      <c r="E13" s="20"/>
      <c r="F13" s="20"/>
      <c r="G13" s="20"/>
      <c r="H13" s="20"/>
      <c r="I13" s="20"/>
    </row>
    <row r="14" spans="1:27" ht="17.25" customHeight="1">
      <c r="A14" s="20"/>
      <c r="B14" s="20" t="s">
        <v>229</v>
      </c>
      <c r="C14" s="20" t="s">
        <v>223</v>
      </c>
      <c r="D14" s="20"/>
      <c r="E14" s="20"/>
      <c r="F14" s="20"/>
      <c r="G14" s="20"/>
      <c r="H14" s="20"/>
      <c r="I14" s="20"/>
    </row>
    <row r="15" spans="1:27" ht="22.5" customHeight="1">
      <c r="A15" s="20"/>
      <c r="B15" s="20" t="s">
        <v>222</v>
      </c>
      <c r="C15" s="1113" t="s">
        <v>230</v>
      </c>
      <c r="D15" s="1113"/>
      <c r="E15" s="1113"/>
      <c r="F15" s="1113"/>
      <c r="G15" s="1113"/>
      <c r="H15" s="1113"/>
      <c r="I15" s="20"/>
    </row>
    <row r="16" spans="1:27" ht="42" customHeight="1">
      <c r="A16" s="20"/>
      <c r="B16" s="37" t="s">
        <v>231</v>
      </c>
      <c r="C16" s="1113" t="s">
        <v>224</v>
      </c>
      <c r="D16" s="1113"/>
      <c r="E16" s="1113"/>
      <c r="F16" s="1113"/>
      <c r="G16" s="1113"/>
      <c r="H16" s="1113"/>
      <c r="I16" s="20"/>
    </row>
    <row r="17" spans="1:9" ht="17.25" customHeight="1">
      <c r="A17" s="20"/>
      <c r="B17" s="20"/>
      <c r="C17" s="29"/>
      <c r="D17" s="20"/>
      <c r="E17" s="20"/>
      <c r="F17" s="20"/>
      <c r="G17" s="20"/>
      <c r="H17" s="20"/>
      <c r="I17" s="20"/>
    </row>
  </sheetData>
  <sheetProtection algorithmName="SHA-512" hashValue="50Kgwwr/0H60yZjTmZmn5NjjRF3H1BpzV4pTwntkhNqrTd25gIGxNihjYi8wBGNxB9pA+6MsGJ5nOpGYEnFB2Q==" saltValue="U/Wpr1KEwI0IrFznh2i9qA==" spinCount="100000" sheet="1" objects="1" scenarios="1" selectLockedCells="1"/>
  <mergeCells count="14">
    <mergeCell ref="C15:H15"/>
    <mergeCell ref="C16:H16"/>
    <mergeCell ref="D11:H11"/>
    <mergeCell ref="D8:H8"/>
    <mergeCell ref="D9:H9"/>
    <mergeCell ref="D10:H10"/>
    <mergeCell ref="B6:C6"/>
    <mergeCell ref="B7:C7"/>
    <mergeCell ref="B8:C10"/>
    <mergeCell ref="B11:C11"/>
    <mergeCell ref="G2:H2"/>
    <mergeCell ref="A4:I4"/>
    <mergeCell ref="D6:H6"/>
    <mergeCell ref="D7:H7"/>
  </mergeCells>
  <phoneticPr fontId="19"/>
  <dataValidations count="2">
    <dataValidation type="list" allowBlank="1" showInputMessage="1" showErrorMessage="1" sqref="D11:H11" xr:uid="{3FAC79D6-9212-4742-BA60-D3C369F7A2BD}">
      <formula1>$J$11:$K$11</formula1>
    </dataValidation>
    <dataValidation type="list" allowBlank="1" showInputMessage="1" showErrorMessage="1" sqref="D7:H7" xr:uid="{00F25BDE-1B6A-4E95-BF08-08C0B61C4AAF}">
      <formula1>"１　新規,２　変更,３　終了"</formula1>
    </dataValidation>
  </dataValidations>
  <pageMargins left="0.70866141732283472" right="0.70866141732283472" top="0.74803149606299213" bottom="0.74803149606299213" header="0.31496062992125984" footer="0.31496062992125984"/>
  <pageSetup paperSize="9" scale="7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0C1D0-4B6F-4B4F-BE1C-BA27FB242F35}">
  <sheetPr codeName="Sheet79"/>
  <dimension ref="A1:AA31"/>
  <sheetViews>
    <sheetView showGridLines="0" view="pageBreakPreview" zoomScale="85" zoomScaleNormal="100" zoomScaleSheetLayoutView="85" workbookViewId="0">
      <selection activeCell="E9" sqref="E9"/>
    </sheetView>
  </sheetViews>
  <sheetFormatPr defaultColWidth="9" defaultRowHeight="13.5"/>
  <cols>
    <col min="1" max="1" width="1.625" style="1" customWidth="1"/>
    <col min="2" max="2" width="21.25" style="1" customWidth="1"/>
    <col min="3" max="3" width="3.875" style="1" customWidth="1"/>
    <col min="4" max="4" width="5.375" style="1" customWidth="1"/>
    <col min="5" max="7" width="19.5" style="1" customWidth="1"/>
    <col min="8" max="8" width="2.875" style="1" customWidth="1"/>
    <col min="9" max="9" width="1.625" style="1" customWidth="1"/>
    <col min="10" max="10" width="4.75" style="1" hidden="1" customWidth="1"/>
    <col min="11" max="26" width="0" style="1" hidden="1" customWidth="1"/>
    <col min="27" max="16384" width="9" style="1"/>
  </cols>
  <sheetData>
    <row r="1" spans="1:27" ht="27.75" customHeight="1">
      <c r="A1" s="50"/>
      <c r="I1" s="186"/>
      <c r="AA1" s="551"/>
    </row>
    <row r="2" spans="1:27" ht="27.75" customHeight="1">
      <c r="A2" s="50"/>
      <c r="H2" s="186" t="str">
        <f>入力!R4</f>
        <v>令和年月日</v>
      </c>
      <c r="I2" s="1128"/>
      <c r="J2" s="1128"/>
    </row>
    <row r="3" spans="1:27" ht="36" customHeight="1">
      <c r="A3" s="1129" t="s">
        <v>509</v>
      </c>
      <c r="B3" s="1129"/>
      <c r="C3" s="1129"/>
      <c r="D3" s="1129"/>
      <c r="E3" s="1129"/>
      <c r="F3" s="1129"/>
      <c r="G3" s="1129"/>
      <c r="H3" s="1129"/>
      <c r="I3" s="50"/>
      <c r="J3" s="50"/>
    </row>
    <row r="4" spans="1:27" ht="19.5" customHeight="1">
      <c r="A4" s="34"/>
      <c r="B4" s="34"/>
      <c r="C4" s="34"/>
      <c r="D4" s="34"/>
      <c r="E4" s="34"/>
      <c r="F4" s="235" t="s">
        <v>510</v>
      </c>
      <c r="G4" s="34"/>
      <c r="H4" s="34"/>
      <c r="I4" s="34"/>
      <c r="J4" s="34"/>
    </row>
    <row r="5" spans="1:27" ht="36" customHeight="1">
      <c r="A5" s="34"/>
      <c r="B5" s="187" t="s">
        <v>191</v>
      </c>
      <c r="C5" s="1130">
        <f>入力!C25</f>
        <v>0</v>
      </c>
      <c r="D5" s="1131"/>
      <c r="E5" s="1131"/>
      <c r="F5" s="1131"/>
      <c r="G5" s="1131"/>
      <c r="H5" s="1132"/>
      <c r="I5" s="50"/>
      <c r="J5" s="50"/>
    </row>
    <row r="6" spans="1:27" ht="35.25" customHeight="1">
      <c r="B6" s="188" t="s">
        <v>267</v>
      </c>
      <c r="C6" s="1130">
        <f>IF(入力!E98=K7,K6,IF(入力!E98=L7,L6,IF(入力!E98=M6,M7,)))</f>
        <v>0</v>
      </c>
      <c r="D6" s="1131"/>
      <c r="E6" s="1131"/>
      <c r="F6" s="1131"/>
      <c r="G6" s="1131"/>
      <c r="H6" s="1132"/>
      <c r="I6" s="189"/>
      <c r="K6" s="1" t="s">
        <v>693</v>
      </c>
      <c r="L6" s="1" t="s">
        <v>694</v>
      </c>
      <c r="M6" s="1" t="s">
        <v>695</v>
      </c>
    </row>
    <row r="7" spans="1:27" ht="12.75" customHeight="1">
      <c r="B7" s="1133"/>
      <c r="C7" s="162"/>
      <c r="D7" s="190"/>
      <c r="E7" s="190"/>
      <c r="F7" s="190"/>
      <c r="G7" s="190"/>
      <c r="H7" s="191"/>
      <c r="K7" s="1" t="s">
        <v>690</v>
      </c>
      <c r="L7" s="1" t="s">
        <v>692</v>
      </c>
      <c r="M7" s="1" t="s">
        <v>691</v>
      </c>
    </row>
    <row r="8" spans="1:27" ht="56.25" customHeight="1">
      <c r="B8" s="1133"/>
      <c r="C8" s="162"/>
      <c r="D8" s="192" t="s">
        <v>204</v>
      </c>
      <c r="E8" s="192" t="s">
        <v>511</v>
      </c>
      <c r="F8" s="193" t="s">
        <v>512</v>
      </c>
      <c r="G8" s="194" t="s">
        <v>513</v>
      </c>
      <c r="H8" s="191"/>
    </row>
    <row r="9" spans="1:27" ht="30" customHeight="1">
      <c r="B9" s="1133"/>
      <c r="C9" s="162"/>
      <c r="D9" s="192" t="s">
        <v>314</v>
      </c>
      <c r="E9" s="548"/>
      <c r="F9" s="548"/>
      <c r="G9" s="237" t="e">
        <f>ROUNDUP(F9/E9,3)</f>
        <v>#DIV/0!</v>
      </c>
      <c r="H9" s="191"/>
    </row>
    <row r="10" spans="1:27" ht="30" customHeight="1">
      <c r="B10" s="1133"/>
      <c r="C10" s="162"/>
      <c r="D10" s="192" t="s">
        <v>315</v>
      </c>
      <c r="E10" s="548"/>
      <c r="F10" s="548"/>
      <c r="G10" s="237" t="e">
        <f t="shared" ref="G10:G20" si="0">ROUNDUP(F10/E10,3)</f>
        <v>#DIV/0!</v>
      </c>
      <c r="H10" s="191"/>
    </row>
    <row r="11" spans="1:27" ht="30" customHeight="1">
      <c r="B11" s="1133"/>
      <c r="C11" s="162"/>
      <c r="D11" s="192" t="s">
        <v>316</v>
      </c>
      <c r="E11" s="548"/>
      <c r="F11" s="548"/>
      <c r="G11" s="237" t="e">
        <f t="shared" si="0"/>
        <v>#DIV/0!</v>
      </c>
      <c r="H11" s="191"/>
    </row>
    <row r="12" spans="1:27" ht="30" customHeight="1">
      <c r="B12" s="1133"/>
      <c r="C12" s="162"/>
      <c r="D12" s="192" t="s">
        <v>317</v>
      </c>
      <c r="E12" s="548"/>
      <c r="F12" s="548"/>
      <c r="G12" s="237" t="e">
        <f t="shared" si="0"/>
        <v>#DIV/0!</v>
      </c>
      <c r="H12" s="191"/>
    </row>
    <row r="13" spans="1:27" ht="30" customHeight="1">
      <c r="B13" s="1133"/>
      <c r="C13" s="162"/>
      <c r="D13" s="192" t="s">
        <v>318</v>
      </c>
      <c r="E13" s="548"/>
      <c r="F13" s="548"/>
      <c r="G13" s="237" t="e">
        <f t="shared" si="0"/>
        <v>#DIV/0!</v>
      </c>
      <c r="H13" s="191"/>
    </row>
    <row r="14" spans="1:27" ht="30" customHeight="1">
      <c r="B14" s="1133"/>
      <c r="C14" s="162"/>
      <c r="D14" s="192" t="s">
        <v>319</v>
      </c>
      <c r="E14" s="548"/>
      <c r="F14" s="548"/>
      <c r="G14" s="237" t="e">
        <f t="shared" si="0"/>
        <v>#DIV/0!</v>
      </c>
      <c r="H14" s="191"/>
    </row>
    <row r="15" spans="1:27" ht="30" customHeight="1">
      <c r="B15" s="1133"/>
      <c r="C15" s="162"/>
      <c r="D15" s="192" t="s">
        <v>320</v>
      </c>
      <c r="E15" s="548"/>
      <c r="F15" s="548"/>
      <c r="G15" s="237" t="e">
        <f t="shared" si="0"/>
        <v>#DIV/0!</v>
      </c>
      <c r="H15" s="191"/>
    </row>
    <row r="16" spans="1:27" ht="30" customHeight="1">
      <c r="B16" s="1133"/>
      <c r="C16" s="162"/>
      <c r="D16" s="192" t="s">
        <v>321</v>
      </c>
      <c r="E16" s="548"/>
      <c r="F16" s="548"/>
      <c r="G16" s="237" t="e">
        <f t="shared" si="0"/>
        <v>#DIV/0!</v>
      </c>
      <c r="H16" s="191"/>
    </row>
    <row r="17" spans="2:8" ht="30" customHeight="1">
      <c r="B17" s="1133"/>
      <c r="C17" s="162"/>
      <c r="D17" s="192" t="s">
        <v>322</v>
      </c>
      <c r="E17" s="548"/>
      <c r="F17" s="548"/>
      <c r="G17" s="237" t="e">
        <f t="shared" si="0"/>
        <v>#DIV/0!</v>
      </c>
      <c r="H17" s="191"/>
    </row>
    <row r="18" spans="2:8" ht="30" customHeight="1">
      <c r="B18" s="1133"/>
      <c r="C18" s="162"/>
      <c r="D18" s="192" t="s">
        <v>323</v>
      </c>
      <c r="E18" s="548"/>
      <c r="F18" s="548"/>
      <c r="G18" s="237" t="e">
        <f t="shared" si="0"/>
        <v>#DIV/0!</v>
      </c>
      <c r="H18" s="191"/>
    </row>
    <row r="19" spans="2:8" ht="30" customHeight="1">
      <c r="B19" s="1133"/>
      <c r="C19" s="162"/>
      <c r="D19" s="192" t="s">
        <v>324</v>
      </c>
      <c r="E19" s="548"/>
      <c r="F19" s="548"/>
      <c r="G19" s="237" t="e">
        <f t="shared" si="0"/>
        <v>#DIV/0!</v>
      </c>
      <c r="H19" s="191"/>
    </row>
    <row r="20" spans="2:8" ht="30" customHeight="1" thickBot="1">
      <c r="B20" s="1133"/>
      <c r="C20" s="162"/>
      <c r="D20" s="195" t="s">
        <v>325</v>
      </c>
      <c r="E20" s="549"/>
      <c r="F20" s="549"/>
      <c r="G20" s="237" t="e">
        <f t="shared" si="0"/>
        <v>#DIV/0!</v>
      </c>
      <c r="H20" s="191"/>
    </row>
    <row r="21" spans="2:8" ht="30" customHeight="1" thickTop="1">
      <c r="B21" s="1133"/>
      <c r="C21" s="162"/>
      <c r="D21" s="196" t="s">
        <v>190</v>
      </c>
      <c r="E21" s="197">
        <f>SUM(E9:E20)</f>
        <v>0</v>
      </c>
      <c r="F21" s="197">
        <f>SUM(F9:F20)</f>
        <v>0</v>
      </c>
      <c r="G21" s="236" t="e">
        <f>ROUNDUP(F21/E21,3)</f>
        <v>#DIV/0!</v>
      </c>
      <c r="H21" s="191"/>
    </row>
    <row r="22" spans="2:8" ht="7.5" customHeight="1">
      <c r="B22" s="1133"/>
      <c r="C22" s="162"/>
      <c r="D22" s="198"/>
      <c r="E22" s="199"/>
      <c r="F22" s="199"/>
      <c r="G22" s="199"/>
      <c r="H22" s="191"/>
    </row>
    <row r="23" spans="2:8" ht="24" customHeight="1">
      <c r="B23" s="1133"/>
      <c r="C23" s="162"/>
      <c r="D23" s="1135" t="s">
        <v>514</v>
      </c>
      <c r="E23" s="1135"/>
      <c r="F23" s="1135"/>
      <c r="G23" s="1135"/>
      <c r="H23" s="191"/>
    </row>
    <row r="24" spans="2:8" ht="20.25" customHeight="1">
      <c r="B24" s="1134"/>
      <c r="C24" s="200"/>
      <c r="D24" s="1136"/>
      <c r="E24" s="1136"/>
      <c r="F24" s="1136"/>
      <c r="G24" s="1136"/>
      <c r="H24" s="201"/>
    </row>
    <row r="26" spans="2:8" ht="24.75" customHeight="1">
      <c r="B26" s="233" t="s">
        <v>705</v>
      </c>
      <c r="C26" s="233"/>
      <c r="D26" s="233"/>
      <c r="E26" s="233"/>
      <c r="F26" s="233"/>
      <c r="G26" s="233"/>
    </row>
    <row r="27" spans="2:8" ht="24.75" customHeight="1">
      <c r="B27" s="233" t="s">
        <v>687</v>
      </c>
      <c r="C27" s="233"/>
      <c r="D27" s="233"/>
      <c r="E27" s="233"/>
      <c r="F27" s="233"/>
      <c r="G27" s="233"/>
    </row>
    <row r="28" spans="2:8" s="51" customFormat="1">
      <c r="B28" s="233" t="s">
        <v>688</v>
      </c>
      <c r="C28" s="233"/>
      <c r="D28" s="233"/>
      <c r="E28" s="233"/>
      <c r="F28" s="233"/>
      <c r="G28" s="233"/>
    </row>
    <row r="29" spans="2:8" s="51" customFormat="1" ht="108" customHeight="1">
      <c r="B29" s="1126" t="s">
        <v>696</v>
      </c>
      <c r="C29" s="1126"/>
      <c r="D29" s="1126"/>
      <c r="E29" s="1126"/>
      <c r="F29" s="1126"/>
      <c r="G29" s="1126"/>
    </row>
    <row r="30" spans="2:8" s="51" customFormat="1">
      <c r="B30" s="234" t="s">
        <v>689</v>
      </c>
      <c r="C30" s="233"/>
      <c r="D30" s="233"/>
      <c r="E30" s="233"/>
      <c r="F30" s="233"/>
      <c r="G30" s="233"/>
    </row>
    <row r="31" spans="2:8" s="51" customFormat="1" ht="131.25" customHeight="1">
      <c r="B31" s="1126" t="s">
        <v>515</v>
      </c>
      <c r="C31" s="1127"/>
      <c r="D31" s="1127"/>
      <c r="E31" s="1127"/>
      <c r="F31" s="1127"/>
      <c r="G31" s="1127"/>
    </row>
  </sheetData>
  <sheetProtection algorithmName="SHA-512" hashValue="zm7UaXJ6tLzEkg7HC1x3b14h3MbMAR8J1tlqvVJriyehSE+rws7ebgxP61B+sTNNYI7ktIGgwnUq8G1t/A7MxQ==" saltValue="zNbSEu9PN+pOLxrXObmKXA==" spinCount="100000" sheet="1" objects="1" scenarios="1" selectLockedCells="1"/>
  <mergeCells count="8">
    <mergeCell ref="B29:G29"/>
    <mergeCell ref="B31:G31"/>
    <mergeCell ref="I2:J2"/>
    <mergeCell ref="A3:H3"/>
    <mergeCell ref="C5:H5"/>
    <mergeCell ref="C6:H6"/>
    <mergeCell ref="B7:B24"/>
    <mergeCell ref="D23:G24"/>
  </mergeCells>
  <phoneticPr fontId="19"/>
  <printOptions horizontalCentered="1"/>
  <pageMargins left="0.59055118110236227" right="0.19685039370078741" top="0.39370078740157483" bottom="0.19685039370078741" header="0.31496062992125984" footer="0.31496062992125984"/>
  <pageSetup paperSize="9" scale="78" fitToWidth="0" fitToHeight="0"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1B7C-F4AF-4DA6-9101-33D2025ACFFA}">
  <sheetPr>
    <pageSetUpPr fitToPage="1"/>
  </sheetPr>
  <dimension ref="A1:AV42"/>
  <sheetViews>
    <sheetView view="pageBreakPreview" zoomScale="85" zoomScaleNormal="100" zoomScaleSheetLayoutView="85" workbookViewId="0">
      <selection activeCell="E4" sqref="E4"/>
    </sheetView>
  </sheetViews>
  <sheetFormatPr defaultColWidth="4.75" defaultRowHeight="13.5"/>
  <cols>
    <col min="1" max="2" width="4.5" style="1" customWidth="1"/>
    <col min="3" max="3" width="11.625" style="1" customWidth="1"/>
    <col min="4" max="4" width="4.875" style="1" customWidth="1"/>
    <col min="5" max="36" width="3.5" style="1" customWidth="1"/>
    <col min="37" max="37" width="1.625" style="1" customWidth="1"/>
    <col min="38" max="16384" width="4.75" style="1"/>
  </cols>
  <sheetData>
    <row r="1" spans="1:36" ht="21" customHeight="1">
      <c r="A1" s="50"/>
      <c r="I1" s="571"/>
      <c r="J1" s="571"/>
      <c r="K1" s="571"/>
      <c r="AJ1" s="202" t="s">
        <v>516</v>
      </c>
    </row>
    <row r="2" spans="1:36" ht="27" customHeight="1">
      <c r="A2" s="1129" t="s">
        <v>517</v>
      </c>
      <c r="B2" s="1129"/>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29"/>
      <c r="AB2" s="1129"/>
      <c r="AC2" s="1129"/>
      <c r="AD2" s="1129"/>
      <c r="AE2" s="1129"/>
      <c r="AF2" s="1129"/>
      <c r="AG2" s="1129"/>
      <c r="AH2" s="1129"/>
      <c r="AI2" s="1129"/>
      <c r="AJ2" s="1129"/>
    </row>
    <row r="3" spans="1:36" ht="27" customHeight="1">
      <c r="A3" s="572"/>
      <c r="B3" s="1174" t="s">
        <v>234</v>
      </c>
      <c r="C3" s="1174"/>
      <c r="D3" s="1175"/>
      <c r="E3" s="1175"/>
      <c r="F3" s="1175"/>
      <c r="G3" s="1175"/>
      <c r="H3" s="1175"/>
      <c r="I3" s="1175"/>
      <c r="J3" s="1175"/>
      <c r="K3" s="1175"/>
      <c r="L3" s="1175"/>
      <c r="M3" s="1175"/>
      <c r="N3" s="1175"/>
      <c r="O3" s="1175"/>
      <c r="P3" s="1175"/>
      <c r="Q3" s="1175"/>
      <c r="R3" s="1175"/>
      <c r="S3" s="1175"/>
      <c r="T3" s="1175"/>
      <c r="U3" s="1175"/>
      <c r="V3" s="1175"/>
      <c r="W3" s="1175"/>
      <c r="X3" s="1175"/>
      <c r="Y3" s="1175"/>
      <c r="Z3" s="1175"/>
      <c r="AA3" s="1175"/>
      <c r="AB3" s="1175"/>
      <c r="AC3" s="1175"/>
      <c r="AD3" s="1175"/>
      <c r="AE3" s="1175"/>
      <c r="AF3" s="1175"/>
      <c r="AG3" s="1175"/>
      <c r="AH3" s="1175"/>
      <c r="AI3" s="572"/>
      <c r="AJ3" s="572"/>
    </row>
    <row r="4" spans="1:36" ht="18" customHeight="1">
      <c r="A4" s="572"/>
      <c r="B4" s="572"/>
      <c r="C4" s="572"/>
      <c r="D4" s="572"/>
      <c r="E4" s="572"/>
      <c r="F4" s="572"/>
      <c r="G4" s="572"/>
      <c r="H4" s="572"/>
      <c r="I4" s="572"/>
      <c r="J4" s="572"/>
      <c r="K4" s="572"/>
    </row>
    <row r="5" spans="1:36" ht="18" customHeight="1">
      <c r="A5" s="1154"/>
      <c r="B5" s="1155"/>
      <c r="C5" s="1156"/>
      <c r="D5" s="1176" t="s">
        <v>518</v>
      </c>
      <c r="E5" s="1177"/>
      <c r="F5" s="1177"/>
      <c r="G5" s="1177"/>
      <c r="H5" s="1177"/>
      <c r="I5" s="1177"/>
      <c r="J5" s="1177"/>
      <c r="K5" s="1177"/>
      <c r="L5" s="1177"/>
      <c r="M5" s="1177"/>
      <c r="N5" s="1177"/>
      <c r="O5" s="1177"/>
      <c r="P5" s="1177"/>
      <c r="Q5" s="1177"/>
      <c r="R5" s="1177"/>
      <c r="S5" s="1177"/>
      <c r="T5" s="1177"/>
      <c r="U5" s="1177"/>
      <c r="V5" s="1177"/>
      <c r="W5" s="1177"/>
      <c r="X5" s="1177"/>
      <c r="Y5" s="1177"/>
      <c r="Z5" s="1177"/>
      <c r="AA5" s="1177"/>
      <c r="AB5" s="1177"/>
      <c r="AC5" s="1177"/>
      <c r="AD5" s="1177"/>
      <c r="AE5" s="1177"/>
      <c r="AF5" s="1177"/>
      <c r="AG5" s="1177"/>
      <c r="AH5" s="1177"/>
      <c r="AI5" s="1178"/>
      <c r="AJ5" s="1166" t="s">
        <v>190</v>
      </c>
    </row>
    <row r="6" spans="1:36" ht="18" customHeight="1">
      <c r="A6" s="1157"/>
      <c r="B6" s="1158"/>
      <c r="C6" s="1159"/>
      <c r="D6" s="203" t="s">
        <v>203</v>
      </c>
      <c r="E6" s="204">
        <v>1</v>
      </c>
      <c r="F6" s="204">
        <v>2</v>
      </c>
      <c r="G6" s="204">
        <v>3</v>
      </c>
      <c r="H6" s="204">
        <v>4</v>
      </c>
      <c r="I6" s="204">
        <v>5</v>
      </c>
      <c r="J6" s="204">
        <v>6</v>
      </c>
      <c r="K6" s="204">
        <v>7</v>
      </c>
      <c r="L6" s="204">
        <v>8</v>
      </c>
      <c r="M6" s="204">
        <v>9</v>
      </c>
      <c r="N6" s="204">
        <v>10</v>
      </c>
      <c r="O6" s="204">
        <v>11</v>
      </c>
      <c r="P6" s="204">
        <v>12</v>
      </c>
      <c r="Q6" s="204">
        <v>13</v>
      </c>
      <c r="R6" s="204">
        <v>14</v>
      </c>
      <c r="S6" s="204">
        <v>15</v>
      </c>
      <c r="T6" s="204">
        <v>16</v>
      </c>
      <c r="U6" s="204">
        <v>17</v>
      </c>
      <c r="V6" s="204">
        <v>18</v>
      </c>
      <c r="W6" s="204">
        <v>19</v>
      </c>
      <c r="X6" s="204">
        <v>20</v>
      </c>
      <c r="Y6" s="204">
        <v>21</v>
      </c>
      <c r="Z6" s="204">
        <v>22</v>
      </c>
      <c r="AA6" s="204">
        <v>23</v>
      </c>
      <c r="AB6" s="204">
        <v>24</v>
      </c>
      <c r="AC6" s="204">
        <v>25</v>
      </c>
      <c r="AD6" s="204">
        <v>26</v>
      </c>
      <c r="AE6" s="204">
        <v>27</v>
      </c>
      <c r="AF6" s="204">
        <v>28</v>
      </c>
      <c r="AG6" s="204">
        <v>29</v>
      </c>
      <c r="AH6" s="204">
        <v>30</v>
      </c>
      <c r="AI6" s="204">
        <v>31</v>
      </c>
      <c r="AJ6" s="1167"/>
    </row>
    <row r="7" spans="1:36" ht="18" customHeight="1">
      <c r="A7" s="1160"/>
      <c r="B7" s="1161"/>
      <c r="C7" s="1162"/>
      <c r="D7" s="203" t="s">
        <v>519</v>
      </c>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1168"/>
    </row>
    <row r="8" spans="1:36" ht="27" customHeight="1">
      <c r="A8" s="1139" t="s">
        <v>520</v>
      </c>
      <c r="B8" s="1140"/>
      <c r="C8" s="1145" t="s">
        <v>521</v>
      </c>
      <c r="D8" s="114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7"/>
    </row>
    <row r="9" spans="1:36" ht="27" customHeight="1">
      <c r="A9" s="1141"/>
      <c r="B9" s="1142"/>
      <c r="C9" s="1147" t="s">
        <v>522</v>
      </c>
      <c r="D9" s="1148"/>
      <c r="E9" s="208"/>
      <c r="F9" s="208"/>
      <c r="G9" s="208"/>
      <c r="H9" s="208"/>
      <c r="I9" s="208"/>
      <c r="J9" s="208"/>
      <c r="K9" s="208"/>
      <c r="L9" s="208"/>
      <c r="M9" s="208"/>
      <c r="N9" s="208"/>
      <c r="O9" s="208"/>
      <c r="P9" s="208"/>
      <c r="Q9" s="208"/>
      <c r="R9" s="208"/>
      <c r="S9" s="208"/>
      <c r="T9" s="208"/>
      <c r="U9" s="208"/>
      <c r="V9" s="208"/>
      <c r="W9" s="208"/>
      <c r="X9" s="208"/>
      <c r="Y9" s="208"/>
      <c r="Z9" s="208"/>
      <c r="AA9" s="208"/>
      <c r="AB9" s="208"/>
      <c r="AC9" s="208"/>
      <c r="AD9" s="208"/>
      <c r="AE9" s="208"/>
      <c r="AF9" s="208"/>
      <c r="AG9" s="208"/>
      <c r="AH9" s="208"/>
      <c r="AI9" s="208"/>
      <c r="AJ9" s="209"/>
    </row>
    <row r="10" spans="1:36" ht="27" customHeight="1">
      <c r="A10" s="1141"/>
      <c r="B10" s="1142"/>
      <c r="C10" s="1147" t="s">
        <v>523</v>
      </c>
      <c r="D10" s="1148"/>
      <c r="E10" s="210"/>
      <c r="F10" s="210"/>
      <c r="G10" s="210"/>
      <c r="H10" s="210"/>
      <c r="I10" s="210"/>
      <c r="J10" s="210"/>
      <c r="K10" s="210"/>
      <c r="L10" s="210"/>
      <c r="M10" s="210"/>
      <c r="N10" s="210"/>
      <c r="O10" s="210"/>
      <c r="P10" s="210"/>
      <c r="Q10" s="210"/>
      <c r="R10" s="210"/>
      <c r="S10" s="210"/>
      <c r="T10" s="210"/>
      <c r="U10" s="210"/>
      <c r="V10" s="210"/>
      <c r="W10" s="210"/>
      <c r="X10" s="210"/>
      <c r="Y10" s="210"/>
      <c r="Z10" s="210"/>
      <c r="AA10" s="210"/>
      <c r="AB10" s="210"/>
      <c r="AC10" s="210"/>
      <c r="AD10" s="210"/>
      <c r="AE10" s="210"/>
      <c r="AF10" s="210"/>
      <c r="AG10" s="210"/>
      <c r="AH10" s="210"/>
      <c r="AI10" s="210"/>
      <c r="AJ10" s="211"/>
    </row>
    <row r="11" spans="1:36" ht="27" customHeight="1">
      <c r="A11" s="1143"/>
      <c r="B11" s="1144"/>
      <c r="C11" s="1149" t="s">
        <v>190</v>
      </c>
      <c r="D11" s="1150"/>
      <c r="E11" s="212">
        <f t="shared" ref="E11:AI11" si="0">SUM(E8:E10)</f>
        <v>0</v>
      </c>
      <c r="F11" s="212">
        <f t="shared" si="0"/>
        <v>0</v>
      </c>
      <c r="G11" s="212">
        <f t="shared" si="0"/>
        <v>0</v>
      </c>
      <c r="H11" s="212">
        <f t="shared" si="0"/>
        <v>0</v>
      </c>
      <c r="I11" s="212">
        <f t="shared" si="0"/>
        <v>0</v>
      </c>
      <c r="J11" s="212">
        <f t="shared" si="0"/>
        <v>0</v>
      </c>
      <c r="K11" s="212">
        <f t="shared" si="0"/>
        <v>0</v>
      </c>
      <c r="L11" s="212">
        <f t="shared" si="0"/>
        <v>0</v>
      </c>
      <c r="M11" s="212">
        <f t="shared" si="0"/>
        <v>0</v>
      </c>
      <c r="N11" s="212">
        <f t="shared" si="0"/>
        <v>0</v>
      </c>
      <c r="O11" s="212">
        <f t="shared" si="0"/>
        <v>0</v>
      </c>
      <c r="P11" s="212">
        <f t="shared" si="0"/>
        <v>0</v>
      </c>
      <c r="Q11" s="212">
        <f t="shared" si="0"/>
        <v>0</v>
      </c>
      <c r="R11" s="212">
        <f t="shared" si="0"/>
        <v>0</v>
      </c>
      <c r="S11" s="212">
        <f t="shared" si="0"/>
        <v>0</v>
      </c>
      <c r="T11" s="212">
        <f t="shared" si="0"/>
        <v>0</v>
      </c>
      <c r="U11" s="212">
        <f t="shared" si="0"/>
        <v>0</v>
      </c>
      <c r="V11" s="212">
        <f t="shared" si="0"/>
        <v>0</v>
      </c>
      <c r="W11" s="212">
        <f t="shared" si="0"/>
        <v>0</v>
      </c>
      <c r="X11" s="212">
        <f t="shared" si="0"/>
        <v>0</v>
      </c>
      <c r="Y11" s="212">
        <f t="shared" si="0"/>
        <v>0</v>
      </c>
      <c r="Z11" s="212">
        <f t="shared" si="0"/>
        <v>0</v>
      </c>
      <c r="AA11" s="212">
        <f t="shared" si="0"/>
        <v>0</v>
      </c>
      <c r="AB11" s="212">
        <f t="shared" si="0"/>
        <v>0</v>
      </c>
      <c r="AC11" s="212">
        <f t="shared" si="0"/>
        <v>0</v>
      </c>
      <c r="AD11" s="212">
        <f t="shared" si="0"/>
        <v>0</v>
      </c>
      <c r="AE11" s="212">
        <f t="shared" si="0"/>
        <v>0</v>
      </c>
      <c r="AF11" s="212">
        <f t="shared" si="0"/>
        <v>0</v>
      </c>
      <c r="AG11" s="212">
        <f t="shared" si="0"/>
        <v>0</v>
      </c>
      <c r="AH11" s="212">
        <f t="shared" si="0"/>
        <v>0</v>
      </c>
      <c r="AI11" s="212">
        <f t="shared" si="0"/>
        <v>0</v>
      </c>
      <c r="AJ11" s="213">
        <f>SUM(E11:AI11)</f>
        <v>0</v>
      </c>
    </row>
    <row r="12" spans="1:36" ht="27" customHeight="1">
      <c r="A12" s="1139" t="s">
        <v>524</v>
      </c>
      <c r="B12" s="1140"/>
      <c r="C12" s="1145" t="s">
        <v>521</v>
      </c>
      <c r="D12" s="1146"/>
      <c r="E12" s="214">
        <f t="shared" ref="E12:AI12" si="1">E8*1</f>
        <v>0</v>
      </c>
      <c r="F12" s="214">
        <f t="shared" si="1"/>
        <v>0</v>
      </c>
      <c r="G12" s="214">
        <f t="shared" si="1"/>
        <v>0</v>
      </c>
      <c r="H12" s="214">
        <f t="shared" si="1"/>
        <v>0</v>
      </c>
      <c r="I12" s="214">
        <f t="shared" si="1"/>
        <v>0</v>
      </c>
      <c r="J12" s="214">
        <f t="shared" si="1"/>
        <v>0</v>
      </c>
      <c r="K12" s="214">
        <f t="shared" si="1"/>
        <v>0</v>
      </c>
      <c r="L12" s="214">
        <f t="shared" si="1"/>
        <v>0</v>
      </c>
      <c r="M12" s="214">
        <f t="shared" si="1"/>
        <v>0</v>
      </c>
      <c r="N12" s="214">
        <f t="shared" si="1"/>
        <v>0</v>
      </c>
      <c r="O12" s="214">
        <f t="shared" si="1"/>
        <v>0</v>
      </c>
      <c r="P12" s="214">
        <f t="shared" si="1"/>
        <v>0</v>
      </c>
      <c r="Q12" s="214">
        <f t="shared" si="1"/>
        <v>0</v>
      </c>
      <c r="R12" s="214">
        <f t="shared" si="1"/>
        <v>0</v>
      </c>
      <c r="S12" s="214">
        <f t="shared" si="1"/>
        <v>0</v>
      </c>
      <c r="T12" s="214">
        <f t="shared" si="1"/>
        <v>0</v>
      </c>
      <c r="U12" s="214">
        <f t="shared" si="1"/>
        <v>0</v>
      </c>
      <c r="V12" s="214">
        <f t="shared" si="1"/>
        <v>0</v>
      </c>
      <c r="W12" s="214">
        <f t="shared" si="1"/>
        <v>0</v>
      </c>
      <c r="X12" s="214">
        <f t="shared" si="1"/>
        <v>0</v>
      </c>
      <c r="Y12" s="214">
        <f t="shared" si="1"/>
        <v>0</v>
      </c>
      <c r="Z12" s="214">
        <f t="shared" si="1"/>
        <v>0</v>
      </c>
      <c r="AA12" s="214">
        <f t="shared" si="1"/>
        <v>0</v>
      </c>
      <c r="AB12" s="214">
        <f t="shared" si="1"/>
        <v>0</v>
      </c>
      <c r="AC12" s="214">
        <f t="shared" si="1"/>
        <v>0</v>
      </c>
      <c r="AD12" s="214">
        <f t="shared" si="1"/>
        <v>0</v>
      </c>
      <c r="AE12" s="214">
        <f t="shared" si="1"/>
        <v>0</v>
      </c>
      <c r="AF12" s="214">
        <f t="shared" si="1"/>
        <v>0</v>
      </c>
      <c r="AG12" s="214">
        <f t="shared" si="1"/>
        <v>0</v>
      </c>
      <c r="AH12" s="214">
        <f t="shared" si="1"/>
        <v>0</v>
      </c>
      <c r="AI12" s="214">
        <f t="shared" si="1"/>
        <v>0</v>
      </c>
      <c r="AJ12" s="207"/>
    </row>
    <row r="13" spans="1:36" ht="27" customHeight="1">
      <c r="A13" s="1141"/>
      <c r="B13" s="1142"/>
      <c r="C13" s="1147" t="s">
        <v>522</v>
      </c>
      <c r="D13" s="1148"/>
      <c r="E13" s="215">
        <f t="shared" ref="E13:AI13" si="2">E9*0.5</f>
        <v>0</v>
      </c>
      <c r="F13" s="215">
        <f t="shared" si="2"/>
        <v>0</v>
      </c>
      <c r="G13" s="215">
        <f t="shared" si="2"/>
        <v>0</v>
      </c>
      <c r="H13" s="215">
        <f t="shared" si="2"/>
        <v>0</v>
      </c>
      <c r="I13" s="215">
        <f t="shared" si="2"/>
        <v>0</v>
      </c>
      <c r="J13" s="215">
        <f t="shared" si="2"/>
        <v>0</v>
      </c>
      <c r="K13" s="215">
        <f t="shared" si="2"/>
        <v>0</v>
      </c>
      <c r="L13" s="215">
        <f t="shared" si="2"/>
        <v>0</v>
      </c>
      <c r="M13" s="215">
        <f t="shared" si="2"/>
        <v>0</v>
      </c>
      <c r="N13" s="215">
        <f t="shared" si="2"/>
        <v>0</v>
      </c>
      <c r="O13" s="215">
        <f t="shared" si="2"/>
        <v>0</v>
      </c>
      <c r="P13" s="215">
        <f t="shared" si="2"/>
        <v>0</v>
      </c>
      <c r="Q13" s="215">
        <f t="shared" si="2"/>
        <v>0</v>
      </c>
      <c r="R13" s="215">
        <f t="shared" si="2"/>
        <v>0</v>
      </c>
      <c r="S13" s="215">
        <f t="shared" si="2"/>
        <v>0</v>
      </c>
      <c r="T13" s="215">
        <f t="shared" si="2"/>
        <v>0</v>
      </c>
      <c r="U13" s="215">
        <f t="shared" si="2"/>
        <v>0</v>
      </c>
      <c r="V13" s="215">
        <f t="shared" si="2"/>
        <v>0</v>
      </c>
      <c r="W13" s="215">
        <f t="shared" si="2"/>
        <v>0</v>
      </c>
      <c r="X13" s="215">
        <f t="shared" si="2"/>
        <v>0</v>
      </c>
      <c r="Y13" s="215">
        <f t="shared" si="2"/>
        <v>0</v>
      </c>
      <c r="Z13" s="215">
        <f t="shared" si="2"/>
        <v>0</v>
      </c>
      <c r="AA13" s="215">
        <f t="shared" si="2"/>
        <v>0</v>
      </c>
      <c r="AB13" s="215">
        <f t="shared" si="2"/>
        <v>0</v>
      </c>
      <c r="AC13" s="215">
        <f t="shared" si="2"/>
        <v>0</v>
      </c>
      <c r="AD13" s="215">
        <f t="shared" si="2"/>
        <v>0</v>
      </c>
      <c r="AE13" s="215">
        <f t="shared" si="2"/>
        <v>0</v>
      </c>
      <c r="AF13" s="215">
        <f t="shared" si="2"/>
        <v>0</v>
      </c>
      <c r="AG13" s="215">
        <f t="shared" si="2"/>
        <v>0</v>
      </c>
      <c r="AH13" s="215">
        <f t="shared" si="2"/>
        <v>0</v>
      </c>
      <c r="AI13" s="215">
        <f t="shared" si="2"/>
        <v>0</v>
      </c>
      <c r="AJ13" s="209"/>
    </row>
    <row r="14" spans="1:36" ht="27" customHeight="1">
      <c r="A14" s="1141"/>
      <c r="B14" s="1142"/>
      <c r="C14" s="1147" t="s">
        <v>523</v>
      </c>
      <c r="D14" s="1148"/>
      <c r="E14" s="215">
        <f t="shared" ref="E14:AI14" si="3">E10*0.33</f>
        <v>0</v>
      </c>
      <c r="F14" s="215">
        <f t="shared" si="3"/>
        <v>0</v>
      </c>
      <c r="G14" s="215">
        <f t="shared" si="3"/>
        <v>0</v>
      </c>
      <c r="H14" s="215">
        <f t="shared" si="3"/>
        <v>0</v>
      </c>
      <c r="I14" s="215">
        <f t="shared" si="3"/>
        <v>0</v>
      </c>
      <c r="J14" s="215">
        <f t="shared" si="3"/>
        <v>0</v>
      </c>
      <c r="K14" s="215">
        <f t="shared" si="3"/>
        <v>0</v>
      </c>
      <c r="L14" s="215">
        <f t="shared" si="3"/>
        <v>0</v>
      </c>
      <c r="M14" s="215">
        <f t="shared" si="3"/>
        <v>0</v>
      </c>
      <c r="N14" s="215">
        <f t="shared" si="3"/>
        <v>0</v>
      </c>
      <c r="O14" s="215">
        <f t="shared" si="3"/>
        <v>0</v>
      </c>
      <c r="P14" s="215">
        <f t="shared" si="3"/>
        <v>0</v>
      </c>
      <c r="Q14" s="215">
        <f t="shared" si="3"/>
        <v>0</v>
      </c>
      <c r="R14" s="215">
        <f t="shared" si="3"/>
        <v>0</v>
      </c>
      <c r="S14" s="215">
        <f t="shared" si="3"/>
        <v>0</v>
      </c>
      <c r="T14" s="215">
        <f t="shared" si="3"/>
        <v>0</v>
      </c>
      <c r="U14" s="215">
        <f t="shared" si="3"/>
        <v>0</v>
      </c>
      <c r="V14" s="215">
        <f t="shared" si="3"/>
        <v>0</v>
      </c>
      <c r="W14" s="215">
        <f t="shared" si="3"/>
        <v>0</v>
      </c>
      <c r="X14" s="215">
        <f t="shared" si="3"/>
        <v>0</v>
      </c>
      <c r="Y14" s="215">
        <f t="shared" si="3"/>
        <v>0</v>
      </c>
      <c r="Z14" s="215">
        <f t="shared" si="3"/>
        <v>0</v>
      </c>
      <c r="AA14" s="215">
        <f t="shared" si="3"/>
        <v>0</v>
      </c>
      <c r="AB14" s="215">
        <f t="shared" si="3"/>
        <v>0</v>
      </c>
      <c r="AC14" s="215">
        <f t="shared" si="3"/>
        <v>0</v>
      </c>
      <c r="AD14" s="215">
        <f t="shared" si="3"/>
        <v>0</v>
      </c>
      <c r="AE14" s="215">
        <f t="shared" si="3"/>
        <v>0</v>
      </c>
      <c r="AF14" s="215">
        <f t="shared" si="3"/>
        <v>0</v>
      </c>
      <c r="AG14" s="215">
        <f t="shared" si="3"/>
        <v>0</v>
      </c>
      <c r="AH14" s="215">
        <f t="shared" si="3"/>
        <v>0</v>
      </c>
      <c r="AI14" s="215">
        <f t="shared" si="3"/>
        <v>0</v>
      </c>
      <c r="AJ14" s="211"/>
    </row>
    <row r="15" spans="1:36" ht="27" customHeight="1">
      <c r="A15" s="1143"/>
      <c r="B15" s="1144"/>
      <c r="C15" s="1149" t="s">
        <v>190</v>
      </c>
      <c r="D15" s="1150"/>
      <c r="E15" s="212">
        <f t="shared" ref="E15:AI15" si="4">SUM(E12:E14)</f>
        <v>0</v>
      </c>
      <c r="F15" s="212">
        <f t="shared" si="4"/>
        <v>0</v>
      </c>
      <c r="G15" s="212">
        <f t="shared" si="4"/>
        <v>0</v>
      </c>
      <c r="H15" s="212">
        <f t="shared" si="4"/>
        <v>0</v>
      </c>
      <c r="I15" s="212">
        <f t="shared" si="4"/>
        <v>0</v>
      </c>
      <c r="J15" s="212">
        <f t="shared" si="4"/>
        <v>0</v>
      </c>
      <c r="K15" s="212">
        <f t="shared" si="4"/>
        <v>0</v>
      </c>
      <c r="L15" s="212">
        <f t="shared" si="4"/>
        <v>0</v>
      </c>
      <c r="M15" s="212">
        <f t="shared" si="4"/>
        <v>0</v>
      </c>
      <c r="N15" s="212">
        <f t="shared" si="4"/>
        <v>0</v>
      </c>
      <c r="O15" s="212">
        <f t="shared" si="4"/>
        <v>0</v>
      </c>
      <c r="P15" s="212">
        <f t="shared" si="4"/>
        <v>0</v>
      </c>
      <c r="Q15" s="212">
        <f t="shared" si="4"/>
        <v>0</v>
      </c>
      <c r="R15" s="212">
        <f t="shared" si="4"/>
        <v>0</v>
      </c>
      <c r="S15" s="212">
        <f t="shared" si="4"/>
        <v>0</v>
      </c>
      <c r="T15" s="212">
        <f t="shared" si="4"/>
        <v>0</v>
      </c>
      <c r="U15" s="212">
        <f t="shared" si="4"/>
        <v>0</v>
      </c>
      <c r="V15" s="212">
        <f t="shared" si="4"/>
        <v>0</v>
      </c>
      <c r="W15" s="212">
        <f t="shared" si="4"/>
        <v>0</v>
      </c>
      <c r="X15" s="212">
        <f t="shared" si="4"/>
        <v>0</v>
      </c>
      <c r="Y15" s="212">
        <f t="shared" si="4"/>
        <v>0</v>
      </c>
      <c r="Z15" s="212">
        <f t="shared" si="4"/>
        <v>0</v>
      </c>
      <c r="AA15" s="212">
        <f t="shared" si="4"/>
        <v>0</v>
      </c>
      <c r="AB15" s="212">
        <f t="shared" si="4"/>
        <v>0</v>
      </c>
      <c r="AC15" s="212">
        <f t="shared" si="4"/>
        <v>0</v>
      </c>
      <c r="AD15" s="212">
        <f t="shared" si="4"/>
        <v>0</v>
      </c>
      <c r="AE15" s="212">
        <f t="shared" si="4"/>
        <v>0</v>
      </c>
      <c r="AF15" s="212">
        <f t="shared" si="4"/>
        <v>0</v>
      </c>
      <c r="AG15" s="212">
        <f t="shared" si="4"/>
        <v>0</v>
      </c>
      <c r="AH15" s="212">
        <f t="shared" si="4"/>
        <v>0</v>
      </c>
      <c r="AI15" s="212">
        <f t="shared" si="4"/>
        <v>0</v>
      </c>
      <c r="AJ15" s="216">
        <f>SUM(E15:AI15)</f>
        <v>0</v>
      </c>
    </row>
    <row r="16" spans="1:36" ht="27" customHeight="1">
      <c r="A16" s="1151" t="s">
        <v>525</v>
      </c>
      <c r="B16" s="1152"/>
      <c r="C16" s="1152"/>
      <c r="D16" s="1153"/>
      <c r="E16" s="217"/>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8"/>
      <c r="AJ16" s="219">
        <f>SUM(E16:AI16)</f>
        <v>0</v>
      </c>
    </row>
    <row r="18" spans="1:48" ht="19.5" customHeight="1">
      <c r="A18" s="1137" t="s">
        <v>526</v>
      </c>
      <c r="B18" s="1137"/>
      <c r="C18" s="1137"/>
      <c r="D18" s="1137"/>
      <c r="E18" s="1137"/>
      <c r="F18" s="1137"/>
      <c r="G18" s="1137"/>
      <c r="H18" s="1137"/>
      <c r="I18" s="1172">
        <f>COUNTIF(E11:AI11,"&gt;0")</f>
        <v>0</v>
      </c>
      <c r="J18" s="1172"/>
      <c r="K18" s="1172"/>
      <c r="L18" s="1" t="s">
        <v>203</v>
      </c>
      <c r="O18" s="1137" t="s">
        <v>527</v>
      </c>
      <c r="P18" s="1137"/>
      <c r="Q18" s="1137"/>
      <c r="R18" s="1137"/>
      <c r="S18" s="1137"/>
      <c r="T18" s="1137"/>
      <c r="U18" s="1137"/>
      <c r="V18" s="1137"/>
      <c r="W18" s="1137"/>
      <c r="X18" s="1137"/>
      <c r="Y18" s="1137"/>
      <c r="Z18" s="1173" t="e">
        <f>AJ11/I18</f>
        <v>#DIV/0!</v>
      </c>
      <c r="AA18" s="1173"/>
      <c r="AB18" s="1173"/>
      <c r="AC18" s="1" t="s">
        <v>148</v>
      </c>
      <c r="AL18" s="220" t="str">
        <f>IFERROR(IF(AND(ISNUMBER(AJ16),ISNUMBER(AJ15),AJ16&gt;AJ15),"○","☓"),"")</f>
        <v>☓</v>
      </c>
      <c r="AM18" s="1169" t="s">
        <v>528</v>
      </c>
      <c r="AN18" s="1170"/>
      <c r="AO18" s="1170"/>
      <c r="AP18" s="1170"/>
      <c r="AQ18" s="1170"/>
      <c r="AR18" s="1170"/>
      <c r="AS18" s="1170"/>
      <c r="AT18" s="1170"/>
      <c r="AU18" s="1170"/>
      <c r="AV18" s="1171"/>
    </row>
    <row r="20" spans="1:48" ht="19.149999999999999" customHeight="1">
      <c r="B20" s="1" t="s">
        <v>529</v>
      </c>
      <c r="C20" s="1" t="s">
        <v>530</v>
      </c>
    </row>
    <row r="21" spans="1:48" ht="19.149999999999999" customHeight="1">
      <c r="C21" s="1" t="s">
        <v>531</v>
      </c>
    </row>
    <row r="22" spans="1:48" ht="19.149999999999999" customHeight="1">
      <c r="C22" s="1" t="s">
        <v>532</v>
      </c>
    </row>
    <row r="23" spans="1:48" ht="19.149999999999999" customHeight="1">
      <c r="C23" s="1" t="s">
        <v>533</v>
      </c>
    </row>
    <row r="24" spans="1:48" ht="19.149999999999999" customHeight="1">
      <c r="A24" s="572"/>
      <c r="C24" s="221" t="s">
        <v>534</v>
      </c>
      <c r="D24" s="572"/>
      <c r="E24" s="572"/>
      <c r="F24" s="572"/>
      <c r="G24" s="572"/>
      <c r="H24" s="572"/>
      <c r="I24" s="572"/>
      <c r="J24" s="50"/>
      <c r="K24" s="50"/>
    </row>
    <row r="25" spans="1:48" ht="36" customHeight="1">
      <c r="A25" s="1129" t="s">
        <v>517</v>
      </c>
      <c r="B25" s="1129"/>
      <c r="C25" s="1129"/>
      <c r="D25" s="1129"/>
      <c r="E25" s="1129"/>
      <c r="F25" s="1129"/>
      <c r="G25" s="1129"/>
      <c r="H25" s="1129"/>
      <c r="I25" s="1129"/>
      <c r="J25" s="1129"/>
      <c r="K25" s="1129"/>
      <c r="L25" s="1129"/>
      <c r="M25" s="1129"/>
      <c r="N25" s="1129"/>
      <c r="O25" s="1129"/>
      <c r="P25" s="1129"/>
      <c r="Q25" s="1129"/>
      <c r="R25" s="1129"/>
      <c r="S25" s="1129"/>
      <c r="T25" s="1129"/>
      <c r="U25" s="1129"/>
      <c r="V25" s="1129"/>
      <c r="W25" s="1129"/>
      <c r="X25" s="1129"/>
      <c r="Y25" s="1129"/>
      <c r="Z25" s="1129"/>
      <c r="AA25" s="1129"/>
      <c r="AB25" s="1129"/>
      <c r="AC25" s="1129"/>
      <c r="AD25" s="1129"/>
      <c r="AE25" s="1129"/>
      <c r="AF25" s="1129"/>
      <c r="AG25" s="1129"/>
      <c r="AH25" s="1129"/>
      <c r="AI25" s="1129"/>
      <c r="AJ25" s="1129"/>
    </row>
    <row r="26" spans="1:48" ht="19.5" customHeight="1">
      <c r="A26" s="572"/>
      <c r="B26" s="572"/>
      <c r="C26" s="572"/>
      <c r="D26" s="572"/>
      <c r="E26" s="572"/>
      <c r="F26" s="572"/>
      <c r="G26" s="572"/>
      <c r="H26" s="572"/>
      <c r="I26" s="572"/>
      <c r="J26" s="572"/>
      <c r="K26" s="572"/>
    </row>
    <row r="27" spans="1:48" ht="18" customHeight="1">
      <c r="A27" s="1154"/>
      <c r="B27" s="1155"/>
      <c r="C27" s="1156"/>
      <c r="D27" s="1163" t="s">
        <v>314</v>
      </c>
      <c r="E27" s="1164"/>
      <c r="F27" s="1164"/>
      <c r="G27" s="1164"/>
      <c r="H27" s="1164"/>
      <c r="I27" s="1164"/>
      <c r="J27" s="1164"/>
      <c r="K27" s="1164"/>
      <c r="L27" s="1164"/>
      <c r="M27" s="1164"/>
      <c r="N27" s="1164"/>
      <c r="O27" s="1164"/>
      <c r="P27" s="1164"/>
      <c r="Q27" s="1164"/>
      <c r="R27" s="1164"/>
      <c r="S27" s="1164"/>
      <c r="T27" s="1164"/>
      <c r="U27" s="1164"/>
      <c r="V27" s="1164"/>
      <c r="W27" s="1164"/>
      <c r="X27" s="1164"/>
      <c r="Y27" s="1164"/>
      <c r="Z27" s="1164"/>
      <c r="AA27" s="1164"/>
      <c r="AB27" s="1164"/>
      <c r="AC27" s="1164"/>
      <c r="AD27" s="1164"/>
      <c r="AE27" s="1164"/>
      <c r="AF27" s="1164"/>
      <c r="AG27" s="1164"/>
      <c r="AH27" s="1164"/>
      <c r="AI27" s="1165"/>
      <c r="AJ27" s="1166" t="s">
        <v>190</v>
      </c>
    </row>
    <row r="28" spans="1:48" ht="18" customHeight="1">
      <c r="A28" s="1157"/>
      <c r="B28" s="1158"/>
      <c r="C28" s="1159"/>
      <c r="D28" s="203" t="s">
        <v>203</v>
      </c>
      <c r="E28" s="204">
        <v>1</v>
      </c>
      <c r="F28" s="204">
        <v>2</v>
      </c>
      <c r="G28" s="204">
        <v>3</v>
      </c>
      <c r="H28" s="204">
        <v>4</v>
      </c>
      <c r="I28" s="204">
        <v>5</v>
      </c>
      <c r="J28" s="204">
        <v>6</v>
      </c>
      <c r="K28" s="204">
        <v>7</v>
      </c>
      <c r="L28" s="204">
        <v>8</v>
      </c>
      <c r="M28" s="204">
        <v>9</v>
      </c>
      <c r="N28" s="204">
        <v>10</v>
      </c>
      <c r="O28" s="204">
        <v>11</v>
      </c>
      <c r="P28" s="204">
        <v>12</v>
      </c>
      <c r="Q28" s="204">
        <v>13</v>
      </c>
      <c r="R28" s="204">
        <v>14</v>
      </c>
      <c r="S28" s="204">
        <v>15</v>
      </c>
      <c r="T28" s="204">
        <v>16</v>
      </c>
      <c r="U28" s="204">
        <v>17</v>
      </c>
      <c r="V28" s="204">
        <v>18</v>
      </c>
      <c r="W28" s="204">
        <v>19</v>
      </c>
      <c r="X28" s="204">
        <v>20</v>
      </c>
      <c r="Y28" s="204">
        <v>21</v>
      </c>
      <c r="Z28" s="204">
        <v>22</v>
      </c>
      <c r="AA28" s="204">
        <v>23</v>
      </c>
      <c r="AB28" s="204">
        <v>24</v>
      </c>
      <c r="AC28" s="204">
        <v>25</v>
      </c>
      <c r="AD28" s="204">
        <v>26</v>
      </c>
      <c r="AE28" s="204">
        <v>27</v>
      </c>
      <c r="AF28" s="204">
        <v>28</v>
      </c>
      <c r="AG28" s="204">
        <v>29</v>
      </c>
      <c r="AH28" s="204">
        <v>30</v>
      </c>
      <c r="AI28" s="204">
        <v>31</v>
      </c>
      <c r="AJ28" s="1167"/>
    </row>
    <row r="29" spans="1:48" ht="18" customHeight="1">
      <c r="A29" s="1160"/>
      <c r="B29" s="1161"/>
      <c r="C29" s="1162"/>
      <c r="D29" s="203" t="s">
        <v>519</v>
      </c>
      <c r="E29" s="573" t="s">
        <v>202</v>
      </c>
      <c r="F29" s="573" t="s">
        <v>535</v>
      </c>
      <c r="G29" s="573" t="s">
        <v>536</v>
      </c>
      <c r="H29" s="573" t="s">
        <v>537</v>
      </c>
      <c r="I29" s="573" t="s">
        <v>538</v>
      </c>
      <c r="J29" s="573" t="s">
        <v>539</v>
      </c>
      <c r="K29" s="573" t="s">
        <v>192</v>
      </c>
      <c r="L29" s="573" t="s">
        <v>540</v>
      </c>
      <c r="M29" s="573" t="s">
        <v>541</v>
      </c>
      <c r="N29" s="573" t="s">
        <v>542</v>
      </c>
      <c r="O29" s="573" t="s">
        <v>543</v>
      </c>
      <c r="P29" s="573" t="s">
        <v>538</v>
      </c>
      <c r="Q29" s="573" t="s">
        <v>539</v>
      </c>
      <c r="R29" s="573" t="s">
        <v>192</v>
      </c>
      <c r="S29" s="573" t="s">
        <v>540</v>
      </c>
      <c r="T29" s="573" t="s">
        <v>541</v>
      </c>
      <c r="U29" s="573" t="s">
        <v>542</v>
      </c>
      <c r="V29" s="573" t="s">
        <v>543</v>
      </c>
      <c r="W29" s="573" t="s">
        <v>538</v>
      </c>
      <c r="X29" s="573" t="s">
        <v>539</v>
      </c>
      <c r="Y29" s="573" t="s">
        <v>192</v>
      </c>
      <c r="Z29" s="573" t="s">
        <v>540</v>
      </c>
      <c r="AA29" s="573" t="s">
        <v>541</v>
      </c>
      <c r="AB29" s="573" t="s">
        <v>542</v>
      </c>
      <c r="AC29" s="573" t="s">
        <v>543</v>
      </c>
      <c r="AD29" s="573" t="s">
        <v>538</v>
      </c>
      <c r="AE29" s="573" t="s">
        <v>539</v>
      </c>
      <c r="AF29" s="573" t="s">
        <v>192</v>
      </c>
      <c r="AG29" s="573" t="s">
        <v>540</v>
      </c>
      <c r="AH29" s="573" t="s">
        <v>541</v>
      </c>
      <c r="AI29" s="573" t="s">
        <v>542</v>
      </c>
      <c r="AJ29" s="1168"/>
    </row>
    <row r="30" spans="1:48" ht="45" customHeight="1">
      <c r="A30" s="1139" t="s">
        <v>520</v>
      </c>
      <c r="B30" s="1140"/>
      <c r="C30" s="1145" t="s">
        <v>521</v>
      </c>
      <c r="D30" s="1146"/>
      <c r="E30" s="214">
        <v>1</v>
      </c>
      <c r="F30" s="214"/>
      <c r="G30" s="214">
        <v>1</v>
      </c>
      <c r="H30" s="214"/>
      <c r="I30" s="214">
        <v>1</v>
      </c>
      <c r="J30" s="214"/>
      <c r="K30" s="214"/>
      <c r="L30" s="214">
        <v>1</v>
      </c>
      <c r="M30" s="214"/>
      <c r="N30" s="214">
        <v>1</v>
      </c>
      <c r="O30" s="214"/>
      <c r="P30" s="214">
        <v>1</v>
      </c>
      <c r="Q30" s="214"/>
      <c r="R30" s="214"/>
      <c r="S30" s="214">
        <v>1</v>
      </c>
      <c r="T30" s="214"/>
      <c r="U30" s="214">
        <v>1</v>
      </c>
      <c r="V30" s="214"/>
      <c r="W30" s="214">
        <v>1</v>
      </c>
      <c r="X30" s="214"/>
      <c r="Y30" s="214"/>
      <c r="Z30" s="214">
        <v>1</v>
      </c>
      <c r="AA30" s="214"/>
      <c r="AB30" s="214">
        <v>1</v>
      </c>
      <c r="AC30" s="214"/>
      <c r="AD30" s="214">
        <v>1</v>
      </c>
      <c r="AE30" s="214"/>
      <c r="AF30" s="214"/>
      <c r="AG30" s="214">
        <v>1</v>
      </c>
      <c r="AH30" s="214"/>
      <c r="AI30" s="214">
        <v>1</v>
      </c>
      <c r="AJ30" s="207"/>
    </row>
    <row r="31" spans="1:48" ht="33" customHeight="1">
      <c r="A31" s="1141"/>
      <c r="B31" s="1142"/>
      <c r="C31" s="1147" t="s">
        <v>522</v>
      </c>
      <c r="D31" s="1148"/>
      <c r="E31" s="215"/>
      <c r="F31" s="215">
        <v>1</v>
      </c>
      <c r="G31" s="215"/>
      <c r="H31" s="215">
        <v>1</v>
      </c>
      <c r="I31" s="215">
        <v>1</v>
      </c>
      <c r="J31" s="215"/>
      <c r="K31" s="215"/>
      <c r="L31" s="215"/>
      <c r="M31" s="215">
        <v>1</v>
      </c>
      <c r="N31" s="215"/>
      <c r="O31" s="215">
        <v>1</v>
      </c>
      <c r="P31" s="215">
        <v>1</v>
      </c>
      <c r="Q31" s="215"/>
      <c r="R31" s="215"/>
      <c r="S31" s="215"/>
      <c r="T31" s="215">
        <v>1</v>
      </c>
      <c r="U31" s="215"/>
      <c r="V31" s="215">
        <v>1</v>
      </c>
      <c r="W31" s="215">
        <v>1</v>
      </c>
      <c r="X31" s="215"/>
      <c r="Y31" s="215"/>
      <c r="Z31" s="215"/>
      <c r="AA31" s="215">
        <v>1</v>
      </c>
      <c r="AB31" s="215"/>
      <c r="AC31" s="215">
        <v>1</v>
      </c>
      <c r="AD31" s="215">
        <v>1</v>
      </c>
      <c r="AE31" s="215"/>
      <c r="AF31" s="215"/>
      <c r="AG31" s="215"/>
      <c r="AH31" s="215">
        <v>1</v>
      </c>
      <c r="AI31" s="215"/>
      <c r="AJ31" s="209"/>
    </row>
    <row r="32" spans="1:48" ht="33" customHeight="1">
      <c r="A32" s="1141"/>
      <c r="B32" s="1142"/>
      <c r="C32" s="1147" t="s">
        <v>523</v>
      </c>
      <c r="D32" s="1148"/>
      <c r="E32" s="222"/>
      <c r="F32" s="222">
        <v>2</v>
      </c>
      <c r="G32" s="222"/>
      <c r="H32" s="222">
        <v>2</v>
      </c>
      <c r="I32" s="222">
        <v>1</v>
      </c>
      <c r="J32" s="222"/>
      <c r="K32" s="222"/>
      <c r="L32" s="222"/>
      <c r="M32" s="222">
        <v>2</v>
      </c>
      <c r="N32" s="222"/>
      <c r="O32" s="222">
        <v>2</v>
      </c>
      <c r="P32" s="222">
        <v>1</v>
      </c>
      <c r="Q32" s="222"/>
      <c r="R32" s="222"/>
      <c r="S32" s="222"/>
      <c r="T32" s="222">
        <v>2</v>
      </c>
      <c r="U32" s="222"/>
      <c r="V32" s="222">
        <v>2</v>
      </c>
      <c r="W32" s="222">
        <v>1</v>
      </c>
      <c r="X32" s="222"/>
      <c r="Y32" s="222"/>
      <c r="Z32" s="222"/>
      <c r="AA32" s="222">
        <v>2</v>
      </c>
      <c r="AB32" s="222"/>
      <c r="AC32" s="222">
        <v>2</v>
      </c>
      <c r="AD32" s="222">
        <v>1</v>
      </c>
      <c r="AE32" s="222"/>
      <c r="AF32" s="222"/>
      <c r="AG32" s="222"/>
      <c r="AH32" s="222">
        <v>2</v>
      </c>
      <c r="AI32" s="222"/>
      <c r="AJ32" s="211"/>
    </row>
    <row r="33" spans="1:36" ht="33" customHeight="1">
      <c r="A33" s="1143"/>
      <c r="B33" s="1144"/>
      <c r="C33" s="1149" t="s">
        <v>190</v>
      </c>
      <c r="D33" s="1150"/>
      <c r="E33" s="212">
        <f t="shared" ref="E33:AI33" si="5">SUM(E30:E32)</f>
        <v>1</v>
      </c>
      <c r="F33" s="212">
        <f t="shared" si="5"/>
        <v>3</v>
      </c>
      <c r="G33" s="212">
        <f t="shared" si="5"/>
        <v>1</v>
      </c>
      <c r="H33" s="212">
        <f t="shared" si="5"/>
        <v>3</v>
      </c>
      <c r="I33" s="212">
        <f t="shared" si="5"/>
        <v>3</v>
      </c>
      <c r="J33" s="212">
        <f t="shared" si="5"/>
        <v>0</v>
      </c>
      <c r="K33" s="212">
        <f t="shared" si="5"/>
        <v>0</v>
      </c>
      <c r="L33" s="212">
        <f t="shared" si="5"/>
        <v>1</v>
      </c>
      <c r="M33" s="212">
        <f t="shared" si="5"/>
        <v>3</v>
      </c>
      <c r="N33" s="212">
        <f t="shared" si="5"/>
        <v>1</v>
      </c>
      <c r="O33" s="212">
        <f t="shared" si="5"/>
        <v>3</v>
      </c>
      <c r="P33" s="212">
        <f t="shared" si="5"/>
        <v>3</v>
      </c>
      <c r="Q33" s="212">
        <f t="shared" si="5"/>
        <v>0</v>
      </c>
      <c r="R33" s="212">
        <f t="shared" si="5"/>
        <v>0</v>
      </c>
      <c r="S33" s="212">
        <f t="shared" si="5"/>
        <v>1</v>
      </c>
      <c r="T33" s="212">
        <f t="shared" si="5"/>
        <v>3</v>
      </c>
      <c r="U33" s="212">
        <f t="shared" si="5"/>
        <v>1</v>
      </c>
      <c r="V33" s="212">
        <f t="shared" si="5"/>
        <v>3</v>
      </c>
      <c r="W33" s="212">
        <f t="shared" si="5"/>
        <v>3</v>
      </c>
      <c r="X33" s="212">
        <f t="shared" si="5"/>
        <v>0</v>
      </c>
      <c r="Y33" s="212">
        <f t="shared" si="5"/>
        <v>0</v>
      </c>
      <c r="Z33" s="212">
        <f t="shared" si="5"/>
        <v>1</v>
      </c>
      <c r="AA33" s="212">
        <f t="shared" si="5"/>
        <v>3</v>
      </c>
      <c r="AB33" s="212">
        <f t="shared" si="5"/>
        <v>1</v>
      </c>
      <c r="AC33" s="212">
        <f t="shared" si="5"/>
        <v>3</v>
      </c>
      <c r="AD33" s="212">
        <f t="shared" si="5"/>
        <v>3</v>
      </c>
      <c r="AE33" s="212">
        <f t="shared" si="5"/>
        <v>0</v>
      </c>
      <c r="AF33" s="212">
        <f t="shared" si="5"/>
        <v>0</v>
      </c>
      <c r="AG33" s="212">
        <f t="shared" si="5"/>
        <v>1</v>
      </c>
      <c r="AH33" s="212">
        <f t="shared" si="5"/>
        <v>3</v>
      </c>
      <c r="AI33" s="212">
        <f t="shared" si="5"/>
        <v>1</v>
      </c>
      <c r="AJ33" s="213">
        <f>SUM(E33:AI33)</f>
        <v>49</v>
      </c>
    </row>
    <row r="34" spans="1:36" ht="33" customHeight="1">
      <c r="A34" s="1139" t="s">
        <v>524</v>
      </c>
      <c r="B34" s="1140"/>
      <c r="C34" s="1145" t="s">
        <v>521</v>
      </c>
      <c r="D34" s="1146"/>
      <c r="E34" s="214">
        <f t="shared" ref="E34:AI34" si="6">E30*1</f>
        <v>1</v>
      </c>
      <c r="F34" s="214">
        <f t="shared" si="6"/>
        <v>0</v>
      </c>
      <c r="G34" s="214">
        <f t="shared" si="6"/>
        <v>1</v>
      </c>
      <c r="H34" s="214">
        <f t="shared" si="6"/>
        <v>0</v>
      </c>
      <c r="I34" s="214">
        <f t="shared" si="6"/>
        <v>1</v>
      </c>
      <c r="J34" s="214">
        <f t="shared" si="6"/>
        <v>0</v>
      </c>
      <c r="K34" s="214">
        <f t="shared" si="6"/>
        <v>0</v>
      </c>
      <c r="L34" s="214">
        <f t="shared" si="6"/>
        <v>1</v>
      </c>
      <c r="M34" s="214">
        <f t="shared" si="6"/>
        <v>0</v>
      </c>
      <c r="N34" s="214">
        <f t="shared" si="6"/>
        <v>1</v>
      </c>
      <c r="O34" s="214">
        <f t="shared" si="6"/>
        <v>0</v>
      </c>
      <c r="P34" s="214">
        <f t="shared" si="6"/>
        <v>1</v>
      </c>
      <c r="Q34" s="214">
        <f t="shared" si="6"/>
        <v>0</v>
      </c>
      <c r="R34" s="214">
        <f t="shared" si="6"/>
        <v>0</v>
      </c>
      <c r="S34" s="214">
        <f t="shared" si="6"/>
        <v>1</v>
      </c>
      <c r="T34" s="214">
        <f t="shared" si="6"/>
        <v>0</v>
      </c>
      <c r="U34" s="214">
        <f t="shared" si="6"/>
        <v>1</v>
      </c>
      <c r="V34" s="214">
        <f t="shared" si="6"/>
        <v>0</v>
      </c>
      <c r="W34" s="214">
        <f t="shared" si="6"/>
        <v>1</v>
      </c>
      <c r="X34" s="214">
        <f t="shared" si="6"/>
        <v>0</v>
      </c>
      <c r="Y34" s="214">
        <f t="shared" si="6"/>
        <v>0</v>
      </c>
      <c r="Z34" s="214">
        <f t="shared" si="6"/>
        <v>1</v>
      </c>
      <c r="AA34" s="214">
        <f t="shared" si="6"/>
        <v>0</v>
      </c>
      <c r="AB34" s="214">
        <f t="shared" si="6"/>
        <v>1</v>
      </c>
      <c r="AC34" s="214">
        <f t="shared" si="6"/>
        <v>0</v>
      </c>
      <c r="AD34" s="214">
        <f t="shared" si="6"/>
        <v>1</v>
      </c>
      <c r="AE34" s="214">
        <f t="shared" si="6"/>
        <v>0</v>
      </c>
      <c r="AF34" s="214">
        <f t="shared" si="6"/>
        <v>0</v>
      </c>
      <c r="AG34" s="214">
        <f t="shared" si="6"/>
        <v>1</v>
      </c>
      <c r="AH34" s="214">
        <f t="shared" si="6"/>
        <v>0</v>
      </c>
      <c r="AI34" s="214">
        <f t="shared" si="6"/>
        <v>1</v>
      </c>
      <c r="AJ34" s="207"/>
    </row>
    <row r="35" spans="1:36" ht="33" customHeight="1">
      <c r="A35" s="1141"/>
      <c r="B35" s="1142"/>
      <c r="C35" s="1147" t="s">
        <v>522</v>
      </c>
      <c r="D35" s="1148"/>
      <c r="E35" s="215">
        <f t="shared" ref="E35:AI35" si="7">E31*0.5</f>
        <v>0</v>
      </c>
      <c r="F35" s="215">
        <f t="shared" si="7"/>
        <v>0.5</v>
      </c>
      <c r="G35" s="215">
        <f t="shared" si="7"/>
        <v>0</v>
      </c>
      <c r="H35" s="215">
        <f t="shared" si="7"/>
        <v>0.5</v>
      </c>
      <c r="I35" s="215">
        <f t="shared" si="7"/>
        <v>0.5</v>
      </c>
      <c r="J35" s="215">
        <f t="shared" si="7"/>
        <v>0</v>
      </c>
      <c r="K35" s="215">
        <f t="shared" si="7"/>
        <v>0</v>
      </c>
      <c r="L35" s="215">
        <f t="shared" si="7"/>
        <v>0</v>
      </c>
      <c r="M35" s="215">
        <f t="shared" si="7"/>
        <v>0.5</v>
      </c>
      <c r="N35" s="215">
        <f t="shared" si="7"/>
        <v>0</v>
      </c>
      <c r="O35" s="215">
        <f t="shared" si="7"/>
        <v>0.5</v>
      </c>
      <c r="P35" s="215">
        <f t="shared" si="7"/>
        <v>0.5</v>
      </c>
      <c r="Q35" s="215">
        <f t="shared" si="7"/>
        <v>0</v>
      </c>
      <c r="R35" s="215">
        <f t="shared" si="7"/>
        <v>0</v>
      </c>
      <c r="S35" s="215">
        <f t="shared" si="7"/>
        <v>0</v>
      </c>
      <c r="T35" s="215">
        <f t="shared" si="7"/>
        <v>0.5</v>
      </c>
      <c r="U35" s="215">
        <f t="shared" si="7"/>
        <v>0</v>
      </c>
      <c r="V35" s="215">
        <f t="shared" si="7"/>
        <v>0.5</v>
      </c>
      <c r="W35" s="215">
        <f t="shared" si="7"/>
        <v>0.5</v>
      </c>
      <c r="X35" s="215">
        <f t="shared" si="7"/>
        <v>0</v>
      </c>
      <c r="Y35" s="215">
        <f t="shared" si="7"/>
        <v>0</v>
      </c>
      <c r="Z35" s="215">
        <f t="shared" si="7"/>
        <v>0</v>
      </c>
      <c r="AA35" s="215">
        <f t="shared" si="7"/>
        <v>0.5</v>
      </c>
      <c r="AB35" s="215">
        <f t="shared" si="7"/>
        <v>0</v>
      </c>
      <c r="AC35" s="215">
        <f t="shared" si="7"/>
        <v>0.5</v>
      </c>
      <c r="AD35" s="215">
        <f t="shared" si="7"/>
        <v>0.5</v>
      </c>
      <c r="AE35" s="215">
        <f t="shared" si="7"/>
        <v>0</v>
      </c>
      <c r="AF35" s="215">
        <f t="shared" si="7"/>
        <v>0</v>
      </c>
      <c r="AG35" s="215">
        <f t="shared" si="7"/>
        <v>0</v>
      </c>
      <c r="AH35" s="215">
        <f t="shared" si="7"/>
        <v>0.5</v>
      </c>
      <c r="AI35" s="215">
        <f t="shared" si="7"/>
        <v>0</v>
      </c>
      <c r="AJ35" s="209"/>
    </row>
    <row r="36" spans="1:36" ht="33" customHeight="1">
      <c r="A36" s="1141"/>
      <c r="B36" s="1142"/>
      <c r="C36" s="1147" t="s">
        <v>523</v>
      </c>
      <c r="D36" s="1148"/>
      <c r="E36" s="215">
        <f t="shared" ref="E36:AI36" si="8">E32*0.33</f>
        <v>0</v>
      </c>
      <c r="F36" s="215">
        <f t="shared" si="8"/>
        <v>0.66</v>
      </c>
      <c r="G36" s="215">
        <f t="shared" si="8"/>
        <v>0</v>
      </c>
      <c r="H36" s="215">
        <f t="shared" si="8"/>
        <v>0.66</v>
      </c>
      <c r="I36" s="215">
        <f t="shared" si="8"/>
        <v>0.33</v>
      </c>
      <c r="J36" s="215">
        <f t="shared" si="8"/>
        <v>0</v>
      </c>
      <c r="K36" s="215">
        <f t="shared" si="8"/>
        <v>0</v>
      </c>
      <c r="L36" s="215">
        <f t="shared" si="8"/>
        <v>0</v>
      </c>
      <c r="M36" s="215">
        <f t="shared" si="8"/>
        <v>0.66</v>
      </c>
      <c r="N36" s="215">
        <f t="shared" si="8"/>
        <v>0</v>
      </c>
      <c r="O36" s="215">
        <f t="shared" si="8"/>
        <v>0.66</v>
      </c>
      <c r="P36" s="215">
        <f t="shared" si="8"/>
        <v>0.33</v>
      </c>
      <c r="Q36" s="215">
        <f t="shared" si="8"/>
        <v>0</v>
      </c>
      <c r="R36" s="215">
        <f t="shared" si="8"/>
        <v>0</v>
      </c>
      <c r="S36" s="215">
        <f t="shared" si="8"/>
        <v>0</v>
      </c>
      <c r="T36" s="215">
        <f t="shared" si="8"/>
        <v>0.66</v>
      </c>
      <c r="U36" s="215">
        <f t="shared" si="8"/>
        <v>0</v>
      </c>
      <c r="V36" s="215">
        <f t="shared" si="8"/>
        <v>0.66</v>
      </c>
      <c r="W36" s="215">
        <f t="shared" si="8"/>
        <v>0.33</v>
      </c>
      <c r="X36" s="215">
        <f t="shared" si="8"/>
        <v>0</v>
      </c>
      <c r="Y36" s="215">
        <f t="shared" si="8"/>
        <v>0</v>
      </c>
      <c r="Z36" s="215">
        <f t="shared" si="8"/>
        <v>0</v>
      </c>
      <c r="AA36" s="215">
        <f t="shared" si="8"/>
        <v>0.66</v>
      </c>
      <c r="AB36" s="215">
        <f t="shared" si="8"/>
        <v>0</v>
      </c>
      <c r="AC36" s="215">
        <f t="shared" si="8"/>
        <v>0.66</v>
      </c>
      <c r="AD36" s="215">
        <f t="shared" si="8"/>
        <v>0.33</v>
      </c>
      <c r="AE36" s="215">
        <f t="shared" si="8"/>
        <v>0</v>
      </c>
      <c r="AF36" s="215">
        <f t="shared" si="8"/>
        <v>0</v>
      </c>
      <c r="AG36" s="215">
        <f t="shared" si="8"/>
        <v>0</v>
      </c>
      <c r="AH36" s="215">
        <f t="shared" si="8"/>
        <v>0.66</v>
      </c>
      <c r="AI36" s="215">
        <f t="shared" si="8"/>
        <v>0</v>
      </c>
      <c r="AJ36" s="211"/>
    </row>
    <row r="37" spans="1:36" ht="33" customHeight="1">
      <c r="A37" s="1143"/>
      <c r="B37" s="1144"/>
      <c r="C37" s="1149" t="s">
        <v>190</v>
      </c>
      <c r="D37" s="1150"/>
      <c r="E37" s="212">
        <f t="shared" ref="E37:AI37" si="9">SUM(E34:E36)</f>
        <v>1</v>
      </c>
      <c r="F37" s="212">
        <f t="shared" si="9"/>
        <v>1.1600000000000001</v>
      </c>
      <c r="G37" s="212">
        <f t="shared" si="9"/>
        <v>1</v>
      </c>
      <c r="H37" s="212">
        <f t="shared" si="9"/>
        <v>1.1600000000000001</v>
      </c>
      <c r="I37" s="212">
        <f t="shared" si="9"/>
        <v>1.83</v>
      </c>
      <c r="J37" s="212">
        <f t="shared" si="9"/>
        <v>0</v>
      </c>
      <c r="K37" s="212">
        <f t="shared" si="9"/>
        <v>0</v>
      </c>
      <c r="L37" s="212">
        <f t="shared" si="9"/>
        <v>1</v>
      </c>
      <c r="M37" s="212">
        <f t="shared" si="9"/>
        <v>1.1600000000000001</v>
      </c>
      <c r="N37" s="212">
        <f t="shared" si="9"/>
        <v>1</v>
      </c>
      <c r="O37" s="212">
        <f t="shared" si="9"/>
        <v>1.1600000000000001</v>
      </c>
      <c r="P37" s="212">
        <f t="shared" si="9"/>
        <v>1.83</v>
      </c>
      <c r="Q37" s="212">
        <f t="shared" si="9"/>
        <v>0</v>
      </c>
      <c r="R37" s="212">
        <f t="shared" si="9"/>
        <v>0</v>
      </c>
      <c r="S37" s="212">
        <f t="shared" si="9"/>
        <v>1</v>
      </c>
      <c r="T37" s="212">
        <f t="shared" si="9"/>
        <v>1.1600000000000001</v>
      </c>
      <c r="U37" s="212">
        <f t="shared" si="9"/>
        <v>1</v>
      </c>
      <c r="V37" s="212">
        <f t="shared" si="9"/>
        <v>1.1600000000000001</v>
      </c>
      <c r="W37" s="212">
        <f t="shared" si="9"/>
        <v>1.83</v>
      </c>
      <c r="X37" s="212">
        <f t="shared" si="9"/>
        <v>0</v>
      </c>
      <c r="Y37" s="212">
        <f t="shared" si="9"/>
        <v>0</v>
      </c>
      <c r="Z37" s="212">
        <f t="shared" si="9"/>
        <v>1</v>
      </c>
      <c r="AA37" s="212">
        <f t="shared" si="9"/>
        <v>1.1600000000000001</v>
      </c>
      <c r="AB37" s="212">
        <f t="shared" si="9"/>
        <v>1</v>
      </c>
      <c r="AC37" s="212">
        <f t="shared" si="9"/>
        <v>1.1600000000000001</v>
      </c>
      <c r="AD37" s="212">
        <f t="shared" si="9"/>
        <v>1.83</v>
      </c>
      <c r="AE37" s="212">
        <f t="shared" si="9"/>
        <v>0</v>
      </c>
      <c r="AF37" s="212">
        <f t="shared" si="9"/>
        <v>0</v>
      </c>
      <c r="AG37" s="212">
        <f t="shared" si="9"/>
        <v>1</v>
      </c>
      <c r="AH37" s="212">
        <f t="shared" si="9"/>
        <v>1.1600000000000001</v>
      </c>
      <c r="AI37" s="212">
        <f t="shared" si="9"/>
        <v>1</v>
      </c>
      <c r="AJ37" s="213">
        <f>SUM(E37:AI37)</f>
        <v>27.76</v>
      </c>
    </row>
    <row r="38" spans="1:36" ht="33" customHeight="1">
      <c r="A38" s="1151" t="s">
        <v>525</v>
      </c>
      <c r="B38" s="1152"/>
      <c r="C38" s="1152"/>
      <c r="D38" s="1153"/>
      <c r="E38" s="204">
        <v>1</v>
      </c>
      <c r="F38" s="204">
        <v>1</v>
      </c>
      <c r="G38" s="204">
        <v>1</v>
      </c>
      <c r="H38" s="204">
        <v>2</v>
      </c>
      <c r="I38" s="204">
        <v>2</v>
      </c>
      <c r="J38" s="204"/>
      <c r="K38" s="204"/>
      <c r="L38" s="204">
        <v>1</v>
      </c>
      <c r="M38" s="204">
        <v>1</v>
      </c>
      <c r="N38" s="204">
        <v>1</v>
      </c>
      <c r="O38" s="204">
        <v>2</v>
      </c>
      <c r="P38" s="204">
        <v>2</v>
      </c>
      <c r="Q38" s="204"/>
      <c r="R38" s="204"/>
      <c r="S38" s="204">
        <v>1</v>
      </c>
      <c r="T38" s="204">
        <v>1</v>
      </c>
      <c r="U38" s="204">
        <v>1</v>
      </c>
      <c r="V38" s="204">
        <v>2</v>
      </c>
      <c r="W38" s="204">
        <v>2</v>
      </c>
      <c r="X38" s="204"/>
      <c r="Y38" s="204"/>
      <c r="Z38" s="204">
        <v>1</v>
      </c>
      <c r="AA38" s="204">
        <v>1</v>
      </c>
      <c r="AB38" s="204">
        <v>1</v>
      </c>
      <c r="AC38" s="204">
        <v>2</v>
      </c>
      <c r="AD38" s="204">
        <v>2</v>
      </c>
      <c r="AE38" s="204"/>
      <c r="AF38" s="204"/>
      <c r="AG38" s="204">
        <v>1</v>
      </c>
      <c r="AH38" s="204">
        <v>1</v>
      </c>
      <c r="AI38" s="223">
        <v>1</v>
      </c>
      <c r="AJ38" s="213">
        <f>SUM(E38:AI38)</f>
        <v>31</v>
      </c>
    </row>
    <row r="40" spans="1:36">
      <c r="A40" s="1137" t="s">
        <v>526</v>
      </c>
      <c r="B40" s="1137"/>
      <c r="C40" s="1137"/>
      <c r="D40" s="1137"/>
      <c r="E40" s="1137"/>
      <c r="F40" s="1137"/>
      <c r="G40" s="1137"/>
      <c r="H40" s="1137"/>
      <c r="I40" s="1137">
        <f>COUNTIF(E33:AI33,"&gt;0")</f>
        <v>23</v>
      </c>
      <c r="J40" s="1137"/>
      <c r="K40" s="1137"/>
      <c r="L40" s="1" t="s">
        <v>203</v>
      </c>
      <c r="O40" s="1137" t="s">
        <v>527</v>
      </c>
      <c r="P40" s="1137"/>
      <c r="Q40" s="1137"/>
      <c r="R40" s="1137"/>
      <c r="S40" s="1137"/>
      <c r="T40" s="1137"/>
      <c r="U40" s="1137"/>
      <c r="V40" s="1137"/>
      <c r="W40" s="1137"/>
      <c r="X40" s="1137"/>
      <c r="Y40" s="1137"/>
      <c r="Z40" s="1138">
        <f>AJ33/I40</f>
        <v>2.1304347826086958</v>
      </c>
      <c r="AA40" s="1138"/>
      <c r="AB40" s="1138"/>
      <c r="AC40" s="1" t="s">
        <v>148</v>
      </c>
    </row>
    <row r="42" spans="1:36" ht="21.75" customHeight="1">
      <c r="B42" s="1" t="s">
        <v>529</v>
      </c>
      <c r="C42" s="1" t="s">
        <v>530</v>
      </c>
    </row>
  </sheetData>
  <sheetProtection password="C61B" sheet="1" objects="1" scenarios="1"/>
  <mergeCells count="41">
    <mergeCell ref="A2:AJ2"/>
    <mergeCell ref="B3:C3"/>
    <mergeCell ref="D3:AH3"/>
    <mergeCell ref="A5:C7"/>
    <mergeCell ref="D5:AI5"/>
    <mergeCell ref="AJ5:AJ7"/>
    <mergeCell ref="AM18:AV18"/>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5:AJ25"/>
    <mergeCell ref="A27:C29"/>
    <mergeCell ref="D27:AI27"/>
    <mergeCell ref="AJ27:AJ29"/>
    <mergeCell ref="A30:B33"/>
    <mergeCell ref="C30:D30"/>
    <mergeCell ref="C31:D31"/>
    <mergeCell ref="C32:D32"/>
    <mergeCell ref="C33:D33"/>
    <mergeCell ref="A40:H40"/>
    <mergeCell ref="I40:K40"/>
    <mergeCell ref="O40:Y40"/>
    <mergeCell ref="Z40:AB40"/>
    <mergeCell ref="A34:B37"/>
    <mergeCell ref="C34:D34"/>
    <mergeCell ref="C35:D35"/>
    <mergeCell ref="C36:D36"/>
    <mergeCell ref="C37:D37"/>
    <mergeCell ref="A38:D38"/>
  </mergeCells>
  <phoneticPr fontId="19"/>
  <dataValidations count="1">
    <dataValidation type="list" showInputMessage="1" showErrorMessage="1" sqref="D3:AH3" xr:uid="{E5B289FD-37D8-46E4-9AE8-FC82553DEF2C}">
      <formula1>"①児童発達支援,②放課後等デイサービス,③ ①・②の多機能型"</formula1>
    </dataValidation>
  </dataValidations>
  <pageMargins left="0.7" right="0.7" top="0.75" bottom="0.75" header="0.3" footer="0.3"/>
  <pageSetup paperSize="9" scale="8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FEA5C-1240-4D49-B335-B653464C8A7B}">
  <sheetPr codeName="Sheet82">
    <pageSetUpPr fitToPage="1"/>
  </sheetPr>
  <dimension ref="A1:AA50"/>
  <sheetViews>
    <sheetView view="pageBreakPreview" zoomScale="85" zoomScaleNormal="100" zoomScaleSheetLayoutView="85" workbookViewId="0">
      <selection activeCell="F10" sqref="F10:G10"/>
    </sheetView>
  </sheetViews>
  <sheetFormatPr defaultRowHeight="13.5"/>
  <cols>
    <col min="1" max="1" width="2.5" style="1" customWidth="1"/>
    <col min="2" max="2" width="19" style="1" customWidth="1"/>
    <col min="3" max="3" width="4.625" style="1" customWidth="1"/>
    <col min="4" max="4" width="4.375" style="1" customWidth="1"/>
    <col min="5" max="5" width="17.875" style="1" customWidth="1"/>
    <col min="6" max="6" width="4.625" style="1" customWidth="1"/>
    <col min="7" max="7" width="25" style="1" customWidth="1"/>
    <col min="8" max="8" width="4.625" style="1" customWidth="1"/>
    <col min="9" max="9" width="24.25" style="1" customWidth="1"/>
    <col min="10" max="10" width="4.75" style="1" customWidth="1"/>
    <col min="11" max="11" width="2" style="1" customWidth="1"/>
    <col min="12" max="26" width="0" style="1" hidden="1" customWidth="1"/>
    <col min="27" max="256" width="9" style="1"/>
    <col min="257" max="257" width="3.5" style="1" customWidth="1"/>
    <col min="258" max="258" width="19" style="1" customWidth="1"/>
    <col min="259" max="259" width="4.625" style="1" customWidth="1"/>
    <col min="260" max="260" width="4.375" style="1" customWidth="1"/>
    <col min="261" max="261" width="17.8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3.5" style="1" customWidth="1"/>
    <col min="514" max="514" width="19" style="1" customWidth="1"/>
    <col min="515" max="515" width="4.625" style="1" customWidth="1"/>
    <col min="516" max="516" width="4.375" style="1" customWidth="1"/>
    <col min="517" max="517" width="17.8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3.5" style="1" customWidth="1"/>
    <col min="770" max="770" width="19" style="1" customWidth="1"/>
    <col min="771" max="771" width="4.625" style="1" customWidth="1"/>
    <col min="772" max="772" width="4.375" style="1" customWidth="1"/>
    <col min="773" max="773" width="17.8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3.5" style="1" customWidth="1"/>
    <col min="1026" max="1026" width="19" style="1" customWidth="1"/>
    <col min="1027" max="1027" width="4.625" style="1" customWidth="1"/>
    <col min="1028" max="1028" width="4.375" style="1" customWidth="1"/>
    <col min="1029" max="1029" width="17.8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3.5" style="1" customWidth="1"/>
    <col min="1282" max="1282" width="19" style="1" customWidth="1"/>
    <col min="1283" max="1283" width="4.625" style="1" customWidth="1"/>
    <col min="1284" max="1284" width="4.375" style="1" customWidth="1"/>
    <col min="1285" max="1285" width="17.8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3.5" style="1" customWidth="1"/>
    <col min="1538" max="1538" width="19" style="1" customWidth="1"/>
    <col min="1539" max="1539" width="4.625" style="1" customWidth="1"/>
    <col min="1540" max="1540" width="4.375" style="1" customWidth="1"/>
    <col min="1541" max="1541" width="17.8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3.5" style="1" customWidth="1"/>
    <col min="1794" max="1794" width="19" style="1" customWidth="1"/>
    <col min="1795" max="1795" width="4.625" style="1" customWidth="1"/>
    <col min="1796" max="1796" width="4.375" style="1" customWidth="1"/>
    <col min="1797" max="1797" width="17.8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3.5" style="1" customWidth="1"/>
    <col min="2050" max="2050" width="19" style="1" customWidth="1"/>
    <col min="2051" max="2051" width="4.625" style="1" customWidth="1"/>
    <col min="2052" max="2052" width="4.375" style="1" customWidth="1"/>
    <col min="2053" max="2053" width="17.8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3.5" style="1" customWidth="1"/>
    <col min="2306" max="2306" width="19" style="1" customWidth="1"/>
    <col min="2307" max="2307" width="4.625" style="1" customWidth="1"/>
    <col min="2308" max="2308" width="4.375" style="1" customWidth="1"/>
    <col min="2309" max="2309" width="17.8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3.5" style="1" customWidth="1"/>
    <col min="2562" max="2562" width="19" style="1" customWidth="1"/>
    <col min="2563" max="2563" width="4.625" style="1" customWidth="1"/>
    <col min="2564" max="2564" width="4.375" style="1" customWidth="1"/>
    <col min="2565" max="2565" width="17.8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3.5" style="1" customWidth="1"/>
    <col min="2818" max="2818" width="19" style="1" customWidth="1"/>
    <col min="2819" max="2819" width="4.625" style="1" customWidth="1"/>
    <col min="2820" max="2820" width="4.375" style="1" customWidth="1"/>
    <col min="2821" max="2821" width="17.8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3.5" style="1" customWidth="1"/>
    <col min="3074" max="3074" width="19" style="1" customWidth="1"/>
    <col min="3075" max="3075" width="4.625" style="1" customWidth="1"/>
    <col min="3076" max="3076" width="4.375" style="1" customWidth="1"/>
    <col min="3077" max="3077" width="17.8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3.5" style="1" customWidth="1"/>
    <col min="3330" max="3330" width="19" style="1" customWidth="1"/>
    <col min="3331" max="3331" width="4.625" style="1" customWidth="1"/>
    <col min="3332" max="3332" width="4.375" style="1" customWidth="1"/>
    <col min="3333" max="3333" width="17.8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3.5" style="1" customWidth="1"/>
    <col min="3586" max="3586" width="19" style="1" customWidth="1"/>
    <col min="3587" max="3587" width="4.625" style="1" customWidth="1"/>
    <col min="3588" max="3588" width="4.375" style="1" customWidth="1"/>
    <col min="3589" max="3589" width="17.8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3.5" style="1" customWidth="1"/>
    <col min="3842" max="3842" width="19" style="1" customWidth="1"/>
    <col min="3843" max="3843" width="4.625" style="1" customWidth="1"/>
    <col min="3844" max="3844" width="4.375" style="1" customWidth="1"/>
    <col min="3845" max="3845" width="17.8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3.5" style="1" customWidth="1"/>
    <col min="4098" max="4098" width="19" style="1" customWidth="1"/>
    <col min="4099" max="4099" width="4.625" style="1" customWidth="1"/>
    <col min="4100" max="4100" width="4.375" style="1" customWidth="1"/>
    <col min="4101" max="4101" width="17.8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3.5" style="1" customWidth="1"/>
    <col min="4354" max="4354" width="19" style="1" customWidth="1"/>
    <col min="4355" max="4355" width="4.625" style="1" customWidth="1"/>
    <col min="4356" max="4356" width="4.375" style="1" customWidth="1"/>
    <col min="4357" max="4357" width="17.8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3.5" style="1" customWidth="1"/>
    <col min="4610" max="4610" width="19" style="1" customWidth="1"/>
    <col min="4611" max="4611" width="4.625" style="1" customWidth="1"/>
    <col min="4612" max="4612" width="4.375" style="1" customWidth="1"/>
    <col min="4613" max="4613" width="17.8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3.5" style="1" customWidth="1"/>
    <col min="4866" max="4866" width="19" style="1" customWidth="1"/>
    <col min="4867" max="4867" width="4.625" style="1" customWidth="1"/>
    <col min="4868" max="4868" width="4.375" style="1" customWidth="1"/>
    <col min="4869" max="4869" width="17.8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3.5" style="1" customWidth="1"/>
    <col min="5122" max="5122" width="19" style="1" customWidth="1"/>
    <col min="5123" max="5123" width="4.625" style="1" customWidth="1"/>
    <col min="5124" max="5124" width="4.375" style="1" customWidth="1"/>
    <col min="5125" max="5125" width="17.8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3.5" style="1" customWidth="1"/>
    <col min="5378" max="5378" width="19" style="1" customWidth="1"/>
    <col min="5379" max="5379" width="4.625" style="1" customWidth="1"/>
    <col min="5380" max="5380" width="4.375" style="1" customWidth="1"/>
    <col min="5381" max="5381" width="17.8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3.5" style="1" customWidth="1"/>
    <col min="5634" max="5634" width="19" style="1" customWidth="1"/>
    <col min="5635" max="5635" width="4.625" style="1" customWidth="1"/>
    <col min="5636" max="5636" width="4.375" style="1" customWidth="1"/>
    <col min="5637" max="5637" width="17.8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3.5" style="1" customWidth="1"/>
    <col min="5890" max="5890" width="19" style="1" customWidth="1"/>
    <col min="5891" max="5891" width="4.625" style="1" customWidth="1"/>
    <col min="5892" max="5892" width="4.375" style="1" customWidth="1"/>
    <col min="5893" max="5893" width="17.8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3.5" style="1" customWidth="1"/>
    <col min="6146" max="6146" width="19" style="1" customWidth="1"/>
    <col min="6147" max="6147" width="4.625" style="1" customWidth="1"/>
    <col min="6148" max="6148" width="4.375" style="1" customWidth="1"/>
    <col min="6149" max="6149" width="17.8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3.5" style="1" customWidth="1"/>
    <col min="6402" max="6402" width="19" style="1" customWidth="1"/>
    <col min="6403" max="6403" width="4.625" style="1" customWidth="1"/>
    <col min="6404" max="6404" width="4.375" style="1" customWidth="1"/>
    <col min="6405" max="6405" width="17.8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3.5" style="1" customWidth="1"/>
    <col min="6658" max="6658" width="19" style="1" customWidth="1"/>
    <col min="6659" max="6659" width="4.625" style="1" customWidth="1"/>
    <col min="6660" max="6660" width="4.375" style="1" customWidth="1"/>
    <col min="6661" max="6661" width="17.8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3.5" style="1" customWidth="1"/>
    <col min="6914" max="6914" width="19" style="1" customWidth="1"/>
    <col min="6915" max="6915" width="4.625" style="1" customWidth="1"/>
    <col min="6916" max="6916" width="4.375" style="1" customWidth="1"/>
    <col min="6917" max="6917" width="17.8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3.5" style="1" customWidth="1"/>
    <col min="7170" max="7170" width="19" style="1" customWidth="1"/>
    <col min="7171" max="7171" width="4.625" style="1" customWidth="1"/>
    <col min="7172" max="7172" width="4.375" style="1" customWidth="1"/>
    <col min="7173" max="7173" width="17.8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3.5" style="1" customWidth="1"/>
    <col min="7426" max="7426" width="19" style="1" customWidth="1"/>
    <col min="7427" max="7427" width="4.625" style="1" customWidth="1"/>
    <col min="7428" max="7428" width="4.375" style="1" customWidth="1"/>
    <col min="7429" max="7429" width="17.8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3.5" style="1" customWidth="1"/>
    <col min="7682" max="7682" width="19" style="1" customWidth="1"/>
    <col min="7683" max="7683" width="4.625" style="1" customWidth="1"/>
    <col min="7684" max="7684" width="4.375" style="1" customWidth="1"/>
    <col min="7685" max="7685" width="17.8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3.5" style="1" customWidth="1"/>
    <col min="7938" max="7938" width="19" style="1" customWidth="1"/>
    <col min="7939" max="7939" width="4.625" style="1" customWidth="1"/>
    <col min="7940" max="7940" width="4.375" style="1" customWidth="1"/>
    <col min="7941" max="7941" width="17.8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3.5" style="1" customWidth="1"/>
    <col min="8194" max="8194" width="19" style="1" customWidth="1"/>
    <col min="8195" max="8195" width="4.625" style="1" customWidth="1"/>
    <col min="8196" max="8196" width="4.375" style="1" customWidth="1"/>
    <col min="8197" max="8197" width="17.8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3.5" style="1" customWidth="1"/>
    <col min="8450" max="8450" width="19" style="1" customWidth="1"/>
    <col min="8451" max="8451" width="4.625" style="1" customWidth="1"/>
    <col min="8452" max="8452" width="4.375" style="1" customWidth="1"/>
    <col min="8453" max="8453" width="17.8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3.5" style="1" customWidth="1"/>
    <col min="8706" max="8706" width="19" style="1" customWidth="1"/>
    <col min="8707" max="8707" width="4.625" style="1" customWidth="1"/>
    <col min="8708" max="8708" width="4.375" style="1" customWidth="1"/>
    <col min="8709" max="8709" width="17.8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3.5" style="1" customWidth="1"/>
    <col min="8962" max="8962" width="19" style="1" customWidth="1"/>
    <col min="8963" max="8963" width="4.625" style="1" customWidth="1"/>
    <col min="8964" max="8964" width="4.375" style="1" customWidth="1"/>
    <col min="8965" max="8965" width="17.8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3.5" style="1" customWidth="1"/>
    <col min="9218" max="9218" width="19" style="1" customWidth="1"/>
    <col min="9219" max="9219" width="4.625" style="1" customWidth="1"/>
    <col min="9220" max="9220" width="4.375" style="1" customWidth="1"/>
    <col min="9221" max="9221" width="17.8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3.5" style="1" customWidth="1"/>
    <col min="9474" max="9474" width="19" style="1" customWidth="1"/>
    <col min="9475" max="9475" width="4.625" style="1" customWidth="1"/>
    <col min="9476" max="9476" width="4.375" style="1" customWidth="1"/>
    <col min="9477" max="9477" width="17.8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3.5" style="1" customWidth="1"/>
    <col min="9730" max="9730" width="19" style="1" customWidth="1"/>
    <col min="9731" max="9731" width="4.625" style="1" customWidth="1"/>
    <col min="9732" max="9732" width="4.375" style="1" customWidth="1"/>
    <col min="9733" max="9733" width="17.8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3.5" style="1" customWidth="1"/>
    <col min="9986" max="9986" width="19" style="1" customWidth="1"/>
    <col min="9987" max="9987" width="4.625" style="1" customWidth="1"/>
    <col min="9988" max="9988" width="4.375" style="1" customWidth="1"/>
    <col min="9989" max="9989" width="17.8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3.5" style="1" customWidth="1"/>
    <col min="10242" max="10242" width="19" style="1" customWidth="1"/>
    <col min="10243" max="10243" width="4.625" style="1" customWidth="1"/>
    <col min="10244" max="10244" width="4.375" style="1" customWidth="1"/>
    <col min="10245" max="10245" width="17.8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3.5" style="1" customWidth="1"/>
    <col min="10498" max="10498" width="19" style="1" customWidth="1"/>
    <col min="10499" max="10499" width="4.625" style="1" customWidth="1"/>
    <col min="10500" max="10500" width="4.375" style="1" customWidth="1"/>
    <col min="10501" max="10501" width="17.8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3.5" style="1" customWidth="1"/>
    <col min="10754" max="10754" width="19" style="1" customWidth="1"/>
    <col min="10755" max="10755" width="4.625" style="1" customWidth="1"/>
    <col min="10756" max="10756" width="4.375" style="1" customWidth="1"/>
    <col min="10757" max="10757" width="17.8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3.5" style="1" customWidth="1"/>
    <col min="11010" max="11010" width="19" style="1" customWidth="1"/>
    <col min="11011" max="11011" width="4.625" style="1" customWidth="1"/>
    <col min="11012" max="11012" width="4.375" style="1" customWidth="1"/>
    <col min="11013" max="11013" width="17.8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3.5" style="1" customWidth="1"/>
    <col min="11266" max="11266" width="19" style="1" customWidth="1"/>
    <col min="11267" max="11267" width="4.625" style="1" customWidth="1"/>
    <col min="11268" max="11268" width="4.375" style="1" customWidth="1"/>
    <col min="11269" max="11269" width="17.8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3.5" style="1" customWidth="1"/>
    <col min="11522" max="11522" width="19" style="1" customWidth="1"/>
    <col min="11523" max="11523" width="4.625" style="1" customWidth="1"/>
    <col min="11524" max="11524" width="4.375" style="1" customWidth="1"/>
    <col min="11525" max="11525" width="17.8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3.5" style="1" customWidth="1"/>
    <col min="11778" max="11778" width="19" style="1" customWidth="1"/>
    <col min="11779" max="11779" width="4.625" style="1" customWidth="1"/>
    <col min="11780" max="11780" width="4.375" style="1" customWidth="1"/>
    <col min="11781" max="11781" width="17.8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3.5" style="1" customWidth="1"/>
    <col min="12034" max="12034" width="19" style="1" customWidth="1"/>
    <col min="12035" max="12035" width="4.625" style="1" customWidth="1"/>
    <col min="12036" max="12036" width="4.375" style="1" customWidth="1"/>
    <col min="12037" max="12037" width="17.8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3.5" style="1" customWidth="1"/>
    <col min="12290" max="12290" width="19" style="1" customWidth="1"/>
    <col min="12291" max="12291" width="4.625" style="1" customWidth="1"/>
    <col min="12292" max="12292" width="4.375" style="1" customWidth="1"/>
    <col min="12293" max="12293" width="17.8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3.5" style="1" customWidth="1"/>
    <col min="12546" max="12546" width="19" style="1" customWidth="1"/>
    <col min="12547" max="12547" width="4.625" style="1" customWidth="1"/>
    <col min="12548" max="12548" width="4.375" style="1" customWidth="1"/>
    <col min="12549" max="12549" width="17.8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3.5" style="1" customWidth="1"/>
    <col min="12802" max="12802" width="19" style="1" customWidth="1"/>
    <col min="12803" max="12803" width="4.625" style="1" customWidth="1"/>
    <col min="12804" max="12804" width="4.375" style="1" customWidth="1"/>
    <col min="12805" max="12805" width="17.8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3.5" style="1" customWidth="1"/>
    <col min="13058" max="13058" width="19" style="1" customWidth="1"/>
    <col min="13059" max="13059" width="4.625" style="1" customWidth="1"/>
    <col min="13060" max="13060" width="4.375" style="1" customWidth="1"/>
    <col min="13061" max="13061" width="17.8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3.5" style="1" customWidth="1"/>
    <col min="13314" max="13314" width="19" style="1" customWidth="1"/>
    <col min="13315" max="13315" width="4.625" style="1" customWidth="1"/>
    <col min="13316" max="13316" width="4.375" style="1" customWidth="1"/>
    <col min="13317" max="13317" width="17.8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3.5" style="1" customWidth="1"/>
    <col min="13570" max="13570" width="19" style="1" customWidth="1"/>
    <col min="13571" max="13571" width="4.625" style="1" customWidth="1"/>
    <col min="13572" max="13572" width="4.375" style="1" customWidth="1"/>
    <col min="13573" max="13573" width="17.8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3.5" style="1" customWidth="1"/>
    <col min="13826" max="13826" width="19" style="1" customWidth="1"/>
    <col min="13827" max="13827" width="4.625" style="1" customWidth="1"/>
    <col min="13828" max="13828" width="4.375" style="1" customWidth="1"/>
    <col min="13829" max="13829" width="17.8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3.5" style="1" customWidth="1"/>
    <col min="14082" max="14082" width="19" style="1" customWidth="1"/>
    <col min="14083" max="14083" width="4.625" style="1" customWidth="1"/>
    <col min="14084" max="14084" width="4.375" style="1" customWidth="1"/>
    <col min="14085" max="14085" width="17.8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3.5" style="1" customWidth="1"/>
    <col min="14338" max="14338" width="19" style="1" customWidth="1"/>
    <col min="14339" max="14339" width="4.625" style="1" customWidth="1"/>
    <col min="14340" max="14340" width="4.375" style="1" customWidth="1"/>
    <col min="14341" max="14341" width="17.8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3.5" style="1" customWidth="1"/>
    <col min="14594" max="14594" width="19" style="1" customWidth="1"/>
    <col min="14595" max="14595" width="4.625" style="1" customWidth="1"/>
    <col min="14596" max="14596" width="4.375" style="1" customWidth="1"/>
    <col min="14597" max="14597" width="17.8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3.5" style="1" customWidth="1"/>
    <col min="14850" max="14850" width="19" style="1" customWidth="1"/>
    <col min="14851" max="14851" width="4.625" style="1" customWidth="1"/>
    <col min="14852" max="14852" width="4.375" style="1" customWidth="1"/>
    <col min="14853" max="14853" width="17.8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3.5" style="1" customWidth="1"/>
    <col min="15106" max="15106" width="19" style="1" customWidth="1"/>
    <col min="15107" max="15107" width="4.625" style="1" customWidth="1"/>
    <col min="15108" max="15108" width="4.375" style="1" customWidth="1"/>
    <col min="15109" max="15109" width="17.8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3.5" style="1" customWidth="1"/>
    <col min="15362" max="15362" width="19" style="1" customWidth="1"/>
    <col min="15363" max="15363" width="4.625" style="1" customWidth="1"/>
    <col min="15364" max="15364" width="4.375" style="1" customWidth="1"/>
    <col min="15365" max="15365" width="17.8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3.5" style="1" customWidth="1"/>
    <col min="15618" max="15618" width="19" style="1" customWidth="1"/>
    <col min="15619" max="15619" width="4.625" style="1" customWidth="1"/>
    <col min="15620" max="15620" width="4.375" style="1" customWidth="1"/>
    <col min="15621" max="15621" width="17.8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3.5" style="1" customWidth="1"/>
    <col min="15874" max="15874" width="19" style="1" customWidth="1"/>
    <col min="15875" max="15875" width="4.625" style="1" customWidth="1"/>
    <col min="15876" max="15876" width="4.375" style="1" customWidth="1"/>
    <col min="15877" max="15877" width="17.8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3.5" style="1" customWidth="1"/>
    <col min="16130" max="16130" width="19" style="1" customWidth="1"/>
    <col min="16131" max="16131" width="4.625" style="1" customWidth="1"/>
    <col min="16132" max="16132" width="4.375" style="1" customWidth="1"/>
    <col min="16133" max="16133" width="17.8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27" ht="11.25" customHeight="1">
      <c r="A1" s="50"/>
      <c r="I1" s="72"/>
      <c r="AA1" s="550"/>
    </row>
    <row r="2" spans="1:27" ht="18" customHeight="1">
      <c r="A2" s="19"/>
      <c r="B2" s="20" t="s">
        <v>299</v>
      </c>
      <c r="C2" s="20"/>
      <c r="D2" s="20"/>
      <c r="E2" s="20"/>
      <c r="F2" s="20"/>
      <c r="G2" s="20"/>
      <c r="H2" s="20"/>
      <c r="I2" s="1106" t="str">
        <f>入力!R4</f>
        <v>令和年月日</v>
      </c>
      <c r="J2" s="1106"/>
    </row>
    <row r="3" spans="1:27" ht="26.25" customHeight="1">
      <c r="A3" s="1214" t="s">
        <v>300</v>
      </c>
      <c r="B3" s="1214"/>
      <c r="C3" s="1214"/>
      <c r="D3" s="1214"/>
      <c r="E3" s="1214"/>
      <c r="F3" s="1214"/>
      <c r="G3" s="1214"/>
      <c r="H3" s="1214"/>
      <c r="I3" s="1214"/>
      <c r="J3" s="1214"/>
    </row>
    <row r="4" spans="1:27" ht="11.25" customHeight="1">
      <c r="A4" s="22"/>
      <c r="B4" s="22"/>
      <c r="C4" s="22"/>
      <c r="D4" s="22"/>
      <c r="E4" s="22"/>
      <c r="F4" s="22"/>
      <c r="G4" s="22"/>
      <c r="H4" s="22"/>
      <c r="I4" s="22"/>
      <c r="J4" s="22"/>
    </row>
    <row r="5" spans="1:27" ht="23.25" customHeight="1">
      <c r="A5" s="22"/>
      <c r="B5" s="62" t="s">
        <v>191</v>
      </c>
      <c r="C5" s="1215">
        <f>入力!C25</f>
        <v>0</v>
      </c>
      <c r="D5" s="1216"/>
      <c r="E5" s="1216"/>
      <c r="F5" s="1216"/>
      <c r="G5" s="1216"/>
      <c r="H5" s="1216"/>
      <c r="I5" s="1216"/>
      <c r="J5" s="1217"/>
    </row>
    <row r="6" spans="1:27" ht="23.25" customHeight="1">
      <c r="A6" s="22"/>
      <c r="B6" s="64" t="s">
        <v>234</v>
      </c>
      <c r="C6" s="1221" t="str">
        <f>IF(AND(入力!J45="○",入力!J46="○"),O6,IF(入力!J45="○",M6,N6))</f>
        <v>② 放課後等デイサービス</v>
      </c>
      <c r="D6" s="1222"/>
      <c r="E6" s="1222"/>
      <c r="F6" s="1222"/>
      <c r="G6" s="1222"/>
      <c r="H6" s="1222"/>
      <c r="I6" s="1222"/>
      <c r="J6" s="1223"/>
      <c r="M6" s="1" t="s">
        <v>697</v>
      </c>
      <c r="N6" s="1" t="s">
        <v>699</v>
      </c>
      <c r="O6" s="1" t="s">
        <v>698</v>
      </c>
    </row>
    <row r="7" spans="1:27" ht="23.25" customHeight="1">
      <c r="A7" s="20"/>
      <c r="B7" s="60" t="s">
        <v>267</v>
      </c>
      <c r="C7" s="1218">
        <f>IF(入力!E111=M8,M7,IF(入力!E111=N8,N7,IF(入力!E111=O8,O7,)))</f>
        <v>0</v>
      </c>
      <c r="D7" s="1219"/>
      <c r="E7" s="1219"/>
      <c r="F7" s="1219"/>
      <c r="G7" s="1219"/>
      <c r="H7" s="1219"/>
      <c r="I7" s="1219"/>
      <c r="J7" s="1220"/>
      <c r="M7" s="1" t="s">
        <v>693</v>
      </c>
      <c r="N7" s="1" t="s">
        <v>694</v>
      </c>
      <c r="O7" s="1" t="s">
        <v>695</v>
      </c>
    </row>
    <row r="8" spans="1:27" ht="18.75" customHeight="1">
      <c r="A8" s="20"/>
      <c r="B8" s="1189" t="s">
        <v>301</v>
      </c>
      <c r="C8" s="48"/>
      <c r="D8" s="27"/>
      <c r="E8" s="27"/>
      <c r="F8" s="27"/>
      <c r="G8" s="27"/>
      <c r="H8" s="27"/>
      <c r="I8" s="27"/>
      <c r="J8" s="28"/>
      <c r="M8" s="1" t="s">
        <v>690</v>
      </c>
      <c r="N8" s="1" t="s">
        <v>692</v>
      </c>
      <c r="O8" s="1" t="s">
        <v>691</v>
      </c>
    </row>
    <row r="9" spans="1:27" ht="23.25" customHeight="1">
      <c r="A9" s="20"/>
      <c r="B9" s="1190"/>
      <c r="C9" s="61"/>
      <c r="D9" s="1195"/>
      <c r="E9" s="1195"/>
      <c r="F9" s="1227" t="s">
        <v>276</v>
      </c>
      <c r="G9" s="1227"/>
      <c r="H9" s="1228" t="s">
        <v>270</v>
      </c>
      <c r="I9" s="1228"/>
      <c r="J9" s="23"/>
    </row>
    <row r="10" spans="1:27" ht="23.25" customHeight="1">
      <c r="A10" s="20"/>
      <c r="B10" s="1190"/>
      <c r="C10" s="61"/>
      <c r="D10" s="1229" t="s">
        <v>302</v>
      </c>
      <c r="E10" s="1229"/>
      <c r="F10" s="1224">
        <v>0</v>
      </c>
      <c r="G10" s="1224"/>
      <c r="H10" s="1198" t="s">
        <v>277</v>
      </c>
      <c r="I10" s="1198"/>
      <c r="J10" s="23"/>
    </row>
    <row r="11" spans="1:27" ht="59.25" customHeight="1">
      <c r="A11" s="20"/>
      <c r="B11" s="1190"/>
      <c r="C11" s="61"/>
      <c r="D11" s="1205" t="s">
        <v>303</v>
      </c>
      <c r="E11" s="1205"/>
      <c r="F11" s="1224">
        <v>0</v>
      </c>
      <c r="G11" s="1224"/>
      <c r="H11" s="1198" t="s">
        <v>277</v>
      </c>
      <c r="I11" s="1198"/>
      <c r="J11" s="23"/>
    </row>
    <row r="12" spans="1:27" ht="30.75" customHeight="1">
      <c r="A12" s="20"/>
      <c r="B12" s="1190"/>
      <c r="C12" s="61"/>
      <c r="D12" s="1225" t="s">
        <v>304</v>
      </c>
      <c r="E12" s="1225"/>
      <c r="F12" s="1226">
        <f>SUM(F13:G16)</f>
        <v>0</v>
      </c>
      <c r="G12" s="1226"/>
      <c r="H12" s="1207" t="s">
        <v>277</v>
      </c>
      <c r="I12" s="1207"/>
      <c r="J12" s="23"/>
    </row>
    <row r="13" spans="1:27" ht="30.75" customHeight="1">
      <c r="A13" s="20"/>
      <c r="B13" s="1190"/>
      <c r="C13" s="61"/>
      <c r="D13" s="99"/>
      <c r="E13" s="101" t="s">
        <v>305</v>
      </c>
      <c r="F13" s="1210">
        <v>0</v>
      </c>
      <c r="G13" s="1210"/>
      <c r="H13" s="1207" t="s">
        <v>277</v>
      </c>
      <c r="I13" s="1207"/>
      <c r="J13" s="23"/>
    </row>
    <row r="14" spans="1:27" ht="30.75" customHeight="1">
      <c r="A14" s="20"/>
      <c r="B14" s="1190"/>
      <c r="C14" s="61"/>
      <c r="D14" s="99"/>
      <c r="E14" s="100" t="s">
        <v>306</v>
      </c>
      <c r="F14" s="1211">
        <v>0</v>
      </c>
      <c r="G14" s="1212"/>
      <c r="H14" s="1206" t="s">
        <v>277</v>
      </c>
      <c r="I14" s="1206"/>
      <c r="J14" s="23"/>
    </row>
    <row r="15" spans="1:27" ht="30.75" customHeight="1">
      <c r="A15" s="20"/>
      <c r="B15" s="1190"/>
      <c r="C15" s="61"/>
      <c r="D15" s="99"/>
      <c r="E15" s="98" t="s">
        <v>307</v>
      </c>
      <c r="F15" s="1213">
        <v>0</v>
      </c>
      <c r="G15" s="1213"/>
      <c r="H15" s="1206" t="s">
        <v>277</v>
      </c>
      <c r="I15" s="1206"/>
      <c r="J15" s="23"/>
    </row>
    <row r="16" spans="1:27" ht="30.75" customHeight="1">
      <c r="A16" s="20"/>
      <c r="B16" s="1190"/>
      <c r="C16" s="61"/>
      <c r="D16" s="24"/>
      <c r="E16" s="97" t="s">
        <v>308</v>
      </c>
      <c r="F16" s="1208">
        <v>0</v>
      </c>
      <c r="G16" s="1208"/>
      <c r="H16" s="1209" t="s">
        <v>277</v>
      </c>
      <c r="I16" s="1209"/>
      <c r="J16" s="23"/>
    </row>
    <row r="17" spans="1:10" ht="30.75" customHeight="1">
      <c r="A17" s="20"/>
      <c r="B17" s="1190"/>
      <c r="C17" s="61"/>
      <c r="D17" s="1196" t="s">
        <v>309</v>
      </c>
      <c r="E17" s="1196"/>
      <c r="F17" s="1197">
        <f>F12-F11-F10</f>
        <v>0</v>
      </c>
      <c r="G17" s="1197"/>
      <c r="H17" s="1198" t="s">
        <v>277</v>
      </c>
      <c r="I17" s="1198"/>
      <c r="J17" s="23"/>
    </row>
    <row r="18" spans="1:10" ht="13.5" customHeight="1">
      <c r="A18" s="20"/>
      <c r="B18" s="1190"/>
      <c r="C18" s="24"/>
      <c r="D18" s="25"/>
      <c r="E18" s="25"/>
      <c r="F18" s="25"/>
      <c r="G18" s="25"/>
      <c r="H18" s="25"/>
      <c r="I18" s="25"/>
      <c r="J18" s="26"/>
    </row>
    <row r="19" spans="1:10" ht="21" customHeight="1">
      <c r="A19" s="20"/>
      <c r="B19" s="1189" t="s">
        <v>310</v>
      </c>
      <c r="C19" s="27"/>
      <c r="D19" s="27"/>
      <c r="E19" s="27"/>
      <c r="F19" s="27"/>
      <c r="G19" s="27"/>
      <c r="H19" s="27"/>
      <c r="I19" s="27"/>
      <c r="J19" s="28"/>
    </row>
    <row r="20" spans="1:10" ht="47.25" customHeight="1">
      <c r="A20" s="20"/>
      <c r="B20" s="1190"/>
      <c r="C20" s="20"/>
      <c r="D20" s="62" t="s">
        <v>204</v>
      </c>
      <c r="E20" s="1194" t="s">
        <v>311</v>
      </c>
      <c r="F20" s="1194"/>
      <c r="G20" s="96" t="s">
        <v>312</v>
      </c>
      <c r="H20" s="1194" t="s">
        <v>313</v>
      </c>
      <c r="I20" s="1195"/>
      <c r="J20" s="23"/>
    </row>
    <row r="21" spans="1:10" ht="23.25" customHeight="1">
      <c r="A21" s="20"/>
      <c r="B21" s="1190"/>
      <c r="C21" s="20"/>
      <c r="D21" s="62" t="s">
        <v>314</v>
      </c>
      <c r="E21" s="1192"/>
      <c r="F21" s="1192"/>
      <c r="G21" s="553"/>
      <c r="H21" s="1199"/>
      <c r="I21" s="1200"/>
      <c r="J21" s="23"/>
    </row>
    <row r="22" spans="1:10" ht="23.25" customHeight="1">
      <c r="A22" s="20"/>
      <c r="B22" s="1190"/>
      <c r="C22" s="20"/>
      <c r="D22" s="62" t="s">
        <v>315</v>
      </c>
      <c r="E22" s="1192"/>
      <c r="F22" s="1192"/>
      <c r="G22" s="553"/>
      <c r="H22" s="1201"/>
      <c r="I22" s="1202"/>
      <c r="J22" s="23"/>
    </row>
    <row r="23" spans="1:10" ht="23.25" customHeight="1">
      <c r="A23" s="20"/>
      <c r="B23" s="1190"/>
      <c r="C23" s="20"/>
      <c r="D23" s="62" t="s">
        <v>316</v>
      </c>
      <c r="E23" s="1192"/>
      <c r="F23" s="1192"/>
      <c r="G23" s="553"/>
      <c r="H23" s="1201"/>
      <c r="I23" s="1202"/>
      <c r="J23" s="23"/>
    </row>
    <row r="24" spans="1:10" ht="23.25" customHeight="1">
      <c r="A24" s="20"/>
      <c r="B24" s="1190"/>
      <c r="C24" s="20"/>
      <c r="D24" s="62" t="s">
        <v>317</v>
      </c>
      <c r="E24" s="1192"/>
      <c r="F24" s="1192"/>
      <c r="G24" s="553"/>
      <c r="H24" s="1201"/>
      <c r="I24" s="1202"/>
      <c r="J24" s="23"/>
    </row>
    <row r="25" spans="1:10" ht="23.25" customHeight="1">
      <c r="A25" s="20"/>
      <c r="B25" s="1190"/>
      <c r="C25" s="20"/>
      <c r="D25" s="62" t="s">
        <v>318</v>
      </c>
      <c r="E25" s="1192"/>
      <c r="F25" s="1192"/>
      <c r="G25" s="553"/>
      <c r="H25" s="1201"/>
      <c r="I25" s="1202"/>
      <c r="J25" s="23"/>
    </row>
    <row r="26" spans="1:10" ht="23.25" customHeight="1">
      <c r="A26" s="20"/>
      <c r="B26" s="1190"/>
      <c r="C26" s="20"/>
      <c r="D26" s="62" t="s">
        <v>319</v>
      </c>
      <c r="E26" s="1192"/>
      <c r="F26" s="1192"/>
      <c r="G26" s="553"/>
      <c r="H26" s="1201"/>
      <c r="I26" s="1202"/>
      <c r="J26" s="23"/>
    </row>
    <row r="27" spans="1:10" ht="23.25" customHeight="1">
      <c r="A27" s="20"/>
      <c r="B27" s="1190"/>
      <c r="C27" s="20"/>
      <c r="D27" s="62" t="s">
        <v>320</v>
      </c>
      <c r="E27" s="1192"/>
      <c r="F27" s="1192"/>
      <c r="G27" s="553"/>
      <c r="H27" s="1201"/>
      <c r="I27" s="1202"/>
      <c r="J27" s="23"/>
    </row>
    <row r="28" spans="1:10" ht="23.25" customHeight="1">
      <c r="A28" s="20"/>
      <c r="B28" s="1190"/>
      <c r="C28" s="20"/>
      <c r="D28" s="62" t="s">
        <v>321</v>
      </c>
      <c r="E28" s="1192"/>
      <c r="F28" s="1192"/>
      <c r="G28" s="553"/>
      <c r="H28" s="1201"/>
      <c r="I28" s="1202"/>
      <c r="J28" s="23"/>
    </row>
    <row r="29" spans="1:10" ht="23.25" customHeight="1">
      <c r="A29" s="20"/>
      <c r="B29" s="1190"/>
      <c r="C29" s="20"/>
      <c r="D29" s="62" t="s">
        <v>322</v>
      </c>
      <c r="E29" s="1192"/>
      <c r="F29" s="1192"/>
      <c r="G29" s="553"/>
      <c r="H29" s="1201"/>
      <c r="I29" s="1202"/>
      <c r="J29" s="23"/>
    </row>
    <row r="30" spans="1:10" ht="23.25" customHeight="1">
      <c r="A30" s="20"/>
      <c r="B30" s="1190"/>
      <c r="C30" s="20"/>
      <c r="D30" s="62" t="s">
        <v>323</v>
      </c>
      <c r="E30" s="1192"/>
      <c r="F30" s="1192"/>
      <c r="G30" s="553"/>
      <c r="H30" s="1201"/>
      <c r="I30" s="1202"/>
      <c r="J30" s="23"/>
    </row>
    <row r="31" spans="1:10" ht="23.25" customHeight="1">
      <c r="A31" s="20"/>
      <c r="B31" s="1190"/>
      <c r="C31" s="20"/>
      <c r="D31" s="62" t="s">
        <v>324</v>
      </c>
      <c r="E31" s="1192"/>
      <c r="F31" s="1192"/>
      <c r="G31" s="553"/>
      <c r="H31" s="1201"/>
      <c r="I31" s="1202"/>
      <c r="J31" s="23"/>
    </row>
    <row r="32" spans="1:10" ht="23.25" customHeight="1" thickBot="1">
      <c r="A32" s="20"/>
      <c r="B32" s="1190"/>
      <c r="C32" s="20"/>
      <c r="D32" s="95" t="s">
        <v>325</v>
      </c>
      <c r="E32" s="1193"/>
      <c r="F32" s="1193"/>
      <c r="G32" s="554"/>
      <c r="H32" s="1203"/>
      <c r="I32" s="1204"/>
      <c r="J32" s="23"/>
    </row>
    <row r="33" spans="1:10" ht="23.25" customHeight="1" thickTop="1">
      <c r="A33" s="20"/>
      <c r="B33" s="1190"/>
      <c r="C33" s="20"/>
      <c r="D33" s="94" t="s">
        <v>190</v>
      </c>
      <c r="E33" s="1188">
        <f>SUM(E21:F32)</f>
        <v>0</v>
      </c>
      <c r="F33" s="1188"/>
      <c r="G33" s="255">
        <f>SUM(G21:G32)</f>
        <v>0</v>
      </c>
      <c r="H33" s="1181" t="e">
        <f>E33/G33</f>
        <v>#DIV/0!</v>
      </c>
      <c r="I33" s="1181"/>
      <c r="J33" s="23"/>
    </row>
    <row r="34" spans="1:10" ht="12" customHeight="1">
      <c r="A34" s="20"/>
      <c r="B34" s="1190"/>
      <c r="C34" s="20"/>
      <c r="D34" s="93"/>
      <c r="E34" s="40"/>
      <c r="F34" s="40"/>
      <c r="G34" s="92"/>
      <c r="H34" s="40"/>
      <c r="I34" s="40"/>
      <c r="J34" s="23"/>
    </row>
    <row r="35" spans="1:10" s="88" customFormat="1" ht="19.5" customHeight="1">
      <c r="A35" s="35"/>
      <c r="B35" s="1190"/>
      <c r="C35" s="35"/>
      <c r="D35" s="91"/>
      <c r="E35" s="90"/>
      <c r="F35" s="90"/>
      <c r="G35" s="86"/>
      <c r="H35" s="90"/>
      <c r="I35" s="90"/>
      <c r="J35" s="89"/>
    </row>
    <row r="36" spans="1:10" ht="19.5" customHeight="1">
      <c r="A36" s="20"/>
      <c r="B36" s="1190"/>
      <c r="C36" s="20"/>
      <c r="D36" s="87"/>
      <c r="E36" s="1182"/>
      <c r="F36" s="1182"/>
      <c r="G36" s="1182"/>
      <c r="H36" s="1182"/>
      <c r="I36" s="1182"/>
      <c r="J36" s="1183"/>
    </row>
    <row r="37" spans="1:10" ht="23.25" customHeight="1">
      <c r="A37" s="20"/>
      <c r="B37" s="1190"/>
      <c r="C37" s="20"/>
      <c r="D37" s="87"/>
      <c r="E37" s="1182" t="s">
        <v>7</v>
      </c>
      <c r="F37" s="1182"/>
      <c r="G37" s="1182"/>
      <c r="H37" s="1182"/>
      <c r="I37" s="1182"/>
      <c r="J37" s="1183"/>
    </row>
    <row r="38" spans="1:10" ht="31.5" customHeight="1">
      <c r="A38" s="20"/>
      <c r="B38" s="1190"/>
      <c r="C38" s="20"/>
      <c r="D38" s="86"/>
      <c r="E38" s="1184"/>
      <c r="F38" s="1184"/>
      <c r="G38" s="1184"/>
      <c r="H38" s="1184"/>
      <c r="I38" s="1184"/>
      <c r="J38" s="1185"/>
    </row>
    <row r="39" spans="1:10" ht="6" customHeight="1">
      <c r="A39" s="20"/>
      <c r="B39" s="1191"/>
      <c r="C39" s="25"/>
      <c r="D39" s="177"/>
      <c r="E39" s="25"/>
      <c r="F39" s="49"/>
      <c r="G39" s="178"/>
      <c r="H39" s="49"/>
      <c r="I39" s="49"/>
      <c r="J39" s="26"/>
    </row>
    <row r="40" spans="1:10" ht="13.5" customHeight="1">
      <c r="A40" s="20"/>
      <c r="B40" s="20"/>
      <c r="C40" s="20"/>
      <c r="D40" s="20"/>
      <c r="E40" s="20"/>
      <c r="F40" s="20"/>
      <c r="G40" s="20"/>
      <c r="H40" s="20"/>
      <c r="I40" s="20"/>
      <c r="J40" s="20"/>
    </row>
    <row r="41" spans="1:10" ht="22.5" hidden="1" customHeight="1">
      <c r="A41" s="20"/>
      <c r="B41" s="1186" t="s">
        <v>908</v>
      </c>
      <c r="C41" s="1186"/>
      <c r="D41" s="1186"/>
      <c r="E41" s="1186"/>
      <c r="F41" s="1186"/>
      <c r="G41" s="1186"/>
      <c r="H41" s="1186"/>
      <c r="I41" s="1186"/>
      <c r="J41" s="1186"/>
    </row>
    <row r="42" spans="1:10" ht="20.25" hidden="1" customHeight="1">
      <c r="A42" s="20"/>
      <c r="B42" s="1187" t="s">
        <v>326</v>
      </c>
      <c r="C42" s="1187"/>
      <c r="D42" s="1187"/>
      <c r="E42" s="1187"/>
      <c r="F42" s="1187"/>
      <c r="G42" s="1187"/>
      <c r="H42" s="1187"/>
      <c r="I42" s="1187"/>
      <c r="J42" s="1187"/>
    </row>
    <row r="43" spans="1:10" ht="33" hidden="1" customHeight="1">
      <c r="A43" s="20"/>
      <c r="B43" s="1187" t="s">
        <v>839</v>
      </c>
      <c r="C43" s="1187"/>
      <c r="D43" s="1187"/>
      <c r="E43" s="1187"/>
      <c r="F43" s="1187"/>
      <c r="G43" s="1187"/>
      <c r="H43" s="1187"/>
      <c r="I43" s="1187"/>
      <c r="J43" s="1187"/>
    </row>
    <row r="44" spans="1:10" ht="21" hidden="1" customHeight="1">
      <c r="A44" s="20"/>
      <c r="B44" s="1179" t="s">
        <v>909</v>
      </c>
      <c r="C44" s="1179"/>
      <c r="D44" s="1179"/>
      <c r="E44" s="1179"/>
      <c r="F44" s="1179"/>
      <c r="G44" s="1179"/>
      <c r="H44" s="1179"/>
      <c r="I44" s="1179"/>
      <c r="J44" s="1179"/>
    </row>
    <row r="45" spans="1:10" ht="17.25" customHeight="1">
      <c r="A45" s="20"/>
      <c r="B45" s="1180" t="s">
        <v>910</v>
      </c>
      <c r="C45" s="1180"/>
      <c r="D45" s="1180"/>
      <c r="E45" s="1180"/>
      <c r="F45" s="1180"/>
      <c r="G45" s="1180"/>
      <c r="H45" s="1180"/>
      <c r="I45" s="1180"/>
      <c r="J45" s="256"/>
    </row>
    <row r="46" spans="1:10">
      <c r="C46" s="1" t="s">
        <v>201</v>
      </c>
    </row>
    <row r="48" spans="1:10" ht="13.5" customHeight="1"/>
    <row r="49" ht="13.5" customHeight="1"/>
    <row r="50" ht="13.5" customHeight="1"/>
  </sheetData>
  <sheetProtection algorithmName="SHA-512" hashValue="ulrbnWrEKOPDU82HAIdrVJ0ziyPV9bTPa6MOeE+/RtiVgIwxgmYjxDHF2Ej0S0AJ2kWnk3Kukx2X/wWYWR2AIw==" saltValue="22/YXQCQbF0BU4gHH87+sw==" spinCount="100000" sheet="1" objects="1" scenarios="1" selectLockedCells="1"/>
  <mergeCells count="55">
    <mergeCell ref="F11:G11"/>
    <mergeCell ref="H11:I11"/>
    <mergeCell ref="D12:E12"/>
    <mergeCell ref="F12:G12"/>
    <mergeCell ref="F9:G9"/>
    <mergeCell ref="H9:I9"/>
    <mergeCell ref="D10:E10"/>
    <mergeCell ref="F10:G10"/>
    <mergeCell ref="H10:I10"/>
    <mergeCell ref="I2:J2"/>
    <mergeCell ref="A3:J3"/>
    <mergeCell ref="C5:J5"/>
    <mergeCell ref="C7:J7"/>
    <mergeCell ref="C6:J6"/>
    <mergeCell ref="H14:I14"/>
    <mergeCell ref="H15:I15"/>
    <mergeCell ref="H12:I12"/>
    <mergeCell ref="F16:G16"/>
    <mergeCell ref="H16:I16"/>
    <mergeCell ref="F13:G13"/>
    <mergeCell ref="H13:I13"/>
    <mergeCell ref="F14:G14"/>
    <mergeCell ref="F15:G15"/>
    <mergeCell ref="H20:I20"/>
    <mergeCell ref="B43:J43"/>
    <mergeCell ref="D17:E17"/>
    <mergeCell ref="F17:G17"/>
    <mergeCell ref="H17:I17"/>
    <mergeCell ref="E20:F20"/>
    <mergeCell ref="E30:F30"/>
    <mergeCell ref="E21:F21"/>
    <mergeCell ref="H21:I32"/>
    <mergeCell ref="E22:F22"/>
    <mergeCell ref="E23:F23"/>
    <mergeCell ref="E24:F24"/>
    <mergeCell ref="E25:F25"/>
    <mergeCell ref="B8:B18"/>
    <mergeCell ref="D11:E11"/>
    <mergeCell ref="D9:E9"/>
    <mergeCell ref="B44:J44"/>
    <mergeCell ref="B45:I45"/>
    <mergeCell ref="H33:I33"/>
    <mergeCell ref="E36:J36"/>
    <mergeCell ref="E37:J37"/>
    <mergeCell ref="E38:J38"/>
    <mergeCell ref="B41:J41"/>
    <mergeCell ref="B42:J42"/>
    <mergeCell ref="E33:F33"/>
    <mergeCell ref="B19:B39"/>
    <mergeCell ref="E26:F26"/>
    <mergeCell ref="E28:F28"/>
    <mergeCell ref="E29:F29"/>
    <mergeCell ref="E32:F32"/>
    <mergeCell ref="E27:F27"/>
    <mergeCell ref="E31:F31"/>
  </mergeCells>
  <phoneticPr fontId="19"/>
  <pageMargins left="0.70866141732283472" right="0.70866141732283472" top="0.74803149606299213" bottom="0.74803149606299213" header="0.31496062992125984" footer="0.31496062992125984"/>
  <pageSetup paperSize="9" scale="71" fitToHeight="0"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sheetPr codeName="Sheet87">
    <pageSetUpPr fitToPage="1"/>
  </sheetPr>
  <dimension ref="B1:AA38"/>
  <sheetViews>
    <sheetView view="pageBreakPreview" topLeftCell="A3" zoomScale="85" zoomScaleNormal="100" zoomScaleSheetLayoutView="85" workbookViewId="0">
      <selection activeCell="F12" sqref="F12"/>
    </sheetView>
  </sheetViews>
  <sheetFormatPr defaultRowHeight="13.5"/>
  <cols>
    <col min="1" max="1" width="1.5" style="6" customWidth="1"/>
    <col min="2" max="2" width="28.625" style="6" customWidth="1"/>
    <col min="3" max="4" width="3.125" style="6" customWidth="1"/>
    <col min="5" max="5" width="23.625" style="6" customWidth="1"/>
    <col min="6" max="6" width="10.375" style="6" customWidth="1"/>
    <col min="7" max="7" width="7.5" style="6" customWidth="1"/>
    <col min="8" max="8" width="23.875" style="6" customWidth="1"/>
    <col min="9" max="9" width="13.75" style="6" customWidth="1"/>
    <col min="10" max="10" width="1.125" style="6" customWidth="1"/>
    <col min="11" max="12" width="9" style="6" customWidth="1"/>
    <col min="13" max="26" width="0" style="6" hidden="1" customWidth="1"/>
    <col min="27" max="259" width="9" style="6"/>
    <col min="260" max="260" width="28.625" style="6" customWidth="1"/>
    <col min="261" max="262" width="3.125" style="6" customWidth="1"/>
    <col min="263" max="263" width="23.625" style="6" customWidth="1"/>
    <col min="264" max="264" width="10.375" style="6" customWidth="1"/>
    <col min="265" max="265" width="7.5" style="6" customWidth="1"/>
    <col min="266" max="266" width="23.875" style="6" customWidth="1"/>
    <col min="267" max="267" width="13.75" style="6" customWidth="1"/>
    <col min="268" max="515" width="9" style="6"/>
    <col min="516" max="516" width="28.625" style="6" customWidth="1"/>
    <col min="517" max="518" width="3.125" style="6" customWidth="1"/>
    <col min="519" max="519" width="23.625" style="6" customWidth="1"/>
    <col min="520" max="520" width="10.375" style="6" customWidth="1"/>
    <col min="521" max="521" width="7.5" style="6" customWidth="1"/>
    <col min="522" max="522" width="23.875" style="6" customWidth="1"/>
    <col min="523" max="523" width="13.75" style="6" customWidth="1"/>
    <col min="524" max="771" width="9" style="6"/>
    <col min="772" max="772" width="28.625" style="6" customWidth="1"/>
    <col min="773" max="774" width="3.125" style="6" customWidth="1"/>
    <col min="775" max="775" width="23.625" style="6" customWidth="1"/>
    <col min="776" max="776" width="10.375" style="6" customWidth="1"/>
    <col min="777" max="777" width="7.5" style="6" customWidth="1"/>
    <col min="778" max="778" width="23.875" style="6" customWidth="1"/>
    <col min="779" max="779" width="13.75" style="6" customWidth="1"/>
    <col min="780" max="1027" width="9" style="6"/>
    <col min="1028" max="1028" width="28.625" style="6" customWidth="1"/>
    <col min="1029" max="1030" width="3.125" style="6" customWidth="1"/>
    <col min="1031" max="1031" width="23.625" style="6" customWidth="1"/>
    <col min="1032" max="1032" width="10.375" style="6" customWidth="1"/>
    <col min="1033" max="1033" width="7.5" style="6" customWidth="1"/>
    <col min="1034" max="1034" width="23.875" style="6" customWidth="1"/>
    <col min="1035" max="1035" width="13.75" style="6" customWidth="1"/>
    <col min="1036" max="1283" width="9" style="6"/>
    <col min="1284" max="1284" width="28.625" style="6" customWidth="1"/>
    <col min="1285" max="1286" width="3.125" style="6" customWidth="1"/>
    <col min="1287" max="1287" width="23.625" style="6" customWidth="1"/>
    <col min="1288" max="1288" width="10.375" style="6" customWidth="1"/>
    <col min="1289" max="1289" width="7.5" style="6" customWidth="1"/>
    <col min="1290" max="1290" width="23.875" style="6" customWidth="1"/>
    <col min="1291" max="1291" width="13.75" style="6" customWidth="1"/>
    <col min="1292" max="1539" width="9" style="6"/>
    <col min="1540" max="1540" width="28.625" style="6" customWidth="1"/>
    <col min="1541" max="1542" width="3.125" style="6" customWidth="1"/>
    <col min="1543" max="1543" width="23.625" style="6" customWidth="1"/>
    <col min="1544" max="1544" width="10.375" style="6" customWidth="1"/>
    <col min="1545" max="1545" width="7.5" style="6" customWidth="1"/>
    <col min="1546" max="1546" width="23.875" style="6" customWidth="1"/>
    <col min="1547" max="1547" width="13.75" style="6" customWidth="1"/>
    <col min="1548" max="1795" width="9" style="6"/>
    <col min="1796" max="1796" width="28.625" style="6" customWidth="1"/>
    <col min="1797" max="1798" width="3.125" style="6" customWidth="1"/>
    <col min="1799" max="1799" width="23.625" style="6" customWidth="1"/>
    <col min="1800" max="1800" width="10.375" style="6" customWidth="1"/>
    <col min="1801" max="1801" width="7.5" style="6" customWidth="1"/>
    <col min="1802" max="1802" width="23.875" style="6" customWidth="1"/>
    <col min="1803" max="1803" width="13.75" style="6" customWidth="1"/>
    <col min="1804" max="2051" width="9" style="6"/>
    <col min="2052" max="2052" width="28.625" style="6" customWidth="1"/>
    <col min="2053" max="2054" width="3.125" style="6" customWidth="1"/>
    <col min="2055" max="2055" width="23.625" style="6" customWidth="1"/>
    <col min="2056" max="2056" width="10.375" style="6" customWidth="1"/>
    <col min="2057" max="2057" width="7.5" style="6" customWidth="1"/>
    <col min="2058" max="2058" width="23.875" style="6" customWidth="1"/>
    <col min="2059" max="2059" width="13.75" style="6" customWidth="1"/>
    <col min="2060" max="2307" width="9" style="6"/>
    <col min="2308" max="2308" width="28.625" style="6" customWidth="1"/>
    <col min="2309" max="2310" width="3.125" style="6" customWidth="1"/>
    <col min="2311" max="2311" width="23.625" style="6" customWidth="1"/>
    <col min="2312" max="2312" width="10.375" style="6" customWidth="1"/>
    <col min="2313" max="2313" width="7.5" style="6" customWidth="1"/>
    <col min="2314" max="2314" width="23.875" style="6" customWidth="1"/>
    <col min="2315" max="2315" width="13.75" style="6" customWidth="1"/>
    <col min="2316" max="2563" width="9" style="6"/>
    <col min="2564" max="2564" width="28.625" style="6" customWidth="1"/>
    <col min="2565" max="2566" width="3.125" style="6" customWidth="1"/>
    <col min="2567" max="2567" width="23.625" style="6" customWidth="1"/>
    <col min="2568" max="2568" width="10.375" style="6" customWidth="1"/>
    <col min="2569" max="2569" width="7.5" style="6" customWidth="1"/>
    <col min="2570" max="2570" width="23.875" style="6" customWidth="1"/>
    <col min="2571" max="2571" width="13.75" style="6" customWidth="1"/>
    <col min="2572" max="2819" width="9" style="6"/>
    <col min="2820" max="2820" width="28.625" style="6" customWidth="1"/>
    <col min="2821" max="2822" width="3.125" style="6" customWidth="1"/>
    <col min="2823" max="2823" width="23.625" style="6" customWidth="1"/>
    <col min="2824" max="2824" width="10.375" style="6" customWidth="1"/>
    <col min="2825" max="2825" width="7.5" style="6" customWidth="1"/>
    <col min="2826" max="2826" width="23.875" style="6" customWidth="1"/>
    <col min="2827" max="2827" width="13.75" style="6" customWidth="1"/>
    <col min="2828" max="3075" width="9" style="6"/>
    <col min="3076" max="3076" width="28.625" style="6" customWidth="1"/>
    <col min="3077" max="3078" width="3.125" style="6" customWidth="1"/>
    <col min="3079" max="3079" width="23.625" style="6" customWidth="1"/>
    <col min="3080" max="3080" width="10.375" style="6" customWidth="1"/>
    <col min="3081" max="3081" width="7.5" style="6" customWidth="1"/>
    <col min="3082" max="3082" width="23.875" style="6" customWidth="1"/>
    <col min="3083" max="3083" width="13.75" style="6" customWidth="1"/>
    <col min="3084" max="3331" width="9" style="6"/>
    <col min="3332" max="3332" width="28.625" style="6" customWidth="1"/>
    <col min="3333" max="3334" width="3.125" style="6" customWidth="1"/>
    <col min="3335" max="3335" width="23.625" style="6" customWidth="1"/>
    <col min="3336" max="3336" width="10.375" style="6" customWidth="1"/>
    <col min="3337" max="3337" width="7.5" style="6" customWidth="1"/>
    <col min="3338" max="3338" width="23.875" style="6" customWidth="1"/>
    <col min="3339" max="3339" width="13.75" style="6" customWidth="1"/>
    <col min="3340" max="3587" width="9" style="6"/>
    <col min="3588" max="3588" width="28.625" style="6" customWidth="1"/>
    <col min="3589" max="3590" width="3.125" style="6" customWidth="1"/>
    <col min="3591" max="3591" width="23.625" style="6" customWidth="1"/>
    <col min="3592" max="3592" width="10.375" style="6" customWidth="1"/>
    <col min="3593" max="3593" width="7.5" style="6" customWidth="1"/>
    <col min="3594" max="3594" width="23.875" style="6" customWidth="1"/>
    <col min="3595" max="3595" width="13.75" style="6" customWidth="1"/>
    <col min="3596" max="3843" width="9" style="6"/>
    <col min="3844" max="3844" width="28.625" style="6" customWidth="1"/>
    <col min="3845" max="3846" width="3.125" style="6" customWidth="1"/>
    <col min="3847" max="3847" width="23.625" style="6" customWidth="1"/>
    <col min="3848" max="3848" width="10.375" style="6" customWidth="1"/>
    <col min="3849" max="3849" width="7.5" style="6" customWidth="1"/>
    <col min="3850" max="3850" width="23.875" style="6" customWidth="1"/>
    <col min="3851" max="3851" width="13.75" style="6" customWidth="1"/>
    <col min="3852" max="4099" width="9" style="6"/>
    <col min="4100" max="4100" width="28.625" style="6" customWidth="1"/>
    <col min="4101" max="4102" width="3.125" style="6" customWidth="1"/>
    <col min="4103" max="4103" width="23.625" style="6" customWidth="1"/>
    <col min="4104" max="4104" width="10.375" style="6" customWidth="1"/>
    <col min="4105" max="4105" width="7.5" style="6" customWidth="1"/>
    <col min="4106" max="4106" width="23.875" style="6" customWidth="1"/>
    <col min="4107" max="4107" width="13.75" style="6" customWidth="1"/>
    <col min="4108" max="4355" width="9" style="6"/>
    <col min="4356" max="4356" width="28.625" style="6" customWidth="1"/>
    <col min="4357" max="4358" width="3.125" style="6" customWidth="1"/>
    <col min="4359" max="4359" width="23.625" style="6" customWidth="1"/>
    <col min="4360" max="4360" width="10.375" style="6" customWidth="1"/>
    <col min="4361" max="4361" width="7.5" style="6" customWidth="1"/>
    <col min="4362" max="4362" width="23.875" style="6" customWidth="1"/>
    <col min="4363" max="4363" width="13.75" style="6" customWidth="1"/>
    <col min="4364" max="4611" width="9" style="6"/>
    <col min="4612" max="4612" width="28.625" style="6" customWidth="1"/>
    <col min="4613" max="4614" width="3.125" style="6" customWidth="1"/>
    <col min="4615" max="4615" width="23.625" style="6" customWidth="1"/>
    <col min="4616" max="4616" width="10.375" style="6" customWidth="1"/>
    <col min="4617" max="4617" width="7.5" style="6" customWidth="1"/>
    <col min="4618" max="4618" width="23.875" style="6" customWidth="1"/>
    <col min="4619" max="4619" width="13.75" style="6" customWidth="1"/>
    <col min="4620" max="4867" width="9" style="6"/>
    <col min="4868" max="4868" width="28.625" style="6" customWidth="1"/>
    <col min="4869" max="4870" width="3.125" style="6" customWidth="1"/>
    <col min="4871" max="4871" width="23.625" style="6" customWidth="1"/>
    <col min="4872" max="4872" width="10.375" style="6" customWidth="1"/>
    <col min="4873" max="4873" width="7.5" style="6" customWidth="1"/>
    <col min="4874" max="4874" width="23.875" style="6" customWidth="1"/>
    <col min="4875" max="4875" width="13.75" style="6" customWidth="1"/>
    <col min="4876" max="5123" width="9" style="6"/>
    <col min="5124" max="5124" width="28.625" style="6" customWidth="1"/>
    <col min="5125" max="5126" width="3.125" style="6" customWidth="1"/>
    <col min="5127" max="5127" width="23.625" style="6" customWidth="1"/>
    <col min="5128" max="5128" width="10.375" style="6" customWidth="1"/>
    <col min="5129" max="5129" width="7.5" style="6" customWidth="1"/>
    <col min="5130" max="5130" width="23.875" style="6" customWidth="1"/>
    <col min="5131" max="5131" width="13.75" style="6" customWidth="1"/>
    <col min="5132" max="5379" width="9" style="6"/>
    <col min="5380" max="5380" width="28.625" style="6" customWidth="1"/>
    <col min="5381" max="5382" width="3.125" style="6" customWidth="1"/>
    <col min="5383" max="5383" width="23.625" style="6" customWidth="1"/>
    <col min="5384" max="5384" width="10.375" style="6" customWidth="1"/>
    <col min="5385" max="5385" width="7.5" style="6" customWidth="1"/>
    <col min="5386" max="5386" width="23.875" style="6" customWidth="1"/>
    <col min="5387" max="5387" width="13.75" style="6" customWidth="1"/>
    <col min="5388" max="5635" width="9" style="6"/>
    <col min="5636" max="5636" width="28.625" style="6" customWidth="1"/>
    <col min="5637" max="5638" width="3.125" style="6" customWidth="1"/>
    <col min="5639" max="5639" width="23.625" style="6" customWidth="1"/>
    <col min="5640" max="5640" width="10.375" style="6" customWidth="1"/>
    <col min="5641" max="5641" width="7.5" style="6" customWidth="1"/>
    <col min="5642" max="5642" width="23.875" style="6" customWidth="1"/>
    <col min="5643" max="5643" width="13.75" style="6" customWidth="1"/>
    <col min="5644" max="5891" width="9" style="6"/>
    <col min="5892" max="5892" width="28.625" style="6" customWidth="1"/>
    <col min="5893" max="5894" width="3.125" style="6" customWidth="1"/>
    <col min="5895" max="5895" width="23.625" style="6" customWidth="1"/>
    <col min="5896" max="5896" width="10.375" style="6" customWidth="1"/>
    <col min="5897" max="5897" width="7.5" style="6" customWidth="1"/>
    <col min="5898" max="5898" width="23.875" style="6" customWidth="1"/>
    <col min="5899" max="5899" width="13.75" style="6" customWidth="1"/>
    <col min="5900" max="6147" width="9" style="6"/>
    <col min="6148" max="6148" width="28.625" style="6" customWidth="1"/>
    <col min="6149" max="6150" width="3.125" style="6" customWidth="1"/>
    <col min="6151" max="6151" width="23.625" style="6" customWidth="1"/>
    <col min="6152" max="6152" width="10.375" style="6" customWidth="1"/>
    <col min="6153" max="6153" width="7.5" style="6" customWidth="1"/>
    <col min="6154" max="6154" width="23.875" style="6" customWidth="1"/>
    <col min="6155" max="6155" width="13.75" style="6" customWidth="1"/>
    <col min="6156" max="6403" width="9" style="6"/>
    <col min="6404" max="6404" width="28.625" style="6" customWidth="1"/>
    <col min="6405" max="6406" width="3.125" style="6" customWidth="1"/>
    <col min="6407" max="6407" width="23.625" style="6" customWidth="1"/>
    <col min="6408" max="6408" width="10.375" style="6" customWidth="1"/>
    <col min="6409" max="6409" width="7.5" style="6" customWidth="1"/>
    <col min="6410" max="6410" width="23.875" style="6" customWidth="1"/>
    <col min="6411" max="6411" width="13.75" style="6" customWidth="1"/>
    <col min="6412" max="6659" width="9" style="6"/>
    <col min="6660" max="6660" width="28.625" style="6" customWidth="1"/>
    <col min="6661" max="6662" width="3.125" style="6" customWidth="1"/>
    <col min="6663" max="6663" width="23.625" style="6" customWidth="1"/>
    <col min="6664" max="6664" width="10.375" style="6" customWidth="1"/>
    <col min="6665" max="6665" width="7.5" style="6" customWidth="1"/>
    <col min="6666" max="6666" width="23.875" style="6" customWidth="1"/>
    <col min="6667" max="6667" width="13.75" style="6" customWidth="1"/>
    <col min="6668" max="6915" width="9" style="6"/>
    <col min="6916" max="6916" width="28.625" style="6" customWidth="1"/>
    <col min="6917" max="6918" width="3.125" style="6" customWidth="1"/>
    <col min="6919" max="6919" width="23.625" style="6" customWidth="1"/>
    <col min="6920" max="6920" width="10.375" style="6" customWidth="1"/>
    <col min="6921" max="6921" width="7.5" style="6" customWidth="1"/>
    <col min="6922" max="6922" width="23.875" style="6" customWidth="1"/>
    <col min="6923" max="6923" width="13.75" style="6" customWidth="1"/>
    <col min="6924" max="7171" width="9" style="6"/>
    <col min="7172" max="7172" width="28.625" style="6" customWidth="1"/>
    <col min="7173" max="7174" width="3.125" style="6" customWidth="1"/>
    <col min="7175" max="7175" width="23.625" style="6" customWidth="1"/>
    <col min="7176" max="7176" width="10.375" style="6" customWidth="1"/>
    <col min="7177" max="7177" width="7.5" style="6" customWidth="1"/>
    <col min="7178" max="7178" width="23.875" style="6" customWidth="1"/>
    <col min="7179" max="7179" width="13.75" style="6" customWidth="1"/>
    <col min="7180" max="7427" width="9" style="6"/>
    <col min="7428" max="7428" width="28.625" style="6" customWidth="1"/>
    <col min="7429" max="7430" width="3.125" style="6" customWidth="1"/>
    <col min="7431" max="7431" width="23.625" style="6" customWidth="1"/>
    <col min="7432" max="7432" width="10.375" style="6" customWidth="1"/>
    <col min="7433" max="7433" width="7.5" style="6" customWidth="1"/>
    <col min="7434" max="7434" width="23.875" style="6" customWidth="1"/>
    <col min="7435" max="7435" width="13.75" style="6" customWidth="1"/>
    <col min="7436" max="7683" width="9" style="6"/>
    <col min="7684" max="7684" width="28.625" style="6" customWidth="1"/>
    <col min="7685" max="7686" width="3.125" style="6" customWidth="1"/>
    <col min="7687" max="7687" width="23.625" style="6" customWidth="1"/>
    <col min="7688" max="7688" width="10.375" style="6" customWidth="1"/>
    <col min="7689" max="7689" width="7.5" style="6" customWidth="1"/>
    <col min="7690" max="7690" width="23.875" style="6" customWidth="1"/>
    <col min="7691" max="7691" width="13.75" style="6" customWidth="1"/>
    <col min="7692" max="7939" width="9" style="6"/>
    <col min="7940" max="7940" width="28.625" style="6" customWidth="1"/>
    <col min="7941" max="7942" width="3.125" style="6" customWidth="1"/>
    <col min="7943" max="7943" width="23.625" style="6" customWidth="1"/>
    <col min="7944" max="7944" width="10.375" style="6" customWidth="1"/>
    <col min="7945" max="7945" width="7.5" style="6" customWidth="1"/>
    <col min="7946" max="7946" width="23.875" style="6" customWidth="1"/>
    <col min="7947" max="7947" width="13.75" style="6" customWidth="1"/>
    <col min="7948" max="8195" width="9" style="6"/>
    <col min="8196" max="8196" width="28.625" style="6" customWidth="1"/>
    <col min="8197" max="8198" width="3.125" style="6" customWidth="1"/>
    <col min="8199" max="8199" width="23.625" style="6" customWidth="1"/>
    <col min="8200" max="8200" width="10.375" style="6" customWidth="1"/>
    <col min="8201" max="8201" width="7.5" style="6" customWidth="1"/>
    <col min="8202" max="8202" width="23.875" style="6" customWidth="1"/>
    <col min="8203" max="8203" width="13.75" style="6" customWidth="1"/>
    <col min="8204" max="8451" width="9" style="6"/>
    <col min="8452" max="8452" width="28.625" style="6" customWidth="1"/>
    <col min="8453" max="8454" width="3.125" style="6" customWidth="1"/>
    <col min="8455" max="8455" width="23.625" style="6" customWidth="1"/>
    <col min="8456" max="8456" width="10.375" style="6" customWidth="1"/>
    <col min="8457" max="8457" width="7.5" style="6" customWidth="1"/>
    <col min="8458" max="8458" width="23.875" style="6" customWidth="1"/>
    <col min="8459" max="8459" width="13.75" style="6" customWidth="1"/>
    <col min="8460" max="8707" width="9" style="6"/>
    <col min="8708" max="8708" width="28.625" style="6" customWidth="1"/>
    <col min="8709" max="8710" width="3.125" style="6" customWidth="1"/>
    <col min="8711" max="8711" width="23.625" style="6" customWidth="1"/>
    <col min="8712" max="8712" width="10.375" style="6" customWidth="1"/>
    <col min="8713" max="8713" width="7.5" style="6" customWidth="1"/>
    <col min="8714" max="8714" width="23.875" style="6" customWidth="1"/>
    <col min="8715" max="8715" width="13.75" style="6" customWidth="1"/>
    <col min="8716" max="8963" width="9" style="6"/>
    <col min="8964" max="8964" width="28.625" style="6" customWidth="1"/>
    <col min="8965" max="8966" width="3.125" style="6" customWidth="1"/>
    <col min="8967" max="8967" width="23.625" style="6" customWidth="1"/>
    <col min="8968" max="8968" width="10.375" style="6" customWidth="1"/>
    <col min="8969" max="8969" width="7.5" style="6" customWidth="1"/>
    <col min="8970" max="8970" width="23.875" style="6" customWidth="1"/>
    <col min="8971" max="8971" width="13.75" style="6" customWidth="1"/>
    <col min="8972" max="9219" width="9" style="6"/>
    <col min="9220" max="9220" width="28.625" style="6" customWidth="1"/>
    <col min="9221" max="9222" width="3.125" style="6" customWidth="1"/>
    <col min="9223" max="9223" width="23.625" style="6" customWidth="1"/>
    <col min="9224" max="9224" width="10.375" style="6" customWidth="1"/>
    <col min="9225" max="9225" width="7.5" style="6" customWidth="1"/>
    <col min="9226" max="9226" width="23.875" style="6" customWidth="1"/>
    <col min="9227" max="9227" width="13.75" style="6" customWidth="1"/>
    <col min="9228" max="9475" width="9" style="6"/>
    <col min="9476" max="9476" width="28.625" style="6" customWidth="1"/>
    <col min="9477" max="9478" width="3.125" style="6" customWidth="1"/>
    <col min="9479" max="9479" width="23.625" style="6" customWidth="1"/>
    <col min="9480" max="9480" width="10.375" style="6" customWidth="1"/>
    <col min="9481" max="9481" width="7.5" style="6" customWidth="1"/>
    <col min="9482" max="9482" width="23.875" style="6" customWidth="1"/>
    <col min="9483" max="9483" width="13.75" style="6" customWidth="1"/>
    <col min="9484" max="9731" width="9" style="6"/>
    <col min="9732" max="9732" width="28.625" style="6" customWidth="1"/>
    <col min="9733" max="9734" width="3.125" style="6" customWidth="1"/>
    <col min="9735" max="9735" width="23.625" style="6" customWidth="1"/>
    <col min="9736" max="9736" width="10.375" style="6" customWidth="1"/>
    <col min="9737" max="9737" width="7.5" style="6" customWidth="1"/>
    <col min="9738" max="9738" width="23.875" style="6" customWidth="1"/>
    <col min="9739" max="9739" width="13.75" style="6" customWidth="1"/>
    <col min="9740" max="9987" width="9" style="6"/>
    <col min="9988" max="9988" width="28.625" style="6" customWidth="1"/>
    <col min="9989" max="9990" width="3.125" style="6" customWidth="1"/>
    <col min="9991" max="9991" width="23.625" style="6" customWidth="1"/>
    <col min="9992" max="9992" width="10.375" style="6" customWidth="1"/>
    <col min="9993" max="9993" width="7.5" style="6" customWidth="1"/>
    <col min="9994" max="9994" width="23.875" style="6" customWidth="1"/>
    <col min="9995" max="9995" width="13.75" style="6" customWidth="1"/>
    <col min="9996" max="10243" width="9" style="6"/>
    <col min="10244" max="10244" width="28.625" style="6" customWidth="1"/>
    <col min="10245" max="10246" width="3.125" style="6" customWidth="1"/>
    <col min="10247" max="10247" width="23.625" style="6" customWidth="1"/>
    <col min="10248" max="10248" width="10.375" style="6" customWidth="1"/>
    <col min="10249" max="10249" width="7.5" style="6" customWidth="1"/>
    <col min="10250" max="10250" width="23.875" style="6" customWidth="1"/>
    <col min="10251" max="10251" width="13.75" style="6" customWidth="1"/>
    <col min="10252" max="10499" width="9" style="6"/>
    <col min="10500" max="10500" width="28.625" style="6" customWidth="1"/>
    <col min="10501" max="10502" width="3.125" style="6" customWidth="1"/>
    <col min="10503" max="10503" width="23.625" style="6" customWidth="1"/>
    <col min="10504" max="10504" width="10.375" style="6" customWidth="1"/>
    <col min="10505" max="10505" width="7.5" style="6" customWidth="1"/>
    <col min="10506" max="10506" width="23.875" style="6" customWidth="1"/>
    <col min="10507" max="10507" width="13.75" style="6" customWidth="1"/>
    <col min="10508" max="10755" width="9" style="6"/>
    <col min="10756" max="10756" width="28.625" style="6" customWidth="1"/>
    <col min="10757" max="10758" width="3.125" style="6" customWidth="1"/>
    <col min="10759" max="10759" width="23.625" style="6" customWidth="1"/>
    <col min="10760" max="10760" width="10.375" style="6" customWidth="1"/>
    <col min="10761" max="10761" width="7.5" style="6" customWidth="1"/>
    <col min="10762" max="10762" width="23.875" style="6" customWidth="1"/>
    <col min="10763" max="10763" width="13.75" style="6" customWidth="1"/>
    <col min="10764" max="11011" width="9" style="6"/>
    <col min="11012" max="11012" width="28.625" style="6" customWidth="1"/>
    <col min="11013" max="11014" width="3.125" style="6" customWidth="1"/>
    <col min="11015" max="11015" width="23.625" style="6" customWidth="1"/>
    <col min="11016" max="11016" width="10.375" style="6" customWidth="1"/>
    <col min="11017" max="11017" width="7.5" style="6" customWidth="1"/>
    <col min="11018" max="11018" width="23.875" style="6" customWidth="1"/>
    <col min="11019" max="11019" width="13.75" style="6" customWidth="1"/>
    <col min="11020" max="11267" width="9" style="6"/>
    <col min="11268" max="11268" width="28.625" style="6" customWidth="1"/>
    <col min="11269" max="11270" width="3.125" style="6" customWidth="1"/>
    <col min="11271" max="11271" width="23.625" style="6" customWidth="1"/>
    <col min="11272" max="11272" width="10.375" style="6" customWidth="1"/>
    <col min="11273" max="11273" width="7.5" style="6" customWidth="1"/>
    <col min="11274" max="11274" width="23.875" style="6" customWidth="1"/>
    <col min="11275" max="11275" width="13.75" style="6" customWidth="1"/>
    <col min="11276" max="11523" width="9" style="6"/>
    <col min="11524" max="11524" width="28.625" style="6" customWidth="1"/>
    <col min="11525" max="11526" width="3.125" style="6" customWidth="1"/>
    <col min="11527" max="11527" width="23.625" style="6" customWidth="1"/>
    <col min="11528" max="11528" width="10.375" style="6" customWidth="1"/>
    <col min="11529" max="11529" width="7.5" style="6" customWidth="1"/>
    <col min="11530" max="11530" width="23.875" style="6" customWidth="1"/>
    <col min="11531" max="11531" width="13.75" style="6" customWidth="1"/>
    <col min="11532" max="11779" width="9" style="6"/>
    <col min="11780" max="11780" width="28.625" style="6" customWidth="1"/>
    <col min="11781" max="11782" width="3.125" style="6" customWidth="1"/>
    <col min="11783" max="11783" width="23.625" style="6" customWidth="1"/>
    <col min="11784" max="11784" width="10.375" style="6" customWidth="1"/>
    <col min="11785" max="11785" width="7.5" style="6" customWidth="1"/>
    <col min="11786" max="11786" width="23.875" style="6" customWidth="1"/>
    <col min="11787" max="11787" width="13.75" style="6" customWidth="1"/>
    <col min="11788" max="12035" width="9" style="6"/>
    <col min="12036" max="12036" width="28.625" style="6" customWidth="1"/>
    <col min="12037" max="12038" width="3.125" style="6" customWidth="1"/>
    <col min="12039" max="12039" width="23.625" style="6" customWidth="1"/>
    <col min="12040" max="12040" width="10.375" style="6" customWidth="1"/>
    <col min="12041" max="12041" width="7.5" style="6" customWidth="1"/>
    <col min="12042" max="12042" width="23.875" style="6" customWidth="1"/>
    <col min="12043" max="12043" width="13.75" style="6" customWidth="1"/>
    <col min="12044" max="12291" width="9" style="6"/>
    <col min="12292" max="12292" width="28.625" style="6" customWidth="1"/>
    <col min="12293" max="12294" width="3.125" style="6" customWidth="1"/>
    <col min="12295" max="12295" width="23.625" style="6" customWidth="1"/>
    <col min="12296" max="12296" width="10.375" style="6" customWidth="1"/>
    <col min="12297" max="12297" width="7.5" style="6" customWidth="1"/>
    <col min="12298" max="12298" width="23.875" style="6" customWidth="1"/>
    <col min="12299" max="12299" width="13.75" style="6" customWidth="1"/>
    <col min="12300" max="12547" width="9" style="6"/>
    <col min="12548" max="12548" width="28.625" style="6" customWidth="1"/>
    <col min="12549" max="12550" width="3.125" style="6" customWidth="1"/>
    <col min="12551" max="12551" width="23.625" style="6" customWidth="1"/>
    <col min="12552" max="12552" width="10.375" style="6" customWidth="1"/>
    <col min="12553" max="12553" width="7.5" style="6" customWidth="1"/>
    <col min="12554" max="12554" width="23.875" style="6" customWidth="1"/>
    <col min="12555" max="12555" width="13.75" style="6" customWidth="1"/>
    <col min="12556" max="12803" width="9" style="6"/>
    <col min="12804" max="12804" width="28.625" style="6" customWidth="1"/>
    <col min="12805" max="12806" width="3.125" style="6" customWidth="1"/>
    <col min="12807" max="12807" width="23.625" style="6" customWidth="1"/>
    <col min="12808" max="12808" width="10.375" style="6" customWidth="1"/>
    <col min="12809" max="12809" width="7.5" style="6" customWidth="1"/>
    <col min="12810" max="12810" width="23.875" style="6" customWidth="1"/>
    <col min="12811" max="12811" width="13.75" style="6" customWidth="1"/>
    <col min="12812" max="13059" width="9" style="6"/>
    <col min="13060" max="13060" width="28.625" style="6" customWidth="1"/>
    <col min="13061" max="13062" width="3.125" style="6" customWidth="1"/>
    <col min="13063" max="13063" width="23.625" style="6" customWidth="1"/>
    <col min="13064" max="13064" width="10.375" style="6" customWidth="1"/>
    <col min="13065" max="13065" width="7.5" style="6" customWidth="1"/>
    <col min="13066" max="13066" width="23.875" style="6" customWidth="1"/>
    <col min="13067" max="13067" width="13.75" style="6" customWidth="1"/>
    <col min="13068" max="13315" width="9" style="6"/>
    <col min="13316" max="13316" width="28.625" style="6" customWidth="1"/>
    <col min="13317" max="13318" width="3.125" style="6" customWidth="1"/>
    <col min="13319" max="13319" width="23.625" style="6" customWidth="1"/>
    <col min="13320" max="13320" width="10.375" style="6" customWidth="1"/>
    <col min="13321" max="13321" width="7.5" style="6" customWidth="1"/>
    <col min="13322" max="13322" width="23.875" style="6" customWidth="1"/>
    <col min="13323" max="13323" width="13.75" style="6" customWidth="1"/>
    <col min="13324" max="13571" width="9" style="6"/>
    <col min="13572" max="13572" width="28.625" style="6" customWidth="1"/>
    <col min="13573" max="13574" width="3.125" style="6" customWidth="1"/>
    <col min="13575" max="13575" width="23.625" style="6" customWidth="1"/>
    <col min="13576" max="13576" width="10.375" style="6" customWidth="1"/>
    <col min="13577" max="13577" width="7.5" style="6" customWidth="1"/>
    <col min="13578" max="13578" width="23.875" style="6" customWidth="1"/>
    <col min="13579" max="13579" width="13.75" style="6" customWidth="1"/>
    <col min="13580" max="13827" width="9" style="6"/>
    <col min="13828" max="13828" width="28.625" style="6" customWidth="1"/>
    <col min="13829" max="13830" width="3.125" style="6" customWidth="1"/>
    <col min="13831" max="13831" width="23.625" style="6" customWidth="1"/>
    <col min="13832" max="13832" width="10.375" style="6" customWidth="1"/>
    <col min="13833" max="13833" width="7.5" style="6" customWidth="1"/>
    <col min="13834" max="13834" width="23.875" style="6" customWidth="1"/>
    <col min="13835" max="13835" width="13.75" style="6" customWidth="1"/>
    <col min="13836" max="14083" width="9" style="6"/>
    <col min="14084" max="14084" width="28.625" style="6" customWidth="1"/>
    <col min="14085" max="14086" width="3.125" style="6" customWidth="1"/>
    <col min="14087" max="14087" width="23.625" style="6" customWidth="1"/>
    <col min="14088" max="14088" width="10.375" style="6" customWidth="1"/>
    <col min="14089" max="14089" width="7.5" style="6" customWidth="1"/>
    <col min="14090" max="14090" width="23.875" style="6" customWidth="1"/>
    <col min="14091" max="14091" width="13.75" style="6" customWidth="1"/>
    <col min="14092" max="14339" width="9" style="6"/>
    <col min="14340" max="14340" width="28.625" style="6" customWidth="1"/>
    <col min="14341" max="14342" width="3.125" style="6" customWidth="1"/>
    <col min="14343" max="14343" width="23.625" style="6" customWidth="1"/>
    <col min="14344" max="14344" width="10.375" style="6" customWidth="1"/>
    <col min="14345" max="14345" width="7.5" style="6" customWidth="1"/>
    <col min="14346" max="14346" width="23.875" style="6" customWidth="1"/>
    <col min="14347" max="14347" width="13.75" style="6" customWidth="1"/>
    <col min="14348" max="14595" width="9" style="6"/>
    <col min="14596" max="14596" width="28.625" style="6" customWidth="1"/>
    <col min="14597" max="14598" width="3.125" style="6" customWidth="1"/>
    <col min="14599" max="14599" width="23.625" style="6" customWidth="1"/>
    <col min="14600" max="14600" width="10.375" style="6" customWidth="1"/>
    <col min="14601" max="14601" width="7.5" style="6" customWidth="1"/>
    <col min="14602" max="14602" width="23.875" style="6" customWidth="1"/>
    <col min="14603" max="14603" width="13.75" style="6" customWidth="1"/>
    <col min="14604" max="14851" width="9" style="6"/>
    <col min="14852" max="14852" width="28.625" style="6" customWidth="1"/>
    <col min="14853" max="14854" width="3.125" style="6" customWidth="1"/>
    <col min="14855" max="14855" width="23.625" style="6" customWidth="1"/>
    <col min="14856" max="14856" width="10.375" style="6" customWidth="1"/>
    <col min="14857" max="14857" width="7.5" style="6" customWidth="1"/>
    <col min="14858" max="14858" width="23.875" style="6" customWidth="1"/>
    <col min="14859" max="14859" width="13.75" style="6" customWidth="1"/>
    <col min="14860" max="15107" width="9" style="6"/>
    <col min="15108" max="15108" width="28.625" style="6" customWidth="1"/>
    <col min="15109" max="15110" width="3.125" style="6" customWidth="1"/>
    <col min="15111" max="15111" width="23.625" style="6" customWidth="1"/>
    <col min="15112" max="15112" width="10.375" style="6" customWidth="1"/>
    <col min="15113" max="15113" width="7.5" style="6" customWidth="1"/>
    <col min="15114" max="15114" width="23.875" style="6" customWidth="1"/>
    <col min="15115" max="15115" width="13.75" style="6" customWidth="1"/>
    <col min="15116" max="15363" width="9" style="6"/>
    <col min="15364" max="15364" width="28.625" style="6" customWidth="1"/>
    <col min="15365" max="15366" width="3.125" style="6" customWidth="1"/>
    <col min="15367" max="15367" width="23.625" style="6" customWidth="1"/>
    <col min="15368" max="15368" width="10.375" style="6" customWidth="1"/>
    <col min="15369" max="15369" width="7.5" style="6" customWidth="1"/>
    <col min="15370" max="15370" width="23.875" style="6" customWidth="1"/>
    <col min="15371" max="15371" width="13.75" style="6" customWidth="1"/>
    <col min="15372" max="15619" width="9" style="6"/>
    <col min="15620" max="15620" width="28.625" style="6" customWidth="1"/>
    <col min="15621" max="15622" width="3.125" style="6" customWidth="1"/>
    <col min="15623" max="15623" width="23.625" style="6" customWidth="1"/>
    <col min="15624" max="15624" width="10.375" style="6" customWidth="1"/>
    <col min="15625" max="15625" width="7.5" style="6" customWidth="1"/>
    <col min="15626" max="15626" width="23.875" style="6" customWidth="1"/>
    <col min="15627" max="15627" width="13.75" style="6" customWidth="1"/>
    <col min="15628" max="15875" width="9" style="6"/>
    <col min="15876" max="15876" width="28.625" style="6" customWidth="1"/>
    <col min="15877" max="15878" width="3.125" style="6" customWidth="1"/>
    <col min="15879" max="15879" width="23.625" style="6" customWidth="1"/>
    <col min="15880" max="15880" width="10.375" style="6" customWidth="1"/>
    <col min="15881" max="15881" width="7.5" style="6" customWidth="1"/>
    <col min="15882" max="15882" width="23.875" style="6" customWidth="1"/>
    <col min="15883" max="15883" width="13.75" style="6" customWidth="1"/>
    <col min="15884" max="16131" width="9" style="6"/>
    <col min="16132" max="16132" width="28.625" style="6" customWidth="1"/>
    <col min="16133" max="16134" width="3.125" style="6" customWidth="1"/>
    <col min="16135" max="16135" width="23.625" style="6" customWidth="1"/>
    <col min="16136" max="16136" width="10.375" style="6" customWidth="1"/>
    <col min="16137" max="16137" width="7.5" style="6" customWidth="1"/>
    <col min="16138" max="16138" width="23.875" style="6" customWidth="1"/>
    <col min="16139" max="16139" width="13.75" style="6" customWidth="1"/>
    <col min="16140" max="16384" width="9" style="6"/>
  </cols>
  <sheetData>
    <row r="1" spans="2:27" ht="20.100000000000001" customHeight="1">
      <c r="B1" s="18"/>
      <c r="C1" s="8"/>
      <c r="D1" s="8"/>
      <c r="E1" s="8"/>
      <c r="F1" s="8"/>
      <c r="G1" s="8"/>
      <c r="H1" s="8"/>
      <c r="I1" s="8"/>
    </row>
    <row r="2" spans="2:27" ht="20.100000000000001" customHeight="1">
      <c r="B2" s="8" t="s">
        <v>157</v>
      </c>
      <c r="C2" s="8"/>
      <c r="D2" s="8"/>
      <c r="E2" s="8"/>
      <c r="F2" s="8"/>
      <c r="G2" s="8"/>
      <c r="H2" s="1233" t="str">
        <f>入力!R4</f>
        <v>令和年月日</v>
      </c>
      <c r="I2" s="1233"/>
      <c r="AA2" s="550"/>
    </row>
    <row r="3" spans="2:27" ht="20.100000000000001" customHeight="1">
      <c r="B3" s="18"/>
      <c r="C3" s="8"/>
      <c r="D3" s="8"/>
      <c r="E3" s="8"/>
      <c r="F3" s="8"/>
      <c r="G3" s="8"/>
      <c r="H3" s="17"/>
      <c r="I3" s="17"/>
    </row>
    <row r="4" spans="2:27" ht="56.25" customHeight="1">
      <c r="B4" s="1234" t="s">
        <v>158</v>
      </c>
      <c r="C4" s="1235"/>
      <c r="D4" s="1235"/>
      <c r="E4" s="1235"/>
      <c r="F4" s="1235"/>
      <c r="G4" s="1235"/>
      <c r="H4" s="1235"/>
      <c r="I4" s="1235"/>
    </row>
    <row r="5" spans="2:27" ht="20.100000000000001" customHeight="1">
      <c r="B5" s="16"/>
      <c r="C5" s="16"/>
      <c r="D5" s="16"/>
      <c r="E5" s="16"/>
      <c r="F5" s="16"/>
      <c r="G5" s="16"/>
      <c r="H5" s="16"/>
      <c r="I5" s="16"/>
    </row>
    <row r="6" spans="2:27" ht="39.950000000000003" customHeight="1">
      <c r="B6" s="53" t="s">
        <v>159</v>
      </c>
      <c r="C6" s="1236">
        <f>入力!C25</f>
        <v>0</v>
      </c>
      <c r="D6" s="1237"/>
      <c r="E6" s="1237"/>
      <c r="F6" s="1237"/>
      <c r="G6" s="1237"/>
      <c r="H6" s="1237"/>
      <c r="I6" s="1238"/>
      <c r="M6" s="1" t="s">
        <v>860</v>
      </c>
      <c r="N6" s="1" t="s">
        <v>861</v>
      </c>
      <c r="O6" s="1" t="s">
        <v>862</v>
      </c>
    </row>
    <row r="7" spans="2:27" ht="39.950000000000003" customHeight="1">
      <c r="B7" s="54" t="s">
        <v>160</v>
      </c>
      <c r="C7" s="1236">
        <f>IF(入力!E112=M7,M6,IF(入力!E112=N7,N6,IF(入力!E112=O7,O6,)))</f>
        <v>0</v>
      </c>
      <c r="D7" s="1237"/>
      <c r="E7" s="1237"/>
      <c r="F7" s="1237"/>
      <c r="G7" s="1237"/>
      <c r="H7" s="1237"/>
      <c r="I7" s="1238"/>
      <c r="M7" s="1" t="s">
        <v>690</v>
      </c>
      <c r="N7" s="1" t="s">
        <v>692</v>
      </c>
      <c r="O7" s="1" t="s">
        <v>691</v>
      </c>
    </row>
    <row r="8" spans="2:27" ht="39.950000000000003" customHeight="1">
      <c r="B8" s="54" t="s">
        <v>161</v>
      </c>
      <c r="C8" s="1236" t="str">
        <f>IF(AND(入力!J45="○",入力!J46="○"),O8,IF(入力!J45="○",N8,M8))</f>
        <v>児童発達支援</v>
      </c>
      <c r="D8" s="1237"/>
      <c r="E8" s="1237"/>
      <c r="F8" s="1237"/>
      <c r="G8" s="1237"/>
      <c r="H8" s="1237"/>
      <c r="I8" s="1238"/>
      <c r="M8" s="1" t="s">
        <v>863</v>
      </c>
      <c r="N8" s="1" t="s">
        <v>864</v>
      </c>
      <c r="O8" s="1" t="s">
        <v>865</v>
      </c>
    </row>
    <row r="9" spans="2:27" ht="84" customHeight="1">
      <c r="B9" s="55" t="s">
        <v>162</v>
      </c>
      <c r="C9" s="1239">
        <f>IF(入力!L112=入力!AD112,M9,IF(入力!L112=入力!AB112,N9,IF(入力!L112=入力!AC112,O9,)))</f>
        <v>0</v>
      </c>
      <c r="D9" s="1240"/>
      <c r="E9" s="1240"/>
      <c r="F9" s="1240"/>
      <c r="G9" s="1240"/>
      <c r="H9" s="1240"/>
      <c r="I9" s="1241"/>
      <c r="M9" s="6" t="s">
        <v>868</v>
      </c>
      <c r="N9" s="8" t="s">
        <v>867</v>
      </c>
      <c r="O9" s="8" t="s">
        <v>866</v>
      </c>
    </row>
    <row r="10" spans="2:27" ht="23.25" customHeight="1">
      <c r="B10" s="171"/>
      <c r="C10" s="172" t="s">
        <v>163</v>
      </c>
      <c r="D10" s="173"/>
      <c r="E10" s="173"/>
      <c r="F10" s="173"/>
      <c r="G10" s="173"/>
      <c r="H10" s="173"/>
      <c r="I10" s="8"/>
    </row>
    <row r="11" spans="2:27">
      <c r="B11" s="1242" t="s">
        <v>164</v>
      </c>
      <c r="C11" s="15"/>
      <c r="D11" s="14"/>
      <c r="E11" s="14"/>
      <c r="F11" s="14"/>
      <c r="G11" s="14"/>
      <c r="H11" s="14"/>
      <c r="I11" s="1244" t="str">
        <f>IF(OR(入力!L112=入力!AD112,入力!L112=入力!AB112),M12,N12)</f>
        <v>無</v>
      </c>
    </row>
    <row r="12" spans="2:27" ht="52.5" customHeight="1" thickBot="1">
      <c r="B12" s="1243"/>
      <c r="C12" s="56"/>
      <c r="D12" s="57" t="s">
        <v>151</v>
      </c>
      <c r="E12" s="58" t="s">
        <v>165</v>
      </c>
      <c r="F12" s="556"/>
      <c r="G12" s="10"/>
      <c r="H12" s="8"/>
      <c r="I12" s="1245"/>
      <c r="M12" s="6" t="s">
        <v>869</v>
      </c>
      <c r="N12" s="6" t="s">
        <v>870</v>
      </c>
    </row>
    <row r="13" spans="2:27" ht="52.5" customHeight="1" thickBot="1">
      <c r="B13" s="1243"/>
      <c r="C13" s="56"/>
      <c r="D13" s="57" t="s">
        <v>152</v>
      </c>
      <c r="E13" s="58" t="s">
        <v>166</v>
      </c>
      <c r="F13" s="556"/>
      <c r="G13" s="10"/>
      <c r="H13" s="9" t="s">
        <v>167</v>
      </c>
      <c r="I13" s="1245"/>
      <c r="K13" s="271" t="e">
        <f>F13/F12</f>
        <v>#DIV/0!</v>
      </c>
      <c r="L13" s="272" t="e" cm="1">
        <f t="array" ref="L13">IF(K13&gt;=0.35,"OK⇒Ⅰ",IF(K13&gt;=0.25,"OK⇒Ⅱ",NG))</f>
        <v>#DIV/0!</v>
      </c>
    </row>
    <row r="14" spans="2:27" ht="13.5" customHeight="1">
      <c r="B14" s="1243"/>
      <c r="C14" s="56"/>
      <c r="D14" s="8"/>
      <c r="E14" s="8"/>
      <c r="F14" s="8"/>
      <c r="G14" s="8"/>
      <c r="H14" s="8"/>
      <c r="I14" s="1245"/>
    </row>
    <row r="15" spans="2:27">
      <c r="B15" s="1246" t="s">
        <v>168</v>
      </c>
      <c r="C15" s="15"/>
      <c r="D15" s="14"/>
      <c r="E15" s="14"/>
      <c r="F15" s="14"/>
      <c r="G15" s="14"/>
      <c r="H15" s="13"/>
      <c r="I15" s="1248" t="str">
        <f>IF(入力!L112=入力!AC112,M12,N12)</f>
        <v>無</v>
      </c>
    </row>
    <row r="16" spans="2:27" ht="53.1" customHeight="1" thickBot="1">
      <c r="B16" s="1247"/>
      <c r="C16" s="56"/>
      <c r="D16" s="57" t="s">
        <v>151</v>
      </c>
      <c r="E16" s="58" t="s">
        <v>169</v>
      </c>
      <c r="F16" s="556"/>
      <c r="G16" s="10"/>
      <c r="H16" s="11"/>
      <c r="I16" s="1249"/>
    </row>
    <row r="17" spans="2:12" ht="53.1" customHeight="1" thickBot="1">
      <c r="B17" s="1247"/>
      <c r="C17" s="56"/>
      <c r="D17" s="57" t="s">
        <v>152</v>
      </c>
      <c r="E17" s="58" t="s">
        <v>170</v>
      </c>
      <c r="F17" s="556"/>
      <c r="G17" s="10"/>
      <c r="H17" s="12" t="s">
        <v>171</v>
      </c>
      <c r="I17" s="1249"/>
      <c r="K17" s="271" t="e">
        <f>F17/F16</f>
        <v>#DIV/0!</v>
      </c>
      <c r="L17" s="272" t="e">
        <f>IF(K17&gt;=0.75,"OK","NG")</f>
        <v>#DIV/0!</v>
      </c>
    </row>
    <row r="18" spans="2:12">
      <c r="B18" s="1247"/>
      <c r="C18" s="56"/>
      <c r="D18" s="8"/>
      <c r="E18" s="8"/>
      <c r="F18" s="8"/>
      <c r="G18" s="8"/>
      <c r="H18" s="11"/>
      <c r="I18" s="1249"/>
    </row>
    <row r="19" spans="2:12">
      <c r="B19" s="1247" t="s">
        <v>172</v>
      </c>
      <c r="C19" s="56"/>
      <c r="D19" s="8"/>
      <c r="E19" s="8"/>
      <c r="F19" s="8"/>
      <c r="G19" s="8"/>
      <c r="H19" s="8"/>
      <c r="I19" s="1249"/>
    </row>
    <row r="20" spans="2:12" ht="52.5" customHeight="1" thickBot="1">
      <c r="B20" s="1247"/>
      <c r="C20" s="56"/>
      <c r="D20" s="57" t="s">
        <v>151</v>
      </c>
      <c r="E20" s="58" t="s">
        <v>165</v>
      </c>
      <c r="F20" s="556"/>
      <c r="G20" s="10"/>
      <c r="H20" s="8"/>
      <c r="I20" s="1249"/>
    </row>
    <row r="21" spans="2:12" ht="52.5" customHeight="1" thickBot="1">
      <c r="B21" s="1247"/>
      <c r="C21" s="56"/>
      <c r="D21" s="57" t="s">
        <v>152</v>
      </c>
      <c r="E21" s="58" t="s">
        <v>173</v>
      </c>
      <c r="F21" s="556"/>
      <c r="G21" s="10"/>
      <c r="H21" s="9" t="s">
        <v>174</v>
      </c>
      <c r="I21" s="1249"/>
      <c r="K21" s="271" t="e">
        <f>F21/F20</f>
        <v>#DIV/0!</v>
      </c>
      <c r="L21" s="272" t="e">
        <f>IF(K21&gt;=0.3,"OK","NG")</f>
        <v>#DIV/0!</v>
      </c>
    </row>
    <row r="22" spans="2:12">
      <c r="B22" s="1251"/>
      <c r="C22" s="174"/>
      <c r="D22" s="173"/>
      <c r="E22" s="173"/>
      <c r="F22" s="173"/>
      <c r="G22" s="173"/>
      <c r="H22" s="173"/>
      <c r="I22" s="1250"/>
    </row>
    <row r="23" spans="2:12">
      <c r="B23" s="8"/>
      <c r="C23" s="8"/>
      <c r="D23" s="8"/>
      <c r="E23" s="8"/>
      <c r="F23" s="8"/>
      <c r="G23" s="8"/>
      <c r="H23" s="8"/>
      <c r="I23" s="8"/>
    </row>
    <row r="24" spans="2:12" ht="48" customHeight="1">
      <c r="B24" s="1230" t="s">
        <v>175</v>
      </c>
      <c r="C24" s="1231"/>
      <c r="D24" s="1231"/>
      <c r="E24" s="1231"/>
      <c r="F24" s="1231"/>
      <c r="G24" s="1231"/>
      <c r="H24" s="1231"/>
      <c r="I24" s="1231"/>
    </row>
    <row r="25" spans="2:12" ht="17.25" customHeight="1">
      <c r="B25" s="1231" t="s">
        <v>176</v>
      </c>
      <c r="C25" s="1231"/>
      <c r="D25" s="1231"/>
      <c r="E25" s="1231"/>
      <c r="F25" s="1231"/>
      <c r="G25" s="1231"/>
      <c r="H25" s="1231"/>
      <c r="I25" s="1231"/>
    </row>
    <row r="26" spans="2:12" ht="17.25" hidden="1" customHeight="1">
      <c r="B26" s="1231" t="s">
        <v>177</v>
      </c>
      <c r="C26" s="1231"/>
      <c r="D26" s="1231"/>
      <c r="E26" s="1231"/>
      <c r="F26" s="1231"/>
      <c r="G26" s="1231"/>
      <c r="H26" s="1231"/>
      <c r="I26" s="1231"/>
    </row>
    <row r="27" spans="2:12" ht="17.25" hidden="1" customHeight="1">
      <c r="B27" s="1231" t="s">
        <v>178</v>
      </c>
      <c r="C27" s="1231"/>
      <c r="D27" s="1231"/>
      <c r="E27" s="1231"/>
      <c r="F27" s="1231"/>
      <c r="G27" s="1231"/>
      <c r="H27" s="1231"/>
      <c r="I27" s="1231"/>
    </row>
    <row r="28" spans="2:12" ht="17.25" hidden="1" customHeight="1">
      <c r="B28" s="1231" t="s">
        <v>179</v>
      </c>
      <c r="C28" s="1231"/>
      <c r="D28" s="1231"/>
      <c r="E28" s="1231"/>
      <c r="F28" s="1231"/>
      <c r="G28" s="1231"/>
      <c r="H28" s="1231"/>
      <c r="I28" s="1231"/>
    </row>
    <row r="29" spans="2:12" ht="17.25" hidden="1" customHeight="1">
      <c r="B29" s="1231" t="s">
        <v>180</v>
      </c>
      <c r="C29" s="1231"/>
      <c r="D29" s="1231"/>
      <c r="E29" s="1231"/>
      <c r="F29" s="1231"/>
      <c r="G29" s="1231"/>
      <c r="H29" s="1231"/>
      <c r="I29" s="1231"/>
    </row>
    <row r="30" spans="2:12" ht="17.25" hidden="1" customHeight="1">
      <c r="B30" s="1232" t="s">
        <v>181</v>
      </c>
      <c r="C30" s="1232"/>
      <c r="D30" s="1232"/>
      <c r="E30" s="1232"/>
      <c r="F30" s="1232"/>
      <c r="G30" s="1232"/>
      <c r="H30" s="1232"/>
      <c r="I30" s="1232"/>
    </row>
    <row r="31" spans="2:12" ht="17.25" hidden="1" customHeight="1">
      <c r="B31" s="1231" t="s">
        <v>182</v>
      </c>
      <c r="C31" s="1231"/>
      <c r="D31" s="1231"/>
      <c r="E31" s="1231"/>
      <c r="F31" s="1231"/>
      <c r="G31" s="1231"/>
      <c r="H31" s="1231"/>
      <c r="I31" s="1231"/>
    </row>
    <row r="32" spans="2:12" ht="17.25" hidden="1" customHeight="1">
      <c r="B32" s="1231" t="s">
        <v>183</v>
      </c>
      <c r="C32" s="1231"/>
      <c r="D32" s="1231"/>
      <c r="E32" s="1231"/>
      <c r="F32" s="1231"/>
      <c r="G32" s="1231"/>
      <c r="H32" s="1231"/>
      <c r="I32" s="1231"/>
    </row>
    <row r="33" spans="2:9" ht="17.25" hidden="1" customHeight="1">
      <c r="B33" s="7" t="s">
        <v>184</v>
      </c>
      <c r="C33" s="7"/>
      <c r="D33" s="7"/>
      <c r="E33" s="7"/>
      <c r="F33" s="7"/>
      <c r="G33" s="7"/>
      <c r="H33" s="7"/>
      <c r="I33" s="7"/>
    </row>
    <row r="34" spans="2:9" ht="17.25" hidden="1" customHeight="1">
      <c r="B34" s="1231" t="s">
        <v>185</v>
      </c>
      <c r="C34" s="1231"/>
      <c r="D34" s="1231"/>
      <c r="E34" s="1231"/>
      <c r="F34" s="1231"/>
      <c r="G34" s="1231"/>
      <c r="H34" s="1231"/>
      <c r="I34" s="1231"/>
    </row>
    <row r="35" spans="2:9" ht="47.25" customHeight="1">
      <c r="B35" s="1230" t="s">
        <v>186</v>
      </c>
      <c r="C35" s="1231"/>
      <c r="D35" s="1231"/>
      <c r="E35" s="1231"/>
      <c r="F35" s="1231"/>
      <c r="G35" s="1231"/>
      <c r="H35" s="1231"/>
      <c r="I35" s="1231"/>
    </row>
    <row r="36" spans="2:9" ht="51.75" customHeight="1">
      <c r="B36" s="1230" t="s">
        <v>187</v>
      </c>
      <c r="C36" s="1231"/>
      <c r="D36" s="1231"/>
      <c r="E36" s="1231"/>
      <c r="F36" s="1231"/>
      <c r="G36" s="1231"/>
      <c r="H36" s="1231"/>
      <c r="I36" s="1231"/>
    </row>
    <row r="37" spans="2:9" ht="31.5" customHeight="1">
      <c r="B37" s="1230" t="s">
        <v>188</v>
      </c>
      <c r="C37" s="1230"/>
      <c r="D37" s="1230"/>
      <c r="E37" s="1230"/>
      <c r="F37" s="1230"/>
      <c r="G37" s="1230"/>
      <c r="H37" s="1230"/>
      <c r="I37" s="1230"/>
    </row>
    <row r="38" spans="2:9" ht="48" customHeight="1">
      <c r="B38" s="1230" t="s">
        <v>189</v>
      </c>
      <c r="C38" s="1231"/>
      <c r="D38" s="1231"/>
      <c r="E38" s="1231"/>
      <c r="F38" s="1231"/>
      <c r="G38" s="1231"/>
      <c r="H38" s="1231"/>
      <c r="I38" s="1231"/>
    </row>
  </sheetData>
  <sheetProtection algorithmName="SHA-512" hashValue="XWBkWZ3TVJFBVK5KVriEEtycjoBgLepbbHZYGEnQZMoQW6PMbySi7LU/Jhq3cvPZM5ovoHcMv5ULHFF1fI3BWg==" saltValue="0w1VP/cHrqUmBKYRvz462Q==" spinCount="100000" sheet="1" objects="1" scenarios="1" selectLockedCells="1"/>
  <mergeCells count="25">
    <mergeCell ref="B24:I24"/>
    <mergeCell ref="H2:I2"/>
    <mergeCell ref="B4:I4"/>
    <mergeCell ref="C6:I6"/>
    <mergeCell ref="C8:I8"/>
    <mergeCell ref="C9:I9"/>
    <mergeCell ref="C7:I7"/>
    <mergeCell ref="B11:B14"/>
    <mergeCell ref="I11:I14"/>
    <mergeCell ref="B15:B18"/>
    <mergeCell ref="I15:I22"/>
    <mergeCell ref="B19:B22"/>
    <mergeCell ref="B37:I37"/>
    <mergeCell ref="B38:I38"/>
    <mergeCell ref="B36:I36"/>
    <mergeCell ref="B25:I25"/>
    <mergeCell ref="B26:I26"/>
    <mergeCell ref="B27:I27"/>
    <mergeCell ref="B28:I28"/>
    <mergeCell ref="B29:I29"/>
    <mergeCell ref="B31:I31"/>
    <mergeCell ref="B32:I32"/>
    <mergeCell ref="B34:I34"/>
    <mergeCell ref="B35:I35"/>
    <mergeCell ref="B30:I30"/>
  </mergeCells>
  <phoneticPr fontId="19"/>
  <conditionalFormatting sqref="B11:I14">
    <cfRule type="expression" dxfId="19" priority="2">
      <formula>$I$11="無"</formula>
    </cfRule>
  </conditionalFormatting>
  <conditionalFormatting sqref="B15:I22">
    <cfRule type="expression" dxfId="18" priority="1">
      <formula>$I$15="無"</formula>
    </cfRule>
  </conditionalFormatting>
  <pageMargins left="0.70866141732283472" right="0.70866141732283472" top="0.74803149606299213" bottom="0.74803149606299213" header="0.31496062992125984" footer="0.31496062992125984"/>
  <pageSetup paperSize="9" scale="69" fitToHeight="0" orientation="portrait" blackAndWhite="1"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f739fab-6d78-413b-bdfb-b8e4b081b506" xsi:nil="true"/>
    <lcf76f155ced4ddcb4097134ff3c332f xmlns="0cfd19f7-9a31-48f1-a827-fb01c45dd14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6" ma:contentTypeDescription="新しいドキュメントを作成します。" ma:contentTypeScope="" ma:versionID="90b7b55b419538b6aaf30cb06468c2a2">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95f6dfe03fa24e2d842b4fbb072ca2b8"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c186424-b81a-4ce1-bef4-a97d21f25e3a}"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E4C305-A17F-4688-9668-17987568E127}">
  <ds:schemaRefs>
    <ds:schemaRef ds:uri="http://schemas.microsoft.com/office/2006/metadata/properties"/>
    <ds:schemaRef ds:uri="http://schemas.microsoft.com/office/infopath/2007/PartnerControls"/>
    <ds:schemaRef ds:uri="1f739fab-6d78-413b-bdfb-b8e4b081b506"/>
    <ds:schemaRef ds:uri="0cfd19f7-9a31-48f1-a827-fb01c45dd146"/>
  </ds:schemaRefs>
</ds:datastoreItem>
</file>

<file path=customXml/itemProps2.xml><?xml version="1.0" encoding="utf-8"?>
<ds:datastoreItem xmlns:ds="http://schemas.openxmlformats.org/officeDocument/2006/customXml" ds:itemID="{9A4D36DD-9059-4A31-A61B-8D35EDB854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9fab-6d78-413b-bdfb-b8e4b081b506"/>
    <ds:schemaRef ds:uri="0cfd19f7-9a31-48f1-a827-fb01c45dd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CD0678-0230-4F76-9A0C-DD6192AF58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27</vt:i4>
      </vt:variant>
    </vt:vector>
  </HeadingPairs>
  <TitlesOfParts>
    <vt:vector size="55" baseType="lpstr">
      <vt:lpstr>入力</vt:lpstr>
      <vt:lpstr>勤務</vt:lpstr>
      <vt:lpstr>体制届(自動転記)</vt:lpstr>
      <vt:lpstr>別1-2一覧(自動転記)</vt:lpstr>
      <vt:lpstr>別59報酬</vt:lpstr>
      <vt:lpstr>未就</vt:lpstr>
      <vt:lpstr>未就別添</vt:lpstr>
      <vt:lpstr>別63看護</vt:lpstr>
      <vt:lpstr>別3-1福祉</vt:lpstr>
      <vt:lpstr>別64栄養</vt:lpstr>
      <vt:lpstr>別65食事</vt:lpstr>
      <vt:lpstr>別62加配</vt:lpstr>
      <vt:lpstr>別66-1強度</vt:lpstr>
      <vt:lpstr>別66-2強度</vt:lpstr>
      <vt:lpstr>別67送迎</vt:lpstr>
      <vt:lpstr>別68延長</vt:lpstr>
      <vt:lpstr>別69専体</vt:lpstr>
      <vt:lpstr>別70専実</vt:lpstr>
      <vt:lpstr>別71中核</vt:lpstr>
      <vt:lpstr>別72視覚</vt:lpstr>
      <vt:lpstr>別73人内</vt:lpstr>
      <vt:lpstr>別74入浴</vt:lpstr>
      <vt:lpstr>別75共生</vt:lpstr>
      <vt:lpstr>別77個サ</vt:lpstr>
      <vt:lpstr>別78訪問</vt:lpstr>
      <vt:lpstr>別60評価</vt:lpstr>
      <vt:lpstr>別61支援</vt:lpstr>
      <vt:lpstr>日付シート</vt:lpstr>
      <vt:lpstr>勤務!Print_Area</vt:lpstr>
      <vt:lpstr>入力!Print_Area</vt:lpstr>
      <vt:lpstr>'別1-2一覧(自動転記)'!Print_Area</vt:lpstr>
      <vt:lpstr>'別3-1福祉'!Print_Area</vt:lpstr>
      <vt:lpstr>別59報酬!Print_Area</vt:lpstr>
      <vt:lpstr>別60評価!Print_Area</vt:lpstr>
      <vt:lpstr>別61支援!Print_Area</vt:lpstr>
      <vt:lpstr>別62加配!Print_Area</vt:lpstr>
      <vt:lpstr>別63看護!Print_Area</vt:lpstr>
      <vt:lpstr>別64栄養!Print_Area</vt:lpstr>
      <vt:lpstr>別65食事!Print_Area</vt:lpstr>
      <vt:lpstr>'別66-1強度'!Print_Area</vt:lpstr>
      <vt:lpstr>'別66-2強度'!Print_Area</vt:lpstr>
      <vt:lpstr>別67送迎!Print_Area</vt:lpstr>
      <vt:lpstr>別68延長!Print_Area</vt:lpstr>
      <vt:lpstr>別69専体!Print_Area</vt:lpstr>
      <vt:lpstr>別70専実!Print_Area</vt:lpstr>
      <vt:lpstr>別71中核!Print_Area</vt:lpstr>
      <vt:lpstr>別72視覚!Print_Area</vt:lpstr>
      <vt:lpstr>別73人内!Print_Area</vt:lpstr>
      <vt:lpstr>別74入浴!Print_Area</vt:lpstr>
      <vt:lpstr>別75共生!Print_Area</vt:lpstr>
      <vt:lpstr>別77個サ!Print_Area</vt:lpstr>
      <vt:lpstr>別78訪問!Print_Area</vt:lpstr>
      <vt:lpstr>未就!Print_Area</vt:lpstr>
      <vt:lpstr>未就別添!Print_Area</vt:lpstr>
      <vt:lpstr>'別1-2一覧(自動転記)'!Print_Titles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2026-04-02T10:31:55Z</dcterms:created>
  <dcterms:modified xsi:type="dcterms:W3CDTF">2026-06-30T09:11:04Z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0x010100B3E7916579E48942A578B93BD249C02F</vt:lpwstr>
  </property>
</Properties>
</file>