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8B7B30ED-3C8C-4636-822F-951C5B9B34F4}" xr6:coauthVersionLast="47" xr6:coauthVersionMax="47" xr10:uidLastSave="{00000000-0000-0000-0000-000000000000}"/>
  <bookViews>
    <workbookView xWindow="-108" yWindow="-108" windowWidth="23256" windowHeight="12456" xr2:uid="{3EF18C0D-6EFA-4BFE-9537-890F35955FDD}"/>
  </bookViews>
  <sheets>
    <sheet name="【様式LC】奨学金支給申請書　兼　修了証明書" sheetId="15" r:id="rId1"/>
    <sheet name="【記入例LC】" sheetId="18" r:id="rId2"/>
    <sheet name="非表示)国・地域コード " sheetId="5" state="hidden" r:id="rId3"/>
    <sheet name="非表示)支給対象月数" sheetId="6" state="hidden" r:id="rId4"/>
  </sheets>
  <externalReferences>
    <externalReference r:id="rId5"/>
    <externalReference r:id="rId6"/>
    <externalReference r:id="rId7"/>
    <externalReference r:id="rId8"/>
  </externalReferences>
  <definedNames>
    <definedName name="_xlnm._FilterDatabase" localSheetId="1" hidden="1">【記入例LC】!$T$31:$AV$59</definedName>
    <definedName name="_xlnm._FilterDatabase" localSheetId="0" hidden="1">'【様式LC】奨学金支給申請書　兼　修了証明書'!$T$31:$AV$59</definedName>
    <definedName name="_xlnm._FilterDatabase" localSheetId="2" hidden="1">'非表示)国・地域コード '!$A$2:$WVJ$174</definedName>
    <definedName name="_xlnm._FilterDatabase" localSheetId="3" hidden="1">'非表示)支給対象月数'!$C$1:$D$1</definedName>
    <definedName name="【参照】国地域">#REF!</definedName>
    <definedName name="A" localSheetId="2">#REF!</definedName>
    <definedName name="A">#REF!</definedName>
    <definedName name="ad">#REF!</definedName>
    <definedName name="ag">#REF!</definedName>
    <definedName name="as">#REF!</definedName>
    <definedName name="b">#REF!</definedName>
    <definedName name="bbb">#REF!</definedName>
    <definedName name="bbbb">#REF!</definedName>
    <definedName name="ＣＣＣＣ">#REF!</definedName>
    <definedName name="ＣＶＤＤＤ" hidden="1">{"'CORBAｸﾗｲｱﾝﾄ ﾘﾀｰﾝｺｰﾄﾞ (html用)'!$A$1:$D$26"}</definedName>
    <definedName name="CVDDDD" hidden="1">{"'CORBAｸﾗｲｱﾝﾄ ﾘﾀｰﾝｺｰﾄﾞ (html用)'!$A$1:$D$26"}</definedName>
    <definedName name="cvv">#REF!</definedName>
    <definedName name="ＣＶＶＤＦ">#REF!</definedName>
    <definedName name="CVXZ">#REF!</definedName>
    <definedName name="ＣＸＣＶＣ">#REF!</definedName>
    <definedName name="CZZZ">#REF!</definedName>
    <definedName name="d">#REF!</definedName>
    <definedName name="ＤＤＤ">#REF!</definedName>
    <definedName name="ＤＤＤＳＤさ">#REF!</definedName>
    <definedName name="df">#REF!</definedName>
    <definedName name="ＤＦＦＤ">#REF!</definedName>
    <definedName name="ds">#REF!</definedName>
    <definedName name="DSA">#REF!</definedName>
    <definedName name="DSAD">#REF!</definedName>
    <definedName name="DSADDA">#REF!</definedName>
    <definedName name="dsadsa">#REF!</definedName>
    <definedName name="dsadsads">#REF!</definedName>
    <definedName name="dsas">#REF!</definedName>
    <definedName name="ＤＳＤ">#REF!</definedName>
    <definedName name="dsdsdsa">#REF!</definedName>
    <definedName name="ＤＳだＤ">#REF!</definedName>
    <definedName name="ＤＳだＤＣさ">#REF!</definedName>
    <definedName name="ＤＳだＤさ">#REF!</definedName>
    <definedName name="ＤＷＤＤＤ">[1]【削除不可】通貨コード!$A$2:$A$167</definedName>
    <definedName name="ＤＷＤＷＤＷ">#REF!</definedName>
    <definedName name="ＤＷＤＷだ">#REF!</definedName>
    <definedName name="ＤＷＷだ">#REF!</definedName>
    <definedName name="ＤＷだＤ">#REF!</definedName>
    <definedName name="ＤさＤ">#REF!</definedName>
    <definedName name="ＤさＤＳ">[2]ｻｰﾊﾞ受渡項目整理!#REF!</definedName>
    <definedName name="f">[2]ｻｰﾊﾞ受渡項目整理!#REF!</definedName>
    <definedName name="ＦＤＦＤＦＳ">[2]ｻｰﾊﾞ受渡項目整理!#REF!</definedName>
    <definedName name="ＦＤＦＳＤＦ" hidden="1">{"'CORBAｸﾗｲｱﾝﾄ ﾘﾀｰﾝｺｰﾄﾞ (html用)'!$A$1:$D$26"}</definedName>
    <definedName name="ＦＤＦＳＦＳＦ">#REF!</definedName>
    <definedName name="ＦＤＳＦ">#REF!</definedName>
    <definedName name="fdsfsd">#REF!</definedName>
    <definedName name="ffdd">#REF!</definedName>
    <definedName name="fff">#REF!</definedName>
    <definedName name="ＦＦＳＳＳ">#REF!</definedName>
    <definedName name="ＦＧＤＳＷＳ">#REF!</definedName>
    <definedName name="fggdg">#REF!</definedName>
    <definedName name="ＦＧＧＲＧＲ">#REF!</definedName>
    <definedName name="ＦＳ">#REF!</definedName>
    <definedName name="FSADSAD">#REF!</definedName>
    <definedName name="ＦＳＤＦ">#REF!</definedName>
    <definedName name="fsds">#REF!</definedName>
    <definedName name="ＦＳＳＦＳ">#REF!</definedName>
    <definedName name="ＦＳＳＦＳＦＳＦ">#REF!</definedName>
    <definedName name="ＦＳＳＦＳＦＳＦＳ">#REF!</definedName>
    <definedName name="gdf">#REF!</definedName>
    <definedName name="gdfd">#REF!</definedName>
    <definedName name="ＧＤＧＳＦＦ">#REF!</definedName>
    <definedName name="gf">#REF!</definedName>
    <definedName name="gfgdgfd">#REF!</definedName>
    <definedName name="ＧＧＤＦＧＤＧ">#REF!</definedName>
    <definedName name="ＧＳＦＳＦ">#REF!</definedName>
    <definedName name="ＧＴＧＲＧＲＧ">#REF!</definedName>
    <definedName name="hhj">#REF!</definedName>
    <definedName name="hjf">#REF!</definedName>
    <definedName name="hjgrr">#REF!</definedName>
    <definedName name="ＨＴＨＨＤＧＨ">#REF!</definedName>
    <definedName name="ＨＴＨＴＨＴＨ">#REF!</definedName>
    <definedName name="HTML_CodePage" hidden="1">932</definedName>
    <definedName name="HTML_Control" hidden="1">{"'CORBAｸﾗｲｱﾝﾄ ﾘﾀｰﾝｺｰﾄﾞ (html用)'!$A$1:$D$26"}</definedName>
    <definedName name="HTML_Description" hidden="1">""</definedName>
    <definedName name="HTML_Email" hidden="1">""</definedName>
    <definedName name="HTML_Header" hidden="1">"CORBAｸﾗｲｱﾝﾄ ﾘﾀｰﾝｺｰﾄﾞ (html用)"</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"C:\WINDOWS\ﾃﾞｽｸﾄｯﾌﾟ\Clrtncd.htm"</definedName>
    <definedName name="HTML_Title" hidden="1">"ReturnCode"</definedName>
    <definedName name="hytr">#REF!</definedName>
    <definedName name="ko" hidden="1">{"'CORBAｸﾗｲｱﾝﾄ ﾘﾀｰﾝｺｰﾄﾞ (html用)'!$A$1:$D$26"}</definedName>
    <definedName name="LIST">[2]ｻｰﾊﾞ受渡項目整理!#REF!</definedName>
    <definedName name="ni" hidden="1">{"'CORBAｸﾗｲｱﾝﾄ ﾘﾀｰﾝｺｰﾄﾞ (html用)'!$A$1:$D$26"}</definedName>
    <definedName name="_xlnm.Print_Area" localSheetId="1">【記入例LC】!$A$1:$AW$79</definedName>
    <definedName name="_xlnm.Print_Area" localSheetId="0">'【様式LC】奨学金支給申請書　兼　修了証明書'!$A$1:$AW$79</definedName>
    <definedName name="_xlnm.Print_Area" localSheetId="2">'非表示)国・地域コード '!$A$1:$I$174</definedName>
    <definedName name="_xlnm.Print_Area">#REF!</definedName>
    <definedName name="_xlnm.Print_Titles" localSheetId="2">'非表示)国・地域コード '!$1:$2</definedName>
    <definedName name="s">#REF!</definedName>
    <definedName name="sa">[2]ｻｰﾊﾞ受渡項目整理!#REF!</definedName>
    <definedName name="SAS">#REF!</definedName>
    <definedName name="SASＳ">#REF!</definedName>
    <definedName name="saさ">#REF!</definedName>
    <definedName name="SCCC">#REF!</definedName>
    <definedName name="ＳＣＳＳ">#REF!</definedName>
    <definedName name="SDGBX">#REF!</definedName>
    <definedName name="ＳＤさＤ">#REF!</definedName>
    <definedName name="SSAＳ">#REF!</definedName>
    <definedName name="ＳＸＣＳＸＳ">#REF!</definedName>
    <definedName name="ＳＸＳＸＳ">#REF!</definedName>
    <definedName name="ＳＸＳＸＸ">#REF!</definedName>
    <definedName name="Ｓぁ">#REF!</definedName>
    <definedName name="T_LST_NAME">"エディット 21"</definedName>
    <definedName name="v">#REF!</definedName>
    <definedName name="ＶＣＶＣＺＸＣＺ">#REF!</definedName>
    <definedName name="vv">#REF!</definedName>
    <definedName name="vvv">#REF!</definedName>
    <definedName name="ＷＳＸＺ">#REF!</definedName>
    <definedName name="wwrf">#REF!</definedName>
    <definedName name="www">#REF!</definedName>
    <definedName name="X_LIST">"リスト 20"</definedName>
    <definedName name="xcxz">#REF!</definedName>
    <definedName name="ＸＳＸＳＸ">#REF!</definedName>
    <definedName name="ＸＳＸさ">#REF!</definedName>
    <definedName name="xzxzX">#REF!</definedName>
    <definedName name="xZあ">#REF!</definedName>
    <definedName name="Ｘかさ">#REF!</definedName>
    <definedName name="ZCzC">#REF!</definedName>
    <definedName name="Zz">#REF!</definedName>
    <definedName name="あ">#REF!</definedName>
    <definedName name="あ544">#REF!</definedName>
    <definedName name="あＤ">#REF!</definedName>
    <definedName name="あｓｄ">#REF!</definedName>
    <definedName name="あＳS">#REF!</definedName>
    <definedName name="あさ">#REF!</definedName>
    <definedName name="あっだだ">#REF!</definedName>
    <definedName name="えＤＷＤくぁあ">#REF!</definedName>
    <definedName name="えふぇふぇ">#REF!</definedName>
    <definedName name="さFD">#REF!</definedName>
    <definedName name="さsｄ">#REF!</definedName>
    <definedName name="さＳS">#REF!</definedName>
    <definedName name="さＸＳ">#REF!</definedName>
    <definedName name="ささ">#REF!</definedName>
    <definedName name="だＷＤ">#REF!</definedName>
    <definedName name="だＷだだ">#REF!</definedName>
    <definedName name="だあＤ">#REF!</definedName>
    <definedName name="だだ">#REF!</definedName>
    <definedName name="だだだだだ">#REF!</definedName>
    <definedName name="だだだだだＦＧＧＲＧＲ">#REF!</definedName>
    <definedName name="っさＤＳ">#REF!</definedName>
    <definedName name="っふぇふぇふぇＦ" hidden="1">{"'CORBAｸﾗｲｱﾝﾄ ﾘﾀｰﾝｺｰﾄﾞ (html用)'!$A$1:$D$26"}</definedName>
    <definedName name="どぁ">#REF!</definedName>
    <definedName name="どぁっだだ">#REF!</definedName>
    <definedName name="はい">#REF!</definedName>
    <definedName name="ふぇ">#REF!</definedName>
    <definedName name="ふぇＤＦＦＦ">#REF!</definedName>
    <definedName name="ふぇＳ">#REF!</definedName>
    <definedName name="ふぇＳＦＳＳＦＳ">#REF!</definedName>
    <definedName name="ふぇふぇＦＳ">#REF!</definedName>
    <definedName name="ふぇふぇふぇ">#REF!</definedName>
    <definedName name="れ">#REF!</definedName>
    <definedName name="仮">#REF!</definedName>
    <definedName name="開始・終了月">#REF!</definedName>
    <definedName name="国公立設置形態" localSheetId="2">#REF!</definedName>
    <definedName name="国公立設置形態">#REF!</definedName>
    <definedName name="国地域" localSheetId="2">#REF!</definedName>
    <definedName name="国地域">#REF!</definedName>
    <definedName name="国地域_参照">#REF!</definedName>
    <definedName name="国地域参照">#REF!</definedName>
    <definedName name="国名">[3]国名!$A$2:$A$180</definedName>
    <definedName name="支給対象月数" localSheetId="2">#REF!</definedName>
    <definedName name="支給対象月数">#REF!</definedName>
    <definedName name="申請書・データ提出日" localSheetId="2">#REF!</definedName>
    <definedName name="申請書・データ提出日">#REF!</definedName>
    <definedName name="大学コード" localSheetId="2">#REF!</definedName>
    <definedName name="大学コード">#REF!</definedName>
    <definedName name="地域情報">#REF!</definedName>
    <definedName name="通貨コード_参照">[4]【削除不可】通貨コード!$A$2:$A$167</definedName>
    <definedName name="入学者の実績">#REF!</definedName>
    <definedName name="有無" localSheetId="2">#REF!</definedName>
    <definedName name="有無">#REF!</definedName>
    <definedName name="様式">#REF!</definedName>
    <definedName name="様式Ｄ">#REF!</definedName>
    <definedName name="様式Ｄ例">#REF!</definedName>
    <definedName name="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74" i="18" l="1"/>
  <c r="AQ72" i="18"/>
  <c r="C72" i="18"/>
  <c r="AQ70" i="18"/>
  <c r="C70" i="18"/>
  <c r="AQ68" i="18"/>
  <c r="C68" i="18"/>
  <c r="AQ66" i="18"/>
  <c r="C66" i="18"/>
  <c r="AQ64" i="18"/>
  <c r="C64" i="18"/>
  <c r="AQ62" i="18"/>
  <c r="C62" i="18"/>
  <c r="AQ60" i="18"/>
  <c r="C60" i="18"/>
  <c r="AQ58" i="18"/>
  <c r="C58" i="18"/>
  <c r="AQ56" i="18"/>
  <c r="C56" i="18"/>
  <c r="AQ54" i="18"/>
  <c r="C54" i="18"/>
  <c r="AQ52" i="18"/>
  <c r="C52" i="18"/>
  <c r="AQ50" i="18"/>
  <c r="M42" i="18" s="1"/>
  <c r="AD43" i="18" s="1"/>
  <c r="AR19" i="18" s="1"/>
  <c r="C50" i="18"/>
  <c r="U24" i="18" s="1"/>
  <c r="AM31" i="18"/>
  <c r="AD19" i="18" s="1"/>
  <c r="M19" i="18" s="1"/>
  <c r="W24" i="18"/>
  <c r="G24" i="18"/>
  <c r="AY6" i="18"/>
  <c r="AQ74" i="15"/>
  <c r="AQ72" i="15"/>
  <c r="C72" i="15"/>
  <c r="AQ70" i="15"/>
  <c r="C70" i="15"/>
  <c r="AQ68" i="15"/>
  <c r="C68" i="15"/>
  <c r="AQ66" i="15"/>
  <c r="C66" i="15"/>
  <c r="AQ64" i="15"/>
  <c r="C64" i="15"/>
  <c r="AQ62" i="15"/>
  <c r="C62" i="15"/>
  <c r="AQ60" i="15"/>
  <c r="C60" i="15"/>
  <c r="AQ58" i="15"/>
  <c r="C58" i="15"/>
  <c r="AQ56" i="15"/>
  <c r="C56" i="15"/>
  <c r="AQ54" i="15"/>
  <c r="C54" i="15"/>
  <c r="AQ52" i="15"/>
  <c r="C52" i="15"/>
  <c r="AQ50" i="15"/>
  <c r="C50" i="15"/>
  <c r="AM31" i="15"/>
  <c r="AD19" i="15" s="1"/>
  <c r="AY6" i="15"/>
  <c r="D70" i="18" l="1"/>
  <c r="D54" i="18"/>
  <c r="D66" i="18"/>
  <c r="D64" i="18"/>
  <c r="D68" i="18"/>
  <c r="D52" i="18"/>
  <c r="D62" i="18"/>
  <c r="D72" i="18"/>
  <c r="D56" i="18"/>
  <c r="D58" i="18"/>
  <c r="D50" i="18"/>
  <c r="D60" i="18"/>
  <c r="I24" i="18"/>
  <c r="AC24" i="18"/>
  <c r="Y24" i="18"/>
  <c r="M24" i="18"/>
  <c r="O24" i="18"/>
  <c r="AE24" i="18"/>
  <c r="Q24" i="18"/>
  <c r="S24" i="18"/>
  <c r="K24" i="18"/>
  <c r="AA24" i="18"/>
  <c r="E24" i="18"/>
  <c r="S24" i="15"/>
  <c r="M42" i="15"/>
  <c r="W24" i="15"/>
  <c r="E24" i="15"/>
  <c r="U24" i="15"/>
  <c r="Y24" i="15"/>
  <c r="AA24" i="15"/>
  <c r="M24" i="15"/>
  <c r="AC24" i="15"/>
  <c r="O24" i="15"/>
  <c r="AE24" i="15"/>
  <c r="Q24" i="15"/>
  <c r="AD43" i="15" l="1"/>
  <c r="AR19" i="15" s="1"/>
  <c r="D72" i="15" s="1"/>
  <c r="D58" i="15" l="1"/>
  <c r="D60" i="15"/>
  <c r="D68" i="15"/>
  <c r="D70" i="15"/>
  <c r="D56" i="15"/>
  <c r="M19" i="15"/>
  <c r="D66" i="15"/>
  <c r="D52" i="15"/>
  <c r="I24" i="15" s="1"/>
  <c r="D64" i="15"/>
  <c r="D54" i="15"/>
  <c r="D50" i="15"/>
  <c r="D62" i="15"/>
  <c r="K24" i="15" l="1"/>
  <c r="G24" i="15"/>
  <c r="F173" i="5"/>
  <c r="F172" i="5"/>
  <c r="F171" i="5"/>
  <c r="F170" i="5"/>
  <c r="F169" i="5"/>
  <c r="F168" i="5"/>
  <c r="F167" i="5"/>
  <c r="F166" i="5"/>
  <c r="F165" i="5"/>
  <c r="F164" i="5"/>
  <c r="F163" i="5"/>
  <c r="F162" i="5"/>
  <c r="F161" i="5"/>
  <c r="F160" i="5"/>
  <c r="F159" i="5"/>
  <c r="F158" i="5"/>
  <c r="F157" i="5"/>
  <c r="F156" i="5"/>
  <c r="F155" i="5"/>
  <c r="F154" i="5"/>
  <c r="F153" i="5"/>
  <c r="F152" i="5"/>
  <c r="F151" i="5"/>
  <c r="F150" i="5"/>
  <c r="F149" i="5"/>
  <c r="F148" i="5"/>
  <c r="F147" i="5"/>
  <c r="F146" i="5"/>
  <c r="F145" i="5"/>
  <c r="F144" i="5"/>
  <c r="F143" i="5"/>
  <c r="F142" i="5"/>
  <c r="F141" i="5"/>
  <c r="F140" i="5"/>
  <c r="F139" i="5"/>
  <c r="F138" i="5"/>
  <c r="F137" i="5"/>
  <c r="F136" i="5"/>
  <c r="F135" i="5"/>
  <c r="F134" i="5"/>
  <c r="F133" i="5"/>
  <c r="F132" i="5"/>
  <c r="F131" i="5"/>
  <c r="F130" i="5"/>
  <c r="F129" i="5"/>
  <c r="F128" i="5"/>
  <c r="F127" i="5"/>
  <c r="F126" i="5"/>
  <c r="F125" i="5"/>
  <c r="F124" i="5"/>
  <c r="F123" i="5"/>
  <c r="F122" i="5"/>
  <c r="F121" i="5"/>
  <c r="F120" i="5"/>
  <c r="F119" i="5"/>
  <c r="F118" i="5"/>
  <c r="F117" i="5"/>
  <c r="F116" i="5"/>
  <c r="F115" i="5"/>
  <c r="F114" i="5"/>
  <c r="F113" i="5"/>
  <c r="F112" i="5"/>
  <c r="F111" i="5"/>
  <c r="F110" i="5"/>
  <c r="F109" i="5"/>
  <c r="F108" i="5"/>
  <c r="F107" i="5"/>
  <c r="F106" i="5"/>
  <c r="F105" i="5"/>
  <c r="F104" i="5"/>
  <c r="F103" i="5"/>
  <c r="F102" i="5"/>
  <c r="F101" i="5"/>
  <c r="F100" i="5"/>
  <c r="F99" i="5"/>
  <c r="F98" i="5"/>
  <c r="F97" i="5"/>
  <c r="F96" i="5"/>
  <c r="F95" i="5"/>
  <c r="F94" i="5"/>
  <c r="F93" i="5"/>
  <c r="F92" i="5"/>
  <c r="F91" i="5"/>
  <c r="F90" i="5"/>
  <c r="F89" i="5"/>
  <c r="F88" i="5"/>
  <c r="F87" i="5"/>
  <c r="F86" i="5"/>
  <c r="F85" i="5"/>
  <c r="F84" i="5"/>
  <c r="F83" i="5"/>
  <c r="F82" i="5"/>
  <c r="F81" i="5"/>
  <c r="F80" i="5"/>
  <c r="F79" i="5"/>
  <c r="F78" i="5"/>
  <c r="F77" i="5"/>
  <c r="F76" i="5"/>
  <c r="F75" i="5"/>
  <c r="F74" i="5"/>
  <c r="F73" i="5"/>
  <c r="F72" i="5"/>
  <c r="F71" i="5"/>
  <c r="F70" i="5"/>
  <c r="F69" i="5"/>
  <c r="F68" i="5"/>
  <c r="F67" i="5"/>
  <c r="F66" i="5"/>
  <c r="F65" i="5"/>
  <c r="F64" i="5"/>
  <c r="F63" i="5"/>
  <c r="F62" i="5"/>
  <c r="F61" i="5"/>
  <c r="F60" i="5"/>
  <c r="F59" i="5"/>
  <c r="F58" i="5"/>
  <c r="F57" i="5"/>
  <c r="F56" i="5"/>
  <c r="F55" i="5"/>
  <c r="F54" i="5"/>
  <c r="F53" i="5"/>
  <c r="F52" i="5"/>
  <c r="F51" i="5"/>
  <c r="F50" i="5"/>
  <c r="F49" i="5"/>
  <c r="F48" i="5"/>
  <c r="F47" i="5"/>
  <c r="F46" i="5"/>
  <c r="F45" i="5"/>
  <c r="F44" i="5"/>
  <c r="F43" i="5"/>
  <c r="F42" i="5"/>
  <c r="F41" i="5"/>
  <c r="F40" i="5"/>
  <c r="F39" i="5"/>
  <c r="F38" i="5"/>
  <c r="F37" i="5"/>
  <c r="F36" i="5"/>
  <c r="F35" i="5"/>
  <c r="F34" i="5"/>
  <c r="F33" i="5"/>
  <c r="F32" i="5"/>
  <c r="F31" i="5"/>
  <c r="F30" i="5"/>
  <c r="F29" i="5"/>
  <c r="F28" i="5"/>
  <c r="F27" i="5"/>
  <c r="F26" i="5"/>
  <c r="F25" i="5"/>
  <c r="F24" i="5"/>
  <c r="F23" i="5"/>
  <c r="F22" i="5"/>
  <c r="F21" i="5"/>
  <c r="F20" i="5"/>
  <c r="F19" i="5"/>
  <c r="F18" i="5"/>
  <c r="F17" i="5"/>
  <c r="F16" i="5"/>
  <c r="F15" i="5"/>
  <c r="F14" i="5"/>
  <c r="F13" i="5"/>
  <c r="F12" i="5"/>
  <c r="F11" i="5"/>
  <c r="F10" i="5"/>
  <c r="F9" i="5"/>
  <c r="F8" i="5"/>
  <c r="F7" i="5"/>
  <c r="F6" i="5"/>
  <c r="F5" i="5"/>
  <c r="F4" i="5"/>
  <c r="F3" i="5"/>
</calcChain>
</file>

<file path=xl/sharedStrings.xml><?xml version="1.0" encoding="utf-8"?>
<sst xmlns="http://schemas.openxmlformats.org/spreadsheetml/2006/main" count="788" uniqueCount="286">
  <si>
    <t>【様式LC】</t>
    <rPh sb="1" eb="3">
      <t>ヨウシキ</t>
    </rPh>
    <phoneticPr fontId="6"/>
  </si>
  <si>
    <t>非表示列</t>
    <rPh sb="0" eb="3">
      <t>ヒヒョウジ</t>
    </rPh>
    <rPh sb="3" eb="4">
      <t>レツ</t>
    </rPh>
    <phoneticPr fontId="6"/>
  </si>
  <si>
    <t>官民協働海外留学支援制度～トビタテ！留学JAPAN新・日本代表プログラム～【拠点形成支援事業】（地域事業名）2026年度（第11期）</t>
    <phoneticPr fontId="6"/>
  </si>
  <si>
    <t>＜ファイル名＞</t>
    <rPh sb="5" eb="6">
      <t>メイ</t>
    </rPh>
    <phoneticPr fontId="6"/>
  </si>
  <si>
    <t>アジア地域</t>
    <rPh sb="3" eb="5">
      <t>チイキ</t>
    </rPh>
    <phoneticPr fontId="6"/>
  </si>
  <si>
    <t>奨学金支給申請書　兼　修了証明書</t>
    <rPh sb="0" eb="3">
      <t>ショウガクキン</t>
    </rPh>
    <rPh sb="3" eb="5">
      <t>シキュウ</t>
    </rPh>
    <rPh sb="5" eb="7">
      <t>シンセイ</t>
    </rPh>
    <rPh sb="7" eb="8">
      <t>ショ</t>
    </rPh>
    <rPh sb="9" eb="10">
      <t>ケン</t>
    </rPh>
    <rPh sb="11" eb="16">
      <t>シュウリョウショウメイショ</t>
    </rPh>
    <phoneticPr fontId="6"/>
  </si>
  <si>
    <t>その他の地域</t>
    <rPh sb="2" eb="3">
      <t>タ</t>
    </rPh>
    <rPh sb="4" eb="6">
      <t>チイキ</t>
    </rPh>
    <phoneticPr fontId="6"/>
  </si>
  <si>
    <t>※提出の際は、上記のファイル名を設定してください。</t>
    <rPh sb="1" eb="3">
      <t>テイシュツ</t>
    </rPh>
    <rPh sb="4" eb="5">
      <t>サイ</t>
    </rPh>
    <rPh sb="7" eb="9">
      <t>ジョウキ</t>
    </rPh>
    <rPh sb="14" eb="15">
      <t>メイ</t>
    </rPh>
    <rPh sb="16" eb="18">
      <t>セッテイ</t>
    </rPh>
    <phoneticPr fontId="6"/>
  </si>
  <si>
    <t>「　　（地域協議会名）　　」　代表　殿</t>
    <phoneticPr fontId="6"/>
  </si>
  <si>
    <t>※Excelファイルのまま提出してください。PDF化は不要です。</t>
    <rPh sb="13" eb="15">
      <t>テイシュツ</t>
    </rPh>
    <rPh sb="25" eb="26">
      <t>カ</t>
    </rPh>
    <rPh sb="27" eb="29">
      <t>フヨウ</t>
    </rPh>
    <phoneticPr fontId="6"/>
  </si>
  <si>
    <t>学校コード</t>
    <phoneticPr fontId="6"/>
  </si>
  <si>
    <t>12345A</t>
    <phoneticPr fontId="3"/>
  </si>
  <si>
    <t>学校名</t>
    <rPh sb="2" eb="3">
      <t>メイ</t>
    </rPh>
    <phoneticPr fontId="6"/>
  </si>
  <si>
    <t>霞ヶ関高等学校</t>
    <rPh sb="0" eb="3">
      <t>カスミガセキ</t>
    </rPh>
    <rPh sb="3" eb="7">
      <t>コウトウガッコウ</t>
    </rPh>
    <phoneticPr fontId="3"/>
  </si>
  <si>
    <t>学校の長名</t>
    <rPh sb="0" eb="2">
      <t>ガッコウ</t>
    </rPh>
    <rPh sb="3" eb="4">
      <t>チョウ</t>
    </rPh>
    <rPh sb="4" eb="5">
      <t>メイ</t>
    </rPh>
    <phoneticPr fontId="6"/>
  </si>
  <si>
    <t>霞　花子</t>
    <rPh sb="0" eb="1">
      <t>カスミ</t>
    </rPh>
    <rPh sb="2" eb="4">
      <t>ハナコ</t>
    </rPh>
    <phoneticPr fontId="3"/>
  </si>
  <si>
    <t>　標記について、下記のとおり奨学金の支給を申請します。</t>
    <rPh sb="8" eb="10">
      <t>カキ</t>
    </rPh>
    <rPh sb="14" eb="17">
      <t>ショウガクキン</t>
    </rPh>
    <rPh sb="18" eb="20">
      <t>シキュウ</t>
    </rPh>
    <rPh sb="21" eb="23">
      <t>シンセイ</t>
    </rPh>
    <phoneticPr fontId="6"/>
  </si>
  <si>
    <t>記</t>
    <rPh sb="0" eb="1">
      <t>キ</t>
    </rPh>
    <phoneticPr fontId="3"/>
  </si>
  <si>
    <t>１．奨学金支給内容</t>
    <rPh sb="2" eb="5">
      <t>ショウガクキン</t>
    </rPh>
    <rPh sb="5" eb="7">
      <t>シキュウ</t>
    </rPh>
    <rPh sb="7" eb="9">
      <t>ナイヨウ</t>
    </rPh>
    <phoneticPr fontId="6"/>
  </si>
  <si>
    <r>
      <t xml:space="preserve">支給申請金額　合計
</t>
    </r>
    <r>
      <rPr>
        <sz val="10"/>
        <color theme="1"/>
        <rFont val="BIZ UDP明朝 Medium"/>
        <family val="1"/>
        <charset val="128"/>
      </rPr>
      <t>（自動計算）</t>
    </r>
    <rPh sb="0" eb="4">
      <t>シキュウシンセイ</t>
    </rPh>
    <rPh sb="4" eb="6">
      <t>キンガク</t>
    </rPh>
    <rPh sb="7" eb="9">
      <t>ゴウケイ</t>
    </rPh>
    <rPh sb="11" eb="13">
      <t>ジドウ</t>
    </rPh>
    <rPh sb="13" eb="15">
      <t>ケイサン</t>
    </rPh>
    <phoneticPr fontId="3"/>
  </si>
  <si>
    <t>円</t>
    <rPh sb="0" eb="1">
      <t>エン</t>
    </rPh>
    <phoneticPr fontId="3"/>
  </si>
  <si>
    <r>
      <t xml:space="preserve">奨学金月額
</t>
    </r>
    <r>
      <rPr>
        <sz val="10"/>
        <color theme="1"/>
        <rFont val="BIZ UDP明朝 Medium"/>
        <family val="1"/>
        <charset val="128"/>
      </rPr>
      <t>（自動反映）</t>
    </r>
    <rPh sb="0" eb="5">
      <t>ショウガクキンゲツガク</t>
    </rPh>
    <rPh sb="7" eb="11">
      <t>ジドウハンエイ</t>
    </rPh>
    <phoneticPr fontId="3"/>
  </si>
  <si>
    <r>
      <t xml:space="preserve">支給対象月数
</t>
    </r>
    <r>
      <rPr>
        <sz val="10"/>
        <color theme="1"/>
        <rFont val="BIZ UDP明朝 Medium"/>
        <family val="1"/>
        <charset val="128"/>
      </rPr>
      <t>（自動反映）</t>
    </r>
    <rPh sb="0" eb="4">
      <t>シキュウタイショウ</t>
    </rPh>
    <rPh sb="4" eb="6">
      <t>ツキスウ</t>
    </rPh>
    <rPh sb="8" eb="12">
      <t>ジドウハンエイ</t>
    </rPh>
    <phoneticPr fontId="3"/>
  </si>
  <si>
    <t>回</t>
    <rPh sb="0" eb="1">
      <t>カイ</t>
    </rPh>
    <phoneticPr fontId="3"/>
  </si>
  <si>
    <t>非表示</t>
    <rPh sb="0" eb="3">
      <t>ヒヒョウジ</t>
    </rPh>
    <phoneticPr fontId="3"/>
  </si>
  <si>
    <t>支給対象月（自動反映）</t>
    <rPh sb="0" eb="2">
      <t>シキュウ</t>
    </rPh>
    <rPh sb="2" eb="4">
      <t>タイショウ</t>
    </rPh>
    <rPh sb="4" eb="5">
      <t>ツキ</t>
    </rPh>
    <rPh sb="6" eb="10">
      <t>ジドウハンエイ</t>
    </rPh>
    <phoneticPr fontId="3"/>
  </si>
  <si>
    <t>２．派遣留学生情報</t>
    <phoneticPr fontId="6"/>
  </si>
  <si>
    <t>（１）通知番号</t>
    <phoneticPr fontId="6"/>
  </si>
  <si>
    <t>（２）氏名</t>
    <rPh sb="3" eb="5">
      <t>シメイ</t>
    </rPh>
    <phoneticPr fontId="3"/>
  </si>
  <si>
    <t>姓</t>
    <rPh sb="0" eb="1">
      <t>セイ</t>
    </rPh>
    <phoneticPr fontId="3"/>
  </si>
  <si>
    <t>名</t>
    <rPh sb="0" eb="1">
      <t>メイ</t>
    </rPh>
    <phoneticPr fontId="3"/>
  </si>
  <si>
    <t>太郎</t>
    <rPh sb="0" eb="2">
      <t>タロウ</t>
    </rPh>
    <phoneticPr fontId="3"/>
  </si>
  <si>
    <t>（３）家計基準</t>
    <rPh sb="3" eb="7">
      <t>カケイキジュン</t>
    </rPh>
    <phoneticPr fontId="6"/>
  </si>
  <si>
    <t>家計基準内</t>
  </si>
  <si>
    <r>
      <t xml:space="preserve">（４）留学期間
</t>
    </r>
    <r>
      <rPr>
        <sz val="10"/>
        <color rgb="FF000000"/>
        <rFont val="BIZ UDP明朝 Medium"/>
        <family val="1"/>
        <charset val="128"/>
      </rPr>
      <t>(yyyy/mm/dd)</t>
    </r>
    <rPh sb="3" eb="7">
      <t>リュウガクキカン</t>
    </rPh>
    <phoneticPr fontId="3"/>
  </si>
  <si>
    <t>留学開始日</t>
    <rPh sb="0" eb="5">
      <t>リュウガクカイシビ</t>
    </rPh>
    <phoneticPr fontId="3"/>
  </si>
  <si>
    <t>留学終了日</t>
    <rPh sb="0" eb="5">
      <t>リュウガクシュウリョウビ</t>
    </rPh>
    <phoneticPr fontId="3"/>
  </si>
  <si>
    <t>（５）留学先国・地域</t>
    <rPh sb="3" eb="6">
      <t>リュウガクサキ</t>
    </rPh>
    <rPh sb="6" eb="7">
      <t>クニ</t>
    </rPh>
    <rPh sb="8" eb="10">
      <t>チイキ</t>
    </rPh>
    <phoneticPr fontId="6"/>
  </si>
  <si>
    <t>502@アメリカ合衆国</t>
  </si>
  <si>
    <r>
      <t>（６）</t>
    </r>
    <r>
      <rPr>
        <sz val="10.5"/>
        <color rgb="FFFF0000"/>
        <rFont val="BIZ UDP明朝 Medium"/>
        <family val="1"/>
        <charset val="128"/>
      </rPr>
      <t>応募時</t>
    </r>
    <r>
      <rPr>
        <sz val="10.5"/>
        <color rgb="FF000000"/>
        <rFont val="BIZ UDP明朝 Medium"/>
        <family val="1"/>
        <charset val="128"/>
      </rPr>
      <t>の留学先国・地域</t>
    </r>
    <rPh sb="3" eb="6">
      <t>オウボジ</t>
    </rPh>
    <rPh sb="7" eb="11">
      <t>リュウガクサキクニ</t>
    </rPh>
    <rPh sb="12" eb="14">
      <t>チイキ</t>
    </rPh>
    <phoneticPr fontId="3"/>
  </si>
  <si>
    <t>109@大韓民国</t>
  </si>
  <si>
    <t>※奨学金月額の基準となる留学先国・地域を選択してください。</t>
    <rPh sb="1" eb="4">
      <t>ショウガクキン</t>
    </rPh>
    <rPh sb="4" eb="6">
      <t>ゲツガク</t>
    </rPh>
    <rPh sb="7" eb="9">
      <t>キジュン</t>
    </rPh>
    <rPh sb="12" eb="16">
      <t>リュウガクサキクニ</t>
    </rPh>
    <rPh sb="17" eb="19">
      <t>チイキ</t>
    </rPh>
    <rPh sb="20" eb="22">
      <t>センタク</t>
    </rPh>
    <phoneticPr fontId="3"/>
  </si>
  <si>
    <t>＜該当する場合のみ＞
併給奨学金等</t>
    <rPh sb="1" eb="3">
      <t>ガイトウ</t>
    </rPh>
    <rPh sb="5" eb="7">
      <t>バアイ</t>
    </rPh>
    <rPh sb="11" eb="16">
      <t>ヘイキュウショウガクキン</t>
    </rPh>
    <rPh sb="16" eb="17">
      <t>トウ</t>
    </rPh>
    <phoneticPr fontId="6"/>
  </si>
  <si>
    <t>確認した</t>
  </si>
  <si>
    <t>３．渡航情報（予定）</t>
    <rPh sb="2" eb="4">
      <t>トコウ</t>
    </rPh>
    <rPh sb="4" eb="6">
      <t>ジョウホウ</t>
    </rPh>
    <rPh sb="7" eb="9">
      <t>ヨテイ</t>
    </rPh>
    <phoneticPr fontId="6"/>
  </si>
  <si>
    <t>（１）往路</t>
    <rPh sb="3" eb="5">
      <t>オウロ</t>
    </rPh>
    <phoneticPr fontId="6"/>
  </si>
  <si>
    <r>
      <t>【日本出国日】</t>
    </r>
    <r>
      <rPr>
        <sz val="8"/>
        <color rgb="FFFF0000"/>
        <rFont val="BIZ UDP明朝 Medium"/>
        <family val="1"/>
        <charset val="128"/>
      </rPr>
      <t>※日本時間</t>
    </r>
    <rPh sb="1" eb="3">
      <t>ニホン</t>
    </rPh>
    <rPh sb="3" eb="5">
      <t>シュッコク</t>
    </rPh>
    <rPh sb="5" eb="6">
      <t>ヒ</t>
    </rPh>
    <rPh sb="8" eb="10">
      <t>ニホン</t>
    </rPh>
    <rPh sb="10" eb="12">
      <t>ジカン</t>
    </rPh>
    <phoneticPr fontId="6"/>
  </si>
  <si>
    <r>
      <t>【現地入国日】</t>
    </r>
    <r>
      <rPr>
        <sz val="8"/>
        <color rgb="FFFF0000"/>
        <rFont val="BIZ UDP明朝 Medium"/>
        <family val="1"/>
        <charset val="128"/>
      </rPr>
      <t>※現地時間</t>
    </r>
    <rPh sb="1" eb="3">
      <t>ゲンチ</t>
    </rPh>
    <rPh sb="3" eb="5">
      <t>ニュウコク</t>
    </rPh>
    <rPh sb="5" eb="6">
      <t>ヒ</t>
    </rPh>
    <rPh sb="8" eb="10">
      <t>ゲンチ</t>
    </rPh>
    <rPh sb="10" eb="12">
      <t>ジカン</t>
    </rPh>
    <phoneticPr fontId="6"/>
  </si>
  <si>
    <t>【経路】</t>
    <rPh sb="1" eb="3">
      <t>ケイロ</t>
    </rPh>
    <phoneticPr fontId="3"/>
  </si>
  <si>
    <t>羽田→シドニー</t>
    <rPh sb="0" eb="2">
      <t>ハネダ</t>
    </rPh>
    <phoneticPr fontId="3"/>
  </si>
  <si>
    <t>（２）復路</t>
    <rPh sb="3" eb="5">
      <t>フクロ</t>
    </rPh>
    <phoneticPr fontId="6"/>
  </si>
  <si>
    <r>
      <t>【現地出国日】</t>
    </r>
    <r>
      <rPr>
        <sz val="8"/>
        <color rgb="FFFF0000"/>
        <rFont val="BIZ UDP明朝 Medium"/>
        <family val="1"/>
        <charset val="128"/>
      </rPr>
      <t>※現地時間</t>
    </r>
    <rPh sb="1" eb="3">
      <t>ゲンチ</t>
    </rPh>
    <rPh sb="3" eb="5">
      <t>シュッコク</t>
    </rPh>
    <rPh sb="5" eb="6">
      <t>ヒ</t>
    </rPh>
    <rPh sb="8" eb="10">
      <t>ゲンチ</t>
    </rPh>
    <rPh sb="10" eb="12">
      <t>ジカン</t>
    </rPh>
    <phoneticPr fontId="6"/>
  </si>
  <si>
    <r>
      <t>【日本入国日】</t>
    </r>
    <r>
      <rPr>
        <sz val="8"/>
        <color rgb="FFFF0000"/>
        <rFont val="BIZ UDP明朝 Medium"/>
        <family val="1"/>
        <charset val="128"/>
      </rPr>
      <t>※日本時間</t>
    </r>
    <rPh sb="1" eb="3">
      <t>ニホン</t>
    </rPh>
    <rPh sb="3" eb="5">
      <t>ニュウコク</t>
    </rPh>
    <rPh sb="5" eb="6">
      <t>ヒ</t>
    </rPh>
    <rPh sb="8" eb="10">
      <t>ニホン</t>
    </rPh>
    <rPh sb="10" eb="12">
      <t>ジカン</t>
    </rPh>
    <phoneticPr fontId="6"/>
  </si>
  <si>
    <t>シドニー→羽田</t>
    <rPh sb="5" eb="7">
      <t>ハネダ</t>
    </rPh>
    <phoneticPr fontId="3"/>
  </si>
  <si>
    <t>3．奨学金支給対象月の算出</t>
    <rPh sb="2" eb="5">
      <t>ショウガクキン</t>
    </rPh>
    <rPh sb="5" eb="10">
      <t>シキュウタイショウツキ</t>
    </rPh>
    <rPh sb="11" eb="13">
      <t>サンシュツ</t>
    </rPh>
    <phoneticPr fontId="6"/>
  </si>
  <si>
    <r>
      <t xml:space="preserve">（１）留学日数合計
</t>
    </r>
    <r>
      <rPr>
        <sz val="10"/>
        <color rgb="FF000000"/>
        <rFont val="BIZ UDP明朝 Medium"/>
        <family val="1"/>
        <charset val="128"/>
      </rPr>
      <t>(自動計算）</t>
    </r>
    <rPh sb="3" eb="5">
      <t>リュウガク</t>
    </rPh>
    <rPh sb="5" eb="7">
      <t>ニッスウ</t>
    </rPh>
    <rPh sb="7" eb="9">
      <t>ゴウケイ</t>
    </rPh>
    <rPh sb="11" eb="13">
      <t>ジドウ</t>
    </rPh>
    <rPh sb="13" eb="15">
      <t>ケイサン</t>
    </rPh>
    <phoneticPr fontId="3"/>
  </si>
  <si>
    <t>日</t>
    <rPh sb="0" eb="1">
      <t>ニチ</t>
    </rPh>
    <phoneticPr fontId="3"/>
  </si>
  <si>
    <t>（2）支給対象月数</t>
    <rPh sb="3" eb="9">
      <t>シキュウタイショウツキスウ</t>
    </rPh>
    <phoneticPr fontId="3"/>
  </si>
  <si>
    <t>日数から自動算出</t>
    <rPh sb="0" eb="2">
      <t>ニッスウ</t>
    </rPh>
    <rPh sb="4" eb="6">
      <t>ジドウ</t>
    </rPh>
    <rPh sb="6" eb="8">
      <t>サンシュツ</t>
    </rPh>
    <phoneticPr fontId="3"/>
  </si>
  <si>
    <t>応募時　※入力</t>
    <rPh sb="0" eb="3">
      <t>オウボジ</t>
    </rPh>
    <rPh sb="5" eb="7">
      <t>ニュウリョク</t>
    </rPh>
    <phoneticPr fontId="3"/>
  </si>
  <si>
    <t>2025年</t>
    <rPh sb="4" eb="5">
      <t>ネン</t>
    </rPh>
    <phoneticPr fontId="3"/>
  </si>
  <si>
    <t>留学日数</t>
    <rPh sb="0" eb="2">
      <t>リュウガク</t>
    </rPh>
    <rPh sb="2" eb="4">
      <t>ニッスウ</t>
    </rPh>
    <phoneticPr fontId="3"/>
  </si>
  <si>
    <t>月</t>
    <rPh sb="0" eb="1">
      <t>ガツ</t>
    </rPh>
    <phoneticPr fontId="3"/>
  </si>
  <si>
    <t>○</t>
  </si>
  <si>
    <t>選択</t>
  </si>
  <si>
    <t>以上</t>
  </si>
  <si>
    <t>在籍高等学校等担当者
役職・氏名</t>
    <rPh sb="6" eb="7">
      <t>トウ</t>
    </rPh>
    <phoneticPr fontId="6"/>
  </si>
  <si>
    <t>ご提供いただいた情報は、本事業の実施のため利用されます。この利用目的の適正な範囲において、機構、「グローバル人材育成コミュニティ」に参画する企業等、教育機関、在外公館、行政機関、公益法人及び業務委託先等に必要に応じて提供され、その他の目的には利用されません。</t>
    <phoneticPr fontId="6"/>
  </si>
  <si>
    <t>年　　月　　日</t>
    <rPh sb="0" eb="1">
      <t>ネン</t>
    </rPh>
    <rPh sb="3" eb="4">
      <t>ガツ</t>
    </rPh>
    <rPh sb="6" eb="7">
      <t>ニチ</t>
    </rPh>
    <phoneticPr fontId="6"/>
  </si>
  <si>
    <t>奨学金支給申請書　兼　修了証明書</t>
  </si>
  <si>
    <t>選択してください</t>
  </si>
  <si>
    <t>選択してください</t>
    <rPh sb="0" eb="2">
      <t>センタク</t>
    </rPh>
    <phoneticPr fontId="16"/>
  </si>
  <si>
    <t>３．渡航情報</t>
    <rPh sb="2" eb="4">
      <t>トコウ</t>
    </rPh>
    <phoneticPr fontId="6"/>
  </si>
  <si>
    <t>４．奨学金支給対象月の算出</t>
    <rPh sb="2" eb="5">
      <t>ショウガクキン</t>
    </rPh>
    <rPh sb="5" eb="10">
      <t>シキュウタイショウツキ</t>
    </rPh>
    <rPh sb="11" eb="13">
      <t>サンシュツ</t>
    </rPh>
    <phoneticPr fontId="6"/>
  </si>
  <si>
    <t>※受入先機関が発行する修了証明書にもとづき算出のうえ、本様式と併せて PDF ファイル等の形式で提出してください。</t>
  </si>
  <si>
    <t>＜留学終了後＞
修了証明書</t>
    <rPh sb="1" eb="6">
      <t>リュウガクシュウリョウゴ</t>
    </rPh>
    <rPh sb="8" eb="13">
      <t>シュウリョウショウメイショ</t>
    </rPh>
    <phoneticPr fontId="1"/>
  </si>
  <si>
    <t>年を選択</t>
  </si>
  <si>
    <t>2024年度（第9期）国・地域コード/奨学金・留学準備金</t>
    <rPh sb="4" eb="6">
      <t>ネンド</t>
    </rPh>
    <rPh sb="7" eb="8">
      <t>ダイ</t>
    </rPh>
    <rPh sb="9" eb="10">
      <t>キ</t>
    </rPh>
    <rPh sb="11" eb="12">
      <t>クニ</t>
    </rPh>
    <rPh sb="13" eb="15">
      <t>チイキ</t>
    </rPh>
    <rPh sb="19" eb="22">
      <t>ショウガクキン</t>
    </rPh>
    <rPh sb="23" eb="28">
      <t>リュウガクジュンビキン</t>
    </rPh>
    <phoneticPr fontId="16"/>
  </si>
  <si>
    <t>国・地域コード</t>
    <rPh sb="0" eb="1">
      <t>クニ</t>
    </rPh>
    <rPh sb="2" eb="4">
      <t>チイキ</t>
    </rPh>
    <phoneticPr fontId="3"/>
  </si>
  <si>
    <t>国・地域名</t>
    <rPh sb="0" eb="1">
      <t>クニ</t>
    </rPh>
    <rPh sb="2" eb="4">
      <t>チイキ</t>
    </rPh>
    <rPh sb="4" eb="5">
      <t>メイ</t>
    </rPh>
    <phoneticPr fontId="3"/>
  </si>
  <si>
    <t>地域</t>
    <rPh sb="0" eb="2">
      <t>チイキ</t>
    </rPh>
    <phoneticPr fontId="16"/>
  </si>
  <si>
    <t>留学準備金の地域区分</t>
    <rPh sb="0" eb="5">
      <t>リュウガクジュンビキン</t>
    </rPh>
    <rPh sb="6" eb="8">
      <t>チイキ</t>
    </rPh>
    <rPh sb="8" eb="10">
      <t>クブン</t>
    </rPh>
    <phoneticPr fontId="16"/>
  </si>
  <si>
    <t>留学準備金</t>
    <rPh sb="0" eb="5">
      <t>リュウガクジュンビキン</t>
    </rPh>
    <phoneticPr fontId="16"/>
  </si>
  <si>
    <t>16万円除外国</t>
    <rPh sb="2" eb="4">
      <t>マンエン</t>
    </rPh>
    <rPh sb="4" eb="7">
      <t>ジョガイコク</t>
    </rPh>
    <phoneticPr fontId="16"/>
  </si>
  <si>
    <t>アジア</t>
    <phoneticPr fontId="3"/>
  </si>
  <si>
    <t>台湾</t>
  </si>
  <si>
    <t>アジア</t>
  </si>
  <si>
    <t>アジア地域</t>
    <rPh sb="3" eb="5">
      <t>チイキ</t>
    </rPh>
    <phoneticPr fontId="16"/>
  </si>
  <si>
    <t>バングラデシュ</t>
  </si>
  <si>
    <t>ブータン</t>
  </si>
  <si>
    <t>留学準備金</t>
    <rPh sb="0" eb="5">
      <t>リュウガクジュンビキン</t>
    </rPh>
    <phoneticPr fontId="6"/>
  </si>
  <si>
    <t>ブルネイ</t>
  </si>
  <si>
    <t>カンボジア</t>
  </si>
  <si>
    <t>その他の地域</t>
    <rPh sb="2" eb="3">
      <t>タ</t>
    </rPh>
    <rPh sb="4" eb="6">
      <t>チイキ</t>
    </rPh>
    <phoneticPr fontId="16"/>
  </si>
  <si>
    <t>中国</t>
  </si>
  <si>
    <t>香港</t>
  </si>
  <si>
    <t>インド</t>
  </si>
  <si>
    <t>インドネシア</t>
  </si>
  <si>
    <t>大韓民国</t>
  </si>
  <si>
    <t>ラオス</t>
  </si>
  <si>
    <t>マカオ</t>
  </si>
  <si>
    <t>マレーシア</t>
  </si>
  <si>
    <t>モンゴル</t>
  </si>
  <si>
    <t>ミャンマー</t>
  </si>
  <si>
    <t>ネパール</t>
  </si>
  <si>
    <t>パキスタン</t>
  </si>
  <si>
    <t>フィリピン</t>
  </si>
  <si>
    <t>シンガポール</t>
    <phoneticPr fontId="16"/>
  </si>
  <si>
    <t>アジア</t>
    <phoneticPr fontId="16"/>
  </si>
  <si>
    <t>スリランカ</t>
  </si>
  <si>
    <t>タイ</t>
  </si>
  <si>
    <t>ベトナム</t>
  </si>
  <si>
    <t>東ティモール</t>
  </si>
  <si>
    <t>モルディブ</t>
  </si>
  <si>
    <t>中南米</t>
  </si>
  <si>
    <t>アルゼンチン</t>
    <phoneticPr fontId="16"/>
  </si>
  <si>
    <t>ボリビア</t>
    <phoneticPr fontId="16"/>
  </si>
  <si>
    <t>ブラジル</t>
    <phoneticPr fontId="16"/>
  </si>
  <si>
    <t>チリ</t>
  </si>
  <si>
    <t>コロンビア</t>
  </si>
  <si>
    <t>コスタリカ</t>
    <phoneticPr fontId="16"/>
  </si>
  <si>
    <t>キューバ</t>
  </si>
  <si>
    <t>ドミニカ共和国</t>
  </si>
  <si>
    <t>エクアドル</t>
    <phoneticPr fontId="16"/>
  </si>
  <si>
    <t>エルサルバドル</t>
  </si>
  <si>
    <t>グアテマラ</t>
    <phoneticPr fontId="16"/>
  </si>
  <si>
    <t>ホンジュラス</t>
    <phoneticPr fontId="16"/>
  </si>
  <si>
    <t>ジャマイカ</t>
    <phoneticPr fontId="16"/>
  </si>
  <si>
    <t>メキシコ</t>
    <phoneticPr fontId="16"/>
  </si>
  <si>
    <t>ニカラグア</t>
    <phoneticPr fontId="16"/>
  </si>
  <si>
    <t>パナマ</t>
    <phoneticPr fontId="16"/>
  </si>
  <si>
    <t>パラグアイ</t>
    <phoneticPr fontId="16"/>
  </si>
  <si>
    <t>ペルー</t>
    <phoneticPr fontId="16"/>
  </si>
  <si>
    <t>トリニダード・トバゴ</t>
    <phoneticPr fontId="16"/>
  </si>
  <si>
    <t>ウルグアイ</t>
    <phoneticPr fontId="16"/>
  </si>
  <si>
    <t>ベネズエラ</t>
    <phoneticPr fontId="16"/>
  </si>
  <si>
    <t>ハイチ</t>
  </si>
  <si>
    <t>中近東</t>
    <phoneticPr fontId="3"/>
  </si>
  <si>
    <t>バーレーン</t>
    <phoneticPr fontId="16"/>
  </si>
  <si>
    <t>中近東</t>
  </si>
  <si>
    <t>イラン</t>
    <phoneticPr fontId="16"/>
  </si>
  <si>
    <t>イラク</t>
  </si>
  <si>
    <t>イスラエル</t>
  </si>
  <si>
    <t>ヨルダン</t>
  </si>
  <si>
    <t>クウェート</t>
  </si>
  <si>
    <t>レバノン</t>
  </si>
  <si>
    <t>オマーン</t>
  </si>
  <si>
    <t>カタール</t>
  </si>
  <si>
    <t>サウジアラビア</t>
  </si>
  <si>
    <t>シリア</t>
  </si>
  <si>
    <t>トルコ</t>
  </si>
  <si>
    <t>アラブ首長国連邦</t>
  </si>
  <si>
    <t>イエメン</t>
  </si>
  <si>
    <t>パレスチナ</t>
    <phoneticPr fontId="16"/>
  </si>
  <si>
    <t>アフガニスタン</t>
    <phoneticPr fontId="16"/>
  </si>
  <si>
    <t>アフリカ</t>
    <phoneticPr fontId="3"/>
  </si>
  <si>
    <t>アルジェリア</t>
    <phoneticPr fontId="16"/>
  </si>
  <si>
    <t>アフリカ</t>
  </si>
  <si>
    <t>カメルーン</t>
    <phoneticPr fontId="16"/>
  </si>
  <si>
    <t>コンゴ共和国</t>
  </si>
  <si>
    <t>コートジボワール</t>
    <phoneticPr fontId="16"/>
  </si>
  <si>
    <t>エジプト</t>
  </si>
  <si>
    <t>エチオピア</t>
  </si>
  <si>
    <t>ガボン</t>
    <phoneticPr fontId="16"/>
  </si>
  <si>
    <t>ガーナ</t>
  </si>
  <si>
    <t>ギニア</t>
  </si>
  <si>
    <t>ケニア</t>
  </si>
  <si>
    <t>リベリア</t>
  </si>
  <si>
    <t>リビア</t>
  </si>
  <si>
    <t>マダガスカル</t>
  </si>
  <si>
    <t>モーリタニア</t>
  </si>
  <si>
    <t>モロッコ</t>
  </si>
  <si>
    <t>ナイジェリア</t>
  </si>
  <si>
    <t>セネガル</t>
  </si>
  <si>
    <t>南アフリカ</t>
  </si>
  <si>
    <t>スーダン共和国</t>
  </si>
  <si>
    <t>タンザニア</t>
  </si>
  <si>
    <t>チュニジア</t>
  </si>
  <si>
    <t>コンゴ民主共和国</t>
  </si>
  <si>
    <t>ザンビア</t>
  </si>
  <si>
    <t>ジンバブエ</t>
  </si>
  <si>
    <t>チャド</t>
  </si>
  <si>
    <t>ウガンダ</t>
  </si>
  <si>
    <t>ボツワナ</t>
  </si>
  <si>
    <t>南スーダン共和国</t>
  </si>
  <si>
    <t>シエラレオネ</t>
  </si>
  <si>
    <t>モザンビーク</t>
  </si>
  <si>
    <t>ベナン共和国</t>
    <rPh sb="3" eb="6">
      <t>キョウワコク</t>
    </rPh>
    <phoneticPr fontId="24"/>
  </si>
  <si>
    <t>ガンビア</t>
    <phoneticPr fontId="16"/>
  </si>
  <si>
    <t>ナミビア</t>
    <phoneticPr fontId="16"/>
  </si>
  <si>
    <t>ニジェール</t>
    <phoneticPr fontId="16"/>
  </si>
  <si>
    <t>マラウイ</t>
    <phoneticPr fontId="16"/>
  </si>
  <si>
    <t>ジブチ</t>
    <phoneticPr fontId="16"/>
  </si>
  <si>
    <t>ルワンダ</t>
    <phoneticPr fontId="16"/>
  </si>
  <si>
    <t>ブルンジ</t>
  </si>
  <si>
    <t>レソト</t>
    <phoneticPr fontId="16"/>
  </si>
  <si>
    <t>北米</t>
    <phoneticPr fontId="3"/>
  </si>
  <si>
    <t>カナダ</t>
  </si>
  <si>
    <t>北米</t>
  </si>
  <si>
    <t>アメリカ合衆国</t>
    <phoneticPr fontId="16"/>
  </si>
  <si>
    <t>オセアニア</t>
    <phoneticPr fontId="3"/>
  </si>
  <si>
    <t>オーストラリア</t>
  </si>
  <si>
    <t>オセアニア</t>
  </si>
  <si>
    <t>ニュージーランド</t>
  </si>
  <si>
    <t>パプアニューギニア</t>
  </si>
  <si>
    <t>パラオ</t>
  </si>
  <si>
    <t>マーシャル諸島</t>
  </si>
  <si>
    <t>ミクロネシア</t>
  </si>
  <si>
    <t>フィジー諸島</t>
  </si>
  <si>
    <t>キリバス</t>
  </si>
  <si>
    <t>ナウル</t>
  </si>
  <si>
    <t>ソロモン諸島</t>
  </si>
  <si>
    <t>トンガ</t>
  </si>
  <si>
    <t>ツバル</t>
  </si>
  <si>
    <t>バヌアツ</t>
  </si>
  <si>
    <t>サモア</t>
  </si>
  <si>
    <t>クック諸島</t>
  </si>
  <si>
    <t>ニウエ</t>
  </si>
  <si>
    <t>トケラウ諸島</t>
  </si>
  <si>
    <t>ニューカレドニア</t>
  </si>
  <si>
    <t>ヨーロッパ</t>
    <phoneticPr fontId="3"/>
  </si>
  <si>
    <t>アルバニア</t>
    <phoneticPr fontId="16"/>
  </si>
  <si>
    <t>ヨーロッパ</t>
  </si>
  <si>
    <t>●</t>
    <phoneticPr fontId="16"/>
  </si>
  <si>
    <t>オーストリア</t>
  </si>
  <si>
    <t>エストニア</t>
    <phoneticPr fontId="16"/>
  </si>
  <si>
    <t>ラトビア</t>
    <phoneticPr fontId="16"/>
  </si>
  <si>
    <t>リトアニア</t>
  </si>
  <si>
    <t>●</t>
  </si>
  <si>
    <t>ベルギー</t>
    <phoneticPr fontId="16"/>
  </si>
  <si>
    <t>ブルガリア</t>
    <phoneticPr fontId="16"/>
  </si>
  <si>
    <t>ベラルーシ</t>
    <phoneticPr fontId="16"/>
  </si>
  <si>
    <t>カザフスタン</t>
  </si>
  <si>
    <t>ウクライナ</t>
    <phoneticPr fontId="16"/>
  </si>
  <si>
    <t>ウズベキスタン</t>
  </si>
  <si>
    <t>クロアチア</t>
  </si>
  <si>
    <t>チェコ</t>
  </si>
  <si>
    <t>デンマーク</t>
  </si>
  <si>
    <t>フィンランド</t>
  </si>
  <si>
    <t>フランス</t>
  </si>
  <si>
    <t>ドイツ</t>
    <phoneticPr fontId="16"/>
  </si>
  <si>
    <t>ギリシャ</t>
  </si>
  <si>
    <t>ハンガリー</t>
  </si>
  <si>
    <t>アイスランド</t>
  </si>
  <si>
    <t>アイルランド</t>
  </si>
  <si>
    <t>イタリア</t>
  </si>
  <si>
    <t>ルクセンブルク</t>
    <phoneticPr fontId="16"/>
  </si>
  <si>
    <t>マルタ</t>
  </si>
  <si>
    <t>北マケドニア</t>
    <rPh sb="0" eb="1">
      <t>キタ</t>
    </rPh>
    <phoneticPr fontId="16"/>
  </si>
  <si>
    <t>オランダ</t>
  </si>
  <si>
    <t>ノルウェー</t>
  </si>
  <si>
    <t>ポーランド</t>
  </si>
  <si>
    <t>ポルトガル</t>
  </si>
  <si>
    <t>ルーマニア</t>
  </si>
  <si>
    <t>ロシア</t>
  </si>
  <si>
    <t>スロバキア</t>
  </si>
  <si>
    <t>スロベニア</t>
  </si>
  <si>
    <t>スペイン</t>
    <phoneticPr fontId="16"/>
  </si>
  <si>
    <t>スウェーデン</t>
  </si>
  <si>
    <t>スイス</t>
  </si>
  <si>
    <t>英国</t>
  </si>
  <si>
    <t>セルビア</t>
  </si>
  <si>
    <t>ボスニア・ヘルツェゴビナ</t>
    <phoneticPr fontId="16"/>
  </si>
  <si>
    <t>キルギス</t>
  </si>
  <si>
    <t>タジキスタン</t>
  </si>
  <si>
    <t>モンテネグロ</t>
  </si>
  <si>
    <t>アゼルバイジャン</t>
  </si>
  <si>
    <t>リヒテンシュタイン</t>
  </si>
  <si>
    <t>ジョージア</t>
    <phoneticPr fontId="3"/>
  </si>
  <si>
    <t>アルメニア</t>
    <phoneticPr fontId="16"/>
  </si>
  <si>
    <t>コソボ</t>
  </si>
  <si>
    <t>トルクメニスタン</t>
  </si>
  <si>
    <t>モルドバ</t>
    <phoneticPr fontId="16"/>
  </si>
  <si>
    <t>キプロス</t>
    <phoneticPr fontId="16"/>
  </si>
  <si>
    <t>その他</t>
    <rPh sb="2" eb="3">
      <t>タ</t>
    </rPh>
    <phoneticPr fontId="16"/>
  </si>
  <si>
    <t>000</t>
    <phoneticPr fontId="16"/>
  </si>
  <si>
    <t>000</t>
  </si>
  <si>
    <t>日数</t>
    <rPh sb="0" eb="2">
      <t>ニッスウ</t>
    </rPh>
    <phoneticPr fontId="3"/>
  </si>
  <si>
    <t>支給対象月数</t>
    <rPh sb="0" eb="2">
      <t>シキュウ</t>
    </rPh>
    <rPh sb="2" eb="6">
      <t>タイショウツキスウ</t>
    </rPh>
    <phoneticPr fontId="3"/>
  </si>
  <si>
    <t>留学中に行ったインターンシップ等の報酬や他団体等から留学のための給付型奨学金を受けた場合は、その総額が、本事業による奨学金の総額を超えないことを確認した。</t>
    <rPh sb="53" eb="55">
      <t>ジギョウ</t>
    </rPh>
    <rPh sb="72" eb="74">
      <t>カクニン</t>
    </rPh>
    <phoneticPr fontId="6"/>
  </si>
  <si>
    <r>
      <t>受入先機関が発行する</t>
    </r>
    <r>
      <rPr>
        <u/>
        <sz val="10"/>
        <color rgb="FF000000"/>
        <rFont val="BIZ UDP明朝 Medium"/>
        <family val="1"/>
        <charset val="128"/>
      </rPr>
      <t>修了証明書</t>
    </r>
    <r>
      <rPr>
        <sz val="10"/>
        <color rgb="FF000000"/>
        <rFont val="BIZ UDP明朝 Medium"/>
        <family val="1"/>
        <charset val="128"/>
      </rPr>
      <t>について、発行日、派遣留学生氏名、発行者名（受入先機関名）、活動期間（開始日・終了日）が記載されていることを確認し、添付した。</t>
    </r>
    <rPh sb="0" eb="5">
      <t>ウケイレサキキカン</t>
    </rPh>
    <rPh sb="6" eb="8">
      <t>ハッコウ</t>
    </rPh>
    <rPh sb="10" eb="12">
      <t>シュウリョウ</t>
    </rPh>
    <rPh sb="12" eb="15">
      <t>ショウメイショ</t>
    </rPh>
    <rPh sb="32" eb="36">
      <t>ハッコウシャメイ</t>
    </rPh>
    <rPh sb="69" eb="71">
      <t>カクニン</t>
    </rPh>
    <rPh sb="73" eb="75">
      <t>テンプ</t>
    </rPh>
    <phoneticPr fontId="6"/>
  </si>
  <si>
    <t>【留学中の活動日】</t>
    <rPh sb="1" eb="3">
      <t>リュウガク</t>
    </rPh>
    <rPh sb="3" eb="4">
      <t>チュウ</t>
    </rPh>
    <rPh sb="5" eb="7">
      <t>カツドウ</t>
    </rPh>
    <rPh sb="7" eb="8">
      <t>ヒ</t>
    </rPh>
    <phoneticPr fontId="3"/>
  </si>
  <si>
    <t>官民協働海外留学支援制度～トビタテ！留学JAPAN新・日本代表プログラム～【拠点形成支援事業】「ＧＵＮＭＡグローバル人材育成事業」2026年度（第11期）</t>
    <phoneticPr fontId="6"/>
  </si>
  <si>
    <t>「ＧＵＮＭＡグローバル人材育成事業」運営協議会代表　殿</t>
    <phoneticPr fontId="6"/>
  </si>
  <si>
    <t>赤城</t>
    <rPh sb="0" eb="2">
      <t>アカギ</t>
    </rPh>
    <phoneticPr fontId="3"/>
  </si>
  <si>
    <t>教諭　群馬　次郎</t>
    <rPh sb="3" eb="5">
      <t>グンマ</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</si>
</sst>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quot;月&quot;"/>
    <numFmt numFmtId="178" formatCode="#&quot;年&quot;"/>
  </numFmts>
  <fonts count="37" x14ac:knownFonts="1">
    <font>
      <sz val="11"/>
      <name val="ＭＳ Ｐゴシック"/>
      <family val="3"/>
      <charset val="128"/>
    </font>
    <font>
      <sz val="10"/>
      <color theme="1"/>
      <name val="游ゴシック"/>
      <family val="2"/>
      <charset val="128"/>
      <scheme val="minor"/>
    </font>
    <font>
      <sz val="11"/>
      <name val="ＭＳ Ｐゴシック"/>
      <family val="3"/>
      <charset val="128"/>
    </font>
    <font>
      <sz val="6"/>
      <name val="ＭＳ Ｐゴシック"/>
      <family val="3"/>
      <charset val="128"/>
    </font>
    <font>
      <sz val="11"/>
      <color theme="1"/>
      <name val="游ゴシック"/>
      <family val="2"/>
      <scheme val="minor"/>
    </font>
    <font>
      <sz val="11"/>
      <color theme="1"/>
      <name val="BIZ UDP明朝 Medium"/>
      <family val="1"/>
      <charset val="128"/>
    </font>
    <font>
      <sz val="6"/>
      <name val="游ゴシック"/>
      <family val="3"/>
      <charset val="128"/>
      <scheme val="minor"/>
    </font>
    <font>
      <sz val="10.5"/>
      <color theme="1"/>
      <name val="BIZ UDP明朝 Medium"/>
      <family val="1"/>
      <charset val="128"/>
    </font>
    <font>
      <b/>
      <sz val="16"/>
      <color theme="1"/>
      <name val="BIZ UDP明朝 Medium"/>
      <family val="1"/>
      <charset val="128"/>
    </font>
    <font>
      <sz val="8"/>
      <color theme="1"/>
      <name val="BIZ UDP明朝 Medium"/>
      <family val="1"/>
      <charset val="128"/>
    </font>
    <font>
      <sz val="11"/>
      <color rgb="FFFF0000"/>
      <name val="BIZ UDP明朝 Medium"/>
      <family val="1"/>
      <charset val="128"/>
    </font>
    <font>
      <b/>
      <sz val="10.5"/>
      <color theme="1"/>
      <name val="BIZ UDP明朝 Medium"/>
      <family val="1"/>
      <charset val="128"/>
    </font>
    <font>
      <sz val="10.5"/>
      <color rgb="FF000000"/>
      <name val="BIZ UDP明朝 Medium"/>
      <family val="1"/>
      <charset val="128"/>
    </font>
    <font>
      <b/>
      <sz val="12"/>
      <color theme="1"/>
      <name val="BIZ UDP明朝 Medium"/>
      <family val="1"/>
      <charset val="128"/>
    </font>
    <font>
      <b/>
      <sz val="12"/>
      <color rgb="FF000000"/>
      <name val="BIZ UDP明朝 Medium"/>
      <family val="1"/>
      <charset val="128"/>
    </font>
    <font>
      <sz val="10.5"/>
      <color rgb="FFFF0000"/>
      <name val="BIZ UDP明朝 Medium"/>
      <family val="1"/>
      <charset val="128"/>
    </font>
    <font>
      <sz val="6"/>
      <name val="游ゴシック"/>
      <family val="2"/>
      <charset val="128"/>
      <scheme val="minor"/>
    </font>
    <font>
      <sz val="10"/>
      <color theme="1"/>
      <name val="BIZ UDP明朝 Medium"/>
      <family val="1"/>
      <charset val="128"/>
    </font>
    <font>
      <u/>
      <sz val="10.5"/>
      <color theme="1"/>
      <name val="BIZ UDP明朝 Medium"/>
      <family val="1"/>
      <charset val="128"/>
    </font>
    <font>
      <b/>
      <sz val="11"/>
      <color indexed="8"/>
      <name val="ＭＳ Ｐゴシック"/>
      <family val="3"/>
      <charset val="128"/>
    </font>
    <font>
      <sz val="11"/>
      <color indexed="8"/>
      <name val="ＭＳ Ｐゴシック"/>
      <family val="3"/>
      <charset val="128"/>
    </font>
    <font>
      <sz val="11"/>
      <color theme="1"/>
      <name val="游ゴシック"/>
      <family val="2"/>
      <charset val="128"/>
      <scheme val="minor"/>
    </font>
    <font>
      <sz val="9"/>
      <color indexed="8"/>
      <name val="ＭＳ Ｐゴシック"/>
      <family val="3"/>
      <charset val="128"/>
    </font>
    <font>
      <sz val="10"/>
      <color indexed="8"/>
      <name val="ＭＳ Ｐゴシック"/>
      <family val="3"/>
      <charset val="128"/>
    </font>
    <font>
      <sz val="11"/>
      <color rgb="FF3F3F76"/>
      <name val="游ゴシック"/>
      <family val="2"/>
      <charset val="128"/>
      <scheme val="minor"/>
    </font>
    <font>
      <b/>
      <sz val="10.5"/>
      <color rgb="FF000000"/>
      <name val="BIZ UDP明朝 Medium"/>
      <family val="1"/>
      <charset val="128"/>
    </font>
    <font>
      <sz val="11"/>
      <name val="BIZ UDP明朝 Medium"/>
      <family val="1"/>
      <charset val="128"/>
    </font>
    <font>
      <sz val="9"/>
      <name val="BIZ UDP明朝 Medium"/>
      <family val="1"/>
      <charset val="128"/>
    </font>
    <font>
      <b/>
      <sz val="11"/>
      <color theme="1"/>
      <name val="BIZ UDP明朝 Medium"/>
      <family val="1"/>
      <charset val="128"/>
    </font>
    <font>
      <sz val="10"/>
      <color rgb="FF000000"/>
      <name val="BIZ UDP明朝 Medium"/>
      <family val="1"/>
      <charset val="128"/>
    </font>
    <font>
      <sz val="11"/>
      <color rgb="FF000000"/>
      <name val="BIZ UDP明朝 Medium"/>
      <family val="1"/>
      <charset val="128"/>
    </font>
    <font>
      <sz val="11"/>
      <color theme="0"/>
      <name val="BIZ UDP明朝 Medium"/>
      <family val="1"/>
      <charset val="128"/>
    </font>
    <font>
      <sz val="10"/>
      <color rgb="FFFF0000"/>
      <name val="BIZ UDP明朝 Medium"/>
      <family val="1"/>
      <charset val="128"/>
    </font>
    <font>
      <sz val="8"/>
      <color rgb="FFFF0000"/>
      <name val="BIZ UDP明朝 Medium"/>
      <family val="1"/>
      <charset val="128"/>
    </font>
    <font>
      <b/>
      <i/>
      <u/>
      <sz val="12"/>
      <color rgb="FF7030A0"/>
      <name val="BIZ UDP明朝 Medium"/>
      <family val="1"/>
      <charset val="128"/>
    </font>
    <font>
      <b/>
      <sz val="10"/>
      <color rgb="FFFF0000"/>
      <name val="BIZ UDP明朝 Medium"/>
      <family val="1"/>
      <charset val="128"/>
    </font>
    <font>
      <u/>
      <sz val="10"/>
      <color rgb="FF000000"/>
      <name val="BIZ UDP明朝 Medium"/>
      <family val="1"/>
      <charset val="128"/>
    </font>
  </fonts>
  <fills count="7">
    <fill>
      <patternFill patternType="none"/>
    </fill>
    <fill>
      <patternFill patternType="gray125"/>
    </fill>
    <fill>
      <patternFill patternType="solid">
        <fgColor theme="8" tint="0.79998168889431442"/>
        <bgColor indexed="64"/>
      </patternFill>
    </fill>
    <fill>
      <patternFill patternType="solid">
        <fgColor theme="2"/>
        <bgColor indexed="64"/>
      </patternFill>
    </fill>
    <fill>
      <patternFill patternType="solid">
        <fgColor theme="7" tint="0.79998168889431442"/>
        <bgColor indexed="64"/>
      </patternFill>
    </fill>
    <fill>
      <patternFill patternType="solid">
        <fgColor theme="2" tint="-0.499984740745262"/>
        <bgColor indexed="64"/>
      </patternFill>
    </fill>
    <fill>
      <patternFill patternType="solid">
        <fgColor theme="0"/>
        <bgColor indexed="64"/>
      </patternFill>
    </fill>
  </fills>
  <borders count="61">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style="medium">
        <color indexed="64"/>
      </right>
      <top/>
      <bottom style="medium">
        <color indexed="64"/>
      </bottom>
      <diagonal/>
    </border>
  </borders>
  <cellStyleXfs count="10">
    <xf numFmtId="0" fontId="0" fillId="0" borderId="0"/>
    <xf numFmtId="38" fontId="2" fillId="0" borderId="0" applyFont="0" applyFill="0" applyBorder="0" applyAlignment="0" applyProtection="0">
      <alignment vertical="center"/>
    </xf>
    <xf numFmtId="0" fontId="2" fillId="0" borderId="0">
      <alignment vertical="center"/>
    </xf>
    <xf numFmtId="0" fontId="4" fillId="0" borderId="0"/>
    <xf numFmtId="38" fontId="4" fillId="0" borderId="0" applyFont="0" applyFill="0" applyBorder="0" applyAlignment="0" applyProtection="0">
      <alignment vertical="center"/>
    </xf>
    <xf numFmtId="0" fontId="2" fillId="0" borderId="0">
      <alignment vertical="center"/>
    </xf>
    <xf numFmtId="38" fontId="21" fillId="0" borderId="0" applyFont="0" applyFill="0" applyBorder="0" applyAlignment="0" applyProtection="0">
      <alignment vertical="center"/>
    </xf>
    <xf numFmtId="0" fontId="2" fillId="0" borderId="0">
      <alignment vertical="center"/>
    </xf>
    <xf numFmtId="0" fontId="21" fillId="0" borderId="0">
      <alignment vertical="center"/>
    </xf>
    <xf numFmtId="0" fontId="4" fillId="0" borderId="0"/>
  </cellStyleXfs>
  <cellXfs count="271">
    <xf numFmtId="0" fontId="0" fillId="0" borderId="0" xfId="0"/>
    <xf numFmtId="0" fontId="19" fillId="0" borderId="0" xfId="5" applyFont="1" applyAlignment="1">
      <alignment horizontal="left" vertical="center"/>
    </xf>
    <xf numFmtId="0" fontId="20" fillId="0" borderId="0" xfId="5" applyFont="1" applyAlignment="1">
      <alignment horizontal="left" vertical="center"/>
    </xf>
    <xf numFmtId="0" fontId="20" fillId="0" borderId="0" xfId="5" applyFont="1">
      <alignment vertical="center"/>
    </xf>
    <xf numFmtId="0" fontId="20" fillId="0" borderId="0" xfId="5" applyFont="1" applyAlignment="1">
      <alignment horizontal="center" vertical="center"/>
    </xf>
    <xf numFmtId="38" fontId="20" fillId="0" borderId="0" xfId="6" applyFont="1">
      <alignment vertical="center"/>
    </xf>
    <xf numFmtId="0" fontId="22" fillId="0" borderId="0" xfId="5" applyFont="1">
      <alignment vertical="center"/>
    </xf>
    <xf numFmtId="0" fontId="20" fillId="2" borderId="2" xfId="5" applyFont="1" applyFill="1" applyBorder="1" applyAlignment="1">
      <alignment horizontal="center" vertical="center" wrapText="1"/>
    </xf>
    <xf numFmtId="0" fontId="20" fillId="2" borderId="2" xfId="5" applyFont="1" applyFill="1" applyBorder="1" applyAlignment="1">
      <alignment horizontal="center" vertical="center" wrapText="1" shrinkToFit="1"/>
    </xf>
    <xf numFmtId="38" fontId="20" fillId="2" borderId="2" xfId="6" applyFont="1" applyFill="1" applyBorder="1" applyAlignment="1">
      <alignment horizontal="center" vertical="center" wrapText="1"/>
    </xf>
    <xf numFmtId="0" fontId="22" fillId="2" borderId="2" xfId="5" applyFont="1" applyFill="1" applyBorder="1" applyAlignment="1">
      <alignment horizontal="center" vertical="center" wrapText="1"/>
    </xf>
    <xf numFmtId="0" fontId="23" fillId="0" borderId="0" xfId="5" applyFont="1" applyAlignment="1">
      <alignment horizontal="center" vertical="center" wrapText="1"/>
    </xf>
    <xf numFmtId="0" fontId="20" fillId="0" borderId="0" xfId="5" applyFont="1" applyAlignment="1">
      <alignment horizontal="center" vertical="center" wrapText="1"/>
    </xf>
    <xf numFmtId="0" fontId="20" fillId="0" borderId="2" xfId="7" applyFont="1" applyBorder="1" applyAlignment="1">
      <alignment horizontal="center" vertical="center" wrapText="1"/>
    </xf>
    <xf numFmtId="0" fontId="22" fillId="0" borderId="2" xfId="7" applyFont="1" applyBorder="1">
      <alignment vertical="center"/>
    </xf>
    <xf numFmtId="38" fontId="20" fillId="0" borderId="2" xfId="6" applyFont="1" applyBorder="1">
      <alignment vertical="center"/>
    </xf>
    <xf numFmtId="0" fontId="20" fillId="0" borderId="20" xfId="5" applyFont="1" applyBorder="1" applyAlignment="1">
      <alignment horizontal="left" vertical="center"/>
    </xf>
    <xf numFmtId="0" fontId="20" fillId="0" borderId="21" xfId="5" applyFont="1" applyBorder="1" applyAlignment="1">
      <alignment horizontal="left" vertical="center"/>
    </xf>
    <xf numFmtId="0" fontId="20" fillId="0" borderId="21" xfId="5" applyFont="1" applyBorder="1">
      <alignment vertical="center"/>
    </xf>
    <xf numFmtId="0" fontId="20" fillId="0" borderId="21" xfId="5" applyFont="1" applyBorder="1" applyAlignment="1">
      <alignment horizontal="center" vertical="center"/>
    </xf>
    <xf numFmtId="38" fontId="20" fillId="0" borderId="22" xfId="6" applyFont="1" applyBorder="1">
      <alignment vertical="center"/>
    </xf>
    <xf numFmtId="0" fontId="22" fillId="0" borderId="22" xfId="5" applyFont="1" applyBorder="1">
      <alignment vertical="center"/>
    </xf>
    <xf numFmtId="0" fontId="20" fillId="0" borderId="23" xfId="5" applyFont="1" applyBorder="1" applyAlignment="1">
      <alignment horizontal="left" vertical="center"/>
    </xf>
    <xf numFmtId="0" fontId="20" fillId="0" borderId="23" xfId="5" applyFont="1" applyBorder="1">
      <alignment vertical="center"/>
    </xf>
    <xf numFmtId="0" fontId="20" fillId="0" borderId="23" xfId="5" applyFont="1" applyBorder="1" applyAlignment="1">
      <alignment horizontal="center" vertical="center"/>
    </xf>
    <xf numFmtId="38" fontId="20" fillId="0" borderId="23" xfId="6" applyFont="1" applyBorder="1">
      <alignment vertical="center"/>
    </xf>
    <xf numFmtId="0" fontId="22" fillId="0" borderId="23" xfId="5" applyFont="1" applyBorder="1">
      <alignment vertical="center"/>
    </xf>
    <xf numFmtId="0" fontId="20" fillId="0" borderId="24" xfId="5" applyFont="1" applyBorder="1" applyAlignment="1">
      <alignment horizontal="left" vertical="center"/>
    </xf>
    <xf numFmtId="0" fontId="20" fillId="0" borderId="24" xfId="5" applyFont="1" applyBorder="1">
      <alignment vertical="center"/>
    </xf>
    <xf numFmtId="0" fontId="20" fillId="0" borderId="25" xfId="5" applyFont="1" applyBorder="1">
      <alignment vertical="center"/>
    </xf>
    <xf numFmtId="0" fontId="20" fillId="0" borderId="25" xfId="5" applyFont="1" applyBorder="1" applyAlignment="1">
      <alignment horizontal="center" vertical="center"/>
    </xf>
    <xf numFmtId="38" fontId="20" fillId="0" borderId="25" xfId="6" applyFont="1" applyBorder="1">
      <alignment vertical="center"/>
    </xf>
    <xf numFmtId="0" fontId="22" fillId="0" borderId="25" xfId="5" applyFont="1" applyBorder="1">
      <alignment vertical="center"/>
    </xf>
    <xf numFmtId="0" fontId="20" fillId="0" borderId="19" xfId="5" applyFont="1" applyBorder="1" applyAlignment="1">
      <alignment horizontal="left" vertical="center"/>
    </xf>
    <xf numFmtId="0" fontId="20" fillId="0" borderId="22" xfId="5" applyFont="1" applyBorder="1" applyAlignment="1">
      <alignment horizontal="left" vertical="center"/>
    </xf>
    <xf numFmtId="0" fontId="20" fillId="0" borderId="22" xfId="5" applyFont="1" applyBorder="1">
      <alignment vertical="center"/>
    </xf>
    <xf numFmtId="0" fontId="20" fillId="0" borderId="22" xfId="5" applyFont="1" applyBorder="1" applyAlignment="1">
      <alignment horizontal="center" vertical="center"/>
    </xf>
    <xf numFmtId="0" fontId="20" fillId="0" borderId="26" xfId="5" applyFont="1" applyBorder="1" applyAlignment="1">
      <alignment horizontal="left" vertical="center"/>
    </xf>
    <xf numFmtId="0" fontId="20" fillId="0" borderId="25" xfId="5" applyFont="1" applyBorder="1" applyAlignment="1">
      <alignment horizontal="left" vertical="center"/>
    </xf>
    <xf numFmtId="0" fontId="2" fillId="0" borderId="20" xfId="5" applyBorder="1" applyAlignment="1">
      <alignment horizontal="left" vertical="center"/>
    </xf>
    <xf numFmtId="0" fontId="2" fillId="0" borderId="20" xfId="5" applyBorder="1">
      <alignment vertical="center"/>
    </xf>
    <xf numFmtId="0" fontId="2" fillId="0" borderId="25" xfId="5" applyBorder="1" applyAlignment="1">
      <alignment horizontal="left" vertical="center"/>
    </xf>
    <xf numFmtId="0" fontId="2" fillId="0" borderId="25" xfId="5" applyBorder="1">
      <alignment vertical="center"/>
    </xf>
    <xf numFmtId="0" fontId="2" fillId="0" borderId="23" xfId="5" applyBorder="1" applyAlignment="1">
      <alignment horizontal="left" vertical="center"/>
    </xf>
    <xf numFmtId="0" fontId="2" fillId="0" borderId="23" xfId="5" applyBorder="1">
      <alignment vertical="center"/>
    </xf>
    <xf numFmtId="0" fontId="2" fillId="0" borderId="24" xfId="5" applyBorder="1" applyAlignment="1">
      <alignment horizontal="left" vertical="center"/>
    </xf>
    <xf numFmtId="0" fontId="2" fillId="0" borderId="24" xfId="5" applyBorder="1">
      <alignment vertical="center"/>
    </xf>
    <xf numFmtId="0" fontId="20" fillId="0" borderId="26" xfId="5" applyFont="1" applyBorder="1">
      <alignment vertical="center"/>
    </xf>
    <xf numFmtId="0" fontId="20" fillId="0" borderId="26" xfId="5" applyFont="1" applyBorder="1" applyAlignment="1">
      <alignment horizontal="center" vertical="center"/>
    </xf>
    <xf numFmtId="38" fontId="20" fillId="0" borderId="26" xfId="6" applyFont="1" applyBorder="1">
      <alignment vertical="center"/>
    </xf>
    <xf numFmtId="0" fontId="22" fillId="0" borderId="26" xfId="5" applyFont="1" applyBorder="1">
      <alignment vertical="center"/>
    </xf>
    <xf numFmtId="0" fontId="2" fillId="0" borderId="21" xfId="5" applyBorder="1" applyAlignment="1">
      <alignment horizontal="left" vertical="center"/>
    </xf>
    <xf numFmtId="0" fontId="20" fillId="0" borderId="26" xfId="5" quotePrefix="1" applyFont="1" applyBorder="1" applyAlignment="1">
      <alignment horizontal="left" vertical="center"/>
    </xf>
    <xf numFmtId="38" fontId="14" fillId="0" borderId="0" xfId="4" applyFont="1" applyFill="1" applyBorder="1" applyAlignment="1" applyProtection="1">
      <alignment vertical="center"/>
    </xf>
    <xf numFmtId="0" fontId="1" fillId="0" borderId="0" xfId="8" applyFont="1">
      <alignment vertical="center"/>
    </xf>
    <xf numFmtId="0" fontId="5" fillId="0" borderId="0" xfId="3" applyFont="1" applyAlignment="1">
      <alignment horizontal="left" vertical="center"/>
    </xf>
    <xf numFmtId="0" fontId="7" fillId="0" borderId="0" xfId="3" applyFont="1" applyAlignment="1">
      <alignment vertical="center"/>
    </xf>
    <xf numFmtId="0" fontId="5" fillId="0" borderId="2" xfId="3" applyFont="1" applyBorder="1" applyAlignment="1">
      <alignment horizontal="left" vertical="center"/>
    </xf>
    <xf numFmtId="0" fontId="9" fillId="0" borderId="0" xfId="3" applyFont="1" applyAlignment="1">
      <alignment horizontal="left" vertical="center"/>
    </xf>
    <xf numFmtId="0" fontId="10" fillId="0" borderId="0" xfId="3" applyFont="1" applyAlignment="1">
      <alignment horizontal="left" vertical="center"/>
    </xf>
    <xf numFmtId="0" fontId="7" fillId="0" borderId="0" xfId="3" applyFont="1" applyAlignment="1">
      <alignment horizontal="left" vertical="center"/>
    </xf>
    <xf numFmtId="0" fontId="7" fillId="0" borderId="0" xfId="0" applyFont="1" applyAlignment="1">
      <alignment horizontal="left" vertical="center"/>
    </xf>
    <xf numFmtId="0" fontId="5" fillId="0" borderId="0" xfId="3" applyFont="1" applyAlignment="1">
      <alignment vertical="center"/>
    </xf>
    <xf numFmtId="0" fontId="28" fillId="0" borderId="0" xfId="0" applyFont="1" applyAlignment="1">
      <alignment horizontal="left" vertical="center"/>
    </xf>
    <xf numFmtId="0" fontId="12" fillId="0" borderId="0" xfId="3" applyFont="1" applyAlignment="1">
      <alignment vertical="center"/>
    </xf>
    <xf numFmtId="0" fontId="17" fillId="0" borderId="0" xfId="3" applyFont="1" applyAlignment="1">
      <alignment horizontal="center" vertical="center" wrapText="1"/>
    </xf>
    <xf numFmtId="0" fontId="11" fillId="0" borderId="0" xfId="3" applyFont="1" applyAlignment="1">
      <alignment horizontal="center" vertical="center"/>
    </xf>
    <xf numFmtId="0" fontId="17" fillId="0" borderId="0" xfId="3" applyFont="1" applyAlignment="1">
      <alignment horizontal="left" vertical="center"/>
    </xf>
    <xf numFmtId="0" fontId="11" fillId="0" borderId="0" xfId="3" applyFont="1" applyAlignment="1">
      <alignment horizontal="left" vertical="center"/>
    </xf>
    <xf numFmtId="0" fontId="25" fillId="0" borderId="0" xfId="3" applyFont="1" applyAlignment="1">
      <alignment vertical="center" wrapText="1"/>
    </xf>
    <xf numFmtId="0" fontId="25" fillId="0" borderId="0" xfId="3" applyFont="1" applyAlignment="1">
      <alignment vertical="center"/>
    </xf>
    <xf numFmtId="0" fontId="13" fillId="0" borderId="0" xfId="3" applyFont="1" applyAlignment="1">
      <alignment vertical="center"/>
    </xf>
    <xf numFmtId="0" fontId="12" fillId="0" borderId="0" xfId="3" applyFont="1" applyAlignment="1">
      <alignment horizontal="center" vertical="center"/>
    </xf>
    <xf numFmtId="0" fontId="25" fillId="0" borderId="0" xfId="3" applyFont="1" applyAlignment="1">
      <alignment horizontal="center" vertical="center" wrapText="1"/>
    </xf>
    <xf numFmtId="0" fontId="12" fillId="0" borderId="0" xfId="3" applyFont="1" applyAlignment="1">
      <alignment vertical="center" wrapText="1"/>
    </xf>
    <xf numFmtId="0" fontId="30" fillId="0" borderId="0" xfId="3" applyFont="1" applyAlignment="1">
      <alignment vertical="center"/>
    </xf>
    <xf numFmtId="0" fontId="29" fillId="0" borderId="0" xfId="3" applyFont="1" applyAlignment="1">
      <alignment vertical="center"/>
    </xf>
    <xf numFmtId="0" fontId="18" fillId="0" borderId="0" xfId="3" applyFont="1" applyAlignment="1">
      <alignment horizontal="left" vertical="center"/>
    </xf>
    <xf numFmtId="0" fontId="27" fillId="3" borderId="43" xfId="0" applyFont="1" applyFill="1" applyBorder="1" applyAlignment="1">
      <alignment vertical="center" shrinkToFit="1"/>
    </xf>
    <xf numFmtId="0" fontId="27" fillId="3" borderId="44" xfId="0" applyFont="1" applyFill="1" applyBorder="1" applyAlignment="1">
      <alignment vertical="center" shrinkToFit="1"/>
    </xf>
    <xf numFmtId="0" fontId="27" fillId="3" borderId="45" xfId="0" applyFont="1" applyFill="1" applyBorder="1" applyAlignment="1">
      <alignment vertical="center" shrinkToFit="1"/>
    </xf>
    <xf numFmtId="0" fontId="26" fillId="4" borderId="51" xfId="0" applyFont="1" applyFill="1" applyBorder="1" applyAlignment="1" applyProtection="1">
      <alignment horizontal="center" vertical="center" shrinkToFit="1"/>
      <protection locked="0"/>
    </xf>
    <xf numFmtId="0" fontId="26" fillId="4" borderId="49" xfId="0" applyFont="1" applyFill="1" applyBorder="1" applyAlignment="1" applyProtection="1">
      <alignment horizontal="center" vertical="center" shrinkToFit="1"/>
      <protection locked="0"/>
    </xf>
    <xf numFmtId="0" fontId="26" fillId="4" borderId="52" xfId="0" applyFont="1" applyFill="1" applyBorder="1" applyAlignment="1" applyProtection="1">
      <alignment horizontal="center" vertical="center" shrinkToFit="1"/>
      <protection locked="0"/>
    </xf>
    <xf numFmtId="0" fontId="27" fillId="3" borderId="32" xfId="0" applyFont="1" applyFill="1" applyBorder="1" applyAlignment="1">
      <alignment vertical="center" shrinkToFit="1"/>
    </xf>
    <xf numFmtId="0" fontId="27" fillId="3" borderId="33" xfId="0" applyFont="1" applyFill="1" applyBorder="1" applyAlignment="1">
      <alignment vertical="center" shrinkToFit="1"/>
    </xf>
    <xf numFmtId="0" fontId="27" fillId="3" borderId="54" xfId="0" applyFont="1" applyFill="1" applyBorder="1" applyAlignment="1">
      <alignment vertical="center" shrinkToFit="1"/>
    </xf>
    <xf numFmtId="0" fontId="10" fillId="4" borderId="35" xfId="0" applyFont="1" applyFill="1" applyBorder="1" applyAlignment="1" applyProtection="1">
      <alignment horizontal="center" vertical="center" shrinkToFit="1"/>
      <protection locked="0"/>
    </xf>
    <xf numFmtId="0" fontId="10" fillId="4" borderId="36" xfId="0" applyFont="1" applyFill="1" applyBorder="1" applyAlignment="1" applyProtection="1">
      <alignment horizontal="center" vertical="center" shrinkToFit="1"/>
      <protection locked="0"/>
    </xf>
    <xf numFmtId="0" fontId="10" fillId="4" borderId="37" xfId="0" applyFont="1" applyFill="1" applyBorder="1" applyAlignment="1" applyProtection="1">
      <alignment horizontal="center" vertical="center" shrinkToFit="1"/>
      <protection locked="0"/>
    </xf>
    <xf numFmtId="14" fontId="5" fillId="0" borderId="0" xfId="3" applyNumberFormat="1" applyFont="1" applyAlignment="1">
      <alignment horizontal="left" vertical="center"/>
    </xf>
    <xf numFmtId="56" fontId="5" fillId="0" borderId="0" xfId="3" applyNumberFormat="1" applyFont="1" applyAlignment="1">
      <alignment horizontal="left" vertical="center"/>
    </xf>
    <xf numFmtId="0" fontId="10" fillId="0" borderId="0" xfId="9" applyFont="1" applyAlignment="1">
      <alignment horizontal="left" vertical="center"/>
    </xf>
    <xf numFmtId="0" fontId="5" fillId="0" borderId="0" xfId="3" applyFont="1" applyAlignment="1" applyProtection="1">
      <alignment horizontal="center" vertical="center"/>
      <protection locked="0"/>
    </xf>
    <xf numFmtId="0" fontId="12" fillId="0" borderId="0" xfId="2" applyFont="1" applyAlignment="1">
      <alignment horizontal="left" vertical="center" wrapText="1"/>
    </xf>
    <xf numFmtId="0" fontId="29" fillId="0" borderId="0" xfId="2" applyFont="1" applyAlignment="1" applyProtection="1">
      <alignment horizontal="left" vertical="center" wrapText="1"/>
      <protection locked="0"/>
    </xf>
    <xf numFmtId="0" fontId="28" fillId="6" borderId="0" xfId="3" applyFont="1" applyFill="1" applyAlignment="1">
      <alignment horizontal="left" vertical="center"/>
    </xf>
    <xf numFmtId="0" fontId="15" fillId="0" borderId="0" xfId="3" applyFont="1" applyAlignment="1">
      <alignment horizontal="left" vertical="center"/>
    </xf>
    <xf numFmtId="0" fontId="34" fillId="0" borderId="0" xfId="3" applyFont="1" applyAlignment="1">
      <alignment horizontal="left" vertical="center"/>
    </xf>
    <xf numFmtId="0" fontId="26" fillId="2" borderId="35" xfId="0" applyFont="1" applyFill="1" applyBorder="1" applyAlignment="1" applyProtection="1">
      <alignment horizontal="center" vertical="center" shrinkToFit="1"/>
      <protection locked="0"/>
    </xf>
    <xf numFmtId="0" fontId="26" fillId="2" borderId="36" xfId="0" applyFont="1" applyFill="1" applyBorder="1" applyAlignment="1" applyProtection="1">
      <alignment horizontal="center" vertical="center" shrinkToFit="1"/>
      <protection locked="0"/>
    </xf>
    <xf numFmtId="0" fontId="26" fillId="2" borderId="37" xfId="0" applyFont="1" applyFill="1" applyBorder="1" applyAlignment="1" applyProtection="1">
      <alignment horizontal="center" vertical="center" shrinkToFit="1"/>
      <protection locked="0"/>
    </xf>
    <xf numFmtId="0" fontId="26" fillId="2" borderId="51" xfId="0" applyFont="1" applyFill="1" applyBorder="1" applyAlignment="1" applyProtection="1">
      <alignment horizontal="center" vertical="center" shrinkToFit="1"/>
      <protection locked="0"/>
    </xf>
    <xf numFmtId="0" fontId="26" fillId="2" borderId="49" xfId="0" applyFont="1" applyFill="1" applyBorder="1" applyAlignment="1" applyProtection="1">
      <alignment horizontal="center" vertical="center" shrinkToFit="1"/>
      <protection locked="0"/>
    </xf>
    <xf numFmtId="0" fontId="26" fillId="2" borderId="52" xfId="0" applyFont="1" applyFill="1" applyBorder="1" applyAlignment="1" applyProtection="1">
      <alignment horizontal="center" vertical="center" shrinkToFit="1"/>
      <protection locked="0"/>
    </xf>
    <xf numFmtId="0" fontId="7" fillId="0" borderId="0" xfId="3" applyFont="1" applyAlignment="1">
      <alignment horizontal="center" vertical="center"/>
    </xf>
    <xf numFmtId="0" fontId="5" fillId="0" borderId="0" xfId="3" applyFont="1" applyAlignment="1">
      <alignment horizontal="right" vertical="center"/>
    </xf>
    <xf numFmtId="0" fontId="10" fillId="2" borderId="36" xfId="0" applyFont="1" applyFill="1" applyBorder="1" applyAlignment="1" applyProtection="1">
      <alignment horizontal="center" vertical="center" shrinkToFit="1"/>
      <protection locked="0"/>
    </xf>
    <xf numFmtId="0" fontId="26" fillId="2" borderId="60" xfId="0" applyFont="1" applyFill="1" applyBorder="1" applyAlignment="1" applyProtection="1">
      <alignment horizontal="center" vertical="center" shrinkToFit="1"/>
      <protection locked="0"/>
    </xf>
    <xf numFmtId="0" fontId="7" fillId="0" borderId="0" xfId="0" applyFont="1" applyAlignment="1" applyProtection="1">
      <alignment horizontal="left" vertical="center"/>
      <protection locked="0"/>
    </xf>
    <xf numFmtId="0" fontId="5" fillId="0" borderId="0" xfId="3" applyFont="1" applyAlignment="1" applyProtection="1">
      <alignment horizontal="left" vertical="center"/>
      <protection locked="0"/>
    </xf>
    <xf numFmtId="0" fontId="5" fillId="0" borderId="0" xfId="3" applyFont="1" applyAlignment="1">
      <alignment horizontal="right" vertical="center"/>
    </xf>
    <xf numFmtId="0" fontId="5" fillId="0" borderId="0" xfId="3" applyFont="1" applyAlignment="1" applyProtection="1">
      <alignment horizontal="right" vertical="center"/>
      <protection locked="0"/>
    </xf>
    <xf numFmtId="0" fontId="31" fillId="0" borderId="0" xfId="3" applyFont="1" applyAlignment="1">
      <alignment horizontal="center" vertical="center"/>
    </xf>
    <xf numFmtId="0" fontId="7" fillId="0" borderId="0" xfId="3" applyFont="1" applyAlignment="1" applyProtection="1">
      <alignment horizontal="center" vertical="center"/>
      <protection locked="0"/>
    </xf>
    <xf numFmtId="0" fontId="8" fillId="0" borderId="0" xfId="3" applyFont="1" applyAlignment="1">
      <alignment horizontal="center" vertical="center"/>
    </xf>
    <xf numFmtId="0" fontId="7" fillId="3" borderId="2" xfId="0" applyFont="1" applyFill="1" applyBorder="1" applyAlignment="1">
      <alignment horizontal="center" vertical="center"/>
    </xf>
    <xf numFmtId="0" fontId="5" fillId="0" borderId="2" xfId="3" applyFont="1" applyBorder="1" applyAlignment="1" applyProtection="1">
      <alignment horizontal="left" vertical="center"/>
      <protection locked="0"/>
    </xf>
    <xf numFmtId="0" fontId="11" fillId="3" borderId="31" xfId="3" applyFont="1" applyFill="1" applyBorder="1" applyAlignment="1">
      <alignment horizontal="center" vertical="center"/>
    </xf>
    <xf numFmtId="0" fontId="11" fillId="3" borderId="15" xfId="3" applyFont="1" applyFill="1" applyBorder="1" applyAlignment="1">
      <alignment horizontal="center" vertical="center"/>
    </xf>
    <xf numFmtId="0" fontId="5" fillId="3" borderId="28" xfId="3" applyFont="1" applyFill="1" applyBorder="1" applyAlignment="1">
      <alignment horizontal="center" vertical="center" wrapText="1"/>
    </xf>
    <xf numFmtId="0" fontId="5" fillId="3" borderId="29" xfId="3" applyFont="1" applyFill="1" applyBorder="1" applyAlignment="1">
      <alignment horizontal="center" vertical="center" wrapText="1"/>
    </xf>
    <xf numFmtId="0" fontId="5" fillId="3" borderId="30" xfId="3" applyFont="1" applyFill="1" applyBorder="1" applyAlignment="1">
      <alignment horizontal="center" vertical="center" wrapText="1"/>
    </xf>
    <xf numFmtId="0" fontId="11" fillId="0" borderId="31" xfId="3" applyFont="1" applyBorder="1" applyAlignment="1">
      <alignment horizontal="center" vertical="center"/>
    </xf>
    <xf numFmtId="0" fontId="11" fillId="0" borderId="30" xfId="3" applyFont="1" applyBorder="1" applyAlignment="1">
      <alignment horizontal="center" vertical="center"/>
    </xf>
    <xf numFmtId="0" fontId="11" fillId="3" borderId="14" xfId="3" applyFont="1" applyFill="1" applyBorder="1" applyAlignment="1">
      <alignment horizontal="center" vertical="center"/>
    </xf>
    <xf numFmtId="0" fontId="11" fillId="3" borderId="27" xfId="3" applyFont="1" applyFill="1" applyBorder="1" applyAlignment="1">
      <alignment horizontal="center" vertical="center"/>
    </xf>
    <xf numFmtId="0" fontId="5" fillId="3" borderId="8" xfId="3" applyFont="1" applyFill="1" applyBorder="1" applyAlignment="1">
      <alignment horizontal="center" vertical="center"/>
    </xf>
    <xf numFmtId="0" fontId="5" fillId="3" borderId="10" xfId="3" applyFont="1" applyFill="1" applyBorder="1" applyAlignment="1">
      <alignment horizontal="center" vertical="center"/>
    </xf>
    <xf numFmtId="0" fontId="5" fillId="3" borderId="11" xfId="3" applyFont="1" applyFill="1" applyBorder="1" applyAlignment="1">
      <alignment horizontal="center" vertical="center"/>
    </xf>
    <xf numFmtId="178" fontId="5" fillId="3" borderId="8" xfId="3" applyNumberFormat="1" applyFont="1" applyFill="1" applyBorder="1" applyAlignment="1">
      <alignment horizontal="center" vertical="center" wrapText="1"/>
    </xf>
    <xf numFmtId="178" fontId="5" fillId="3" borderId="10" xfId="3" applyNumberFormat="1" applyFont="1" applyFill="1" applyBorder="1" applyAlignment="1">
      <alignment horizontal="center" vertical="center" wrapText="1"/>
    </xf>
    <xf numFmtId="178" fontId="5" fillId="3" borderId="11" xfId="3" applyNumberFormat="1" applyFont="1" applyFill="1" applyBorder="1" applyAlignment="1">
      <alignment horizontal="center" vertical="center" wrapText="1"/>
    </xf>
    <xf numFmtId="178" fontId="5" fillId="5" borderId="8" xfId="3" applyNumberFormat="1" applyFont="1" applyFill="1" applyBorder="1" applyAlignment="1">
      <alignment horizontal="center" vertical="center"/>
    </xf>
    <xf numFmtId="178" fontId="5" fillId="5" borderId="10" xfId="3" applyNumberFormat="1" applyFont="1" applyFill="1" applyBorder="1" applyAlignment="1">
      <alignment horizontal="center" vertical="center"/>
    </xf>
    <xf numFmtId="178" fontId="5" fillId="5" borderId="11" xfId="3" applyNumberFormat="1" applyFont="1" applyFill="1" applyBorder="1" applyAlignment="1">
      <alignment horizontal="center" vertical="center"/>
    </xf>
    <xf numFmtId="0" fontId="7" fillId="0" borderId="0" xfId="3" applyFont="1" applyAlignment="1">
      <alignment horizontal="center" vertical="center"/>
    </xf>
    <xf numFmtId="38" fontId="28" fillId="0" borderId="31" xfId="1" applyFont="1" applyFill="1" applyBorder="1" applyAlignment="1" applyProtection="1">
      <alignment horizontal="center" vertical="center" wrapText="1"/>
    </xf>
    <xf numFmtId="38" fontId="28" fillId="0" borderId="29" xfId="1" applyFont="1" applyFill="1" applyBorder="1" applyAlignment="1" applyProtection="1">
      <alignment horizontal="center" vertical="center" wrapText="1"/>
    </xf>
    <xf numFmtId="38" fontId="28" fillId="0" borderId="30" xfId="1" applyFont="1" applyFill="1" applyBorder="1" applyAlignment="1" applyProtection="1">
      <alignment horizontal="center" vertical="center" wrapText="1"/>
    </xf>
    <xf numFmtId="0" fontId="5" fillId="3" borderId="29" xfId="3" applyFont="1" applyFill="1" applyBorder="1" applyAlignment="1">
      <alignment horizontal="center" vertical="center"/>
    </xf>
    <xf numFmtId="0" fontId="5" fillId="3" borderId="30" xfId="3" applyFont="1" applyFill="1" applyBorder="1" applyAlignment="1">
      <alignment horizontal="center" vertical="center"/>
    </xf>
    <xf numFmtId="38" fontId="28" fillId="0" borderId="31" xfId="1" applyFont="1" applyBorder="1" applyAlignment="1" applyProtection="1">
      <alignment horizontal="center" vertical="center"/>
    </xf>
    <xf numFmtId="38" fontId="28" fillId="0" borderId="29" xfId="1" applyFont="1" applyBorder="1" applyAlignment="1" applyProtection="1">
      <alignment horizontal="center" vertical="center"/>
    </xf>
    <xf numFmtId="38" fontId="28" fillId="0" borderId="30" xfId="1" applyFont="1" applyBorder="1" applyAlignment="1" applyProtection="1">
      <alignment horizontal="center" vertical="center"/>
    </xf>
    <xf numFmtId="177" fontId="17" fillId="5" borderId="9" xfId="3" applyNumberFormat="1" applyFont="1" applyFill="1" applyBorder="1" applyAlignment="1">
      <alignment horizontal="center" vertical="center" wrapText="1"/>
    </xf>
    <xf numFmtId="177" fontId="17" fillId="5" borderId="13" xfId="3" applyNumberFormat="1" applyFont="1" applyFill="1" applyBorder="1" applyAlignment="1">
      <alignment horizontal="center" vertical="center" wrapText="1"/>
    </xf>
    <xf numFmtId="0" fontId="17" fillId="0" borderId="12" xfId="3" applyFont="1" applyBorder="1" applyAlignment="1">
      <alignment horizontal="center" vertical="center" wrapText="1"/>
    </xf>
    <xf numFmtId="0" fontId="17" fillId="0" borderId="9" xfId="3" applyFont="1" applyBorder="1" applyAlignment="1">
      <alignment horizontal="center" vertical="center" wrapText="1"/>
    </xf>
    <xf numFmtId="0" fontId="17" fillId="0" borderId="13" xfId="3" applyFont="1" applyBorder="1" applyAlignment="1">
      <alignment horizontal="center" vertical="center" wrapText="1"/>
    </xf>
    <xf numFmtId="0" fontId="17" fillId="0" borderId="2" xfId="3" applyFont="1" applyBorder="1" applyAlignment="1">
      <alignment horizontal="center" vertical="center" wrapText="1"/>
    </xf>
    <xf numFmtId="0" fontId="17" fillId="5" borderId="12" xfId="3" applyFont="1" applyFill="1" applyBorder="1" applyAlignment="1">
      <alignment horizontal="center" vertical="center" wrapText="1"/>
    </xf>
    <xf numFmtId="0" fontId="17" fillId="5" borderId="9" xfId="3" applyFont="1" applyFill="1" applyBorder="1" applyAlignment="1">
      <alignment horizontal="center" vertical="center" wrapText="1"/>
    </xf>
    <xf numFmtId="177" fontId="17" fillId="5" borderId="12" xfId="3" applyNumberFormat="1" applyFont="1" applyFill="1" applyBorder="1" applyAlignment="1">
      <alignment horizontal="center" vertical="center" wrapText="1"/>
    </xf>
    <xf numFmtId="177" fontId="17" fillId="3" borderId="12" xfId="3" applyNumberFormat="1" applyFont="1" applyFill="1" applyBorder="1" applyAlignment="1">
      <alignment horizontal="center" vertical="center" wrapText="1"/>
    </xf>
    <xf numFmtId="177" fontId="17" fillId="3" borderId="9" xfId="3" applyNumberFormat="1" applyFont="1" applyFill="1" applyBorder="1" applyAlignment="1">
      <alignment horizontal="center" vertical="center" wrapText="1"/>
    </xf>
    <xf numFmtId="177" fontId="17" fillId="3" borderId="13" xfId="3" applyNumberFormat="1" applyFont="1" applyFill="1" applyBorder="1" applyAlignment="1">
      <alignment horizontal="center" vertical="center" wrapText="1"/>
    </xf>
    <xf numFmtId="177" fontId="17" fillId="3" borderId="2" xfId="3" applyNumberFormat="1" applyFont="1" applyFill="1" applyBorder="1" applyAlignment="1">
      <alignment horizontal="center" vertical="center" wrapText="1"/>
    </xf>
    <xf numFmtId="0" fontId="12" fillId="3" borderId="1" xfId="0" applyFont="1" applyFill="1" applyBorder="1" applyAlignment="1">
      <alignment horizontal="left" vertical="center"/>
    </xf>
    <xf numFmtId="0" fontId="12" fillId="3" borderId="3" xfId="0" applyFont="1" applyFill="1" applyBorder="1" applyAlignment="1">
      <alignment horizontal="left" vertical="center"/>
    </xf>
    <xf numFmtId="0" fontId="12" fillId="3" borderId="4" xfId="0" applyFont="1" applyFill="1" applyBorder="1" applyAlignment="1">
      <alignment horizontal="left" vertical="center"/>
    </xf>
    <xf numFmtId="0" fontId="12" fillId="3" borderId="5" xfId="0" applyFont="1" applyFill="1" applyBorder="1" applyAlignment="1">
      <alignment horizontal="left" vertical="center"/>
    </xf>
    <xf numFmtId="0" fontId="12" fillId="3" borderId="6" xfId="0" applyFont="1" applyFill="1" applyBorder="1" applyAlignment="1">
      <alignment horizontal="left" vertical="center"/>
    </xf>
    <xf numFmtId="0" fontId="12" fillId="3" borderId="7" xfId="0" applyFont="1" applyFill="1" applyBorder="1" applyAlignment="1">
      <alignment horizontal="left" vertical="center"/>
    </xf>
    <xf numFmtId="0" fontId="30" fillId="0" borderId="1" xfId="0" applyFont="1" applyBorder="1" applyAlignment="1" applyProtection="1">
      <alignment horizontal="center" vertical="center"/>
      <protection locked="0"/>
    </xf>
    <xf numFmtId="0" fontId="30" fillId="0" borderId="3" xfId="0" applyFont="1" applyBorder="1" applyAlignment="1" applyProtection="1">
      <alignment horizontal="center" vertical="center"/>
      <protection locked="0"/>
    </xf>
    <xf numFmtId="0" fontId="30" fillId="0" borderId="4" xfId="0" applyFont="1" applyBorder="1" applyAlignment="1" applyProtection="1">
      <alignment horizontal="center" vertical="center"/>
      <protection locked="0"/>
    </xf>
    <xf numFmtId="0" fontId="30" fillId="0" borderId="5" xfId="0" applyFont="1" applyBorder="1" applyAlignment="1" applyProtection="1">
      <alignment horizontal="center" vertical="center"/>
      <protection locked="0"/>
    </xf>
    <xf numFmtId="0" fontId="30" fillId="0" borderId="6" xfId="0" applyFont="1" applyBorder="1" applyAlignment="1" applyProtection="1">
      <alignment horizontal="center" vertical="center"/>
      <protection locked="0"/>
    </xf>
    <xf numFmtId="0" fontId="30" fillId="0" borderId="7" xfId="0" applyFont="1" applyBorder="1" applyAlignment="1" applyProtection="1">
      <alignment horizontal="center" vertical="center"/>
      <protection locked="0"/>
    </xf>
    <xf numFmtId="0" fontId="12" fillId="3" borderId="2" xfId="3" applyFont="1" applyFill="1" applyBorder="1" applyAlignment="1">
      <alignment horizontal="left" vertical="center"/>
    </xf>
    <xf numFmtId="0" fontId="12" fillId="3" borderId="19" xfId="3" applyFont="1" applyFill="1" applyBorder="1" applyAlignment="1">
      <alignment horizontal="left" vertical="center"/>
    </xf>
    <xf numFmtId="0" fontId="17" fillId="3" borderId="2" xfId="3" applyFont="1" applyFill="1" applyBorder="1" applyAlignment="1">
      <alignment horizontal="center" vertical="center"/>
    </xf>
    <xf numFmtId="0" fontId="5" fillId="0" borderId="19" xfId="3" applyFont="1" applyBorder="1" applyAlignment="1" applyProtection="1">
      <alignment horizontal="center" vertical="center"/>
      <protection locked="0"/>
    </xf>
    <xf numFmtId="0" fontId="17" fillId="5" borderId="13" xfId="3" applyFont="1" applyFill="1" applyBorder="1" applyAlignment="1">
      <alignment horizontal="center" vertical="center" wrapText="1"/>
    </xf>
    <xf numFmtId="0" fontId="12" fillId="3" borderId="8" xfId="0" applyFont="1" applyFill="1" applyBorder="1" applyAlignment="1">
      <alignment horizontal="left" vertical="center" wrapText="1"/>
    </xf>
    <xf numFmtId="0" fontId="12" fillId="3" borderId="10" xfId="0" applyFont="1" applyFill="1" applyBorder="1" applyAlignment="1">
      <alignment horizontal="left" vertical="center" wrapText="1"/>
    </xf>
    <xf numFmtId="0" fontId="12" fillId="3" borderId="11" xfId="0" applyFont="1" applyFill="1" applyBorder="1" applyAlignment="1">
      <alignment horizontal="left" vertical="center" wrapText="1"/>
    </xf>
    <xf numFmtId="0" fontId="30" fillId="0" borderId="2" xfId="0" applyFont="1" applyBorder="1" applyAlignment="1" applyProtection="1">
      <alignment horizontal="center" vertical="center"/>
      <protection locked="0"/>
    </xf>
    <xf numFmtId="0" fontId="12" fillId="3" borderId="8" xfId="3" applyFont="1" applyFill="1" applyBorder="1" applyAlignment="1">
      <alignment horizontal="center" vertical="center" wrapText="1"/>
    </xf>
    <xf numFmtId="0" fontId="12" fillId="3" borderId="10" xfId="3" applyFont="1" applyFill="1" applyBorder="1" applyAlignment="1">
      <alignment horizontal="center" vertical="center" wrapText="1"/>
    </xf>
    <xf numFmtId="0" fontId="12" fillId="3" borderId="11" xfId="3" applyFont="1" applyFill="1" applyBorder="1" applyAlignment="1">
      <alignment horizontal="center" vertical="center" wrapText="1"/>
    </xf>
    <xf numFmtId="176" fontId="5" fillId="0" borderId="8" xfId="3" applyNumberFormat="1" applyFont="1" applyBorder="1" applyAlignment="1" applyProtection="1">
      <alignment horizontal="center" vertical="center"/>
      <protection locked="0"/>
    </xf>
    <xf numFmtId="176" fontId="5" fillId="0" borderId="10" xfId="3" applyNumberFormat="1" applyFont="1" applyBorder="1" applyAlignment="1" applyProtection="1">
      <alignment horizontal="center" vertical="center"/>
      <protection locked="0"/>
    </xf>
    <xf numFmtId="176" fontId="5" fillId="0" borderId="11" xfId="3" applyNumberFormat="1" applyFont="1" applyBorder="1" applyAlignment="1" applyProtection="1">
      <alignment horizontal="center" vertical="center"/>
      <protection locked="0"/>
    </xf>
    <xf numFmtId="176" fontId="10" fillId="3" borderId="8" xfId="3" applyNumberFormat="1" applyFont="1" applyFill="1" applyBorder="1" applyAlignment="1">
      <alignment horizontal="center" vertical="center"/>
    </xf>
    <xf numFmtId="176" fontId="10" fillId="3" borderId="10" xfId="3" applyNumberFormat="1" applyFont="1" applyFill="1" applyBorder="1" applyAlignment="1">
      <alignment horizontal="center" vertical="center"/>
    </xf>
    <xf numFmtId="176" fontId="10" fillId="3" borderId="11" xfId="3" applyNumberFormat="1" applyFont="1" applyFill="1" applyBorder="1" applyAlignment="1">
      <alignment horizontal="center" vertical="center"/>
    </xf>
    <xf numFmtId="0" fontId="15" fillId="0" borderId="3" xfId="3" applyFont="1" applyBorder="1" applyAlignment="1">
      <alignment horizontal="left" vertical="center"/>
    </xf>
    <xf numFmtId="0" fontId="12" fillId="3" borderId="2" xfId="3" applyFont="1" applyFill="1" applyBorder="1" applyAlignment="1">
      <alignment horizontal="left" vertical="center" wrapText="1"/>
    </xf>
    <xf numFmtId="176" fontId="5" fillId="0" borderId="2" xfId="3" applyNumberFormat="1" applyFont="1" applyBorder="1" applyAlignment="1" applyProtection="1">
      <alignment horizontal="center" vertical="center"/>
      <protection locked="0"/>
    </xf>
    <xf numFmtId="0" fontId="12" fillId="3" borderId="2" xfId="2" applyFont="1" applyFill="1" applyBorder="1" applyAlignment="1">
      <alignment horizontal="left" vertical="center" wrapText="1"/>
    </xf>
    <xf numFmtId="0" fontId="29" fillId="3" borderId="8" xfId="2" applyFont="1" applyFill="1" applyBorder="1" applyAlignment="1" applyProtection="1">
      <alignment horizontal="left" vertical="center" wrapText="1"/>
      <protection locked="0"/>
    </xf>
    <xf numFmtId="0" fontId="29" fillId="3" borderId="10" xfId="2" applyFont="1" applyFill="1" applyBorder="1" applyAlignment="1" applyProtection="1">
      <alignment horizontal="left" vertical="center" wrapText="1"/>
      <protection locked="0"/>
    </xf>
    <xf numFmtId="0" fontId="29" fillId="3" borderId="11" xfId="2" applyFont="1" applyFill="1" applyBorder="1" applyAlignment="1" applyProtection="1">
      <alignment horizontal="left" vertical="center" wrapText="1"/>
      <protection locked="0"/>
    </xf>
    <xf numFmtId="0" fontId="5" fillId="0" borderId="8" xfId="3" applyFont="1" applyBorder="1" applyAlignment="1" applyProtection="1">
      <alignment horizontal="center" vertical="center"/>
      <protection locked="0"/>
    </xf>
    <xf numFmtId="0" fontId="5" fillId="0" borderId="10" xfId="3" applyFont="1" applyBorder="1" applyAlignment="1" applyProtection="1">
      <alignment horizontal="center" vertical="center"/>
      <protection locked="0"/>
    </xf>
    <xf numFmtId="0" fontId="5" fillId="0" borderId="11" xfId="3" applyFont="1" applyBorder="1" applyAlignment="1" applyProtection="1">
      <alignment horizontal="center" vertical="center"/>
      <protection locked="0"/>
    </xf>
    <xf numFmtId="0" fontId="5" fillId="0" borderId="2" xfId="3" applyFont="1" applyBorder="1" applyAlignment="1">
      <alignment horizontal="center" vertical="center"/>
    </xf>
    <xf numFmtId="0" fontId="5" fillId="3" borderId="2" xfId="3" applyFont="1" applyFill="1" applyBorder="1" applyAlignment="1">
      <alignment horizontal="center" vertical="center"/>
    </xf>
    <xf numFmtId="0" fontId="12" fillId="3" borderId="2" xfId="3" applyFont="1" applyFill="1" applyBorder="1" applyAlignment="1">
      <alignment horizontal="center" vertical="center"/>
    </xf>
    <xf numFmtId="0" fontId="12" fillId="0" borderId="2" xfId="3" applyFont="1" applyBorder="1" applyAlignment="1">
      <alignment horizontal="center" vertical="center"/>
    </xf>
    <xf numFmtId="0" fontId="17" fillId="3" borderId="8" xfId="3" applyFont="1" applyFill="1" applyBorder="1" applyAlignment="1">
      <alignment horizontal="center" vertical="center"/>
    </xf>
    <xf numFmtId="0" fontId="17" fillId="3" borderId="10" xfId="3" applyFont="1" applyFill="1" applyBorder="1" applyAlignment="1">
      <alignment horizontal="center" vertical="center"/>
    </xf>
    <xf numFmtId="0" fontId="17" fillId="3" borderId="11" xfId="3" applyFont="1" applyFill="1" applyBorder="1" applyAlignment="1">
      <alignment horizontal="center" vertical="center"/>
    </xf>
    <xf numFmtId="0" fontId="30" fillId="0" borderId="38" xfId="3" applyFont="1" applyBorder="1" applyAlignment="1" applyProtection="1">
      <alignment horizontal="center" vertical="center"/>
      <protection locked="0"/>
    </xf>
    <xf numFmtId="0" fontId="30" fillId="0" borderId="36" xfId="3" applyFont="1" applyBorder="1" applyAlignment="1" applyProtection="1">
      <alignment horizontal="center" vertical="center"/>
      <protection locked="0"/>
    </xf>
    <xf numFmtId="0" fontId="5" fillId="3" borderId="36" xfId="3" applyFont="1" applyFill="1" applyBorder="1" applyAlignment="1">
      <alignment horizontal="center" vertical="center"/>
    </xf>
    <xf numFmtId="0" fontId="5" fillId="3" borderId="39" xfId="3" applyFont="1" applyFill="1" applyBorder="1" applyAlignment="1">
      <alignment horizontal="center" vertical="center"/>
    </xf>
    <xf numFmtId="178" fontId="17" fillId="0" borderId="40" xfId="3" applyNumberFormat="1" applyFont="1" applyBorder="1" applyAlignment="1" applyProtection="1">
      <alignment horizontal="center" vertical="center"/>
      <protection locked="0"/>
    </xf>
    <xf numFmtId="178" fontId="17" fillId="0" borderId="41" xfId="3" applyNumberFormat="1" applyFont="1" applyBorder="1" applyAlignment="1" applyProtection="1">
      <alignment horizontal="center" vertical="center"/>
      <protection locked="0"/>
    </xf>
    <xf numFmtId="178" fontId="17" fillId="0" borderId="42" xfId="3" applyNumberFormat="1" applyFont="1" applyBorder="1" applyAlignment="1" applyProtection="1">
      <alignment horizontal="center" vertical="center"/>
      <protection locked="0"/>
    </xf>
    <xf numFmtId="0" fontId="5" fillId="0" borderId="2" xfId="3" applyFont="1" applyBorder="1" applyAlignment="1" applyProtection="1">
      <alignment horizontal="center" vertical="center"/>
      <protection locked="0"/>
    </xf>
    <xf numFmtId="0" fontId="12" fillId="3" borderId="8" xfId="3" applyFont="1" applyFill="1" applyBorder="1" applyAlignment="1">
      <alignment horizontal="center" vertical="center"/>
    </xf>
    <xf numFmtId="0" fontId="12" fillId="3" borderId="11" xfId="3" applyFont="1" applyFill="1" applyBorder="1" applyAlignment="1">
      <alignment horizontal="center" vertical="center"/>
    </xf>
    <xf numFmtId="0" fontId="35" fillId="0" borderId="0" xfId="3" applyFont="1" applyAlignment="1">
      <alignment horizontal="left" vertical="center" wrapText="1"/>
    </xf>
    <xf numFmtId="0" fontId="35" fillId="0" borderId="0" xfId="3" applyFont="1" applyAlignment="1">
      <alignment horizontal="left" vertical="center"/>
    </xf>
    <xf numFmtId="0" fontId="5" fillId="0" borderId="0" xfId="3" applyFont="1" applyAlignment="1">
      <alignment horizontal="center" vertical="center"/>
    </xf>
    <xf numFmtId="0" fontId="12" fillId="3" borderId="8" xfId="2" applyFont="1" applyFill="1" applyBorder="1" applyAlignment="1">
      <alignment horizontal="center" vertical="center" wrapText="1"/>
    </xf>
    <xf numFmtId="0" fontId="12" fillId="3" borderId="10" xfId="2" applyFont="1" applyFill="1" applyBorder="1" applyAlignment="1">
      <alignment horizontal="center" vertical="center" wrapText="1"/>
    </xf>
    <xf numFmtId="0" fontId="12" fillId="3" borderId="11" xfId="2" applyFont="1" applyFill="1" applyBorder="1" applyAlignment="1">
      <alignment horizontal="center" vertical="center" wrapText="1"/>
    </xf>
    <xf numFmtId="0" fontId="30" fillId="0" borderId="48" xfId="3" applyFont="1" applyBorder="1" applyAlignment="1" applyProtection="1">
      <alignment horizontal="center" vertical="center"/>
      <protection locked="0"/>
    </xf>
    <xf numFmtId="0" fontId="30" fillId="0" borderId="49" xfId="3" applyFont="1" applyBorder="1" applyAlignment="1" applyProtection="1">
      <alignment horizontal="center" vertical="center"/>
      <protection locked="0"/>
    </xf>
    <xf numFmtId="0" fontId="5" fillId="3" borderId="49" xfId="3" applyFont="1" applyFill="1" applyBorder="1" applyAlignment="1">
      <alignment horizontal="center" vertical="center"/>
    </xf>
    <xf numFmtId="0" fontId="5" fillId="3" borderId="50" xfId="3" applyFont="1" applyFill="1" applyBorder="1" applyAlignment="1">
      <alignment horizontal="center" vertical="center"/>
    </xf>
    <xf numFmtId="178" fontId="17" fillId="0" borderId="53" xfId="3" applyNumberFormat="1" applyFont="1" applyBorder="1" applyAlignment="1" applyProtection="1">
      <alignment horizontal="center" vertical="center"/>
      <protection locked="0"/>
    </xf>
    <xf numFmtId="178" fontId="17" fillId="0" borderId="33" xfId="3" applyNumberFormat="1" applyFont="1" applyBorder="1" applyAlignment="1" applyProtection="1">
      <alignment horizontal="center" vertical="center"/>
      <protection locked="0"/>
    </xf>
    <xf numFmtId="178" fontId="17" fillId="0" borderId="34" xfId="3" applyNumberFormat="1" applyFont="1" applyBorder="1" applyAlignment="1" applyProtection="1">
      <alignment horizontal="center" vertical="center"/>
      <protection locked="0"/>
    </xf>
    <xf numFmtId="0" fontId="9" fillId="0" borderId="16" xfId="3" applyFont="1" applyBorder="1" applyAlignment="1">
      <alignment horizontal="left" vertical="center" wrapText="1"/>
    </xf>
    <xf numFmtId="0" fontId="9" fillId="0" borderId="17" xfId="3" applyFont="1" applyBorder="1" applyAlignment="1">
      <alignment horizontal="left" vertical="center" wrapText="1"/>
    </xf>
    <xf numFmtId="0" fontId="9" fillId="0" borderId="18" xfId="3" applyFont="1" applyBorder="1" applyAlignment="1">
      <alignment horizontal="left" vertical="center" wrapText="1"/>
    </xf>
    <xf numFmtId="0" fontId="7" fillId="3" borderId="2" xfId="3" applyFont="1" applyFill="1" applyBorder="1" applyAlignment="1">
      <alignment horizontal="center" vertical="center" wrapText="1"/>
    </xf>
    <xf numFmtId="0" fontId="10" fillId="0" borderId="2" xfId="3" applyFont="1" applyBorder="1" applyAlignment="1" applyProtection="1">
      <alignment horizontal="left" vertical="center"/>
      <protection locked="0"/>
    </xf>
    <xf numFmtId="0" fontId="30" fillId="0" borderId="57" xfId="3" applyFont="1" applyBorder="1" applyAlignment="1" applyProtection="1">
      <alignment horizontal="center" vertical="center"/>
      <protection locked="0"/>
    </xf>
    <xf numFmtId="0" fontId="30" fillId="0" borderId="58" xfId="3" applyFont="1" applyBorder="1" applyAlignment="1" applyProtection="1">
      <alignment horizontal="center" vertical="center"/>
      <protection locked="0"/>
    </xf>
    <xf numFmtId="0" fontId="30" fillId="0" borderId="59" xfId="3" applyFont="1" applyBorder="1" applyAlignment="1" applyProtection="1">
      <alignment horizontal="center" vertical="center"/>
      <protection locked="0"/>
    </xf>
    <xf numFmtId="0" fontId="5" fillId="3" borderId="55" xfId="3" applyFont="1" applyFill="1" applyBorder="1" applyAlignment="1">
      <alignment horizontal="center" vertical="center"/>
    </xf>
    <xf numFmtId="0" fontId="5" fillId="3" borderId="56" xfId="3" applyFont="1" applyFill="1" applyBorder="1" applyAlignment="1">
      <alignment horizontal="center" vertical="center"/>
    </xf>
    <xf numFmtId="0" fontId="12" fillId="0" borderId="8" xfId="3" applyFont="1" applyBorder="1" applyAlignment="1">
      <alignment horizontal="center" vertical="center"/>
    </xf>
    <xf numFmtId="0" fontId="12" fillId="0" borderId="10" xfId="3" applyFont="1" applyBorder="1" applyAlignment="1">
      <alignment horizontal="center" vertical="center"/>
    </xf>
    <xf numFmtId="0" fontId="12" fillId="0" borderId="11" xfId="3" applyFont="1" applyBorder="1" applyAlignment="1">
      <alignment horizontal="center" vertical="center"/>
    </xf>
    <xf numFmtId="178" fontId="32" fillId="0" borderId="46" xfId="3" applyNumberFormat="1" applyFont="1" applyBorder="1" applyAlignment="1" applyProtection="1">
      <alignment horizontal="center" vertical="center"/>
      <protection locked="0"/>
    </xf>
    <xf numFmtId="178" fontId="32" fillId="0" borderId="44" xfId="3" applyNumberFormat="1" applyFont="1" applyBorder="1" applyAlignment="1" applyProtection="1">
      <alignment horizontal="center" vertical="center"/>
      <protection locked="0"/>
    </xf>
    <xf numFmtId="178" fontId="32" fillId="0" borderId="47" xfId="3" applyNumberFormat="1" applyFont="1" applyBorder="1" applyAlignment="1" applyProtection="1">
      <alignment horizontal="center" vertical="center"/>
      <protection locked="0"/>
    </xf>
    <xf numFmtId="0" fontId="10" fillId="0" borderId="38" xfId="3" applyFont="1" applyBorder="1" applyAlignment="1" applyProtection="1">
      <alignment horizontal="center" vertical="center"/>
      <protection locked="0"/>
    </xf>
    <xf numFmtId="0" fontId="10" fillId="0" borderId="36" xfId="3" applyFont="1" applyBorder="1" applyAlignment="1" applyProtection="1">
      <alignment horizontal="center" vertical="center"/>
      <protection locked="0"/>
    </xf>
    <xf numFmtId="178" fontId="17" fillId="0" borderId="46" xfId="3" applyNumberFormat="1" applyFont="1" applyBorder="1" applyAlignment="1" applyProtection="1">
      <alignment horizontal="center" vertical="center"/>
      <protection locked="0"/>
    </xf>
    <xf numFmtId="178" fontId="17" fillId="0" borderId="44" xfId="3" applyNumberFormat="1" applyFont="1" applyBorder="1" applyAlignment="1" applyProtection="1">
      <alignment horizontal="center" vertical="center"/>
      <protection locked="0"/>
    </xf>
    <xf numFmtId="178" fontId="17" fillId="0" borderId="47" xfId="3" applyNumberFormat="1" applyFont="1" applyBorder="1" applyAlignment="1" applyProtection="1">
      <alignment horizontal="center" vertical="center"/>
      <protection locked="0"/>
    </xf>
    <xf numFmtId="178" fontId="32" fillId="0" borderId="40" xfId="3" applyNumberFormat="1" applyFont="1" applyBorder="1" applyAlignment="1" applyProtection="1">
      <alignment horizontal="center" vertical="center"/>
      <protection locked="0"/>
    </xf>
    <xf numFmtId="178" fontId="32" fillId="0" borderId="41" xfId="3" applyNumberFormat="1" applyFont="1" applyBorder="1" applyAlignment="1" applyProtection="1">
      <alignment horizontal="center" vertical="center"/>
      <protection locked="0"/>
    </xf>
    <xf numFmtId="178" fontId="32" fillId="0" borderId="42" xfId="3" applyNumberFormat="1" applyFont="1" applyBorder="1" applyAlignment="1" applyProtection="1">
      <alignment horizontal="center" vertical="center"/>
      <protection locked="0"/>
    </xf>
    <xf numFmtId="0" fontId="10" fillId="0" borderId="2" xfId="3" applyFont="1" applyBorder="1" applyAlignment="1" applyProtection="1">
      <alignment horizontal="center" vertical="center"/>
      <protection locked="0"/>
    </xf>
    <xf numFmtId="176" fontId="10" fillId="0" borderId="2" xfId="3" applyNumberFormat="1" applyFont="1" applyBorder="1" applyAlignment="1" applyProtection="1">
      <alignment horizontal="center" vertical="center"/>
      <protection locked="0"/>
    </xf>
    <xf numFmtId="0" fontId="10" fillId="0" borderId="8" xfId="3" applyFont="1" applyBorder="1" applyAlignment="1" applyProtection="1">
      <alignment horizontal="center" vertical="center"/>
      <protection locked="0"/>
    </xf>
    <xf numFmtId="0" fontId="10" fillId="0" borderId="10" xfId="3" applyFont="1" applyBorder="1" applyAlignment="1" applyProtection="1">
      <alignment horizontal="center" vertical="center"/>
      <protection locked="0"/>
    </xf>
    <xf numFmtId="0" fontId="10" fillId="0" borderId="11" xfId="3" applyFont="1" applyBorder="1" applyAlignment="1" applyProtection="1">
      <alignment horizontal="center" vertical="center"/>
      <protection locked="0"/>
    </xf>
    <xf numFmtId="0" fontId="12" fillId="3" borderId="2" xfId="0" applyFont="1" applyFill="1" applyBorder="1" applyAlignment="1">
      <alignment horizontal="left" vertical="center" wrapText="1"/>
    </xf>
    <xf numFmtId="0" fontId="10" fillId="0" borderId="2" xfId="0" applyFont="1" applyBorder="1" applyAlignment="1" applyProtection="1">
      <alignment horizontal="center" vertical="center"/>
      <protection locked="0"/>
    </xf>
    <xf numFmtId="176" fontId="10" fillId="0" borderId="8" xfId="3" applyNumberFormat="1" applyFont="1" applyBorder="1" applyAlignment="1" applyProtection="1">
      <alignment horizontal="center" vertical="center"/>
      <protection locked="0"/>
    </xf>
    <xf numFmtId="176" fontId="10" fillId="0" borderId="10" xfId="3" applyNumberFormat="1" applyFont="1" applyBorder="1" applyAlignment="1" applyProtection="1">
      <alignment horizontal="center" vertical="center"/>
      <protection locked="0"/>
    </xf>
    <xf numFmtId="176" fontId="10" fillId="0" borderId="11" xfId="3" applyNumberFormat="1" applyFont="1" applyBorder="1" applyAlignment="1" applyProtection="1">
      <alignment horizontal="center" vertical="center"/>
      <protection locked="0"/>
    </xf>
    <xf numFmtId="0" fontId="10" fillId="0" borderId="19" xfId="3"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31" fontId="10" fillId="0" borderId="0" xfId="3" applyNumberFormat="1" applyFont="1" applyAlignment="1" applyProtection="1">
      <alignment horizontal="right" vertical="center"/>
      <protection locked="0"/>
    </xf>
    <xf numFmtId="0" fontId="10" fillId="0" borderId="0" xfId="3" applyFont="1" applyAlignment="1" applyProtection="1">
      <alignment horizontal="right" vertical="center"/>
      <protection locked="0"/>
    </xf>
  </cellXfs>
  <cellStyles count="10">
    <cellStyle name="桁区切り" xfId="1" builtinId="6"/>
    <cellStyle name="桁区切り 2" xfId="4" xr:uid="{9307B715-A545-42B7-AACF-5B684A15A61F}"/>
    <cellStyle name="桁区切り 2 2" xfId="6" xr:uid="{06646BBA-DB5E-4279-9DF3-415F9D40C791}"/>
    <cellStyle name="標準" xfId="0" builtinId="0"/>
    <cellStyle name="標準 2" xfId="2" xr:uid="{CA578173-5CE8-45FD-AF5B-ABB0C108AE32}"/>
    <cellStyle name="標準 2 2" xfId="5" xr:uid="{774F8904-FBDE-451A-872E-1EB88828618F}"/>
    <cellStyle name="標準 2 3" xfId="7" xr:uid="{0930D659-E332-46A9-9EE1-8E8544EFB382}"/>
    <cellStyle name="標準 3" xfId="3" xr:uid="{32C218F0-F829-4AD6-8F42-EE015D98CD20}"/>
    <cellStyle name="標準 4" xfId="8" xr:uid="{CC8A4546-FF1D-4915-8A70-1DE52470F5D2}"/>
    <cellStyle name="標準 5" xfId="9" xr:uid="{B9665DA0-C0A5-4620-9A19-D365FC84B2C7}"/>
  </cellStyles>
  <dxfs count="57">
    <dxf>
      <fill>
        <patternFill>
          <bgColor theme="7"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s>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49</xdr:col>
      <xdr:colOff>385551</xdr:colOff>
      <xdr:row>11</xdr:row>
      <xdr:rowOff>0</xdr:rowOff>
    </xdr:from>
    <xdr:to>
      <xdr:col>54</xdr:col>
      <xdr:colOff>586574</xdr:colOff>
      <xdr:row>22</xdr:row>
      <xdr:rowOff>154895</xdr:rowOff>
    </xdr:to>
    <xdr:sp macro="" textlink="">
      <xdr:nvSpPr>
        <xdr:cNvPr id="4" name="テキスト ボックス 3">
          <a:extLst>
            <a:ext uri="{FF2B5EF4-FFF2-40B4-BE49-F238E27FC236}">
              <a16:creationId xmlns:a16="http://schemas.microsoft.com/office/drawing/2014/main" id="{5F2031B8-FBEC-47E3-9606-9C12749F3816}"/>
            </a:ext>
          </a:extLst>
        </xdr:cNvPr>
        <xdr:cNvSpPr txBox="1"/>
      </xdr:nvSpPr>
      <xdr:spPr>
        <a:xfrm>
          <a:off x="9836468" y="2338917"/>
          <a:ext cx="5376273" cy="2663145"/>
        </a:xfrm>
        <a:prstGeom prst="rect">
          <a:avLst/>
        </a:prstGeom>
        <a:solidFill>
          <a:srgbClr val="FFFF00"/>
        </a:solidFill>
        <a:ln w="2857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lstStyle/>
        <a:p>
          <a:pPr algn="l"/>
          <a:r>
            <a:rPr kumimoji="1" lang="en-US" altLang="ja-JP" sz="1100" b="1">
              <a:latin typeface="BIZ UDPゴシック" panose="020B0400000000000000" pitchFamily="50" charset="-128"/>
              <a:ea typeface="BIZ UDPゴシック" panose="020B0400000000000000" pitchFamily="50" charset="-128"/>
            </a:rPr>
            <a:t>【</a:t>
          </a:r>
          <a:r>
            <a:rPr kumimoji="1" lang="ja-JP" altLang="en-US" sz="1100" b="1">
              <a:latin typeface="BIZ UDPゴシック" panose="020B0400000000000000" pitchFamily="50" charset="-128"/>
              <a:ea typeface="BIZ UDPゴシック" panose="020B0400000000000000" pitchFamily="50" charset="-128"/>
            </a:rPr>
            <a:t>注意事項</a:t>
          </a:r>
          <a:r>
            <a:rPr kumimoji="1" lang="en-US" altLang="ja-JP" sz="1100" b="1">
              <a:latin typeface="BIZ UDPゴシック" panose="020B0400000000000000" pitchFamily="50" charset="-128"/>
              <a:ea typeface="BIZ UDPゴシック" panose="020B0400000000000000" pitchFamily="50" charset="-128"/>
            </a:rPr>
            <a:t>】</a:t>
          </a:r>
        </a:p>
        <a:p>
          <a:pPr algn="l"/>
          <a:r>
            <a:rPr kumimoji="1" lang="ja-JP" altLang="en-US" sz="1600" b="1" u="sng">
              <a:solidFill>
                <a:srgbClr val="FF0000"/>
              </a:solidFill>
              <a:latin typeface="BIZ UDPゴシック" panose="020B0400000000000000" pitchFamily="50" charset="-128"/>
              <a:ea typeface="BIZ UDPゴシック" panose="020B0400000000000000" pitchFamily="50" charset="-128"/>
            </a:rPr>
            <a:t>本様式は、「留学終了後に奨学金支給」に使用する支給申請書です。</a:t>
          </a:r>
          <a:endParaRPr kumimoji="1" lang="en-US" altLang="ja-JP" sz="1600" b="1" u="sng">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100" b="1">
            <a:latin typeface="BIZ UDPゴシック" panose="020B0400000000000000" pitchFamily="50" charset="-128"/>
            <a:ea typeface="BIZ UDPゴシック" panose="020B0400000000000000" pitchFamily="50" charset="-128"/>
          </a:endParaRPr>
        </a:p>
        <a:p>
          <a:pPr algn="l"/>
          <a:r>
            <a:rPr kumimoji="1" lang="ja-JP" altLang="en-US" sz="1100" b="1">
              <a:latin typeface="BIZ UDPゴシック" panose="020B0400000000000000" pitchFamily="50" charset="-128"/>
              <a:ea typeface="BIZ UDPゴシック" panose="020B0400000000000000" pitchFamily="50" charset="-128"/>
            </a:rPr>
            <a:t>留学終了後、受入先機関が発行する修了証明（根拠書類）に基づいて作成・提出してください。</a:t>
          </a:r>
          <a:endParaRPr kumimoji="1" lang="en-US" altLang="ja-JP" sz="1100" b="1">
            <a:latin typeface="BIZ UDPゴシック" panose="020B0400000000000000" pitchFamily="50" charset="-128"/>
            <a:ea typeface="BIZ UDPゴシック" panose="020B0400000000000000" pitchFamily="50" charset="-128"/>
          </a:endParaRPr>
        </a:p>
        <a:p>
          <a:pPr algn="l"/>
          <a:r>
            <a:rPr kumimoji="1" lang="ja-JP" altLang="en-US" sz="1100" b="1">
              <a:latin typeface="BIZ UDPゴシック" panose="020B0400000000000000" pitchFamily="50" charset="-128"/>
              <a:ea typeface="BIZ UDPゴシック" panose="020B0400000000000000" pitchFamily="50" charset="-128"/>
            </a:rPr>
            <a:t>奨学金支給申請は、留学終了後に、本様式と受入先機関が発行する修了証明書の提出をもって行います。</a:t>
          </a:r>
          <a:endParaRPr kumimoji="1" lang="en-US" altLang="ja-JP" sz="1100" b="1">
            <a:latin typeface="BIZ UDPゴシック" panose="020B0400000000000000" pitchFamily="50" charset="-128"/>
            <a:ea typeface="BIZ UDPゴシック" panose="020B0400000000000000" pitchFamily="50" charset="-128"/>
          </a:endParaRPr>
        </a:p>
        <a:p>
          <a:pPr algn="l"/>
          <a:endParaRPr kumimoji="1" lang="en-US" altLang="ja-JP" sz="1100" b="1">
            <a:latin typeface="BIZ UDPゴシック" panose="020B0400000000000000" pitchFamily="50" charset="-128"/>
            <a:ea typeface="BIZ UDPゴシック" panose="020B0400000000000000" pitchFamily="50" charset="-128"/>
          </a:endParaRPr>
        </a:p>
        <a:p>
          <a:pPr algn="l"/>
          <a:r>
            <a:rPr kumimoji="1" lang="ja-JP" altLang="en-US" sz="1600" b="1">
              <a:latin typeface="BIZ UDPゴシック" panose="020B0400000000000000" pitchFamily="50" charset="-128"/>
              <a:ea typeface="BIZ UDPゴシック" panose="020B0400000000000000" pitchFamily="50" charset="-128"/>
            </a:rPr>
            <a:t>本様式は、</a:t>
          </a:r>
          <a:r>
            <a:rPr kumimoji="1" lang="en-US" altLang="ja-JP" sz="1600" b="1">
              <a:solidFill>
                <a:srgbClr val="FF0000"/>
              </a:solidFill>
              <a:latin typeface="BIZ UDPゴシック" panose="020B0400000000000000" pitchFamily="50" charset="-128"/>
              <a:ea typeface="BIZ UDPゴシック" panose="020B0400000000000000" pitchFamily="50" charset="-128"/>
            </a:rPr>
            <a:t>Excel</a:t>
          </a:r>
          <a:r>
            <a:rPr kumimoji="1" lang="ja-JP" altLang="en-US" sz="1600" b="1">
              <a:solidFill>
                <a:srgbClr val="FF0000"/>
              </a:solidFill>
              <a:latin typeface="BIZ UDPゴシック" panose="020B0400000000000000" pitchFamily="50" charset="-128"/>
              <a:ea typeface="BIZ UDPゴシック" panose="020B0400000000000000" pitchFamily="50" charset="-128"/>
            </a:rPr>
            <a:t>ファイルのままで提出</a:t>
          </a:r>
          <a:r>
            <a:rPr kumimoji="1" lang="ja-JP" altLang="en-US" sz="1600" b="1">
              <a:latin typeface="BIZ UDPゴシック" panose="020B0400000000000000" pitchFamily="50" charset="-128"/>
              <a:ea typeface="BIZ UDPゴシック" panose="020B0400000000000000" pitchFamily="50" charset="-128"/>
            </a:rPr>
            <a:t>してください。</a:t>
          </a:r>
        </a:p>
        <a:p>
          <a:pPr algn="l"/>
          <a:r>
            <a:rPr kumimoji="1" lang="ja-JP" altLang="en-US" sz="1200" b="1">
              <a:latin typeface="BIZ UDPゴシック" panose="020B0400000000000000" pitchFamily="50" charset="-128"/>
              <a:ea typeface="BIZ UDPゴシック" panose="020B0400000000000000" pitchFamily="50" charset="-128"/>
            </a:rPr>
            <a:t>（受入機関からの</a:t>
          </a:r>
          <a:r>
            <a:rPr kumimoji="1" lang="ja-JP" altLang="en-US" sz="1200" b="1">
              <a:solidFill>
                <a:srgbClr val="FF0000"/>
              </a:solidFill>
              <a:latin typeface="BIZ UDPゴシック" panose="020B0400000000000000" pitchFamily="50" charset="-128"/>
              <a:ea typeface="BIZ UDPゴシック" panose="020B0400000000000000" pitchFamily="50" charset="-128"/>
            </a:rPr>
            <a:t>修了証明（根拠書類）については、</a:t>
          </a:r>
          <a:r>
            <a:rPr kumimoji="1" lang="en-US" altLang="ja-JP" sz="1200" b="1">
              <a:solidFill>
                <a:srgbClr val="FF0000"/>
              </a:solidFill>
              <a:latin typeface="BIZ UDPゴシック" panose="020B0400000000000000" pitchFamily="50" charset="-128"/>
              <a:ea typeface="BIZ UDPゴシック" panose="020B0400000000000000" pitchFamily="50" charset="-128"/>
            </a:rPr>
            <a:t>PDF</a:t>
          </a:r>
          <a:r>
            <a:rPr kumimoji="1" lang="ja-JP" altLang="en-US" sz="1200" b="1">
              <a:solidFill>
                <a:srgbClr val="FF0000"/>
              </a:solidFill>
              <a:latin typeface="BIZ UDPゴシック" panose="020B0400000000000000" pitchFamily="50" charset="-128"/>
              <a:ea typeface="BIZ UDPゴシック" panose="020B0400000000000000" pitchFamily="50" charset="-128"/>
            </a:rPr>
            <a:t>にして本様式に添付</a:t>
          </a:r>
          <a:r>
            <a:rPr kumimoji="1" lang="ja-JP" altLang="en-US" sz="1200" b="1">
              <a:latin typeface="BIZ UDPゴシック" panose="020B0400000000000000" pitchFamily="50" charset="-128"/>
              <a:ea typeface="BIZ UDPゴシック" panose="020B0400000000000000" pitchFamily="50" charset="-128"/>
            </a:rPr>
            <a:t>）</a:t>
          </a:r>
        </a:p>
      </xdr:txBody>
    </xdr:sp>
    <xdr:clientData/>
  </xdr:twoCellAnchor>
  <xdr:twoCellAnchor>
    <xdr:from>
      <xdr:col>49</xdr:col>
      <xdr:colOff>285750</xdr:colOff>
      <xdr:row>26</xdr:row>
      <xdr:rowOff>70229</xdr:rowOff>
    </xdr:from>
    <xdr:to>
      <xdr:col>56</xdr:col>
      <xdr:colOff>410030</xdr:colOff>
      <xdr:row>37</xdr:row>
      <xdr:rowOff>105381</xdr:rowOff>
    </xdr:to>
    <xdr:sp macro="" textlink="">
      <xdr:nvSpPr>
        <xdr:cNvPr id="5" name="四角形: 角を丸くする 4">
          <a:extLst>
            <a:ext uri="{FF2B5EF4-FFF2-40B4-BE49-F238E27FC236}">
              <a16:creationId xmlns:a16="http://schemas.microsoft.com/office/drawing/2014/main" id="{6705408C-887E-40A4-89DF-8EAE258667D1}"/>
            </a:ext>
          </a:extLst>
        </xdr:cNvPr>
        <xdr:cNvSpPr/>
      </xdr:nvSpPr>
      <xdr:spPr>
        <a:xfrm>
          <a:off x="9736667" y="6049812"/>
          <a:ext cx="6633030" cy="2956152"/>
        </a:xfrm>
        <a:prstGeom prst="roundRect">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２．派遣留学生情報　説明</a:t>
          </a:r>
          <a:r>
            <a:rPr kumimoji="1" lang="en-US" altLang="ja-JP" sz="1100">
              <a:solidFill>
                <a:srgbClr val="FF0000"/>
              </a:solidFill>
              <a:latin typeface="BIZ UDPゴシック" panose="020B0400000000000000" pitchFamily="50" charset="-128"/>
              <a:ea typeface="BIZ UDPゴシック" panose="020B0400000000000000" pitchFamily="50" charset="-128"/>
            </a:rPr>
            <a:t>】</a:t>
          </a:r>
        </a:p>
        <a:p>
          <a:pPr algn="l"/>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（３）家計基準</a:t>
          </a:r>
          <a:endParaRPr kumimoji="1" lang="en-US" altLang="ja-JP" sz="1100" u="sng">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応募時に申請した内容を選択</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（４）留学期間</a:t>
          </a:r>
          <a:endParaRPr kumimoji="1" lang="en-US" altLang="ja-JP" sz="1100" u="sng">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u="none">
              <a:solidFill>
                <a:sysClr val="windowText" lastClr="000000"/>
              </a:solidFill>
              <a:latin typeface="BIZ UDPゴシック" panose="020B0400000000000000" pitchFamily="50" charset="-128"/>
              <a:ea typeface="BIZ UDPゴシック" panose="020B0400000000000000" pitchFamily="50" charset="-128"/>
            </a:rPr>
            <a:t>１か所目の受入先機関の</a:t>
          </a:r>
          <a:r>
            <a:rPr kumimoji="1" lang="ja-JP" altLang="en-US" sz="1100" u="none">
              <a:solidFill>
                <a:srgbClr val="FF0000"/>
              </a:solidFill>
              <a:latin typeface="BIZ UDPゴシック" panose="020B0400000000000000" pitchFamily="50" charset="-128"/>
              <a:ea typeface="BIZ UDPゴシック" panose="020B0400000000000000" pitchFamily="50" charset="-128"/>
            </a:rPr>
            <a:t>活動開始日</a:t>
          </a:r>
          <a:r>
            <a:rPr kumimoji="1" lang="ja-JP" altLang="en-US" sz="1100" u="none">
              <a:solidFill>
                <a:sysClr val="windowText" lastClr="000000"/>
              </a:solidFill>
              <a:latin typeface="BIZ UDPゴシック" panose="020B0400000000000000" pitchFamily="50" charset="-128"/>
              <a:ea typeface="BIZ UDPゴシック" panose="020B0400000000000000" pitchFamily="50" charset="-128"/>
            </a:rPr>
            <a:t>～最後の受入先機関の</a:t>
          </a:r>
          <a:r>
            <a:rPr kumimoji="1" lang="ja-JP" altLang="en-US" sz="1100" u="none">
              <a:solidFill>
                <a:srgbClr val="FF0000"/>
              </a:solidFill>
              <a:latin typeface="BIZ UDPゴシック" panose="020B0400000000000000" pitchFamily="50" charset="-128"/>
              <a:ea typeface="BIZ UDPゴシック" panose="020B0400000000000000" pitchFamily="50" charset="-128"/>
            </a:rPr>
            <a:t>活動終了日</a:t>
          </a:r>
          <a:r>
            <a:rPr kumimoji="1" lang="ja-JP" altLang="en-US" sz="1100" u="none">
              <a:solidFill>
                <a:sysClr val="windowText" lastClr="000000"/>
              </a:solidFill>
              <a:latin typeface="BIZ UDPゴシック" panose="020B0400000000000000" pitchFamily="50" charset="-128"/>
              <a:ea typeface="BIZ UDPゴシック" panose="020B0400000000000000" pitchFamily="50" charset="-128"/>
            </a:rPr>
            <a:t>を入力</a:t>
          </a:r>
          <a:endParaRPr kumimoji="1" lang="en-US" altLang="ja-JP" sz="1100" u="none">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u="none">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100" u="none">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u="none">
              <a:solidFill>
                <a:sysClr val="windowText" lastClr="000000"/>
              </a:solidFill>
              <a:latin typeface="BIZ UDPゴシック" panose="020B0400000000000000" pitchFamily="50" charset="-128"/>
              <a:ea typeface="BIZ UDPゴシック" panose="020B0400000000000000" pitchFamily="50" charset="-128"/>
            </a:rPr>
            <a:t>渡航日、帰国日ではないため、御注意ください。）</a:t>
          </a: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（５）留学先国・地域</a:t>
          </a:r>
          <a:endParaRPr kumimoji="1" lang="en-US" altLang="ja-JP" sz="1100" u="sng">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実際の留学先国・地域を選択。複数ある場合は、奨学金月額の基準となる留学先国・地域を選択。</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（６）応募時の留学先国・地域</a:t>
          </a: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応募時の留学先国・地域を選択。複数ある場合は、奨学金月額の基準となる留学先国・地域を選択。</a:t>
          </a: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49</xdr:col>
      <xdr:colOff>290301</xdr:colOff>
      <xdr:row>41</xdr:row>
      <xdr:rowOff>469</xdr:rowOff>
    </xdr:from>
    <xdr:to>
      <xdr:col>56</xdr:col>
      <xdr:colOff>406961</xdr:colOff>
      <xdr:row>49</xdr:row>
      <xdr:rowOff>314022</xdr:rowOff>
    </xdr:to>
    <xdr:sp macro="" textlink="">
      <xdr:nvSpPr>
        <xdr:cNvPr id="6" name="四角形: 角を丸くする 5">
          <a:extLst>
            <a:ext uri="{FF2B5EF4-FFF2-40B4-BE49-F238E27FC236}">
              <a16:creationId xmlns:a16="http://schemas.microsoft.com/office/drawing/2014/main" id="{D3D241F9-18D0-42AF-BD59-EF10B04449E7}"/>
            </a:ext>
          </a:extLst>
        </xdr:cNvPr>
        <xdr:cNvSpPr/>
      </xdr:nvSpPr>
      <xdr:spPr>
        <a:xfrm>
          <a:off x="9741218" y="9948802"/>
          <a:ext cx="6625410" cy="2345553"/>
        </a:xfrm>
        <a:prstGeom prst="roundRect">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BIZ UDPゴシック" panose="020B0400000000000000" pitchFamily="50" charset="-128"/>
              <a:ea typeface="BIZ UDPゴシック" panose="020B0400000000000000" pitchFamily="50" charset="-128"/>
            </a:rPr>
            <a:t>【4</a:t>
          </a:r>
          <a:r>
            <a:rPr kumimoji="1" lang="ja-JP" altLang="en-US" sz="1100">
              <a:solidFill>
                <a:srgbClr val="FF0000"/>
              </a:solidFill>
              <a:latin typeface="BIZ UDPゴシック" panose="020B0400000000000000" pitchFamily="50" charset="-128"/>
              <a:ea typeface="BIZ UDPゴシック" panose="020B0400000000000000" pitchFamily="50" charset="-128"/>
            </a:rPr>
            <a:t>．奨学金支給対象月の算出　説明</a:t>
          </a:r>
          <a:r>
            <a:rPr kumimoji="1" lang="en-US" altLang="ja-JP" sz="1100">
              <a:solidFill>
                <a:srgbClr val="FF0000"/>
              </a:solidFill>
              <a:latin typeface="BIZ UDPゴシック" panose="020B0400000000000000" pitchFamily="50" charset="-128"/>
              <a:ea typeface="BIZ UDPゴシック" panose="020B0400000000000000" pitchFamily="50" charset="-128"/>
            </a:rPr>
            <a:t>】</a:t>
          </a:r>
        </a:p>
        <a:p>
          <a:pPr algn="l"/>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（２）支給対象月数　応募時</a:t>
          </a:r>
          <a:endParaRPr kumimoji="1" lang="en-US" altLang="ja-JP" sz="1100" u="sng">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「支給上限額決定通知」を確認してください。</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en-US" altLang="ja-JP" sz="1100" u="sng">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留学期間中の活動日</a:t>
          </a:r>
          <a:r>
            <a:rPr kumimoji="1" lang="en-US" altLang="ja-JP" sz="1100" u="sng">
              <a:solidFill>
                <a:sysClr val="windowText" lastClr="000000"/>
              </a:solidFill>
              <a:latin typeface="BIZ UDPゴシック" panose="020B0400000000000000" pitchFamily="50" charset="-128"/>
              <a:ea typeface="BIZ UDPゴシック" panose="020B0400000000000000" pitchFamily="50" charset="-128"/>
            </a:rPr>
            <a:t>】</a:t>
          </a: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①［選択］セルで「年」を選択</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②留学する「月」を入力</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③活動した「日」について、該当するセルで「○」を選択</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0</xdr:row>
      <xdr:rowOff>28575</xdr:rowOff>
    </xdr:from>
    <xdr:to>
      <xdr:col>9</xdr:col>
      <xdr:colOff>17145</xdr:colOff>
      <xdr:row>3</xdr:row>
      <xdr:rowOff>43815</xdr:rowOff>
    </xdr:to>
    <xdr:sp macro="" textlink="">
      <xdr:nvSpPr>
        <xdr:cNvPr id="2" name="テキスト ボックス 1">
          <a:extLst>
            <a:ext uri="{FF2B5EF4-FFF2-40B4-BE49-F238E27FC236}">
              <a16:creationId xmlns:a16="http://schemas.microsoft.com/office/drawing/2014/main" id="{A9FACBC9-59BF-4F0A-8036-0D876267E12E}"/>
            </a:ext>
          </a:extLst>
        </xdr:cNvPr>
        <xdr:cNvSpPr txBox="1"/>
      </xdr:nvSpPr>
      <xdr:spPr>
        <a:xfrm>
          <a:off x="76200" y="28575"/>
          <a:ext cx="1318895" cy="57404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latin typeface="BIZ UDPゴシック" panose="020B0400000000000000" pitchFamily="50" charset="-128"/>
              <a:ea typeface="BIZ UDPゴシック" panose="020B0400000000000000" pitchFamily="50" charset="-128"/>
            </a:rPr>
            <a:t>記入例</a:t>
          </a:r>
          <a:endParaRPr kumimoji="1" lang="ja-JP" altLang="en-US" sz="11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85725</xdr:colOff>
      <xdr:row>0</xdr:row>
      <xdr:rowOff>19050</xdr:rowOff>
    </xdr:from>
    <xdr:to>
      <xdr:col>28</xdr:col>
      <xdr:colOff>123825</xdr:colOff>
      <xdr:row>4</xdr:row>
      <xdr:rowOff>19050</xdr:rowOff>
    </xdr:to>
    <xdr:sp macro="" textlink="">
      <xdr:nvSpPr>
        <xdr:cNvPr id="3" name="四角形: 角を丸くする 2">
          <a:extLst>
            <a:ext uri="{FF2B5EF4-FFF2-40B4-BE49-F238E27FC236}">
              <a16:creationId xmlns:a16="http://schemas.microsoft.com/office/drawing/2014/main" id="{F7AAD657-4197-4CD1-B5F6-AC4731F62BB1}"/>
            </a:ext>
          </a:extLst>
        </xdr:cNvPr>
        <xdr:cNvSpPr/>
      </xdr:nvSpPr>
      <xdr:spPr>
        <a:xfrm>
          <a:off x="1463675" y="19050"/>
          <a:ext cx="3778250" cy="723900"/>
        </a:xfrm>
        <a:prstGeom prst="roundRect">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記入例で赤字になっているセルを入力・選択してください。</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入力・選択をすると、水色の塗りつぶしが消えます。</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35</xdr:col>
      <xdr:colOff>161925</xdr:colOff>
      <xdr:row>4</xdr:row>
      <xdr:rowOff>57150</xdr:rowOff>
    </xdr:from>
    <xdr:to>
      <xdr:col>47</xdr:col>
      <xdr:colOff>131445</xdr:colOff>
      <xdr:row>6</xdr:row>
      <xdr:rowOff>19049</xdr:rowOff>
    </xdr:to>
    <xdr:sp macro="" textlink="">
      <xdr:nvSpPr>
        <xdr:cNvPr id="4" name="吹き出し: 角を丸めた四角形 3">
          <a:extLst>
            <a:ext uri="{FF2B5EF4-FFF2-40B4-BE49-F238E27FC236}">
              <a16:creationId xmlns:a16="http://schemas.microsoft.com/office/drawing/2014/main" id="{E5EE7FB7-E303-46DC-997B-6C01946BA1BE}"/>
            </a:ext>
          </a:extLst>
        </xdr:cNvPr>
        <xdr:cNvSpPr/>
      </xdr:nvSpPr>
      <xdr:spPr>
        <a:xfrm>
          <a:off x="6657975" y="781050"/>
          <a:ext cx="2331720" cy="431799"/>
        </a:xfrm>
        <a:prstGeom prst="wedgeRoundRectCallout">
          <a:avLst>
            <a:gd name="adj1" fmla="val 25192"/>
            <a:gd name="adj2" fmla="val -138701"/>
            <a:gd name="adj3" fmla="val 16667"/>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rgbClr val="0070C0"/>
              </a:solidFill>
              <a:latin typeface="BIZ UDPゴシック" panose="020B0400000000000000" pitchFamily="50" charset="-128"/>
              <a:ea typeface="BIZ UDPゴシック" panose="020B0400000000000000" pitchFamily="50" charset="-128"/>
            </a:rPr>
            <a:t>留学終了後</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に提出してください。</a:t>
          </a:r>
        </a:p>
      </xdr:txBody>
    </xdr:sp>
    <xdr:clientData/>
  </xdr:twoCellAnchor>
  <xdr:twoCellAnchor>
    <xdr:from>
      <xdr:col>28</xdr:col>
      <xdr:colOff>93345</xdr:colOff>
      <xdr:row>20</xdr:row>
      <xdr:rowOff>209550</xdr:rowOff>
    </xdr:from>
    <xdr:to>
      <xdr:col>47</xdr:col>
      <xdr:colOff>93345</xdr:colOff>
      <xdr:row>23</xdr:row>
      <xdr:rowOff>150495</xdr:rowOff>
    </xdr:to>
    <xdr:sp macro="" textlink="">
      <xdr:nvSpPr>
        <xdr:cNvPr id="5" name="吹き出し: 角を丸めた四角形 4">
          <a:extLst>
            <a:ext uri="{FF2B5EF4-FFF2-40B4-BE49-F238E27FC236}">
              <a16:creationId xmlns:a16="http://schemas.microsoft.com/office/drawing/2014/main" id="{892B0ABC-1BC4-4B6D-87F7-7A9D4D3D48DC}"/>
            </a:ext>
          </a:extLst>
        </xdr:cNvPr>
        <xdr:cNvSpPr/>
      </xdr:nvSpPr>
      <xdr:spPr>
        <a:xfrm>
          <a:off x="5211445" y="4337050"/>
          <a:ext cx="3740150" cy="652145"/>
        </a:xfrm>
        <a:prstGeom prst="wedgeRoundRectCallout">
          <a:avLst>
            <a:gd name="adj1" fmla="val -57153"/>
            <a:gd name="adj2" fmla="val 35247"/>
            <a:gd name="adj3" fmla="val 16667"/>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「●」がついた月の奨学金について、</a:t>
          </a:r>
          <a:endParaRPr kumimoji="1" lang="en-US" altLang="ja-JP" sz="105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05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様式</a:t>
          </a:r>
          <a:r>
            <a:rPr kumimoji="1" lang="en-US" altLang="ja-JP" sz="105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LC】</a:t>
          </a:r>
          <a:r>
            <a:rPr kumimoji="1" lang="ja-JP" altLang="en-US" sz="105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の提出をもって支給します。</a:t>
          </a:r>
        </a:p>
      </xdr:txBody>
    </xdr:sp>
    <xdr:clientData/>
  </xdr:twoCellAnchor>
  <xdr:twoCellAnchor>
    <xdr:from>
      <xdr:col>7</xdr:col>
      <xdr:colOff>171450</xdr:colOff>
      <xdr:row>45</xdr:row>
      <xdr:rowOff>266699</xdr:rowOff>
    </xdr:from>
    <xdr:to>
      <xdr:col>19</xdr:col>
      <xdr:colOff>123825</xdr:colOff>
      <xdr:row>48</xdr:row>
      <xdr:rowOff>207644</xdr:rowOff>
    </xdr:to>
    <xdr:sp macro="" textlink="">
      <xdr:nvSpPr>
        <xdr:cNvPr id="6" name="吹き出し: 角を丸めた四角形 5">
          <a:extLst>
            <a:ext uri="{FF2B5EF4-FFF2-40B4-BE49-F238E27FC236}">
              <a16:creationId xmlns:a16="http://schemas.microsoft.com/office/drawing/2014/main" id="{7672F8C9-1421-45D0-9D7C-FE54DFAAF2B4}"/>
            </a:ext>
          </a:extLst>
        </xdr:cNvPr>
        <xdr:cNvSpPr/>
      </xdr:nvSpPr>
      <xdr:spPr>
        <a:xfrm>
          <a:off x="1155700" y="10636249"/>
          <a:ext cx="2314575" cy="734695"/>
        </a:xfrm>
        <a:prstGeom prst="wedgeRoundRectCallout">
          <a:avLst>
            <a:gd name="adj1" fmla="val 63729"/>
            <a:gd name="adj2" fmla="val 7380"/>
            <a:gd name="adj3" fmla="val 16667"/>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rgbClr val="0070C0"/>
              </a:solidFill>
              <a:latin typeface="BIZ UDPゴシック" panose="020B0400000000000000" pitchFamily="50" charset="-128"/>
              <a:ea typeface="BIZ UDPゴシック" panose="020B0400000000000000" pitchFamily="50" charset="-128"/>
            </a:rPr>
            <a:t>受入先機関が発行する修了証明書（根拠書類</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に）記載の留学期間に基づいて入力してください。</a:t>
          </a:r>
        </a:p>
      </xdr:txBody>
    </xdr:sp>
    <xdr:clientData/>
  </xdr:twoCellAnchor>
  <xdr:twoCellAnchor>
    <xdr:from>
      <xdr:col>35</xdr:col>
      <xdr:colOff>161925</xdr:colOff>
      <xdr:row>4</xdr:row>
      <xdr:rowOff>57150</xdr:rowOff>
    </xdr:from>
    <xdr:to>
      <xdr:col>47</xdr:col>
      <xdr:colOff>131445</xdr:colOff>
      <xdr:row>6</xdr:row>
      <xdr:rowOff>19049</xdr:rowOff>
    </xdr:to>
    <xdr:sp macro="" textlink="">
      <xdr:nvSpPr>
        <xdr:cNvPr id="10" name="吹き出し: 角を丸めた四角形 9">
          <a:extLst>
            <a:ext uri="{FF2B5EF4-FFF2-40B4-BE49-F238E27FC236}">
              <a16:creationId xmlns:a16="http://schemas.microsoft.com/office/drawing/2014/main" id="{312FF02B-56FA-490B-AFAD-311842B50BE4}"/>
            </a:ext>
          </a:extLst>
        </xdr:cNvPr>
        <xdr:cNvSpPr/>
      </xdr:nvSpPr>
      <xdr:spPr>
        <a:xfrm>
          <a:off x="6657975" y="781050"/>
          <a:ext cx="2331720" cy="431799"/>
        </a:xfrm>
        <a:prstGeom prst="wedgeRoundRectCallout">
          <a:avLst>
            <a:gd name="adj1" fmla="val 25192"/>
            <a:gd name="adj2" fmla="val -138701"/>
            <a:gd name="adj3" fmla="val 16667"/>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留学終了後</a:t>
          </a:r>
          <a:r>
            <a:rPr kumimoji="1" lang="ja-JP" altLang="en-US" sz="105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に提出してください。</a:t>
          </a:r>
        </a:p>
      </xdr:txBody>
    </xdr:sp>
    <xdr:clientData/>
  </xdr:twoCellAnchor>
  <xdr:twoCellAnchor>
    <xdr:from>
      <xdr:col>4</xdr:col>
      <xdr:colOff>63500</xdr:colOff>
      <xdr:row>32</xdr:row>
      <xdr:rowOff>0</xdr:rowOff>
    </xdr:from>
    <xdr:to>
      <xdr:col>16</xdr:col>
      <xdr:colOff>78105</xdr:colOff>
      <xdr:row>34</xdr:row>
      <xdr:rowOff>104775</xdr:rowOff>
    </xdr:to>
    <xdr:sp macro="" textlink="">
      <xdr:nvSpPr>
        <xdr:cNvPr id="11" name="吹き出し: 角を丸めた四角形 10">
          <a:extLst>
            <a:ext uri="{FF2B5EF4-FFF2-40B4-BE49-F238E27FC236}">
              <a16:creationId xmlns:a16="http://schemas.microsoft.com/office/drawing/2014/main" id="{0FC68A66-C9CA-465D-95B5-DA2B2068097F}"/>
            </a:ext>
          </a:extLst>
        </xdr:cNvPr>
        <xdr:cNvSpPr/>
      </xdr:nvSpPr>
      <xdr:spPr>
        <a:xfrm>
          <a:off x="457200" y="7067550"/>
          <a:ext cx="2376805" cy="650875"/>
        </a:xfrm>
        <a:prstGeom prst="wedgeRoundRectCallout">
          <a:avLst>
            <a:gd name="adj1" fmla="val 5906"/>
            <a:gd name="adj2" fmla="val 87380"/>
            <a:gd name="adj3" fmla="val 16667"/>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派遣留学生から提出される搭乗券の半券等に基づいて入力してください。</a:t>
          </a:r>
        </a:p>
      </xdr:txBody>
    </xdr:sp>
    <xdr:clientData/>
  </xdr:twoCellAnchor>
  <xdr:twoCellAnchor>
    <xdr:from>
      <xdr:col>50</xdr:col>
      <xdr:colOff>99801</xdr:colOff>
      <xdr:row>10</xdr:row>
      <xdr:rowOff>0</xdr:rowOff>
    </xdr:from>
    <xdr:to>
      <xdr:col>54</xdr:col>
      <xdr:colOff>660658</xdr:colOff>
      <xdr:row>22</xdr:row>
      <xdr:rowOff>49061</xdr:rowOff>
    </xdr:to>
    <xdr:sp macro="" textlink="">
      <xdr:nvSpPr>
        <xdr:cNvPr id="12" name="テキスト ボックス 11">
          <a:extLst>
            <a:ext uri="{FF2B5EF4-FFF2-40B4-BE49-F238E27FC236}">
              <a16:creationId xmlns:a16="http://schemas.microsoft.com/office/drawing/2014/main" id="{000E016F-4A3E-4006-8204-E744E2DAFB5C}"/>
            </a:ext>
          </a:extLst>
        </xdr:cNvPr>
        <xdr:cNvSpPr txBox="1"/>
      </xdr:nvSpPr>
      <xdr:spPr>
        <a:xfrm>
          <a:off x="10026968" y="2010833"/>
          <a:ext cx="5376273" cy="2663145"/>
        </a:xfrm>
        <a:prstGeom prst="rect">
          <a:avLst/>
        </a:prstGeom>
        <a:solidFill>
          <a:srgbClr val="FFFF00"/>
        </a:solidFill>
        <a:ln w="2857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lstStyle/>
        <a:p>
          <a:pPr algn="l"/>
          <a:r>
            <a:rPr kumimoji="1" lang="en-US" altLang="ja-JP" sz="1100" b="1">
              <a:latin typeface="BIZ UDPゴシック" panose="020B0400000000000000" pitchFamily="50" charset="-128"/>
              <a:ea typeface="BIZ UDPゴシック" panose="020B0400000000000000" pitchFamily="50" charset="-128"/>
            </a:rPr>
            <a:t>【</a:t>
          </a:r>
          <a:r>
            <a:rPr kumimoji="1" lang="ja-JP" altLang="en-US" sz="1100" b="1">
              <a:latin typeface="BIZ UDPゴシック" panose="020B0400000000000000" pitchFamily="50" charset="-128"/>
              <a:ea typeface="BIZ UDPゴシック" panose="020B0400000000000000" pitchFamily="50" charset="-128"/>
            </a:rPr>
            <a:t>注意事項</a:t>
          </a:r>
          <a:r>
            <a:rPr kumimoji="1" lang="en-US" altLang="ja-JP" sz="1100" b="1">
              <a:latin typeface="BIZ UDPゴシック" panose="020B0400000000000000" pitchFamily="50" charset="-128"/>
              <a:ea typeface="BIZ UDPゴシック" panose="020B0400000000000000" pitchFamily="50" charset="-128"/>
            </a:rPr>
            <a:t>】</a:t>
          </a:r>
        </a:p>
        <a:p>
          <a:pPr algn="l"/>
          <a:r>
            <a:rPr kumimoji="1" lang="ja-JP" altLang="en-US" sz="1600" b="1" u="sng">
              <a:solidFill>
                <a:srgbClr val="FF0000"/>
              </a:solidFill>
              <a:latin typeface="BIZ UDPゴシック" panose="020B0400000000000000" pitchFamily="50" charset="-128"/>
              <a:ea typeface="BIZ UDPゴシック" panose="020B0400000000000000" pitchFamily="50" charset="-128"/>
            </a:rPr>
            <a:t>本様式は、「留学終了後に奨学金支給」に使用する支給申請書です。</a:t>
          </a:r>
          <a:endParaRPr kumimoji="1" lang="en-US" altLang="ja-JP" sz="1600" b="1" u="sng">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100" b="1">
            <a:latin typeface="BIZ UDPゴシック" panose="020B0400000000000000" pitchFamily="50" charset="-128"/>
            <a:ea typeface="BIZ UDPゴシック" panose="020B0400000000000000" pitchFamily="50" charset="-128"/>
          </a:endParaRPr>
        </a:p>
        <a:p>
          <a:pPr algn="l"/>
          <a:r>
            <a:rPr kumimoji="1" lang="ja-JP" altLang="en-US" sz="1100" b="1">
              <a:latin typeface="BIZ UDPゴシック" panose="020B0400000000000000" pitchFamily="50" charset="-128"/>
              <a:ea typeface="BIZ UDPゴシック" panose="020B0400000000000000" pitchFamily="50" charset="-128"/>
            </a:rPr>
            <a:t>留学終了後、受入先機関が発行する修了証明（根拠書類）に基づいて作成・提出してください。</a:t>
          </a:r>
          <a:endParaRPr kumimoji="1" lang="en-US" altLang="ja-JP" sz="1100" b="1">
            <a:latin typeface="BIZ UDPゴシック" panose="020B0400000000000000" pitchFamily="50" charset="-128"/>
            <a:ea typeface="BIZ UDPゴシック" panose="020B0400000000000000" pitchFamily="50" charset="-128"/>
          </a:endParaRPr>
        </a:p>
        <a:p>
          <a:pPr algn="l"/>
          <a:r>
            <a:rPr kumimoji="1" lang="ja-JP" altLang="en-US" sz="1100" b="1">
              <a:latin typeface="BIZ UDPゴシック" panose="020B0400000000000000" pitchFamily="50" charset="-128"/>
              <a:ea typeface="BIZ UDPゴシック" panose="020B0400000000000000" pitchFamily="50" charset="-128"/>
            </a:rPr>
            <a:t>奨学金支給申請は、留学終了後に、本様式と受入先機関が発行する修了証明書の提出をもって行います。</a:t>
          </a:r>
          <a:endParaRPr kumimoji="1" lang="en-US" altLang="ja-JP" sz="1100" b="1">
            <a:latin typeface="BIZ UDPゴシック" panose="020B0400000000000000" pitchFamily="50" charset="-128"/>
            <a:ea typeface="BIZ UDPゴシック" panose="020B0400000000000000" pitchFamily="50" charset="-128"/>
          </a:endParaRPr>
        </a:p>
        <a:p>
          <a:pPr algn="l"/>
          <a:endParaRPr kumimoji="1" lang="en-US" altLang="ja-JP" sz="1100" b="1">
            <a:latin typeface="BIZ UDPゴシック" panose="020B0400000000000000" pitchFamily="50" charset="-128"/>
            <a:ea typeface="BIZ UDPゴシック" panose="020B0400000000000000" pitchFamily="50" charset="-128"/>
          </a:endParaRPr>
        </a:p>
        <a:p>
          <a:pPr algn="l"/>
          <a:r>
            <a:rPr kumimoji="1" lang="ja-JP" altLang="en-US" sz="1600" b="1">
              <a:latin typeface="BIZ UDPゴシック" panose="020B0400000000000000" pitchFamily="50" charset="-128"/>
              <a:ea typeface="BIZ UDPゴシック" panose="020B0400000000000000" pitchFamily="50" charset="-128"/>
            </a:rPr>
            <a:t>本様式は、</a:t>
          </a:r>
          <a:r>
            <a:rPr kumimoji="1" lang="en-US" altLang="ja-JP" sz="1600" b="1">
              <a:solidFill>
                <a:srgbClr val="FF0000"/>
              </a:solidFill>
              <a:latin typeface="BIZ UDPゴシック" panose="020B0400000000000000" pitchFamily="50" charset="-128"/>
              <a:ea typeface="BIZ UDPゴシック" panose="020B0400000000000000" pitchFamily="50" charset="-128"/>
            </a:rPr>
            <a:t>Excel</a:t>
          </a:r>
          <a:r>
            <a:rPr kumimoji="1" lang="ja-JP" altLang="en-US" sz="1600" b="1">
              <a:solidFill>
                <a:srgbClr val="FF0000"/>
              </a:solidFill>
              <a:latin typeface="BIZ UDPゴシック" panose="020B0400000000000000" pitchFamily="50" charset="-128"/>
              <a:ea typeface="BIZ UDPゴシック" panose="020B0400000000000000" pitchFamily="50" charset="-128"/>
            </a:rPr>
            <a:t>ファイルのままで提出</a:t>
          </a:r>
          <a:r>
            <a:rPr kumimoji="1" lang="ja-JP" altLang="en-US" sz="1600" b="1">
              <a:latin typeface="BIZ UDPゴシック" panose="020B0400000000000000" pitchFamily="50" charset="-128"/>
              <a:ea typeface="BIZ UDPゴシック" panose="020B0400000000000000" pitchFamily="50" charset="-128"/>
            </a:rPr>
            <a:t>してください。</a:t>
          </a:r>
        </a:p>
        <a:p>
          <a:pPr algn="l"/>
          <a:r>
            <a:rPr kumimoji="1" lang="ja-JP" altLang="en-US" sz="1200" b="1">
              <a:latin typeface="BIZ UDPゴシック" panose="020B0400000000000000" pitchFamily="50" charset="-128"/>
              <a:ea typeface="BIZ UDPゴシック" panose="020B0400000000000000" pitchFamily="50" charset="-128"/>
            </a:rPr>
            <a:t>（受入機関からの</a:t>
          </a:r>
          <a:r>
            <a:rPr kumimoji="1" lang="ja-JP" altLang="en-US" sz="1200" b="1">
              <a:solidFill>
                <a:srgbClr val="FF0000"/>
              </a:solidFill>
              <a:latin typeface="BIZ UDPゴシック" panose="020B0400000000000000" pitchFamily="50" charset="-128"/>
              <a:ea typeface="BIZ UDPゴシック" panose="020B0400000000000000" pitchFamily="50" charset="-128"/>
            </a:rPr>
            <a:t>修了証明（根拠書類）については、</a:t>
          </a:r>
          <a:r>
            <a:rPr kumimoji="1" lang="en-US" altLang="ja-JP" sz="1200" b="1">
              <a:solidFill>
                <a:srgbClr val="FF0000"/>
              </a:solidFill>
              <a:latin typeface="BIZ UDPゴシック" panose="020B0400000000000000" pitchFamily="50" charset="-128"/>
              <a:ea typeface="BIZ UDPゴシック" panose="020B0400000000000000" pitchFamily="50" charset="-128"/>
            </a:rPr>
            <a:t>PDF</a:t>
          </a:r>
          <a:r>
            <a:rPr kumimoji="1" lang="ja-JP" altLang="en-US" sz="1200" b="1">
              <a:solidFill>
                <a:srgbClr val="FF0000"/>
              </a:solidFill>
              <a:latin typeface="BIZ UDPゴシック" panose="020B0400000000000000" pitchFamily="50" charset="-128"/>
              <a:ea typeface="BIZ UDPゴシック" panose="020B0400000000000000" pitchFamily="50" charset="-128"/>
            </a:rPr>
            <a:t>にして本様式に添付</a:t>
          </a:r>
          <a:r>
            <a:rPr kumimoji="1" lang="ja-JP" altLang="en-US" sz="1200" b="1">
              <a:latin typeface="BIZ UDPゴシック" panose="020B0400000000000000" pitchFamily="50" charset="-128"/>
              <a:ea typeface="BIZ UDPゴシック" panose="020B0400000000000000" pitchFamily="50" charset="-128"/>
            </a:rPr>
            <a:t>）</a:t>
          </a:r>
        </a:p>
      </xdr:txBody>
    </xdr:sp>
    <xdr:clientData/>
  </xdr:twoCellAnchor>
  <xdr:twoCellAnchor>
    <xdr:from>
      <xdr:col>50</xdr:col>
      <xdr:colOff>0</xdr:colOff>
      <xdr:row>26</xdr:row>
      <xdr:rowOff>112561</xdr:rowOff>
    </xdr:from>
    <xdr:to>
      <xdr:col>56</xdr:col>
      <xdr:colOff>283030</xdr:colOff>
      <xdr:row>37</xdr:row>
      <xdr:rowOff>147713</xdr:rowOff>
    </xdr:to>
    <xdr:sp macro="" textlink="">
      <xdr:nvSpPr>
        <xdr:cNvPr id="13" name="四角形: 角を丸くする 12">
          <a:extLst>
            <a:ext uri="{FF2B5EF4-FFF2-40B4-BE49-F238E27FC236}">
              <a16:creationId xmlns:a16="http://schemas.microsoft.com/office/drawing/2014/main" id="{C5A16D1B-4FA9-4E5B-B0D4-5CFC5B404726}"/>
            </a:ext>
          </a:extLst>
        </xdr:cNvPr>
        <xdr:cNvSpPr/>
      </xdr:nvSpPr>
      <xdr:spPr>
        <a:xfrm>
          <a:off x="9927167" y="5721728"/>
          <a:ext cx="6633030" cy="2956152"/>
        </a:xfrm>
        <a:prstGeom prst="roundRect">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２．派遣留学生情報　説明</a:t>
          </a:r>
          <a:r>
            <a:rPr kumimoji="1" lang="en-US" altLang="ja-JP" sz="1100">
              <a:solidFill>
                <a:srgbClr val="FF0000"/>
              </a:solidFill>
              <a:latin typeface="BIZ UDPゴシック" panose="020B0400000000000000" pitchFamily="50" charset="-128"/>
              <a:ea typeface="BIZ UDPゴシック" panose="020B0400000000000000" pitchFamily="50" charset="-128"/>
            </a:rPr>
            <a:t>】</a:t>
          </a:r>
        </a:p>
        <a:p>
          <a:pPr algn="l"/>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（３）家計基準</a:t>
          </a:r>
          <a:endParaRPr kumimoji="1" lang="en-US" altLang="ja-JP" sz="1100" u="sng">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応募時に申請した内容を選択</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（４）留学期間</a:t>
          </a:r>
          <a:endParaRPr kumimoji="1" lang="en-US" altLang="ja-JP" sz="1100" u="sng">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u="none">
              <a:solidFill>
                <a:sysClr val="windowText" lastClr="000000"/>
              </a:solidFill>
              <a:latin typeface="BIZ UDPゴシック" panose="020B0400000000000000" pitchFamily="50" charset="-128"/>
              <a:ea typeface="BIZ UDPゴシック" panose="020B0400000000000000" pitchFamily="50" charset="-128"/>
            </a:rPr>
            <a:t>１か所目の受入先機関の</a:t>
          </a:r>
          <a:r>
            <a:rPr kumimoji="1" lang="ja-JP" altLang="en-US" sz="1100" u="none">
              <a:solidFill>
                <a:srgbClr val="FF0000"/>
              </a:solidFill>
              <a:latin typeface="BIZ UDPゴシック" panose="020B0400000000000000" pitchFamily="50" charset="-128"/>
              <a:ea typeface="BIZ UDPゴシック" panose="020B0400000000000000" pitchFamily="50" charset="-128"/>
            </a:rPr>
            <a:t>活動開始日</a:t>
          </a:r>
          <a:r>
            <a:rPr kumimoji="1" lang="ja-JP" altLang="en-US" sz="1100" u="none">
              <a:solidFill>
                <a:sysClr val="windowText" lastClr="000000"/>
              </a:solidFill>
              <a:latin typeface="BIZ UDPゴシック" panose="020B0400000000000000" pitchFamily="50" charset="-128"/>
              <a:ea typeface="BIZ UDPゴシック" panose="020B0400000000000000" pitchFamily="50" charset="-128"/>
            </a:rPr>
            <a:t>～最後の受入先機関の</a:t>
          </a:r>
          <a:r>
            <a:rPr kumimoji="1" lang="ja-JP" altLang="en-US" sz="1100" u="none">
              <a:solidFill>
                <a:srgbClr val="FF0000"/>
              </a:solidFill>
              <a:latin typeface="BIZ UDPゴシック" panose="020B0400000000000000" pitchFamily="50" charset="-128"/>
              <a:ea typeface="BIZ UDPゴシック" panose="020B0400000000000000" pitchFamily="50" charset="-128"/>
            </a:rPr>
            <a:t>活動終了日</a:t>
          </a:r>
          <a:r>
            <a:rPr kumimoji="1" lang="ja-JP" altLang="en-US" sz="1100" u="none">
              <a:solidFill>
                <a:sysClr val="windowText" lastClr="000000"/>
              </a:solidFill>
              <a:latin typeface="BIZ UDPゴシック" panose="020B0400000000000000" pitchFamily="50" charset="-128"/>
              <a:ea typeface="BIZ UDPゴシック" panose="020B0400000000000000" pitchFamily="50" charset="-128"/>
            </a:rPr>
            <a:t>を入力</a:t>
          </a:r>
          <a:endParaRPr kumimoji="1" lang="en-US" altLang="ja-JP" sz="1100" u="none">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u="none">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100" u="none">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u="none">
              <a:solidFill>
                <a:sysClr val="windowText" lastClr="000000"/>
              </a:solidFill>
              <a:latin typeface="BIZ UDPゴシック" panose="020B0400000000000000" pitchFamily="50" charset="-128"/>
              <a:ea typeface="BIZ UDPゴシック" panose="020B0400000000000000" pitchFamily="50" charset="-128"/>
            </a:rPr>
            <a:t>渡航日、帰国日ではないため、御注意ください。）</a:t>
          </a: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（５）留学先国・地域</a:t>
          </a:r>
          <a:endParaRPr kumimoji="1" lang="en-US" altLang="ja-JP" sz="1100" u="sng">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実際の留学先国・地域を選択。複数ある場合は、奨学金月額の基準となる留学先国・地域を選択。</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（６）応募時の留学先国・地域</a:t>
          </a: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応募時の留学先国・地域を選択。複数ある場合は、奨学金月額の基準となる留学先国・地域を選択。</a:t>
          </a: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50</xdr:col>
      <xdr:colOff>4551</xdr:colOff>
      <xdr:row>42</xdr:row>
      <xdr:rowOff>468</xdr:rowOff>
    </xdr:from>
    <xdr:to>
      <xdr:col>56</xdr:col>
      <xdr:colOff>279961</xdr:colOff>
      <xdr:row>50</xdr:row>
      <xdr:rowOff>165854</xdr:rowOff>
    </xdr:to>
    <xdr:sp macro="" textlink="">
      <xdr:nvSpPr>
        <xdr:cNvPr id="14" name="四角形: 角を丸くする 13">
          <a:extLst>
            <a:ext uri="{FF2B5EF4-FFF2-40B4-BE49-F238E27FC236}">
              <a16:creationId xmlns:a16="http://schemas.microsoft.com/office/drawing/2014/main" id="{47430A2B-6A97-4B31-BA14-18F1C936D85B}"/>
            </a:ext>
          </a:extLst>
        </xdr:cNvPr>
        <xdr:cNvSpPr/>
      </xdr:nvSpPr>
      <xdr:spPr>
        <a:xfrm>
          <a:off x="9931718" y="9620718"/>
          <a:ext cx="6625410" cy="2345553"/>
        </a:xfrm>
        <a:prstGeom prst="roundRect">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BIZ UDPゴシック" panose="020B0400000000000000" pitchFamily="50" charset="-128"/>
              <a:ea typeface="BIZ UDPゴシック" panose="020B0400000000000000" pitchFamily="50" charset="-128"/>
            </a:rPr>
            <a:t>【4</a:t>
          </a:r>
          <a:r>
            <a:rPr kumimoji="1" lang="ja-JP" altLang="en-US" sz="1100">
              <a:solidFill>
                <a:srgbClr val="FF0000"/>
              </a:solidFill>
              <a:latin typeface="BIZ UDPゴシック" panose="020B0400000000000000" pitchFamily="50" charset="-128"/>
              <a:ea typeface="BIZ UDPゴシック" panose="020B0400000000000000" pitchFamily="50" charset="-128"/>
            </a:rPr>
            <a:t>．奨学金支給対象月の算出　説明</a:t>
          </a:r>
          <a:r>
            <a:rPr kumimoji="1" lang="en-US" altLang="ja-JP" sz="1100">
              <a:solidFill>
                <a:srgbClr val="FF0000"/>
              </a:solidFill>
              <a:latin typeface="BIZ UDPゴシック" panose="020B0400000000000000" pitchFamily="50" charset="-128"/>
              <a:ea typeface="BIZ UDPゴシック" panose="020B0400000000000000" pitchFamily="50" charset="-128"/>
            </a:rPr>
            <a:t>】</a:t>
          </a:r>
        </a:p>
        <a:p>
          <a:pPr algn="l"/>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（２）支給対象月数　応募時</a:t>
          </a:r>
          <a:endParaRPr kumimoji="1" lang="en-US" altLang="ja-JP" sz="1100" u="sng">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「支給上限額決定通知」を確認してください。</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en-US" altLang="ja-JP" sz="1100" u="sng">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留学期間中の活動日</a:t>
          </a:r>
          <a:r>
            <a:rPr kumimoji="1" lang="en-US" altLang="ja-JP" sz="1100" u="sng">
              <a:solidFill>
                <a:sysClr val="windowText" lastClr="000000"/>
              </a:solidFill>
              <a:latin typeface="BIZ UDPゴシック" panose="020B0400000000000000" pitchFamily="50" charset="-128"/>
              <a:ea typeface="BIZ UDPゴシック" panose="020B0400000000000000" pitchFamily="50" charset="-128"/>
            </a:rPr>
            <a:t>】</a:t>
          </a: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①［選択］セルで「年」を選択</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②留学する「月」を入力</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③活動した「日」について、該当するセルで「○」を選択</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6.%20&#22888;&#23398;&#37329;&#25903;&#32102;&#20107;&#21209;\000.&#20107;&#21209;&#25163;&#24341;&#12365;&#12289;&#22522;&#28310;&#12289;&#36890;&#30693;&#12289;&#65320;&#65328;&#25522;&#36617;&#12289;&#23550;&#24540;&#26041;&#37341;&#65288;&#21839;&#12356;&#21512;&#12431;&#12379;&#12394;&#12393;&#65289;\01.&#20107;&#21209;&#25163;&#32154;&#12365;&#12398;&#25163;&#24341;&#12365;\&#24179;&#25104;29&#24180;&#24230;&#12304;1,23,45,6&#26399;&#12305;H29.2\01.&#20316;&#26989;&#65288;&#23398;&#26657;&#23451;&#65289;\&#12304;&#31532;4&#26399;&#12305;&#25903;&#32102;&#23550;&#35937;&#32773;&#30331;&#37682;&#12487;&#12540;&#12479;&#65288;&#27096;&#24335;1&#65289;2015120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_&#26032;&#35215;&#65288;&#32153;&#32154;&#65289;&#38283;&#30330;\90_&#20316;&#26989;&#12527;&#12540;&#12463;\20021204\&#36914;&#23398;&#23626;&#12487;&#12540;&#12479;&#12505;&#12540;&#12473;\&#36914;&#23398;&#23626;&#26041;&#24335;&#31561;&#35443;&#32048;20021127&#2925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yukei-svr\&#30041;&#23398;&#29983;&#20107;&#26989;&#35336;&#30011;&#35506;\&#24179;&#25104;&#65298;&#65298;&#24180;&#24230;\&#22269;&#36027;&#26053;&#36027;\&#36890;&#30693;\&#24112;&#22269;&#26053;&#36027;\&#24112;&#22269;&#26053;&#36027;20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mmxcifs01\&#39640;&#12539;&#23398;&#29983;PT\4.%20&#12481;&#12540;&#12512;&#21029;\4-4.%20&#30041;&#23398;&#12503;&#12525;&#12464;&#12521;&#12512;\4.%20&#22320;&#22495;&#12503;&#12525;&#12464;&#12521;&#12512;\&#9733;NEW&#9733;\1.%20&#12304;&#24179;&#25104;28&#24180;&#24230;&#12305;&#12288;&#36039;&#37329;&#31649;&#29702;&#38306;&#20418;\&#25903;&#32102;&#12398;&#25163;&#24341;&#12365;\&#31532;5&#26399;\&#12304;&#31532;4&#26399;&#12305;&#25903;&#32102;&#23550;&#35937;&#32773;&#30331;&#37682;&#12487;&#12540;&#12479;&#65288;&#27096;&#24335;1&#65289;201512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4期登録データ (入力例)"/>
      <sheetName val="4期登録データ"/>
      <sheetName val="【削除不可】国地域"/>
      <sheetName val="【削除不可】通貨コード"/>
      <sheetName val="【削除不可】学校ｺｰﾄﾞ"/>
      <sheetName val="4期登録データ (2)"/>
      <sheetName val="4期登録データ (3)"/>
      <sheetName val="4期登録データ_(入力例)"/>
      <sheetName val="4期登録データ_(2)"/>
      <sheetName val="4期登録データ_(3)"/>
    </sheetNames>
    <sheetDataSet>
      <sheetData sheetId="0" refreshError="1"/>
      <sheetData sheetId="1" refreshError="1"/>
      <sheetData sheetId="2" refreshError="1"/>
      <sheetData sheetId="3" refreshError="1"/>
      <sheetData sheetId="4">
        <row r="2">
          <cell r="A2" t="str">
            <v>AED</v>
          </cell>
        </row>
        <row r="3">
          <cell r="A3" t="str">
            <v>AFN</v>
          </cell>
        </row>
        <row r="4">
          <cell r="A4" t="str">
            <v>ALL</v>
          </cell>
        </row>
        <row r="5">
          <cell r="A5" t="str">
            <v>AMD</v>
          </cell>
        </row>
        <row r="6">
          <cell r="A6" t="str">
            <v>ANG</v>
          </cell>
        </row>
        <row r="7">
          <cell r="A7" t="str">
            <v>AOA</v>
          </cell>
        </row>
        <row r="8">
          <cell r="A8" t="str">
            <v>ARS</v>
          </cell>
        </row>
        <row r="9">
          <cell r="A9" t="str">
            <v>AUD</v>
          </cell>
        </row>
        <row r="10">
          <cell r="A10" t="str">
            <v>AWG</v>
          </cell>
        </row>
        <row r="11">
          <cell r="A11" t="str">
            <v>AZN</v>
          </cell>
        </row>
        <row r="12">
          <cell r="A12" t="str">
            <v>BAM</v>
          </cell>
        </row>
        <row r="13">
          <cell r="A13" t="str">
            <v>BBD</v>
          </cell>
        </row>
        <row r="14">
          <cell r="A14" t="str">
            <v>BDT</v>
          </cell>
        </row>
        <row r="15">
          <cell r="A15" t="str">
            <v>BGN</v>
          </cell>
        </row>
        <row r="16">
          <cell r="A16" t="str">
            <v>BHD</v>
          </cell>
        </row>
        <row r="17">
          <cell r="A17" t="str">
            <v>BIF</v>
          </cell>
        </row>
        <row r="18">
          <cell r="A18" t="str">
            <v>BMD</v>
          </cell>
        </row>
        <row r="19">
          <cell r="A19" t="str">
            <v>BND</v>
          </cell>
        </row>
        <row r="20">
          <cell r="A20" t="str">
            <v>BOB</v>
          </cell>
        </row>
        <row r="21">
          <cell r="A21" t="str">
            <v>BRL</v>
          </cell>
        </row>
        <row r="22">
          <cell r="A22" t="str">
            <v>BSD</v>
          </cell>
        </row>
        <row r="23">
          <cell r="A23" t="str">
            <v>BTN</v>
          </cell>
        </row>
        <row r="24">
          <cell r="A24" t="str">
            <v>BWP</v>
          </cell>
        </row>
        <row r="25">
          <cell r="A25" t="str">
            <v>BYR</v>
          </cell>
        </row>
        <row r="26">
          <cell r="A26" t="str">
            <v>BZD</v>
          </cell>
        </row>
        <row r="27">
          <cell r="A27" t="str">
            <v>CAD</v>
          </cell>
        </row>
        <row r="28">
          <cell r="A28" t="str">
            <v>CDF</v>
          </cell>
        </row>
        <row r="29">
          <cell r="A29" t="str">
            <v>CHF</v>
          </cell>
        </row>
        <row r="30">
          <cell r="A30" t="str">
            <v>CLP</v>
          </cell>
        </row>
        <row r="31">
          <cell r="A31" t="str">
            <v>CNY</v>
          </cell>
        </row>
        <row r="32">
          <cell r="A32" t="str">
            <v>COP</v>
          </cell>
        </row>
        <row r="33">
          <cell r="A33" t="str">
            <v>CRC</v>
          </cell>
        </row>
        <row r="34">
          <cell r="A34" t="str">
            <v>CSD</v>
          </cell>
        </row>
        <row r="35">
          <cell r="A35" t="str">
            <v>CUC</v>
          </cell>
        </row>
        <row r="36">
          <cell r="A36" t="str">
            <v>CUP</v>
          </cell>
        </row>
        <row r="37">
          <cell r="A37" t="str">
            <v>CVE</v>
          </cell>
        </row>
        <row r="38">
          <cell r="A38" t="str">
            <v>CZK</v>
          </cell>
        </row>
        <row r="39">
          <cell r="A39" t="str">
            <v>DJF</v>
          </cell>
        </row>
        <row r="40">
          <cell r="A40" t="str">
            <v>DKK</v>
          </cell>
        </row>
        <row r="41">
          <cell r="A41" t="str">
            <v>DOP</v>
          </cell>
        </row>
        <row r="42">
          <cell r="A42" t="str">
            <v>DZD</v>
          </cell>
        </row>
        <row r="43">
          <cell r="A43" t="str">
            <v>EGP</v>
          </cell>
        </row>
        <row r="44">
          <cell r="A44" t="str">
            <v>ERN</v>
          </cell>
        </row>
        <row r="45">
          <cell r="A45" t="str">
            <v>ETB</v>
          </cell>
        </row>
        <row r="46">
          <cell r="A46" t="str">
            <v>EUR</v>
          </cell>
        </row>
        <row r="47">
          <cell r="A47" t="str">
            <v>FJD</v>
          </cell>
        </row>
        <row r="48">
          <cell r="A48" t="str">
            <v>FKP</v>
          </cell>
        </row>
        <row r="49">
          <cell r="A49" t="str">
            <v>GBP</v>
          </cell>
        </row>
        <row r="50">
          <cell r="A50" t="str">
            <v>GEL</v>
          </cell>
        </row>
        <row r="51">
          <cell r="A51" t="str">
            <v>GGP</v>
          </cell>
        </row>
        <row r="52">
          <cell r="A52" t="str">
            <v>GHS</v>
          </cell>
        </row>
        <row r="53">
          <cell r="A53" t="str">
            <v>GIP</v>
          </cell>
        </row>
        <row r="54">
          <cell r="A54" t="str">
            <v>GMD</v>
          </cell>
        </row>
        <row r="55">
          <cell r="A55" t="str">
            <v>GNF</v>
          </cell>
        </row>
        <row r="56">
          <cell r="A56" t="str">
            <v>GTQ</v>
          </cell>
        </row>
        <row r="57">
          <cell r="A57" t="str">
            <v>GYD</v>
          </cell>
        </row>
        <row r="58">
          <cell r="A58" t="str">
            <v>HKD</v>
          </cell>
        </row>
        <row r="59">
          <cell r="A59" t="str">
            <v>HNL</v>
          </cell>
        </row>
        <row r="60">
          <cell r="A60" t="str">
            <v>HRK</v>
          </cell>
        </row>
        <row r="61">
          <cell r="A61" t="str">
            <v>HTG</v>
          </cell>
        </row>
        <row r="62">
          <cell r="A62" t="str">
            <v>HUF</v>
          </cell>
        </row>
        <row r="63">
          <cell r="A63" t="str">
            <v>IDR</v>
          </cell>
        </row>
        <row r="64">
          <cell r="A64" t="str">
            <v>ILS</v>
          </cell>
        </row>
        <row r="65">
          <cell r="A65" t="str">
            <v>INR</v>
          </cell>
        </row>
        <row r="66">
          <cell r="A66" t="str">
            <v>IQD</v>
          </cell>
        </row>
        <row r="67">
          <cell r="A67" t="str">
            <v>IRR</v>
          </cell>
        </row>
        <row r="68">
          <cell r="A68" t="str">
            <v>ISK</v>
          </cell>
        </row>
        <row r="69">
          <cell r="A69" t="str">
            <v>JMD</v>
          </cell>
        </row>
        <row r="70">
          <cell r="A70" t="str">
            <v>JOD</v>
          </cell>
        </row>
        <row r="71">
          <cell r="A71" t="str">
            <v>JPY</v>
          </cell>
        </row>
        <row r="72">
          <cell r="A72" t="str">
            <v>KES</v>
          </cell>
        </row>
        <row r="73">
          <cell r="A73" t="str">
            <v>KGS</v>
          </cell>
        </row>
        <row r="74">
          <cell r="A74" t="str">
            <v>KHR</v>
          </cell>
        </row>
        <row r="75">
          <cell r="A75" t="str">
            <v>KMF</v>
          </cell>
        </row>
        <row r="76">
          <cell r="A76" t="str">
            <v>KPW</v>
          </cell>
        </row>
        <row r="77">
          <cell r="A77" t="str">
            <v>KRW</v>
          </cell>
        </row>
        <row r="78">
          <cell r="A78" t="str">
            <v>KWD</v>
          </cell>
        </row>
        <row r="79">
          <cell r="A79" t="str">
            <v>KYD</v>
          </cell>
        </row>
        <row r="80">
          <cell r="A80" t="str">
            <v>KZT</v>
          </cell>
        </row>
        <row r="81">
          <cell r="A81" t="str">
            <v>LAK</v>
          </cell>
        </row>
        <row r="82">
          <cell r="A82" t="str">
            <v>LBP</v>
          </cell>
        </row>
        <row r="83">
          <cell r="A83" t="str">
            <v>LKR</v>
          </cell>
        </row>
        <row r="84">
          <cell r="A84" t="str">
            <v>LRD</v>
          </cell>
        </row>
        <row r="85">
          <cell r="A85" t="str">
            <v>LSL</v>
          </cell>
        </row>
        <row r="86">
          <cell r="A86" t="str">
            <v>LTL</v>
          </cell>
        </row>
        <row r="87">
          <cell r="A87" t="str">
            <v>LYD</v>
          </cell>
        </row>
        <row r="88">
          <cell r="A88" t="str">
            <v>MAD</v>
          </cell>
        </row>
        <row r="89">
          <cell r="A89" t="str">
            <v>MDL</v>
          </cell>
        </row>
        <row r="90">
          <cell r="A90" t="str">
            <v>MGA</v>
          </cell>
        </row>
        <row r="91">
          <cell r="A91" t="str">
            <v>MKD</v>
          </cell>
        </row>
        <row r="92">
          <cell r="A92" t="str">
            <v>MMK</v>
          </cell>
        </row>
        <row r="93">
          <cell r="A93" t="str">
            <v>MNT</v>
          </cell>
        </row>
        <row r="94">
          <cell r="A94" t="str">
            <v>MOP</v>
          </cell>
        </row>
        <row r="95">
          <cell r="A95" t="str">
            <v>MRO</v>
          </cell>
        </row>
        <row r="96">
          <cell r="A96" t="str">
            <v>MUR</v>
          </cell>
        </row>
        <row r="97">
          <cell r="A97" t="str">
            <v>MVR</v>
          </cell>
        </row>
        <row r="98">
          <cell r="A98" t="str">
            <v>MWK</v>
          </cell>
        </row>
        <row r="99">
          <cell r="A99" t="str">
            <v>MXN</v>
          </cell>
        </row>
        <row r="100">
          <cell r="A100" t="str">
            <v>MYR</v>
          </cell>
        </row>
        <row r="101">
          <cell r="A101" t="str">
            <v>MZN</v>
          </cell>
        </row>
        <row r="102">
          <cell r="A102" t="str">
            <v>NAD</v>
          </cell>
        </row>
        <row r="103">
          <cell r="A103" t="str">
            <v>NGN</v>
          </cell>
        </row>
        <row r="104">
          <cell r="A104" t="str">
            <v>NIO</v>
          </cell>
        </row>
        <row r="105">
          <cell r="A105" t="str">
            <v>NOK</v>
          </cell>
        </row>
        <row r="106">
          <cell r="A106" t="str">
            <v>NPR</v>
          </cell>
        </row>
        <row r="107">
          <cell r="A107" t="str">
            <v>NZD</v>
          </cell>
        </row>
        <row r="108">
          <cell r="A108" t="str">
            <v>OMR</v>
          </cell>
        </row>
        <row r="109">
          <cell r="A109" t="str">
            <v>PAB</v>
          </cell>
        </row>
        <row r="110">
          <cell r="A110" t="str">
            <v>PEN</v>
          </cell>
        </row>
        <row r="111">
          <cell r="A111" t="str">
            <v>PGK</v>
          </cell>
        </row>
        <row r="112">
          <cell r="A112" t="str">
            <v>PHP</v>
          </cell>
        </row>
        <row r="113">
          <cell r="A113" t="str">
            <v>PKR</v>
          </cell>
        </row>
        <row r="114">
          <cell r="A114" t="str">
            <v>PLN</v>
          </cell>
        </row>
        <row r="115">
          <cell r="A115" t="str">
            <v>PYG</v>
          </cell>
        </row>
        <row r="116">
          <cell r="A116" t="str">
            <v>QAR</v>
          </cell>
        </row>
        <row r="117">
          <cell r="A117" t="str">
            <v>RON</v>
          </cell>
        </row>
        <row r="118">
          <cell r="A118" t="str">
            <v>RUB</v>
          </cell>
        </row>
        <row r="119">
          <cell r="A119" t="str">
            <v>RWF</v>
          </cell>
        </row>
        <row r="120">
          <cell r="A120" t="str">
            <v>SAR</v>
          </cell>
        </row>
        <row r="121">
          <cell r="A121" t="str">
            <v>SBD</v>
          </cell>
        </row>
        <row r="122">
          <cell r="A122" t="str">
            <v>SCR</v>
          </cell>
        </row>
        <row r="123">
          <cell r="A123" t="str">
            <v>SDG</v>
          </cell>
        </row>
        <row r="124">
          <cell r="A124" t="str">
            <v>SEK</v>
          </cell>
        </row>
        <row r="125">
          <cell r="A125" t="str">
            <v>SGD</v>
          </cell>
        </row>
        <row r="126">
          <cell r="A126" t="str">
            <v>SHP</v>
          </cell>
        </row>
        <row r="127">
          <cell r="A127" t="str">
            <v>SLL</v>
          </cell>
        </row>
        <row r="128">
          <cell r="A128" t="str">
            <v>SOS</v>
          </cell>
        </row>
        <row r="129">
          <cell r="A129" t="str">
            <v>SRD</v>
          </cell>
        </row>
        <row r="130">
          <cell r="A130" t="str">
            <v>SSP</v>
          </cell>
        </row>
        <row r="131">
          <cell r="A131" t="str">
            <v>STD</v>
          </cell>
        </row>
        <row r="132">
          <cell r="A132" t="str">
            <v>SVC</v>
          </cell>
        </row>
        <row r="133">
          <cell r="A133" t="str">
            <v>SYP</v>
          </cell>
        </row>
        <row r="134">
          <cell r="A134" t="str">
            <v>SZL</v>
          </cell>
        </row>
        <row r="135">
          <cell r="A135" t="str">
            <v>THB</v>
          </cell>
        </row>
        <row r="136">
          <cell r="A136" t="str">
            <v>TJS</v>
          </cell>
        </row>
        <row r="137">
          <cell r="A137" t="str">
            <v>TMT</v>
          </cell>
        </row>
        <row r="138">
          <cell r="A138" t="str">
            <v>TND</v>
          </cell>
        </row>
        <row r="139">
          <cell r="A139" t="str">
            <v>TOP</v>
          </cell>
        </row>
        <row r="140">
          <cell r="A140" t="str">
            <v>TRY</v>
          </cell>
        </row>
        <row r="141">
          <cell r="A141" t="str">
            <v>TTD</v>
          </cell>
        </row>
        <row r="142">
          <cell r="A142" t="str">
            <v>TWD</v>
          </cell>
        </row>
        <row r="143">
          <cell r="A143" t="str">
            <v>TZS</v>
          </cell>
        </row>
        <row r="144">
          <cell r="A144" t="str">
            <v>UAH</v>
          </cell>
        </row>
        <row r="145">
          <cell r="A145" t="str">
            <v>UGX</v>
          </cell>
        </row>
        <row r="146">
          <cell r="A146" t="str">
            <v>USD</v>
          </cell>
        </row>
        <row r="147">
          <cell r="A147" t="str">
            <v>UYU</v>
          </cell>
        </row>
        <row r="148">
          <cell r="A148" t="str">
            <v>UZS</v>
          </cell>
        </row>
        <row r="149">
          <cell r="A149" t="str">
            <v>VEF</v>
          </cell>
        </row>
        <row r="150">
          <cell r="A150" t="str">
            <v>VND</v>
          </cell>
        </row>
        <row r="151">
          <cell r="A151" t="str">
            <v>VUV</v>
          </cell>
        </row>
        <row r="152">
          <cell r="A152" t="str">
            <v>WST</v>
          </cell>
        </row>
        <row r="153">
          <cell r="A153" t="str">
            <v>XAF</v>
          </cell>
        </row>
        <row r="154">
          <cell r="A154" t="str">
            <v>XAG</v>
          </cell>
        </row>
        <row r="155">
          <cell r="A155" t="str">
            <v>XAU</v>
          </cell>
        </row>
        <row r="156">
          <cell r="A156" t="str">
            <v>XCD</v>
          </cell>
        </row>
        <row r="157">
          <cell r="A157" t="str">
            <v>XDR</v>
          </cell>
        </row>
        <row r="158">
          <cell r="A158" t="str">
            <v>XOF</v>
          </cell>
        </row>
        <row r="159">
          <cell r="A159" t="str">
            <v>XPD</v>
          </cell>
        </row>
        <row r="160">
          <cell r="A160" t="str">
            <v>XPF</v>
          </cell>
        </row>
        <row r="161">
          <cell r="A161" t="str">
            <v>XPT</v>
          </cell>
        </row>
        <row r="162">
          <cell r="A162" t="str">
            <v>XTS</v>
          </cell>
        </row>
        <row r="163">
          <cell r="A163" t="str">
            <v>XXX</v>
          </cell>
        </row>
        <row r="164">
          <cell r="A164" t="str">
            <v>YER</v>
          </cell>
        </row>
        <row r="165">
          <cell r="A165" t="str">
            <v>ZAR</v>
          </cell>
        </row>
        <row r="166">
          <cell r="A166" t="str">
            <v>ZMK</v>
          </cell>
        </row>
        <row r="167">
          <cell r="A167" t="str">
            <v>ZWD</v>
          </cell>
        </row>
      </sheetData>
      <sheetData sheetId="5" refreshError="1"/>
      <sheetData sheetId="6" refreshError="1"/>
      <sheetData sheetId="7" refreshError="1"/>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打合せ資料"/>
      <sheetName val="処理方式"/>
      <sheetName val="HZSS81"/>
      <sheetName val="HZSS15"/>
      <sheetName val="HZSS16"/>
      <sheetName val="HZSS16T"/>
      <sheetName val="HZSS16H"/>
      <sheetName val="想定する処理方式（コメント付）"/>
      <sheetName val="ｻｰﾊﾞ受渡項目整理"/>
      <sheetName val="想定する処理方式（コメント付）過去"/>
      <sheetName val="処理方式過去"/>
      <sheetName val="HZSS43過去"/>
      <sheetName val="想定する処理方式（コメント付） (2)"/>
      <sheetName val="【削除不可】学校ｺｰﾄﾞ"/>
      <sheetName val="【削除不可】通貨コード"/>
      <sheetName val="【削除不可】国地域"/>
      <sheetName val="想定する処理方式（コメント付）_(2)"/>
      <sheetName val="【参考】国・地域コード"/>
      <sheetName val="国名"/>
      <sheetName val="想定する処理方式（コメント付）_(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sheetData sheetId="17" refreshError="1"/>
      <sheetData sheetId="18" refreshError="1"/>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帰国）"/>
      <sheetName val="帰国data"/>
      <sheetName val="帰国旅費申請書"/>
      <sheetName val="帰国伺等"/>
      <sheetName val="ＡＢＣＤフォーム"/>
      <sheetName val="帰国旅費辞退届"/>
      <sheetName val="国費留学生期間終了後調査票"/>
      <sheetName val="国名"/>
      <sheetName val="【参考】国コード"/>
      <sheetName val="【参考】国・地域コード"/>
      <sheetName val="【削除・変更禁止】"/>
      <sheetName val="個人応募者説明"/>
      <sheetName val="様式１連絡人届出書"/>
      <sheetName val="様式１連絡人届出書 (入力例)"/>
      <sheetName val="様式2-1願書"/>
      <sheetName val="様式2-1願書 (入力例)"/>
      <sheetName val="様式2-5成績評価係数算出計算書"/>
      <sheetName val="様式2-5成績評価係数算出計算書 (入力例)"/>
      <sheetName val="様式2-9-①留学先大学情報（第一希望）"/>
      <sheetName val="様式2-9-①留学先大学情報（第一希望） (入力例)"/>
      <sheetName val="様式2-9-②留学先大学情報（第二希望）"/>
      <sheetName val="様式2-9-②留学先大学情報（第二希望） (入力例)"/>
      <sheetName val="長期派遣data【個人応募者用】"/>
      <sheetName val="長期派遣data【個人応募者用】 (入力例)"/>
      <sheetName val="様式2-6語学能力証明書"/>
      <sheetName val="様式2- 7-1推薦状"/>
      <sheetName val="FORM2- 7-2 RECOMMENDATION"/>
      <sheetName val="様式2-8健康診断書"/>
      <sheetName val="願書チェック表"/>
      <sheetName val="願書チェック表 (入力例)"/>
      <sheetName val="ｻｰﾊﾞ受渡項目整理"/>
      <sheetName val="【削除不可】通貨コード"/>
      <sheetName val="backdata"/>
      <sheetName val="様式１連絡人届出書_(入力例)"/>
      <sheetName val="様式2-1願書_(入力例)"/>
      <sheetName val="様式2-5成績評価係数算出計算書_(入力例)"/>
      <sheetName val="様式2-9-①留学先大学情報（第一希望）_(入力例)"/>
      <sheetName val="様式2-9-②留学先大学情報（第二希望）_(入力例)"/>
      <sheetName val="長期派遣data【個人応募者用】_(入力例)"/>
      <sheetName val="様式2-_7-1推薦状"/>
      <sheetName val="FORM2-_7-2_RECOMMENDATION"/>
      <sheetName val="願書チェック表_(入力例)"/>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A2" t="str">
            <v>アイスランド</v>
          </cell>
        </row>
        <row r="3">
          <cell r="A3" t="str">
            <v>アイルランド</v>
          </cell>
        </row>
        <row r="4">
          <cell r="A4" t="str">
            <v>アゼルバイジャン</v>
          </cell>
        </row>
        <row r="5">
          <cell r="A5" t="str">
            <v>アフガニスタン</v>
          </cell>
        </row>
        <row r="6">
          <cell r="A6" t="str">
            <v>アメリカ合衆国</v>
          </cell>
        </row>
        <row r="7">
          <cell r="A7" t="str">
            <v>アラブ首長国連邦</v>
          </cell>
        </row>
        <row r="8">
          <cell r="A8" t="str">
            <v>アルジェリア</v>
          </cell>
        </row>
        <row r="9">
          <cell r="A9" t="str">
            <v>アルゼンチン</v>
          </cell>
        </row>
        <row r="10">
          <cell r="A10" t="str">
            <v>アルバニア</v>
          </cell>
        </row>
        <row r="11">
          <cell r="A11" t="str">
            <v>アルメニア</v>
          </cell>
        </row>
        <row r="12">
          <cell r="A12" t="str">
            <v>アンゴラ</v>
          </cell>
        </row>
        <row r="13">
          <cell r="A13" t="str">
            <v>イエメン</v>
          </cell>
        </row>
        <row r="14">
          <cell r="A14" t="str">
            <v>イスラエル</v>
          </cell>
        </row>
        <row r="15">
          <cell r="A15" t="str">
            <v>イタリア</v>
          </cell>
        </row>
        <row r="16">
          <cell r="A16" t="str">
            <v>イラク</v>
          </cell>
        </row>
        <row r="17">
          <cell r="A17" t="str">
            <v>イラン</v>
          </cell>
        </row>
        <row r="18">
          <cell r="A18" t="str">
            <v>インド</v>
          </cell>
        </row>
        <row r="19">
          <cell r="A19" t="str">
            <v>インドネシア</v>
          </cell>
        </row>
        <row r="20">
          <cell r="A20" t="str">
            <v>ウガンダ</v>
          </cell>
        </row>
        <row r="21">
          <cell r="A21" t="str">
            <v>ウクライナ</v>
          </cell>
        </row>
        <row r="22">
          <cell r="A22" t="str">
            <v>ウズベキスタン</v>
          </cell>
        </row>
        <row r="23">
          <cell r="A23" t="str">
            <v>ウルグアイ</v>
          </cell>
        </row>
        <row r="24">
          <cell r="A24" t="str">
            <v>英国</v>
          </cell>
        </row>
        <row r="25">
          <cell r="A25" t="str">
            <v>エクアドル</v>
          </cell>
        </row>
        <row r="26">
          <cell r="A26" t="str">
            <v>エジプト</v>
          </cell>
        </row>
        <row r="27">
          <cell r="A27" t="str">
            <v>エストニア</v>
          </cell>
        </row>
        <row r="28">
          <cell r="A28" t="str">
            <v>エチオピア</v>
          </cell>
        </row>
        <row r="29">
          <cell r="A29" t="str">
            <v>エリトリア</v>
          </cell>
        </row>
        <row r="30">
          <cell r="A30" t="str">
            <v>エルサルバドル</v>
          </cell>
        </row>
        <row r="31">
          <cell r="A31" t="str">
            <v>オーストラリア</v>
          </cell>
        </row>
        <row r="32">
          <cell r="A32" t="str">
            <v>オーストリア</v>
          </cell>
        </row>
        <row r="33">
          <cell r="A33" t="str">
            <v>オマーン</v>
          </cell>
        </row>
        <row r="34">
          <cell r="A34" t="str">
            <v>オランダ</v>
          </cell>
        </row>
        <row r="35">
          <cell r="A35" t="str">
            <v>ガーナ</v>
          </cell>
        </row>
        <row r="36">
          <cell r="A36" t="str">
            <v>ガイアナ</v>
          </cell>
        </row>
        <row r="37">
          <cell r="A37" t="str">
            <v>カザフスタン</v>
          </cell>
        </row>
        <row r="38">
          <cell r="A38" t="str">
            <v>カタール</v>
          </cell>
        </row>
        <row r="39">
          <cell r="A39" t="str">
            <v>カナダ</v>
          </cell>
        </row>
        <row r="40">
          <cell r="A40" t="str">
            <v>ガボン</v>
          </cell>
        </row>
        <row r="41">
          <cell r="A41" t="str">
            <v>カメルーン</v>
          </cell>
        </row>
        <row r="42">
          <cell r="A42" t="str">
            <v>韓国</v>
          </cell>
        </row>
        <row r="43">
          <cell r="A43" t="str">
            <v>ガンビア</v>
          </cell>
        </row>
        <row r="44">
          <cell r="A44" t="str">
            <v>カンボジア</v>
          </cell>
        </row>
        <row r="45">
          <cell r="A45" t="str">
            <v>ギニア</v>
          </cell>
        </row>
        <row r="46">
          <cell r="A46" t="str">
            <v>ギニア ビサウ</v>
          </cell>
        </row>
        <row r="47">
          <cell r="A47" t="str">
            <v>キプロス</v>
          </cell>
        </row>
        <row r="48">
          <cell r="A48" t="str">
            <v>キューバ</v>
          </cell>
        </row>
        <row r="49">
          <cell r="A49" t="str">
            <v>ギリシャ</v>
          </cell>
        </row>
        <row r="50">
          <cell r="A50" t="str">
            <v>キリバス</v>
          </cell>
        </row>
        <row r="51">
          <cell r="A51" t="str">
            <v>キルギス</v>
          </cell>
        </row>
        <row r="52">
          <cell r="A52" t="str">
            <v>グァテマラ</v>
          </cell>
        </row>
        <row r="53">
          <cell r="A53" t="str">
            <v>クウェート</v>
          </cell>
        </row>
        <row r="54">
          <cell r="A54" t="str">
            <v>グルジア</v>
          </cell>
        </row>
        <row r="55">
          <cell r="A55" t="str">
            <v>クロアチア</v>
          </cell>
        </row>
        <row r="56">
          <cell r="A56" t="str">
            <v>ケニヤ</v>
          </cell>
        </row>
        <row r="57">
          <cell r="A57" t="str">
            <v>コートジボワール</v>
          </cell>
        </row>
        <row r="58">
          <cell r="A58" t="str">
            <v>コスタリカ</v>
          </cell>
        </row>
        <row r="59">
          <cell r="A59" t="str">
            <v>コソボ</v>
          </cell>
        </row>
        <row r="60">
          <cell r="A60" t="str">
            <v>コロンビア</v>
          </cell>
        </row>
        <row r="61">
          <cell r="A61" t="str">
            <v>コンゴ共和国</v>
          </cell>
        </row>
        <row r="62">
          <cell r="A62" t="str">
            <v>コンゴ民主共和国</v>
          </cell>
        </row>
        <row r="63">
          <cell r="A63" t="str">
            <v>サウジアラビア</v>
          </cell>
        </row>
        <row r="64">
          <cell r="A64" t="str">
            <v>サモア独立国</v>
          </cell>
        </row>
        <row r="65">
          <cell r="A65" t="str">
            <v>ザンビア</v>
          </cell>
        </row>
        <row r="66">
          <cell r="A66" t="str">
            <v>シエラレオネ</v>
          </cell>
        </row>
        <row r="67">
          <cell r="A67" t="str">
            <v>ジブチ</v>
          </cell>
        </row>
        <row r="68">
          <cell r="A68" t="str">
            <v>ジャマイカ</v>
          </cell>
        </row>
        <row r="69">
          <cell r="A69" t="str">
            <v>シリア</v>
          </cell>
        </row>
        <row r="70">
          <cell r="A70" t="str">
            <v>シンガポール</v>
          </cell>
        </row>
        <row r="71">
          <cell r="A71" t="str">
            <v>ジンバブエ</v>
          </cell>
        </row>
        <row r="72">
          <cell r="A72" t="str">
            <v>スイス</v>
          </cell>
        </row>
        <row r="73">
          <cell r="A73" t="str">
            <v>スウェーデン</v>
          </cell>
        </row>
        <row r="74">
          <cell r="A74" t="str">
            <v>スーダン</v>
          </cell>
        </row>
        <row r="75">
          <cell r="A75" t="str">
            <v>スペイン</v>
          </cell>
        </row>
        <row r="76">
          <cell r="A76" t="str">
            <v>スリナム</v>
          </cell>
        </row>
        <row r="77">
          <cell r="A77" t="str">
            <v>スリランカ</v>
          </cell>
        </row>
        <row r="78">
          <cell r="A78" t="str">
            <v>スロバキア</v>
          </cell>
        </row>
        <row r="79">
          <cell r="A79" t="str">
            <v>スロベニア</v>
          </cell>
        </row>
        <row r="80">
          <cell r="A80" t="str">
            <v>赤道ギニア</v>
          </cell>
        </row>
        <row r="81">
          <cell r="A81" t="str">
            <v>セネガル</v>
          </cell>
        </row>
        <row r="82">
          <cell r="A82" t="str">
            <v>セルビア</v>
          </cell>
        </row>
        <row r="83">
          <cell r="A83" t="str">
            <v>セントルシア</v>
          </cell>
        </row>
        <row r="84">
          <cell r="A84" t="str">
            <v>ソマリア</v>
          </cell>
        </row>
        <row r="85">
          <cell r="A85" t="str">
            <v>ソロモン諸島</v>
          </cell>
        </row>
        <row r="86">
          <cell r="A86" t="str">
            <v>タイ</v>
          </cell>
        </row>
        <row r="87">
          <cell r="A87" t="str">
            <v>タジキスタン</v>
          </cell>
        </row>
        <row r="88">
          <cell r="A88" t="str">
            <v>タンザニア</v>
          </cell>
        </row>
        <row r="89">
          <cell r="A89" t="str">
            <v>チェコ</v>
          </cell>
        </row>
        <row r="90">
          <cell r="A90" t="str">
            <v>チャド</v>
          </cell>
        </row>
        <row r="91">
          <cell r="A91" t="str">
            <v>中央アフリカ</v>
          </cell>
        </row>
        <row r="92">
          <cell r="A92" t="str">
            <v>中国</v>
          </cell>
        </row>
        <row r="93">
          <cell r="A93" t="str">
            <v>チュニジア</v>
          </cell>
        </row>
        <row r="94">
          <cell r="A94" t="str">
            <v>チリ</v>
          </cell>
        </row>
        <row r="95">
          <cell r="A95" t="str">
            <v>ツバル</v>
          </cell>
        </row>
        <row r="96">
          <cell r="A96" t="str">
            <v>デンマーク</v>
          </cell>
        </row>
        <row r="97">
          <cell r="A97" t="str">
            <v>ドイツ</v>
          </cell>
        </row>
        <row r="98">
          <cell r="A98" t="str">
            <v>トーゴ</v>
          </cell>
        </row>
        <row r="99">
          <cell r="A99" t="str">
            <v>ドミニカ共和国</v>
          </cell>
        </row>
        <row r="100">
          <cell r="A100" t="str">
            <v>トリニダド　トバゴ</v>
          </cell>
        </row>
        <row r="101">
          <cell r="A101" t="str">
            <v>トルクメニスタン</v>
          </cell>
        </row>
        <row r="102">
          <cell r="A102" t="str">
            <v>トルコ</v>
          </cell>
        </row>
        <row r="103">
          <cell r="A103" t="str">
            <v>トンガ</v>
          </cell>
        </row>
        <row r="104">
          <cell r="A104" t="str">
            <v>ナイジェリア</v>
          </cell>
        </row>
        <row r="105">
          <cell r="A105" t="str">
            <v>ナウル</v>
          </cell>
        </row>
        <row r="106">
          <cell r="A106" t="str">
            <v>ナミビア</v>
          </cell>
        </row>
        <row r="107">
          <cell r="A107" t="str">
            <v>ニカラグア</v>
          </cell>
        </row>
        <row r="108">
          <cell r="A108" t="str">
            <v>ニジェール</v>
          </cell>
        </row>
        <row r="109">
          <cell r="A109" t="str">
            <v>ニューカレドニア</v>
          </cell>
        </row>
        <row r="110">
          <cell r="A110" t="str">
            <v>ニュージーランド</v>
          </cell>
        </row>
        <row r="111">
          <cell r="A111" t="str">
            <v>ネパール</v>
          </cell>
        </row>
        <row r="112">
          <cell r="A112" t="str">
            <v>ノルウェー</v>
          </cell>
        </row>
        <row r="113">
          <cell r="A113" t="str">
            <v>バーレーン</v>
          </cell>
        </row>
        <row r="114">
          <cell r="A114" t="str">
            <v>ハイチ</v>
          </cell>
        </row>
        <row r="115">
          <cell r="A115" t="str">
            <v>パキスタン</v>
          </cell>
        </row>
        <row r="116">
          <cell r="A116" t="str">
            <v>パナマ</v>
          </cell>
        </row>
        <row r="117">
          <cell r="A117" t="str">
            <v>バヌアツ</v>
          </cell>
        </row>
        <row r="118">
          <cell r="A118" t="str">
            <v>バハマ</v>
          </cell>
        </row>
        <row r="119">
          <cell r="A119" t="str">
            <v>パプア　ニューギニア</v>
          </cell>
        </row>
        <row r="120">
          <cell r="A120" t="str">
            <v>パラオ</v>
          </cell>
        </row>
        <row r="121">
          <cell r="A121" t="str">
            <v>パラグアイ</v>
          </cell>
        </row>
        <row r="122">
          <cell r="A122" t="str">
            <v>バルバドス</v>
          </cell>
        </row>
        <row r="123">
          <cell r="A123" t="str">
            <v>パレスチナ</v>
          </cell>
        </row>
        <row r="124">
          <cell r="A124" t="str">
            <v>ハンガリー</v>
          </cell>
        </row>
        <row r="125">
          <cell r="A125" t="str">
            <v>バングラデッシュ</v>
          </cell>
        </row>
        <row r="126">
          <cell r="A126" t="str">
            <v>東ティモール</v>
          </cell>
        </row>
        <row r="127">
          <cell r="A127" t="str">
            <v>フィージー</v>
          </cell>
        </row>
        <row r="128">
          <cell r="A128" t="str">
            <v>フィリピン</v>
          </cell>
        </row>
        <row r="129">
          <cell r="A129" t="str">
            <v>フィンランド</v>
          </cell>
        </row>
        <row r="130">
          <cell r="A130" t="str">
            <v>ブータン</v>
          </cell>
        </row>
        <row r="131">
          <cell r="A131" t="str">
            <v>ブラジル</v>
          </cell>
        </row>
        <row r="132">
          <cell r="A132" t="str">
            <v>フランス</v>
          </cell>
        </row>
        <row r="133">
          <cell r="A133" t="str">
            <v>フランス領ポリネシア/タヒチ</v>
          </cell>
        </row>
        <row r="134">
          <cell r="A134" t="str">
            <v>ブルガリア</v>
          </cell>
        </row>
        <row r="135">
          <cell r="A135" t="str">
            <v>ブルキナファソ</v>
          </cell>
        </row>
        <row r="136">
          <cell r="A136" t="str">
            <v>ブルネイ</v>
          </cell>
        </row>
        <row r="137">
          <cell r="A137" t="str">
            <v>ブルンジ</v>
          </cell>
        </row>
        <row r="138">
          <cell r="A138" t="str">
            <v>ベトナム</v>
          </cell>
        </row>
        <row r="139">
          <cell r="A139" t="str">
            <v>ベナン</v>
          </cell>
        </row>
        <row r="140">
          <cell r="A140" t="str">
            <v>べネズエラ</v>
          </cell>
        </row>
        <row r="141">
          <cell r="A141" t="str">
            <v>ベラルーシ</v>
          </cell>
        </row>
        <row r="142">
          <cell r="A142" t="str">
            <v>ペルー</v>
          </cell>
        </row>
        <row r="143">
          <cell r="A143" t="str">
            <v>ベルギー</v>
          </cell>
        </row>
        <row r="144">
          <cell r="A144" t="str">
            <v>ポーランド</v>
          </cell>
        </row>
        <row r="145">
          <cell r="A145" t="str">
            <v>ボスニア・ヘルツェゴヴィナ</v>
          </cell>
        </row>
        <row r="146">
          <cell r="A146" t="str">
            <v>ボツワナ</v>
          </cell>
        </row>
        <row r="147">
          <cell r="A147" t="str">
            <v>ボリビア</v>
          </cell>
        </row>
        <row r="148">
          <cell r="A148" t="str">
            <v>ポルトガル</v>
          </cell>
        </row>
        <row r="149">
          <cell r="A149" t="str">
            <v>ホンジュラス</v>
          </cell>
        </row>
        <row r="150">
          <cell r="A150" t="str">
            <v>マーシャル諸島</v>
          </cell>
        </row>
        <row r="151">
          <cell r="A151" t="str">
            <v>マケドニア</v>
          </cell>
        </row>
        <row r="152">
          <cell r="A152" t="str">
            <v>マダガスカル</v>
          </cell>
        </row>
        <row r="153">
          <cell r="A153" t="str">
            <v>マラウイ</v>
          </cell>
        </row>
        <row r="154">
          <cell r="A154" t="str">
            <v>マリ</v>
          </cell>
        </row>
        <row r="155">
          <cell r="A155" t="str">
            <v>マルタ</v>
          </cell>
        </row>
        <row r="156">
          <cell r="A156" t="str">
            <v>マレーシア</v>
          </cell>
        </row>
        <row r="157">
          <cell r="A157" t="str">
            <v>ミクロネシア連邦</v>
          </cell>
        </row>
        <row r="158">
          <cell r="A158" t="str">
            <v>南アフリカ</v>
          </cell>
        </row>
        <row r="159">
          <cell r="A159" t="str">
            <v>ミャンマー</v>
          </cell>
        </row>
        <row r="160">
          <cell r="A160" t="str">
            <v>メキシコ</v>
          </cell>
        </row>
        <row r="161">
          <cell r="A161" t="str">
            <v>モーリシャス</v>
          </cell>
        </row>
        <row r="162">
          <cell r="A162" t="str">
            <v>モーリタニア</v>
          </cell>
        </row>
        <row r="163">
          <cell r="A163" t="str">
            <v>モザンビーク</v>
          </cell>
        </row>
        <row r="164">
          <cell r="A164" t="str">
            <v>モルジブ</v>
          </cell>
        </row>
        <row r="165">
          <cell r="A165" t="str">
            <v>モルドバ</v>
          </cell>
        </row>
        <row r="166">
          <cell r="A166" t="str">
            <v>モロッコ</v>
          </cell>
        </row>
        <row r="167">
          <cell r="A167" t="str">
            <v>モンゴル</v>
          </cell>
        </row>
        <row r="168">
          <cell r="A168" t="str">
            <v>モンテネグロ</v>
          </cell>
        </row>
        <row r="169">
          <cell r="A169" t="str">
            <v>ヨルダン</v>
          </cell>
        </row>
        <row r="170">
          <cell r="A170" t="str">
            <v>ラオス</v>
          </cell>
        </row>
        <row r="171">
          <cell r="A171" t="str">
            <v>ラトビア</v>
          </cell>
        </row>
        <row r="172">
          <cell r="A172" t="str">
            <v>リトアニア</v>
          </cell>
        </row>
        <row r="173">
          <cell r="A173" t="str">
            <v>リビア</v>
          </cell>
        </row>
        <row r="174">
          <cell r="A174" t="str">
            <v>リベリア</v>
          </cell>
        </row>
        <row r="175">
          <cell r="A175" t="str">
            <v>ルーマニア</v>
          </cell>
        </row>
        <row r="176">
          <cell r="A176" t="str">
            <v>ルクセンブルグ</v>
          </cell>
        </row>
        <row r="177">
          <cell r="A177" t="str">
            <v>ルワンダ</v>
          </cell>
        </row>
        <row r="178">
          <cell r="A178" t="str">
            <v>レソト</v>
          </cell>
        </row>
        <row r="179">
          <cell r="A179" t="str">
            <v>レバノン</v>
          </cell>
        </row>
        <row r="180">
          <cell r="A180" t="str">
            <v>ロシア</v>
          </cell>
        </row>
      </sheetData>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4期登録データ (入力例)"/>
      <sheetName val="4期登録データ"/>
      <sheetName val="【削除不可】国地域"/>
      <sheetName val="【削除不可】通貨コード"/>
      <sheetName val="【削除不可】学校ｺｰﾄﾞ"/>
      <sheetName val="4期登録データ (2)"/>
      <sheetName val="4期登録データ (3)"/>
      <sheetName val="4期登録データ_(入力例)"/>
      <sheetName val="4期登録データ_(2)"/>
      <sheetName val="4期登録データ_(3)"/>
    </sheetNames>
    <sheetDataSet>
      <sheetData sheetId="0" refreshError="1"/>
      <sheetData sheetId="1" refreshError="1"/>
      <sheetData sheetId="2" refreshError="1"/>
      <sheetData sheetId="3" refreshError="1"/>
      <sheetData sheetId="4">
        <row r="2">
          <cell r="A2" t="str">
            <v>AED</v>
          </cell>
        </row>
        <row r="3">
          <cell r="A3" t="str">
            <v>AFN</v>
          </cell>
        </row>
        <row r="4">
          <cell r="A4" t="str">
            <v>ALL</v>
          </cell>
        </row>
        <row r="5">
          <cell r="A5" t="str">
            <v>AMD</v>
          </cell>
        </row>
        <row r="6">
          <cell r="A6" t="str">
            <v>ANG</v>
          </cell>
        </row>
        <row r="7">
          <cell r="A7" t="str">
            <v>AOA</v>
          </cell>
        </row>
        <row r="8">
          <cell r="A8" t="str">
            <v>ARS</v>
          </cell>
        </row>
        <row r="9">
          <cell r="A9" t="str">
            <v>AUD</v>
          </cell>
        </row>
        <row r="10">
          <cell r="A10" t="str">
            <v>AWG</v>
          </cell>
        </row>
        <row r="11">
          <cell r="A11" t="str">
            <v>AZN</v>
          </cell>
        </row>
        <row r="12">
          <cell r="A12" t="str">
            <v>BAM</v>
          </cell>
        </row>
        <row r="13">
          <cell r="A13" t="str">
            <v>BBD</v>
          </cell>
        </row>
        <row r="14">
          <cell r="A14" t="str">
            <v>BDT</v>
          </cell>
        </row>
        <row r="15">
          <cell r="A15" t="str">
            <v>BGN</v>
          </cell>
        </row>
        <row r="16">
          <cell r="A16" t="str">
            <v>BHD</v>
          </cell>
        </row>
        <row r="17">
          <cell r="A17" t="str">
            <v>BIF</v>
          </cell>
        </row>
        <row r="18">
          <cell r="A18" t="str">
            <v>BMD</v>
          </cell>
        </row>
        <row r="19">
          <cell r="A19" t="str">
            <v>BND</v>
          </cell>
        </row>
        <row r="20">
          <cell r="A20" t="str">
            <v>BOB</v>
          </cell>
        </row>
        <row r="21">
          <cell r="A21" t="str">
            <v>BRL</v>
          </cell>
        </row>
        <row r="22">
          <cell r="A22" t="str">
            <v>BSD</v>
          </cell>
        </row>
        <row r="23">
          <cell r="A23" t="str">
            <v>BTN</v>
          </cell>
        </row>
        <row r="24">
          <cell r="A24" t="str">
            <v>BWP</v>
          </cell>
        </row>
        <row r="25">
          <cell r="A25" t="str">
            <v>BYR</v>
          </cell>
        </row>
        <row r="26">
          <cell r="A26" t="str">
            <v>BZD</v>
          </cell>
        </row>
        <row r="27">
          <cell r="A27" t="str">
            <v>CAD</v>
          </cell>
        </row>
        <row r="28">
          <cell r="A28" t="str">
            <v>CDF</v>
          </cell>
        </row>
        <row r="29">
          <cell r="A29" t="str">
            <v>CHF</v>
          </cell>
        </row>
        <row r="30">
          <cell r="A30" t="str">
            <v>CLP</v>
          </cell>
        </row>
        <row r="31">
          <cell r="A31" t="str">
            <v>CNY</v>
          </cell>
        </row>
        <row r="32">
          <cell r="A32" t="str">
            <v>COP</v>
          </cell>
        </row>
        <row r="33">
          <cell r="A33" t="str">
            <v>CRC</v>
          </cell>
        </row>
        <row r="34">
          <cell r="A34" t="str">
            <v>CSD</v>
          </cell>
        </row>
        <row r="35">
          <cell r="A35" t="str">
            <v>CUC</v>
          </cell>
        </row>
        <row r="36">
          <cell r="A36" t="str">
            <v>CUP</v>
          </cell>
        </row>
        <row r="37">
          <cell r="A37" t="str">
            <v>CVE</v>
          </cell>
        </row>
        <row r="38">
          <cell r="A38" t="str">
            <v>CZK</v>
          </cell>
        </row>
        <row r="39">
          <cell r="A39" t="str">
            <v>DJF</v>
          </cell>
        </row>
        <row r="40">
          <cell r="A40" t="str">
            <v>DKK</v>
          </cell>
        </row>
        <row r="41">
          <cell r="A41" t="str">
            <v>DOP</v>
          </cell>
        </row>
        <row r="42">
          <cell r="A42" t="str">
            <v>DZD</v>
          </cell>
        </row>
        <row r="43">
          <cell r="A43" t="str">
            <v>EGP</v>
          </cell>
        </row>
        <row r="44">
          <cell r="A44" t="str">
            <v>ERN</v>
          </cell>
        </row>
        <row r="45">
          <cell r="A45" t="str">
            <v>ETB</v>
          </cell>
        </row>
        <row r="46">
          <cell r="A46" t="str">
            <v>EUR</v>
          </cell>
        </row>
        <row r="47">
          <cell r="A47" t="str">
            <v>FJD</v>
          </cell>
        </row>
        <row r="48">
          <cell r="A48" t="str">
            <v>FKP</v>
          </cell>
        </row>
        <row r="49">
          <cell r="A49" t="str">
            <v>GBP</v>
          </cell>
        </row>
        <row r="50">
          <cell r="A50" t="str">
            <v>GEL</v>
          </cell>
        </row>
        <row r="51">
          <cell r="A51" t="str">
            <v>GGP</v>
          </cell>
        </row>
        <row r="52">
          <cell r="A52" t="str">
            <v>GHS</v>
          </cell>
        </row>
        <row r="53">
          <cell r="A53" t="str">
            <v>GIP</v>
          </cell>
        </row>
        <row r="54">
          <cell r="A54" t="str">
            <v>GMD</v>
          </cell>
        </row>
        <row r="55">
          <cell r="A55" t="str">
            <v>GNF</v>
          </cell>
        </row>
        <row r="56">
          <cell r="A56" t="str">
            <v>GTQ</v>
          </cell>
        </row>
        <row r="57">
          <cell r="A57" t="str">
            <v>GYD</v>
          </cell>
        </row>
        <row r="58">
          <cell r="A58" t="str">
            <v>HKD</v>
          </cell>
        </row>
        <row r="59">
          <cell r="A59" t="str">
            <v>HNL</v>
          </cell>
        </row>
        <row r="60">
          <cell r="A60" t="str">
            <v>HRK</v>
          </cell>
        </row>
        <row r="61">
          <cell r="A61" t="str">
            <v>HTG</v>
          </cell>
        </row>
        <row r="62">
          <cell r="A62" t="str">
            <v>HUF</v>
          </cell>
        </row>
        <row r="63">
          <cell r="A63" t="str">
            <v>IDR</v>
          </cell>
        </row>
        <row r="64">
          <cell r="A64" t="str">
            <v>ILS</v>
          </cell>
        </row>
        <row r="65">
          <cell r="A65" t="str">
            <v>INR</v>
          </cell>
        </row>
        <row r="66">
          <cell r="A66" t="str">
            <v>IQD</v>
          </cell>
        </row>
        <row r="67">
          <cell r="A67" t="str">
            <v>IRR</v>
          </cell>
        </row>
        <row r="68">
          <cell r="A68" t="str">
            <v>ISK</v>
          </cell>
        </row>
        <row r="69">
          <cell r="A69" t="str">
            <v>JMD</v>
          </cell>
        </row>
        <row r="70">
          <cell r="A70" t="str">
            <v>JOD</v>
          </cell>
        </row>
        <row r="71">
          <cell r="A71" t="str">
            <v>JPY</v>
          </cell>
        </row>
        <row r="72">
          <cell r="A72" t="str">
            <v>KES</v>
          </cell>
        </row>
        <row r="73">
          <cell r="A73" t="str">
            <v>KGS</v>
          </cell>
        </row>
        <row r="74">
          <cell r="A74" t="str">
            <v>KHR</v>
          </cell>
        </row>
        <row r="75">
          <cell r="A75" t="str">
            <v>KMF</v>
          </cell>
        </row>
        <row r="76">
          <cell r="A76" t="str">
            <v>KPW</v>
          </cell>
        </row>
        <row r="77">
          <cell r="A77" t="str">
            <v>KRW</v>
          </cell>
        </row>
        <row r="78">
          <cell r="A78" t="str">
            <v>KWD</v>
          </cell>
        </row>
        <row r="79">
          <cell r="A79" t="str">
            <v>KYD</v>
          </cell>
        </row>
        <row r="80">
          <cell r="A80" t="str">
            <v>KZT</v>
          </cell>
        </row>
        <row r="81">
          <cell r="A81" t="str">
            <v>LAK</v>
          </cell>
        </row>
        <row r="82">
          <cell r="A82" t="str">
            <v>LBP</v>
          </cell>
        </row>
        <row r="83">
          <cell r="A83" t="str">
            <v>LKR</v>
          </cell>
        </row>
        <row r="84">
          <cell r="A84" t="str">
            <v>LRD</v>
          </cell>
        </row>
        <row r="85">
          <cell r="A85" t="str">
            <v>LSL</v>
          </cell>
        </row>
        <row r="86">
          <cell r="A86" t="str">
            <v>LTL</v>
          </cell>
        </row>
        <row r="87">
          <cell r="A87" t="str">
            <v>LYD</v>
          </cell>
        </row>
        <row r="88">
          <cell r="A88" t="str">
            <v>MAD</v>
          </cell>
        </row>
        <row r="89">
          <cell r="A89" t="str">
            <v>MDL</v>
          </cell>
        </row>
        <row r="90">
          <cell r="A90" t="str">
            <v>MGA</v>
          </cell>
        </row>
        <row r="91">
          <cell r="A91" t="str">
            <v>MKD</v>
          </cell>
        </row>
        <row r="92">
          <cell r="A92" t="str">
            <v>MMK</v>
          </cell>
        </row>
        <row r="93">
          <cell r="A93" t="str">
            <v>MNT</v>
          </cell>
        </row>
        <row r="94">
          <cell r="A94" t="str">
            <v>MOP</v>
          </cell>
        </row>
        <row r="95">
          <cell r="A95" t="str">
            <v>MRO</v>
          </cell>
        </row>
        <row r="96">
          <cell r="A96" t="str">
            <v>MUR</v>
          </cell>
        </row>
        <row r="97">
          <cell r="A97" t="str">
            <v>MVR</v>
          </cell>
        </row>
        <row r="98">
          <cell r="A98" t="str">
            <v>MWK</v>
          </cell>
        </row>
        <row r="99">
          <cell r="A99" t="str">
            <v>MXN</v>
          </cell>
        </row>
        <row r="100">
          <cell r="A100" t="str">
            <v>MYR</v>
          </cell>
        </row>
        <row r="101">
          <cell r="A101" t="str">
            <v>MZN</v>
          </cell>
        </row>
        <row r="102">
          <cell r="A102" t="str">
            <v>NAD</v>
          </cell>
        </row>
        <row r="103">
          <cell r="A103" t="str">
            <v>NGN</v>
          </cell>
        </row>
        <row r="104">
          <cell r="A104" t="str">
            <v>NIO</v>
          </cell>
        </row>
        <row r="105">
          <cell r="A105" t="str">
            <v>NOK</v>
          </cell>
        </row>
        <row r="106">
          <cell r="A106" t="str">
            <v>NPR</v>
          </cell>
        </row>
        <row r="107">
          <cell r="A107" t="str">
            <v>NZD</v>
          </cell>
        </row>
        <row r="108">
          <cell r="A108" t="str">
            <v>OMR</v>
          </cell>
        </row>
        <row r="109">
          <cell r="A109" t="str">
            <v>PAB</v>
          </cell>
        </row>
        <row r="110">
          <cell r="A110" t="str">
            <v>PEN</v>
          </cell>
        </row>
        <row r="111">
          <cell r="A111" t="str">
            <v>PGK</v>
          </cell>
        </row>
        <row r="112">
          <cell r="A112" t="str">
            <v>PHP</v>
          </cell>
        </row>
        <row r="113">
          <cell r="A113" t="str">
            <v>PKR</v>
          </cell>
        </row>
        <row r="114">
          <cell r="A114" t="str">
            <v>PLN</v>
          </cell>
        </row>
        <row r="115">
          <cell r="A115" t="str">
            <v>PYG</v>
          </cell>
        </row>
        <row r="116">
          <cell r="A116" t="str">
            <v>QAR</v>
          </cell>
        </row>
        <row r="117">
          <cell r="A117" t="str">
            <v>RON</v>
          </cell>
        </row>
        <row r="118">
          <cell r="A118" t="str">
            <v>RUB</v>
          </cell>
        </row>
        <row r="119">
          <cell r="A119" t="str">
            <v>RWF</v>
          </cell>
        </row>
        <row r="120">
          <cell r="A120" t="str">
            <v>SAR</v>
          </cell>
        </row>
        <row r="121">
          <cell r="A121" t="str">
            <v>SBD</v>
          </cell>
        </row>
        <row r="122">
          <cell r="A122" t="str">
            <v>SCR</v>
          </cell>
        </row>
        <row r="123">
          <cell r="A123" t="str">
            <v>SDG</v>
          </cell>
        </row>
        <row r="124">
          <cell r="A124" t="str">
            <v>SEK</v>
          </cell>
        </row>
        <row r="125">
          <cell r="A125" t="str">
            <v>SGD</v>
          </cell>
        </row>
        <row r="126">
          <cell r="A126" t="str">
            <v>SHP</v>
          </cell>
        </row>
        <row r="127">
          <cell r="A127" t="str">
            <v>SLL</v>
          </cell>
        </row>
        <row r="128">
          <cell r="A128" t="str">
            <v>SOS</v>
          </cell>
        </row>
        <row r="129">
          <cell r="A129" t="str">
            <v>SRD</v>
          </cell>
        </row>
        <row r="130">
          <cell r="A130" t="str">
            <v>SSP</v>
          </cell>
        </row>
        <row r="131">
          <cell r="A131" t="str">
            <v>STD</v>
          </cell>
        </row>
        <row r="132">
          <cell r="A132" t="str">
            <v>SVC</v>
          </cell>
        </row>
        <row r="133">
          <cell r="A133" t="str">
            <v>SYP</v>
          </cell>
        </row>
        <row r="134">
          <cell r="A134" t="str">
            <v>SZL</v>
          </cell>
        </row>
        <row r="135">
          <cell r="A135" t="str">
            <v>THB</v>
          </cell>
        </row>
        <row r="136">
          <cell r="A136" t="str">
            <v>TJS</v>
          </cell>
        </row>
        <row r="137">
          <cell r="A137" t="str">
            <v>TMT</v>
          </cell>
        </row>
        <row r="138">
          <cell r="A138" t="str">
            <v>TND</v>
          </cell>
        </row>
        <row r="139">
          <cell r="A139" t="str">
            <v>TOP</v>
          </cell>
        </row>
        <row r="140">
          <cell r="A140" t="str">
            <v>TRY</v>
          </cell>
        </row>
        <row r="141">
          <cell r="A141" t="str">
            <v>TTD</v>
          </cell>
        </row>
        <row r="142">
          <cell r="A142" t="str">
            <v>TWD</v>
          </cell>
        </row>
        <row r="143">
          <cell r="A143" t="str">
            <v>TZS</v>
          </cell>
        </row>
        <row r="144">
          <cell r="A144" t="str">
            <v>UAH</v>
          </cell>
        </row>
        <row r="145">
          <cell r="A145" t="str">
            <v>UGX</v>
          </cell>
        </row>
        <row r="146">
          <cell r="A146" t="str">
            <v>USD</v>
          </cell>
        </row>
        <row r="147">
          <cell r="A147" t="str">
            <v>UYU</v>
          </cell>
        </row>
        <row r="148">
          <cell r="A148" t="str">
            <v>UZS</v>
          </cell>
        </row>
        <row r="149">
          <cell r="A149" t="str">
            <v>VEF</v>
          </cell>
        </row>
        <row r="150">
          <cell r="A150" t="str">
            <v>VND</v>
          </cell>
        </row>
        <row r="151">
          <cell r="A151" t="str">
            <v>VUV</v>
          </cell>
        </row>
        <row r="152">
          <cell r="A152" t="str">
            <v>WST</v>
          </cell>
        </row>
        <row r="153">
          <cell r="A153" t="str">
            <v>XAF</v>
          </cell>
        </row>
        <row r="154">
          <cell r="A154" t="str">
            <v>XAG</v>
          </cell>
        </row>
        <row r="155">
          <cell r="A155" t="str">
            <v>XAU</v>
          </cell>
        </row>
        <row r="156">
          <cell r="A156" t="str">
            <v>XCD</v>
          </cell>
        </row>
        <row r="157">
          <cell r="A157" t="str">
            <v>XDR</v>
          </cell>
        </row>
        <row r="158">
          <cell r="A158" t="str">
            <v>XOF</v>
          </cell>
        </row>
        <row r="159">
          <cell r="A159" t="str">
            <v>XPD</v>
          </cell>
        </row>
        <row r="160">
          <cell r="A160" t="str">
            <v>XPF</v>
          </cell>
        </row>
        <row r="161">
          <cell r="A161" t="str">
            <v>XPT</v>
          </cell>
        </row>
        <row r="162">
          <cell r="A162" t="str">
            <v>XTS</v>
          </cell>
        </row>
        <row r="163">
          <cell r="A163" t="str">
            <v>XXX</v>
          </cell>
        </row>
        <row r="164">
          <cell r="A164" t="str">
            <v>YER</v>
          </cell>
        </row>
        <row r="165">
          <cell r="A165" t="str">
            <v>ZAR</v>
          </cell>
        </row>
        <row r="166">
          <cell r="A166" t="str">
            <v>ZMK</v>
          </cell>
        </row>
        <row r="167">
          <cell r="A167" t="str">
            <v>ZWD</v>
          </cell>
        </row>
      </sheetData>
      <sheetData sheetId="5" refreshError="1"/>
      <sheetData sheetId="6" refreshError="1"/>
      <sheetData sheetId="7" refreshError="1"/>
      <sheetData sheetId="8"/>
      <sheetData sheetId="9"/>
      <sheetData sheetId="10"/>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3D976-59A6-4C3C-B8C2-2FBA85F03730}">
  <sheetPr>
    <tabColor rgb="FFFFC000"/>
    <pageSetUpPr fitToPage="1"/>
  </sheetPr>
  <dimension ref="A1:BA79"/>
  <sheetViews>
    <sheetView tabSelected="1" view="pageBreakPreview" zoomScale="80" zoomScaleNormal="100" zoomScaleSheetLayoutView="80" workbookViewId="0"/>
  </sheetViews>
  <sheetFormatPr defaultColWidth="9.5546875" defaultRowHeight="12.6" x14ac:dyDescent="0.2"/>
  <cols>
    <col min="1" max="2" width="2.77734375" style="55" customWidth="1"/>
    <col min="3" max="4" width="2.77734375" style="55" hidden="1" customWidth="1"/>
    <col min="5" max="49" width="2.77734375" style="55" customWidth="1"/>
    <col min="50" max="50" width="6.77734375" style="55" customWidth="1"/>
    <col min="51" max="51" width="51.21875" style="55" customWidth="1"/>
    <col min="52" max="52" width="6.44140625" style="55" customWidth="1"/>
    <col min="53" max="53" width="0" style="55" hidden="1" customWidth="1"/>
    <col min="54" max="16384" width="9.5546875" style="55"/>
  </cols>
  <sheetData>
    <row r="1" spans="1:53" ht="18" customHeight="1" x14ac:dyDescent="0.2">
      <c r="A1" s="98"/>
      <c r="N1" s="62"/>
      <c r="O1" s="62"/>
      <c r="P1" s="62"/>
      <c r="Q1" s="62"/>
      <c r="R1" s="62"/>
      <c r="AS1" s="111" t="s">
        <v>0</v>
      </c>
      <c r="AT1" s="111"/>
      <c r="AU1" s="111"/>
      <c r="AV1" s="111"/>
      <c r="AW1" s="111"/>
      <c r="BA1" s="55" t="s">
        <v>1</v>
      </c>
    </row>
    <row r="2" spans="1:53" x14ac:dyDescent="0.2">
      <c r="N2" s="106"/>
      <c r="O2" s="106"/>
      <c r="P2" s="106"/>
      <c r="Q2" s="106"/>
      <c r="R2" s="106"/>
      <c r="AG2" s="106"/>
      <c r="AH2" s="106"/>
      <c r="AI2" s="106"/>
      <c r="AJ2" s="106"/>
      <c r="AO2" s="112" t="s">
        <v>68</v>
      </c>
      <c r="AP2" s="112"/>
      <c r="AQ2" s="112"/>
      <c r="AR2" s="112"/>
      <c r="AS2" s="112"/>
      <c r="AT2" s="112"/>
      <c r="AU2" s="112"/>
      <c r="AV2" s="112"/>
      <c r="AW2" s="112"/>
    </row>
    <row r="3" spans="1:53" ht="13.35" customHeight="1" x14ac:dyDescent="0.2">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c r="AW3" s="113"/>
    </row>
    <row r="4" spans="1:53" ht="13.35" customHeight="1" x14ac:dyDescent="0.2">
      <c r="A4" s="114" t="s">
        <v>282</v>
      </c>
      <c r="B4" s="114"/>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c r="AU4" s="114"/>
      <c r="AV4" s="114"/>
    </row>
    <row r="5" spans="1:53" ht="13.35" customHeight="1" x14ac:dyDescent="0.2">
      <c r="A5" s="114"/>
      <c r="B5" s="114"/>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c r="AW5" s="56"/>
      <c r="AY5" s="57" t="s">
        <v>3</v>
      </c>
      <c r="BA5" s="55" t="s">
        <v>4</v>
      </c>
    </row>
    <row r="6" spans="1:53" ht="24" customHeight="1" x14ac:dyDescent="0.2">
      <c r="A6" s="115" t="s">
        <v>69</v>
      </c>
      <c r="B6" s="115"/>
      <c r="C6" s="115"/>
      <c r="D6" s="115"/>
      <c r="E6" s="115"/>
      <c r="F6" s="115"/>
      <c r="G6" s="115"/>
      <c r="H6" s="115"/>
      <c r="I6" s="115"/>
      <c r="J6" s="115"/>
      <c r="K6" s="115"/>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15"/>
      <c r="AK6" s="115"/>
      <c r="AL6" s="115"/>
      <c r="AM6" s="115"/>
      <c r="AN6" s="115"/>
      <c r="AO6" s="115"/>
      <c r="AP6" s="115"/>
      <c r="AQ6" s="115"/>
      <c r="AR6" s="115"/>
      <c r="AS6" s="115"/>
      <c r="AT6" s="115"/>
      <c r="AU6" s="115"/>
      <c r="AV6" s="115"/>
      <c r="AW6" s="115"/>
      <c r="AY6" s="57" t="str">
        <f>M27&amp;AD28&amp;AM28&amp;"_"&amp;AS1&amp;A6</f>
        <v>_【様式LC】奨学金支給申請書　兼　修了証明書</v>
      </c>
      <c r="BA6" s="55" t="s">
        <v>6</v>
      </c>
    </row>
    <row r="7" spans="1:53" ht="16.8" customHeight="1" x14ac:dyDescent="0.2">
      <c r="A7" s="58"/>
      <c r="B7" s="58"/>
      <c r="S7" s="58"/>
      <c r="V7" s="58"/>
      <c r="AY7" s="59" t="s">
        <v>7</v>
      </c>
    </row>
    <row r="8" spans="1:53" ht="18.600000000000001" customHeight="1" x14ac:dyDescent="0.2">
      <c r="C8" s="60"/>
      <c r="D8" s="60"/>
      <c r="E8" s="109" t="s">
        <v>283</v>
      </c>
      <c r="F8" s="110"/>
      <c r="G8" s="110"/>
      <c r="H8" s="110"/>
      <c r="I8" s="110"/>
      <c r="J8" s="110"/>
      <c r="K8" s="110"/>
      <c r="L8" s="110"/>
      <c r="M8" s="110"/>
      <c r="N8" s="110"/>
      <c r="O8" s="110"/>
      <c r="T8" s="60"/>
      <c r="W8" s="60"/>
      <c r="AY8" s="92" t="s">
        <v>9</v>
      </c>
    </row>
    <row r="9" spans="1:53" x14ac:dyDescent="0.2">
      <c r="A9" s="60"/>
      <c r="B9" s="60"/>
      <c r="S9" s="60"/>
      <c r="V9" s="60"/>
    </row>
    <row r="10" spans="1:53" ht="20.100000000000001" customHeight="1" x14ac:dyDescent="0.2">
      <c r="C10" s="60"/>
      <c r="D10" s="60"/>
      <c r="J10" s="56"/>
      <c r="K10" s="56"/>
      <c r="L10" s="56"/>
      <c r="M10" s="62"/>
      <c r="N10" s="62"/>
      <c r="O10" s="62"/>
      <c r="P10" s="62"/>
      <c r="Q10" s="62"/>
      <c r="R10" s="62"/>
      <c r="T10" s="60"/>
      <c r="W10" s="60"/>
      <c r="AC10" s="116" t="s">
        <v>10</v>
      </c>
      <c r="AD10" s="116"/>
      <c r="AE10" s="116"/>
      <c r="AF10" s="116"/>
      <c r="AG10" s="116"/>
      <c r="AH10" s="116"/>
      <c r="AI10" s="117"/>
      <c r="AJ10" s="117"/>
      <c r="AK10" s="117"/>
      <c r="AL10" s="117"/>
      <c r="AM10" s="117"/>
      <c r="AN10" s="117"/>
      <c r="AO10" s="117"/>
      <c r="AP10" s="117"/>
      <c r="AQ10" s="117"/>
      <c r="AR10" s="117"/>
      <c r="AS10" s="117"/>
      <c r="AT10" s="117"/>
      <c r="AU10" s="117"/>
      <c r="AV10" s="62"/>
      <c r="AW10" s="62"/>
    </row>
    <row r="11" spans="1:53" ht="20.100000000000001" customHeight="1" x14ac:dyDescent="0.2">
      <c r="C11" s="60"/>
      <c r="D11" s="60"/>
      <c r="J11" s="56"/>
      <c r="K11" s="56"/>
      <c r="L11" s="56"/>
      <c r="M11" s="62"/>
      <c r="N11" s="62"/>
      <c r="O11" s="62"/>
      <c r="P11" s="62"/>
      <c r="Q11" s="62"/>
      <c r="R11" s="62"/>
      <c r="T11" s="60"/>
      <c r="W11" s="60"/>
      <c r="AC11" s="116" t="s">
        <v>12</v>
      </c>
      <c r="AD11" s="116"/>
      <c r="AE11" s="116"/>
      <c r="AF11" s="116"/>
      <c r="AG11" s="116"/>
      <c r="AH11" s="116"/>
      <c r="AI11" s="117"/>
      <c r="AJ11" s="117"/>
      <c r="AK11" s="117"/>
      <c r="AL11" s="117"/>
      <c r="AM11" s="117"/>
      <c r="AN11" s="117"/>
      <c r="AO11" s="117"/>
      <c r="AP11" s="117"/>
      <c r="AQ11" s="117"/>
      <c r="AR11" s="117"/>
      <c r="AS11" s="117"/>
      <c r="AT11" s="117"/>
      <c r="AU11" s="117"/>
      <c r="AV11" s="62"/>
      <c r="AW11" s="62"/>
    </row>
    <row r="12" spans="1:53" ht="20.100000000000001" customHeight="1" x14ac:dyDescent="0.2">
      <c r="C12" s="60"/>
      <c r="D12" s="60"/>
      <c r="J12" s="62"/>
      <c r="K12" s="62"/>
      <c r="L12" s="62"/>
      <c r="M12" s="62"/>
      <c r="N12" s="62"/>
      <c r="O12" s="62"/>
      <c r="P12" s="62"/>
      <c r="Q12" s="62"/>
      <c r="W12" s="60"/>
      <c r="Z12" s="62"/>
      <c r="AA12" s="62"/>
      <c r="AB12" s="62"/>
      <c r="AC12" s="116" t="s">
        <v>14</v>
      </c>
      <c r="AD12" s="116"/>
      <c r="AE12" s="116"/>
      <c r="AF12" s="116"/>
      <c r="AG12" s="116"/>
      <c r="AH12" s="116"/>
      <c r="AI12" s="117"/>
      <c r="AJ12" s="117"/>
      <c r="AK12" s="117"/>
      <c r="AL12" s="117"/>
      <c r="AM12" s="117"/>
      <c r="AN12" s="117"/>
      <c r="AO12" s="117"/>
      <c r="AP12" s="117"/>
      <c r="AQ12" s="117"/>
      <c r="AR12" s="117"/>
      <c r="AS12" s="117"/>
      <c r="AT12" s="117"/>
      <c r="AU12" s="117"/>
      <c r="AW12" s="62"/>
    </row>
    <row r="13" spans="1:53" x14ac:dyDescent="0.2">
      <c r="A13" s="60"/>
      <c r="B13" s="60"/>
      <c r="S13" s="60"/>
      <c r="V13" s="60"/>
    </row>
    <row r="14" spans="1:53" x14ac:dyDescent="0.2">
      <c r="A14" s="60"/>
      <c r="B14" s="60"/>
      <c r="G14" s="61" t="s">
        <v>16</v>
      </c>
      <c r="S14" s="60"/>
      <c r="V14" s="60"/>
    </row>
    <row r="15" spans="1:53" x14ac:dyDescent="0.2">
      <c r="C15" s="60"/>
      <c r="D15" s="60"/>
      <c r="T15" s="60"/>
      <c r="W15" s="60"/>
    </row>
    <row r="16" spans="1:53" x14ac:dyDescent="0.2">
      <c r="A16" s="136" t="s">
        <v>17</v>
      </c>
      <c r="B16" s="136"/>
      <c r="C16" s="136"/>
      <c r="D16" s="136"/>
      <c r="E16" s="136"/>
      <c r="F16" s="136"/>
      <c r="G16" s="136"/>
      <c r="H16" s="136"/>
      <c r="I16" s="136"/>
      <c r="J16" s="136"/>
      <c r="K16" s="136"/>
      <c r="L16" s="136"/>
      <c r="M16" s="136"/>
      <c r="N16" s="136"/>
      <c r="O16" s="136"/>
      <c r="P16" s="136"/>
      <c r="Q16" s="136"/>
      <c r="R16" s="136"/>
      <c r="S16" s="136"/>
      <c r="T16" s="136"/>
      <c r="U16" s="136"/>
      <c r="V16" s="136"/>
      <c r="W16" s="136"/>
      <c r="X16" s="136"/>
      <c r="Y16" s="136"/>
      <c r="Z16" s="136"/>
      <c r="AA16" s="136"/>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row>
    <row r="17" spans="1:49" x14ac:dyDescent="0.2">
      <c r="A17" s="105"/>
      <c r="B17" s="105"/>
      <c r="C17" s="105"/>
      <c r="D17" s="105"/>
      <c r="E17" s="105"/>
      <c r="F17" s="105"/>
      <c r="G17" s="105"/>
      <c r="H17" s="105"/>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row>
    <row r="18" spans="1:49" ht="30" customHeight="1" thickBot="1" x14ac:dyDescent="0.25">
      <c r="A18" s="60"/>
      <c r="B18" s="60"/>
      <c r="E18" s="63" t="s">
        <v>18</v>
      </c>
      <c r="S18" s="60"/>
      <c r="V18" s="60"/>
    </row>
    <row r="19" spans="1:49" ht="33" customHeight="1" thickBot="1" x14ac:dyDescent="0.25">
      <c r="A19" s="56"/>
      <c r="B19" s="56"/>
      <c r="C19" s="56"/>
      <c r="D19" s="56"/>
      <c r="E19" s="120" t="s">
        <v>19</v>
      </c>
      <c r="F19" s="121"/>
      <c r="G19" s="121"/>
      <c r="H19" s="121"/>
      <c r="I19" s="121"/>
      <c r="J19" s="121"/>
      <c r="K19" s="121"/>
      <c r="L19" s="121"/>
      <c r="M19" s="137">
        <f>AD19*AR19</f>
        <v>0</v>
      </c>
      <c r="N19" s="138"/>
      <c r="O19" s="138"/>
      <c r="P19" s="138"/>
      <c r="Q19" s="138"/>
      <c r="R19" s="138"/>
      <c r="S19" s="138"/>
      <c r="T19" s="139"/>
      <c r="U19" s="118" t="s">
        <v>20</v>
      </c>
      <c r="V19" s="119"/>
      <c r="X19" s="120" t="s">
        <v>21</v>
      </c>
      <c r="Y19" s="140"/>
      <c r="Z19" s="140"/>
      <c r="AA19" s="140"/>
      <c r="AB19" s="140"/>
      <c r="AC19" s="141"/>
      <c r="AD19" s="142">
        <f>IF(M29="家計基準外",60000,IF(AM31="月額変更有",VLOOKUP(M31,'非表示)国・地域コード '!F:G,2,0),VLOOKUP(AD31,'非表示)国・地域コード '!F:G,2,0)))</f>
        <v>0</v>
      </c>
      <c r="AE19" s="143"/>
      <c r="AF19" s="143"/>
      <c r="AG19" s="143"/>
      <c r="AH19" s="144"/>
      <c r="AI19" s="118" t="s">
        <v>20</v>
      </c>
      <c r="AJ19" s="119"/>
      <c r="AL19" s="120" t="s">
        <v>22</v>
      </c>
      <c r="AM19" s="121"/>
      <c r="AN19" s="121"/>
      <c r="AO19" s="121"/>
      <c r="AP19" s="121"/>
      <c r="AQ19" s="122"/>
      <c r="AR19" s="123">
        <f>IF(AM43&lt;AD43,AM43,AD43)</f>
        <v>0</v>
      </c>
      <c r="AS19" s="124"/>
      <c r="AT19" s="125" t="s">
        <v>23</v>
      </c>
      <c r="AU19" s="126"/>
      <c r="AV19" s="56"/>
      <c r="AW19" s="56"/>
    </row>
    <row r="20" spans="1:49" x14ac:dyDescent="0.2">
      <c r="A20" s="105"/>
      <c r="B20" s="105"/>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05"/>
      <c r="AR20" s="105"/>
      <c r="AS20" s="105"/>
      <c r="AT20" s="105"/>
      <c r="AU20" s="105"/>
      <c r="AV20" s="105"/>
      <c r="AW20" s="105"/>
    </row>
    <row r="21" spans="1:49" ht="18" customHeight="1" x14ac:dyDescent="0.2">
      <c r="C21" s="64" t="s">
        <v>24</v>
      </c>
      <c r="D21" s="64" t="s">
        <v>24</v>
      </c>
      <c r="E21" s="127" t="s">
        <v>25</v>
      </c>
      <c r="F21" s="128"/>
      <c r="G21" s="128"/>
      <c r="H21" s="128"/>
      <c r="I21" s="128"/>
      <c r="J21" s="128"/>
      <c r="K21" s="128"/>
      <c r="L21" s="128"/>
      <c r="M21" s="128"/>
      <c r="N21" s="128"/>
      <c r="O21" s="128"/>
      <c r="P21" s="128"/>
      <c r="Q21" s="128"/>
      <c r="R21" s="128"/>
      <c r="S21" s="128"/>
      <c r="T21" s="128"/>
      <c r="U21" s="128"/>
      <c r="V21" s="128"/>
      <c r="W21" s="128"/>
      <c r="X21" s="128"/>
      <c r="Y21" s="128"/>
      <c r="Z21" s="128"/>
      <c r="AA21" s="128"/>
      <c r="AB21" s="128"/>
      <c r="AC21" s="128"/>
      <c r="AD21" s="128"/>
      <c r="AE21" s="128"/>
      <c r="AF21" s="129"/>
      <c r="AG21" s="62"/>
      <c r="AH21" s="62"/>
      <c r="AI21" s="62"/>
      <c r="AJ21" s="62"/>
      <c r="AK21" s="62"/>
    </row>
    <row r="22" spans="1:49" ht="16.350000000000001" customHeight="1" x14ac:dyDescent="0.2">
      <c r="A22" s="56"/>
      <c r="B22" s="56"/>
      <c r="C22" s="56"/>
      <c r="D22" s="56"/>
      <c r="E22" s="130">
        <v>2026</v>
      </c>
      <c r="F22" s="131"/>
      <c r="G22" s="131"/>
      <c r="H22" s="131"/>
      <c r="I22" s="131"/>
      <c r="J22" s="131"/>
      <c r="K22" s="131"/>
      <c r="L22" s="131"/>
      <c r="M22" s="131"/>
      <c r="N22" s="131"/>
      <c r="O22" s="131"/>
      <c r="P22" s="132"/>
      <c r="Q22" s="133">
        <v>2027</v>
      </c>
      <c r="R22" s="134"/>
      <c r="S22" s="134"/>
      <c r="T22" s="134"/>
      <c r="U22" s="134"/>
      <c r="V22" s="134"/>
      <c r="W22" s="134"/>
      <c r="X22" s="134"/>
      <c r="Y22" s="134"/>
      <c r="Z22" s="134"/>
      <c r="AA22" s="134"/>
      <c r="AB22" s="134"/>
      <c r="AC22" s="134"/>
      <c r="AD22" s="134"/>
      <c r="AE22" s="134"/>
      <c r="AF22" s="135"/>
      <c r="AG22" s="65"/>
      <c r="AH22" s="65"/>
      <c r="AI22" s="66"/>
      <c r="AJ22" s="56"/>
      <c r="AK22" s="56"/>
    </row>
    <row r="23" spans="1:49" ht="22.35" customHeight="1" x14ac:dyDescent="0.2">
      <c r="A23" s="56"/>
      <c r="B23" s="56"/>
      <c r="C23" s="56"/>
      <c r="D23" s="56"/>
      <c r="E23" s="154">
        <v>7</v>
      </c>
      <c r="F23" s="155"/>
      <c r="G23" s="155">
        <v>8</v>
      </c>
      <c r="H23" s="155"/>
      <c r="I23" s="155">
        <v>9</v>
      </c>
      <c r="J23" s="155"/>
      <c r="K23" s="155">
        <v>10</v>
      </c>
      <c r="L23" s="155"/>
      <c r="M23" s="155">
        <v>11</v>
      </c>
      <c r="N23" s="155"/>
      <c r="O23" s="156">
        <v>12</v>
      </c>
      <c r="P23" s="157"/>
      <c r="Q23" s="153">
        <v>1</v>
      </c>
      <c r="R23" s="145"/>
      <c r="S23" s="145">
        <v>2</v>
      </c>
      <c r="T23" s="145"/>
      <c r="U23" s="145">
        <v>3</v>
      </c>
      <c r="V23" s="145"/>
      <c r="W23" s="145">
        <v>4</v>
      </c>
      <c r="X23" s="145"/>
      <c r="Y23" s="145">
        <v>5</v>
      </c>
      <c r="Z23" s="145"/>
      <c r="AA23" s="145">
        <v>6</v>
      </c>
      <c r="AB23" s="145"/>
      <c r="AC23" s="145">
        <v>7</v>
      </c>
      <c r="AD23" s="145"/>
      <c r="AE23" s="145">
        <v>8</v>
      </c>
      <c r="AF23" s="146"/>
      <c r="AG23" s="65"/>
      <c r="AH23" s="65"/>
      <c r="AI23" s="66"/>
      <c r="AJ23" s="56"/>
      <c r="AK23" s="56"/>
    </row>
    <row r="24" spans="1:49" ht="22.35" customHeight="1" x14ac:dyDescent="0.2">
      <c r="A24" s="56"/>
      <c r="B24" s="56"/>
      <c r="C24" s="56"/>
      <c r="D24" s="56"/>
      <c r="E24" s="147" t="str">
        <f>IFERROR(VLOOKUP($E$22&amp;E23,$C$48:$D$74,2,0),"")</f>
        <v/>
      </c>
      <c r="F24" s="148"/>
      <c r="G24" s="148" t="str">
        <f>IFERROR(VLOOKUP($E$22&amp;G23,$C$48:$D$74,2,0),"")</f>
        <v/>
      </c>
      <c r="H24" s="148"/>
      <c r="I24" s="148" t="str">
        <f>IFERROR(VLOOKUP($E$22&amp;I23,$C$48:$D$74,2,0),"")</f>
        <v/>
      </c>
      <c r="J24" s="148"/>
      <c r="K24" s="148" t="str">
        <f>IFERROR(VLOOKUP($E$22&amp;K23,$C$48:$D$74,2,0),"")</f>
        <v/>
      </c>
      <c r="L24" s="148"/>
      <c r="M24" s="148" t="str">
        <f>IFERROR(VLOOKUP($E$22&amp;M23,$C$48:$D$74,2,0),"")</f>
        <v/>
      </c>
      <c r="N24" s="148"/>
      <c r="O24" s="149" t="str">
        <f>IFERROR(VLOOKUP($E$22&amp;O23,$C$48:$D$74,2,0),"")</f>
        <v/>
      </c>
      <c r="P24" s="150"/>
      <c r="Q24" s="151" t="str">
        <f>IFERROR(VLOOKUP($Q$22&amp;Q23,$C$48:$D$74,2,0),"")</f>
        <v/>
      </c>
      <c r="R24" s="152"/>
      <c r="S24" s="152" t="str">
        <f>IFERROR(VLOOKUP($Q$22&amp;S23,$C$48:$D$74,2,0),"")</f>
        <v/>
      </c>
      <c r="T24" s="152"/>
      <c r="U24" s="152" t="str">
        <f>IFERROR(VLOOKUP($Q$22&amp;U23,$C$48:$D$74,2,0),"")</f>
        <v/>
      </c>
      <c r="V24" s="152"/>
      <c r="W24" s="152" t="str">
        <f>IFERROR(VLOOKUP($Q$22&amp;W23,$C$48:$D$74,2,0),"")</f>
        <v/>
      </c>
      <c r="X24" s="152"/>
      <c r="Y24" s="152" t="str">
        <f>IFERROR(VLOOKUP($Q$22&amp;Y23,$C$48:$D$74,2,0),"")</f>
        <v/>
      </c>
      <c r="Z24" s="152"/>
      <c r="AA24" s="152" t="str">
        <f>IFERROR(VLOOKUP($Q$22&amp;AA23,$C$48:$D$74,2,0),"")</f>
        <v/>
      </c>
      <c r="AB24" s="152"/>
      <c r="AC24" s="152" t="str">
        <f>IFERROR(VLOOKUP($Q$22&amp;AC23,$C$48:$D$74,2,0),"")</f>
        <v/>
      </c>
      <c r="AD24" s="152"/>
      <c r="AE24" s="152" t="str">
        <f>IFERROR(VLOOKUP($Q$22&amp;AE23,$C$48:$D$74,2,0),"")</f>
        <v/>
      </c>
      <c r="AF24" s="174"/>
      <c r="AG24" s="67"/>
      <c r="AH24" s="65"/>
      <c r="AI24" s="66"/>
      <c r="AJ24" s="56"/>
      <c r="AK24" s="56"/>
    </row>
    <row r="25" spans="1:49" ht="16.350000000000001" customHeight="1" x14ac:dyDescent="0.2">
      <c r="A25" s="60"/>
      <c r="B25" s="60"/>
      <c r="C25" s="68"/>
      <c r="D25" s="68"/>
      <c r="S25" s="60"/>
      <c r="T25" s="68"/>
      <c r="V25" s="60"/>
      <c r="W25" s="68"/>
    </row>
    <row r="26" spans="1:49" ht="30" customHeight="1" x14ac:dyDescent="0.2">
      <c r="A26" s="60"/>
      <c r="B26" s="60"/>
      <c r="C26" s="69"/>
      <c r="D26" s="69"/>
      <c r="E26" s="63" t="s">
        <v>26</v>
      </c>
      <c r="G26" s="70"/>
      <c r="H26" s="71"/>
      <c r="I26" s="71"/>
      <c r="J26" s="71"/>
      <c r="K26" s="69"/>
      <c r="L26" s="64"/>
      <c r="M26" s="64"/>
      <c r="N26" s="53"/>
      <c r="O26" s="53"/>
      <c r="P26" s="53"/>
      <c r="Q26" s="72"/>
      <c r="S26" s="60"/>
      <c r="T26" s="69"/>
      <c r="U26" s="70"/>
      <c r="V26" s="70"/>
      <c r="W26" s="70"/>
      <c r="X26" s="70"/>
      <c r="Y26" s="70"/>
      <c r="Z26" s="70"/>
      <c r="AA26" s="70"/>
      <c r="AB26" s="70"/>
      <c r="AC26" s="70"/>
      <c r="AD26" s="70"/>
      <c r="AE26" s="70"/>
      <c r="AF26" s="70"/>
      <c r="AG26" s="70"/>
      <c r="AH26" s="70"/>
      <c r="AI26" s="70"/>
      <c r="AJ26" s="70"/>
      <c r="AK26" s="70"/>
      <c r="AL26" s="70"/>
      <c r="AM26" s="71"/>
      <c r="AN26" s="71"/>
      <c r="AO26" s="71"/>
      <c r="AP26" s="73"/>
      <c r="AQ26" s="64"/>
      <c r="AR26" s="64"/>
      <c r="AS26" s="53"/>
      <c r="AT26" s="53"/>
      <c r="AU26" s="53"/>
      <c r="AV26" s="72"/>
    </row>
    <row r="27" spans="1:49" ht="14.55" customHeight="1" x14ac:dyDescent="0.2">
      <c r="A27" s="60"/>
      <c r="B27" s="60"/>
      <c r="C27" s="69"/>
      <c r="D27" s="69"/>
      <c r="E27" s="158" t="s">
        <v>27</v>
      </c>
      <c r="F27" s="159"/>
      <c r="G27" s="159"/>
      <c r="H27" s="159"/>
      <c r="I27" s="159"/>
      <c r="J27" s="159"/>
      <c r="K27" s="159"/>
      <c r="L27" s="160"/>
      <c r="M27" s="164"/>
      <c r="N27" s="165"/>
      <c r="O27" s="165"/>
      <c r="P27" s="165"/>
      <c r="Q27" s="165"/>
      <c r="R27" s="165"/>
      <c r="S27" s="165"/>
      <c r="T27" s="165"/>
      <c r="U27" s="165"/>
      <c r="V27" s="166"/>
      <c r="W27" s="170" t="s">
        <v>28</v>
      </c>
      <c r="X27" s="170"/>
      <c r="Y27" s="170"/>
      <c r="Z27" s="170"/>
      <c r="AA27" s="170"/>
      <c r="AB27" s="170"/>
      <c r="AC27" s="170"/>
      <c r="AD27" s="172" t="s">
        <v>29</v>
      </c>
      <c r="AE27" s="172"/>
      <c r="AF27" s="172"/>
      <c r="AG27" s="172"/>
      <c r="AH27" s="172"/>
      <c r="AI27" s="172"/>
      <c r="AJ27" s="172"/>
      <c r="AK27" s="172"/>
      <c r="AL27" s="172"/>
      <c r="AM27" s="172" t="s">
        <v>30</v>
      </c>
      <c r="AN27" s="172"/>
      <c r="AO27" s="172"/>
      <c r="AP27" s="172"/>
      <c r="AQ27" s="172"/>
      <c r="AR27" s="172"/>
      <c r="AS27" s="172"/>
      <c r="AT27" s="172"/>
      <c r="AU27" s="172"/>
      <c r="AV27" s="72"/>
    </row>
    <row r="28" spans="1:49" ht="22.8" customHeight="1" x14ac:dyDescent="0.2">
      <c r="A28" s="60"/>
      <c r="B28" s="60"/>
      <c r="E28" s="161"/>
      <c r="F28" s="162"/>
      <c r="G28" s="162"/>
      <c r="H28" s="162"/>
      <c r="I28" s="162"/>
      <c r="J28" s="162"/>
      <c r="K28" s="162"/>
      <c r="L28" s="163"/>
      <c r="M28" s="167"/>
      <c r="N28" s="168"/>
      <c r="O28" s="168"/>
      <c r="P28" s="168"/>
      <c r="Q28" s="168"/>
      <c r="R28" s="168"/>
      <c r="S28" s="168"/>
      <c r="T28" s="168"/>
      <c r="U28" s="168"/>
      <c r="V28" s="169"/>
      <c r="W28" s="171"/>
      <c r="X28" s="171"/>
      <c r="Y28" s="171"/>
      <c r="Z28" s="171"/>
      <c r="AA28" s="171"/>
      <c r="AB28" s="171"/>
      <c r="AC28" s="171"/>
      <c r="AD28" s="173"/>
      <c r="AE28" s="173"/>
      <c r="AF28" s="173"/>
      <c r="AG28" s="173"/>
      <c r="AH28" s="173"/>
      <c r="AI28" s="173"/>
      <c r="AJ28" s="173"/>
      <c r="AK28" s="173"/>
      <c r="AL28" s="173"/>
      <c r="AM28" s="173"/>
      <c r="AN28" s="173"/>
      <c r="AO28" s="173"/>
      <c r="AP28" s="173"/>
      <c r="AQ28" s="173"/>
      <c r="AR28" s="173"/>
      <c r="AS28" s="173"/>
      <c r="AT28" s="173"/>
      <c r="AU28" s="173"/>
    </row>
    <row r="29" spans="1:49" ht="14.55" customHeight="1" x14ac:dyDescent="0.2">
      <c r="A29" s="60"/>
      <c r="B29" s="60"/>
      <c r="C29" s="69"/>
      <c r="D29" s="69"/>
      <c r="E29" s="158" t="s">
        <v>32</v>
      </c>
      <c r="F29" s="159"/>
      <c r="G29" s="159"/>
      <c r="H29" s="159"/>
      <c r="I29" s="159"/>
      <c r="J29" s="159"/>
      <c r="K29" s="159"/>
      <c r="L29" s="160"/>
      <c r="M29" s="164" t="s">
        <v>70</v>
      </c>
      <c r="N29" s="165"/>
      <c r="O29" s="165"/>
      <c r="P29" s="165"/>
      <c r="Q29" s="165"/>
      <c r="R29" s="165"/>
      <c r="S29" s="165"/>
      <c r="T29" s="165"/>
      <c r="U29" s="165"/>
      <c r="V29" s="166"/>
      <c r="W29" s="189" t="s">
        <v>34</v>
      </c>
      <c r="X29" s="170"/>
      <c r="Y29" s="170"/>
      <c r="Z29" s="170"/>
      <c r="AA29" s="170"/>
      <c r="AB29" s="170"/>
      <c r="AC29" s="170"/>
      <c r="AD29" s="172" t="s">
        <v>35</v>
      </c>
      <c r="AE29" s="172"/>
      <c r="AF29" s="172"/>
      <c r="AG29" s="172"/>
      <c r="AH29" s="172"/>
      <c r="AI29" s="172"/>
      <c r="AJ29" s="172"/>
      <c r="AK29" s="172"/>
      <c r="AL29" s="172"/>
      <c r="AM29" s="172" t="s">
        <v>36</v>
      </c>
      <c r="AN29" s="172"/>
      <c r="AO29" s="172"/>
      <c r="AP29" s="172"/>
      <c r="AQ29" s="172"/>
      <c r="AR29" s="172"/>
      <c r="AS29" s="172"/>
      <c r="AT29" s="172"/>
      <c r="AU29" s="172"/>
      <c r="AV29" s="72"/>
    </row>
    <row r="30" spans="1:49" ht="22.8" customHeight="1" x14ac:dyDescent="0.2">
      <c r="A30" s="60"/>
      <c r="B30" s="60"/>
      <c r="C30" s="74"/>
      <c r="D30" s="74"/>
      <c r="E30" s="161"/>
      <c r="F30" s="162"/>
      <c r="G30" s="162"/>
      <c r="H30" s="162"/>
      <c r="I30" s="162"/>
      <c r="J30" s="162"/>
      <c r="K30" s="162"/>
      <c r="L30" s="163"/>
      <c r="M30" s="167"/>
      <c r="N30" s="168"/>
      <c r="O30" s="168"/>
      <c r="P30" s="168"/>
      <c r="Q30" s="168"/>
      <c r="R30" s="168"/>
      <c r="S30" s="168"/>
      <c r="T30" s="168"/>
      <c r="U30" s="168"/>
      <c r="V30" s="169"/>
      <c r="W30" s="170"/>
      <c r="X30" s="170"/>
      <c r="Y30" s="170"/>
      <c r="Z30" s="170"/>
      <c r="AA30" s="170"/>
      <c r="AB30" s="170"/>
      <c r="AC30" s="170"/>
      <c r="AD30" s="190"/>
      <c r="AE30" s="190"/>
      <c r="AF30" s="190"/>
      <c r="AG30" s="190"/>
      <c r="AH30" s="190"/>
      <c r="AI30" s="190"/>
      <c r="AJ30" s="190"/>
      <c r="AK30" s="190"/>
      <c r="AL30" s="190"/>
      <c r="AM30" s="190"/>
      <c r="AN30" s="190"/>
      <c r="AO30" s="190"/>
      <c r="AP30" s="190"/>
      <c r="AQ30" s="190"/>
      <c r="AR30" s="190"/>
      <c r="AS30" s="190"/>
      <c r="AT30" s="190"/>
      <c r="AU30" s="190"/>
      <c r="AV30" s="72"/>
    </row>
    <row r="31" spans="1:49" ht="30" customHeight="1" x14ac:dyDescent="0.2">
      <c r="A31" s="60"/>
      <c r="B31" s="60"/>
      <c r="E31" s="175" t="s">
        <v>37</v>
      </c>
      <c r="F31" s="176"/>
      <c r="G31" s="176"/>
      <c r="H31" s="176"/>
      <c r="I31" s="176"/>
      <c r="J31" s="176"/>
      <c r="K31" s="176"/>
      <c r="L31" s="177"/>
      <c r="M31" s="178" t="s">
        <v>71</v>
      </c>
      <c r="N31" s="178"/>
      <c r="O31" s="178"/>
      <c r="P31" s="178"/>
      <c r="Q31" s="178"/>
      <c r="R31" s="178"/>
      <c r="S31" s="178"/>
      <c r="T31" s="178"/>
      <c r="U31" s="178"/>
      <c r="V31" s="178"/>
      <c r="W31" s="179" t="s">
        <v>39</v>
      </c>
      <c r="X31" s="180"/>
      <c r="Y31" s="180"/>
      <c r="Z31" s="180"/>
      <c r="AA31" s="180"/>
      <c r="AB31" s="180"/>
      <c r="AC31" s="181"/>
      <c r="AD31" s="182" t="s">
        <v>71</v>
      </c>
      <c r="AE31" s="183"/>
      <c r="AF31" s="183"/>
      <c r="AG31" s="183"/>
      <c r="AH31" s="183"/>
      <c r="AI31" s="183"/>
      <c r="AJ31" s="183"/>
      <c r="AK31" s="183"/>
      <c r="AL31" s="184"/>
      <c r="AM31" s="185" t="str">
        <f>IF(VLOOKUP(AD31,'非表示)国・地域コード '!F:G,2,0)&gt;VLOOKUP(M31,'非表示)国・地域コード '!F:G,2,0),"月額変更有","")</f>
        <v/>
      </c>
      <c r="AN31" s="186"/>
      <c r="AO31" s="186"/>
      <c r="AP31" s="186"/>
      <c r="AQ31" s="186"/>
      <c r="AR31" s="186"/>
      <c r="AS31" s="186"/>
      <c r="AT31" s="186"/>
      <c r="AU31" s="187"/>
    </row>
    <row r="32" spans="1:49" ht="16.8" customHeight="1" x14ac:dyDescent="0.2">
      <c r="C32" s="64"/>
      <c r="D32" s="64"/>
      <c r="E32" s="188" t="s">
        <v>41</v>
      </c>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8"/>
      <c r="AL32" s="188"/>
      <c r="AM32" s="188"/>
      <c r="AN32" s="188"/>
      <c r="AO32" s="188"/>
      <c r="AP32" s="188"/>
      <c r="AQ32" s="188"/>
      <c r="AR32" s="188"/>
      <c r="AS32" s="188"/>
      <c r="AT32" s="188"/>
      <c r="AU32" s="188"/>
      <c r="AV32" s="64"/>
    </row>
    <row r="33" spans="1:49" ht="30" customHeight="1" x14ac:dyDescent="0.2">
      <c r="A33" s="60"/>
      <c r="B33" s="60"/>
      <c r="E33" s="191" t="s">
        <v>42</v>
      </c>
      <c r="F33" s="191"/>
      <c r="G33" s="191"/>
      <c r="H33" s="191"/>
      <c r="I33" s="191"/>
      <c r="J33" s="191"/>
      <c r="K33" s="191"/>
      <c r="L33" s="191"/>
      <c r="M33" s="192" t="s">
        <v>279</v>
      </c>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4"/>
      <c r="AM33" s="195" t="s">
        <v>70</v>
      </c>
      <c r="AN33" s="196"/>
      <c r="AO33" s="196"/>
      <c r="AP33" s="196"/>
      <c r="AQ33" s="196"/>
      <c r="AR33" s="196"/>
      <c r="AS33" s="196"/>
      <c r="AT33" s="196"/>
      <c r="AU33" s="197"/>
    </row>
    <row r="34" spans="1:49" x14ac:dyDescent="0.2">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row>
    <row r="35" spans="1:49" ht="30" customHeight="1" x14ac:dyDescent="0.2">
      <c r="A35" s="60"/>
      <c r="B35" s="60"/>
      <c r="C35" s="69"/>
      <c r="D35" s="69"/>
      <c r="E35" s="96" t="s">
        <v>72</v>
      </c>
      <c r="G35" s="70"/>
      <c r="H35" s="71"/>
      <c r="I35" s="71"/>
      <c r="J35" s="71"/>
      <c r="K35" s="69"/>
      <c r="L35" s="64"/>
      <c r="M35" s="64"/>
      <c r="N35" s="53"/>
      <c r="O35" s="53"/>
      <c r="P35" s="53"/>
      <c r="Q35" s="72"/>
      <c r="S35" s="60"/>
      <c r="T35" s="69"/>
      <c r="U35" s="70"/>
      <c r="V35" s="70"/>
      <c r="W35" s="70"/>
      <c r="X35" s="70"/>
      <c r="Y35" s="70"/>
      <c r="Z35" s="70"/>
      <c r="AA35" s="70"/>
      <c r="AB35" s="70"/>
      <c r="AC35" s="70"/>
      <c r="AD35" s="70"/>
      <c r="AE35" s="70"/>
      <c r="AF35" s="70"/>
      <c r="AG35" s="70"/>
      <c r="AH35" s="70"/>
      <c r="AI35" s="70"/>
      <c r="AJ35" s="70"/>
      <c r="AK35" s="70"/>
      <c r="AL35" s="70"/>
      <c r="AM35" s="71"/>
      <c r="AN35" s="71"/>
      <c r="AO35" s="71"/>
      <c r="AP35" s="73"/>
      <c r="AQ35" s="64"/>
      <c r="AR35" s="64"/>
      <c r="AS35" s="53"/>
      <c r="AT35" s="53"/>
      <c r="AU35" s="53"/>
      <c r="AV35" s="72"/>
    </row>
    <row r="36" spans="1:49" ht="14.55" customHeight="1" x14ac:dyDescent="0.2">
      <c r="A36" s="60"/>
      <c r="B36" s="60"/>
      <c r="C36" s="69"/>
      <c r="D36" s="69"/>
      <c r="E36" s="158" t="s">
        <v>45</v>
      </c>
      <c r="F36" s="159"/>
      <c r="G36" s="159"/>
      <c r="H36" s="159"/>
      <c r="I36" s="159"/>
      <c r="J36" s="159"/>
      <c r="K36" s="159"/>
      <c r="L36" s="160"/>
      <c r="M36" s="179" t="s">
        <v>46</v>
      </c>
      <c r="N36" s="180"/>
      <c r="O36" s="180"/>
      <c r="P36" s="180"/>
      <c r="Q36" s="180"/>
      <c r="R36" s="180"/>
      <c r="S36" s="180"/>
      <c r="T36" s="180"/>
      <c r="U36" s="181"/>
      <c r="V36" s="179" t="s">
        <v>47</v>
      </c>
      <c r="W36" s="180"/>
      <c r="X36" s="180"/>
      <c r="Y36" s="180"/>
      <c r="Z36" s="180"/>
      <c r="AA36" s="180"/>
      <c r="AB36" s="180"/>
      <c r="AC36" s="180"/>
      <c r="AD36" s="181"/>
      <c r="AE36" s="202" t="s">
        <v>48</v>
      </c>
      <c r="AF36" s="203"/>
      <c r="AG36" s="203"/>
      <c r="AH36" s="203"/>
      <c r="AI36" s="203"/>
      <c r="AJ36" s="203"/>
      <c r="AK36" s="203"/>
      <c r="AL36" s="203"/>
      <c r="AM36" s="203"/>
      <c r="AN36" s="203"/>
      <c r="AO36" s="203"/>
      <c r="AP36" s="203"/>
      <c r="AQ36" s="203"/>
      <c r="AR36" s="203"/>
      <c r="AS36" s="203"/>
      <c r="AT36" s="203"/>
      <c r="AU36" s="204"/>
      <c r="AV36" s="72"/>
    </row>
    <row r="37" spans="1:49" ht="22.8" customHeight="1" x14ac:dyDescent="0.2">
      <c r="A37" s="60"/>
      <c r="B37" s="60"/>
      <c r="C37" s="74"/>
      <c r="D37" s="74"/>
      <c r="E37" s="161"/>
      <c r="F37" s="162"/>
      <c r="G37" s="162"/>
      <c r="H37" s="162"/>
      <c r="I37" s="162"/>
      <c r="J37" s="162"/>
      <c r="K37" s="162"/>
      <c r="L37" s="163"/>
      <c r="M37" s="190"/>
      <c r="N37" s="190"/>
      <c r="O37" s="190"/>
      <c r="P37" s="190"/>
      <c r="Q37" s="190"/>
      <c r="R37" s="190"/>
      <c r="S37" s="190"/>
      <c r="T37" s="190"/>
      <c r="U37" s="190"/>
      <c r="V37" s="190"/>
      <c r="W37" s="190"/>
      <c r="X37" s="190"/>
      <c r="Y37" s="190"/>
      <c r="Z37" s="190"/>
      <c r="AA37" s="190"/>
      <c r="AB37" s="190"/>
      <c r="AC37" s="190"/>
      <c r="AD37" s="190"/>
      <c r="AE37" s="195"/>
      <c r="AF37" s="196"/>
      <c r="AG37" s="196"/>
      <c r="AH37" s="196"/>
      <c r="AI37" s="196"/>
      <c r="AJ37" s="196"/>
      <c r="AK37" s="196"/>
      <c r="AL37" s="196"/>
      <c r="AM37" s="196"/>
      <c r="AN37" s="196"/>
      <c r="AO37" s="196"/>
      <c r="AP37" s="196"/>
      <c r="AQ37" s="196"/>
      <c r="AR37" s="196"/>
      <c r="AS37" s="196"/>
      <c r="AT37" s="196"/>
      <c r="AU37" s="197"/>
      <c r="AV37" s="72"/>
    </row>
    <row r="38" spans="1:49" ht="14.55" customHeight="1" x14ac:dyDescent="0.2">
      <c r="A38" s="60"/>
      <c r="B38" s="60"/>
      <c r="C38" s="69"/>
      <c r="D38" s="69"/>
      <c r="E38" s="158" t="s">
        <v>50</v>
      </c>
      <c r="F38" s="159"/>
      <c r="G38" s="159"/>
      <c r="H38" s="159"/>
      <c r="I38" s="159"/>
      <c r="J38" s="159"/>
      <c r="K38" s="159"/>
      <c r="L38" s="160"/>
      <c r="M38" s="179" t="s">
        <v>51</v>
      </c>
      <c r="N38" s="180"/>
      <c r="O38" s="180"/>
      <c r="P38" s="180"/>
      <c r="Q38" s="180"/>
      <c r="R38" s="180"/>
      <c r="S38" s="180"/>
      <c r="T38" s="180"/>
      <c r="U38" s="181"/>
      <c r="V38" s="179" t="s">
        <v>52</v>
      </c>
      <c r="W38" s="180"/>
      <c r="X38" s="180"/>
      <c r="Y38" s="180"/>
      <c r="Z38" s="180"/>
      <c r="AA38" s="180"/>
      <c r="AB38" s="180"/>
      <c r="AC38" s="180"/>
      <c r="AD38" s="181"/>
      <c r="AE38" s="202" t="s">
        <v>48</v>
      </c>
      <c r="AF38" s="203"/>
      <c r="AG38" s="203"/>
      <c r="AH38" s="203"/>
      <c r="AI38" s="203"/>
      <c r="AJ38" s="203"/>
      <c r="AK38" s="203"/>
      <c r="AL38" s="203"/>
      <c r="AM38" s="203"/>
      <c r="AN38" s="203"/>
      <c r="AO38" s="203"/>
      <c r="AP38" s="203"/>
      <c r="AQ38" s="203"/>
      <c r="AR38" s="203"/>
      <c r="AS38" s="203"/>
      <c r="AT38" s="203"/>
      <c r="AU38" s="204"/>
      <c r="AV38" s="72"/>
    </row>
    <row r="39" spans="1:49" ht="22.8" customHeight="1" x14ac:dyDescent="0.2">
      <c r="A39" s="60"/>
      <c r="B39" s="60"/>
      <c r="C39" s="74"/>
      <c r="D39" s="74"/>
      <c r="E39" s="161"/>
      <c r="F39" s="162"/>
      <c r="G39" s="162"/>
      <c r="H39" s="162"/>
      <c r="I39" s="162"/>
      <c r="J39" s="162"/>
      <c r="K39" s="162"/>
      <c r="L39" s="163"/>
      <c r="M39" s="190"/>
      <c r="N39" s="190"/>
      <c r="O39" s="190"/>
      <c r="P39" s="190"/>
      <c r="Q39" s="190"/>
      <c r="R39" s="190"/>
      <c r="S39" s="190"/>
      <c r="T39" s="190"/>
      <c r="U39" s="190"/>
      <c r="V39" s="190"/>
      <c r="W39" s="190"/>
      <c r="X39" s="190"/>
      <c r="Y39" s="190"/>
      <c r="Z39" s="190"/>
      <c r="AA39" s="190"/>
      <c r="AB39" s="190"/>
      <c r="AC39" s="190"/>
      <c r="AD39" s="190"/>
      <c r="AE39" s="195"/>
      <c r="AF39" s="196"/>
      <c r="AG39" s="196"/>
      <c r="AH39" s="196"/>
      <c r="AI39" s="196"/>
      <c r="AJ39" s="196"/>
      <c r="AK39" s="196"/>
      <c r="AL39" s="196"/>
      <c r="AM39" s="196"/>
      <c r="AN39" s="196"/>
      <c r="AO39" s="196"/>
      <c r="AP39" s="196"/>
      <c r="AQ39" s="196"/>
      <c r="AR39" s="196"/>
      <c r="AS39" s="196"/>
      <c r="AT39" s="196"/>
      <c r="AU39" s="197"/>
      <c r="AV39" s="72"/>
    </row>
    <row r="40" spans="1:49" ht="15.6" customHeight="1" x14ac:dyDescent="0.2">
      <c r="A40" s="60"/>
      <c r="B40" s="60"/>
      <c r="E40" s="94"/>
      <c r="F40" s="94"/>
      <c r="G40" s="94"/>
      <c r="H40" s="94"/>
      <c r="I40" s="94"/>
      <c r="J40" s="94"/>
      <c r="K40" s="94"/>
      <c r="L40" s="94"/>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3"/>
      <c r="AN40" s="93"/>
      <c r="AO40" s="93"/>
      <c r="AP40" s="93"/>
      <c r="AQ40" s="93"/>
      <c r="AR40" s="93"/>
      <c r="AS40" s="93"/>
      <c r="AT40" s="93"/>
      <c r="AU40" s="93"/>
    </row>
    <row r="41" spans="1:49" ht="30" customHeight="1" x14ac:dyDescent="0.2">
      <c r="A41" s="60"/>
      <c r="B41" s="60"/>
      <c r="C41" s="69"/>
      <c r="D41" s="69"/>
      <c r="E41" s="63" t="s">
        <v>73</v>
      </c>
      <c r="G41" s="70"/>
      <c r="H41" s="71"/>
      <c r="I41" s="71"/>
      <c r="J41" s="71"/>
      <c r="K41" s="69"/>
      <c r="L41" s="64"/>
      <c r="M41" s="64"/>
      <c r="N41" s="53"/>
      <c r="O41" s="53"/>
      <c r="P41" s="53"/>
      <c r="Q41" s="72"/>
      <c r="S41" s="60"/>
      <c r="T41" s="69"/>
      <c r="U41" s="70"/>
      <c r="V41" s="70"/>
      <c r="W41" s="70"/>
      <c r="X41" s="70"/>
      <c r="Y41" s="70"/>
      <c r="Z41" s="70"/>
      <c r="AA41" s="70"/>
      <c r="AB41" s="70"/>
      <c r="AC41" s="70"/>
      <c r="AD41" s="70"/>
      <c r="AE41" s="70"/>
      <c r="AF41" s="70"/>
      <c r="AG41" s="70"/>
      <c r="AH41" s="70"/>
      <c r="AI41" s="70"/>
      <c r="AJ41" s="70"/>
      <c r="AK41" s="70"/>
      <c r="AL41" s="70"/>
      <c r="AM41" s="71"/>
      <c r="AN41" s="71"/>
      <c r="AO41" s="71"/>
      <c r="AP41" s="73"/>
      <c r="AQ41" s="64"/>
      <c r="AR41" s="64"/>
      <c r="AS41" s="53"/>
      <c r="AT41" s="53"/>
      <c r="AU41" s="53"/>
      <c r="AV41" s="72"/>
    </row>
    <row r="42" spans="1:49" ht="14.55" customHeight="1" x14ac:dyDescent="0.2">
      <c r="A42" s="60"/>
      <c r="B42" s="60"/>
      <c r="C42" s="69"/>
      <c r="D42" s="69"/>
      <c r="E42" s="189" t="s">
        <v>55</v>
      </c>
      <c r="F42" s="189"/>
      <c r="G42" s="189"/>
      <c r="H42" s="189"/>
      <c r="I42" s="189"/>
      <c r="J42" s="189"/>
      <c r="K42" s="189"/>
      <c r="L42" s="189"/>
      <c r="M42" s="198">
        <f>SUM(AQ50,AQ52,AQ54,AQ56,AQ58,AQ60,AQ62,AQ64,AQ66,AQ68,AQ70,AQ72,AQ74)</f>
        <v>0</v>
      </c>
      <c r="N42" s="198"/>
      <c r="O42" s="198"/>
      <c r="P42" s="198"/>
      <c r="Q42" s="198"/>
      <c r="R42" s="198"/>
      <c r="S42" s="198"/>
      <c r="T42" s="198"/>
      <c r="U42" s="199" t="s">
        <v>56</v>
      </c>
      <c r="V42" s="199"/>
      <c r="W42" s="200" t="s">
        <v>57</v>
      </c>
      <c r="X42" s="200"/>
      <c r="Y42" s="200"/>
      <c r="Z42" s="200"/>
      <c r="AA42" s="200"/>
      <c r="AB42" s="200"/>
      <c r="AC42" s="200"/>
      <c r="AD42" s="172" t="s">
        <v>58</v>
      </c>
      <c r="AE42" s="172"/>
      <c r="AF42" s="172"/>
      <c r="AG42" s="172"/>
      <c r="AH42" s="172"/>
      <c r="AI42" s="172"/>
      <c r="AJ42" s="172"/>
      <c r="AK42" s="172"/>
      <c r="AL42" s="172"/>
      <c r="AM42" s="172" t="s">
        <v>59</v>
      </c>
      <c r="AN42" s="172"/>
      <c r="AO42" s="172"/>
      <c r="AP42" s="172"/>
      <c r="AQ42" s="172"/>
      <c r="AR42" s="172"/>
      <c r="AS42" s="172"/>
      <c r="AT42" s="172"/>
      <c r="AU42" s="172"/>
      <c r="AV42" s="72"/>
    </row>
    <row r="43" spans="1:49" ht="20.100000000000001" customHeight="1" x14ac:dyDescent="0.2">
      <c r="C43" s="64"/>
      <c r="D43" s="64"/>
      <c r="E43" s="189"/>
      <c r="F43" s="189"/>
      <c r="G43" s="189"/>
      <c r="H43" s="189"/>
      <c r="I43" s="189"/>
      <c r="J43" s="189"/>
      <c r="K43" s="189"/>
      <c r="L43" s="189"/>
      <c r="M43" s="198"/>
      <c r="N43" s="198"/>
      <c r="O43" s="198"/>
      <c r="P43" s="198"/>
      <c r="Q43" s="198"/>
      <c r="R43" s="198"/>
      <c r="S43" s="198"/>
      <c r="T43" s="198"/>
      <c r="U43" s="199"/>
      <c r="V43" s="199"/>
      <c r="W43" s="200"/>
      <c r="X43" s="200"/>
      <c r="Y43" s="200"/>
      <c r="Z43" s="200"/>
      <c r="AA43" s="200"/>
      <c r="AB43" s="200"/>
      <c r="AC43" s="200"/>
      <c r="AD43" s="201">
        <f>VLOOKUP(M42,'非表示)支給対象月数'!C:D,2,0)</f>
        <v>0</v>
      </c>
      <c r="AE43" s="201"/>
      <c r="AF43" s="201"/>
      <c r="AG43" s="201"/>
      <c r="AH43" s="201"/>
      <c r="AI43" s="201"/>
      <c r="AJ43" s="201"/>
      <c r="AK43" s="200" t="s">
        <v>23</v>
      </c>
      <c r="AL43" s="200"/>
      <c r="AM43" s="212">
        <v>1</v>
      </c>
      <c r="AN43" s="212"/>
      <c r="AO43" s="212"/>
      <c r="AP43" s="212"/>
      <c r="AQ43" s="212"/>
      <c r="AR43" s="212"/>
      <c r="AS43" s="212"/>
      <c r="AT43" s="213" t="s">
        <v>23</v>
      </c>
      <c r="AU43" s="214"/>
      <c r="AV43" s="62"/>
      <c r="AW43" s="62"/>
    </row>
    <row r="45" spans="1:49" ht="30" customHeight="1" x14ac:dyDescent="0.2">
      <c r="E45" s="215" t="s">
        <v>74</v>
      </c>
      <c r="F45" s="216"/>
      <c r="G45" s="216"/>
      <c r="H45" s="216"/>
      <c r="I45" s="216"/>
      <c r="J45" s="216"/>
      <c r="K45" s="216"/>
      <c r="L45" s="216"/>
      <c r="M45" s="216"/>
      <c r="N45" s="216"/>
      <c r="O45" s="216"/>
      <c r="P45" s="216"/>
      <c r="Q45" s="216"/>
      <c r="R45" s="216"/>
      <c r="S45" s="216"/>
      <c r="T45" s="216"/>
      <c r="U45" s="216"/>
      <c r="V45" s="216"/>
      <c r="W45" s="216"/>
      <c r="X45" s="216"/>
      <c r="Y45" s="216"/>
      <c r="Z45" s="216"/>
      <c r="AA45" s="216"/>
      <c r="AB45" s="216"/>
      <c r="AC45" s="216"/>
      <c r="AD45" s="216"/>
      <c r="AE45" s="216"/>
      <c r="AF45" s="216"/>
      <c r="AG45" s="216"/>
      <c r="AH45" s="216"/>
      <c r="AI45" s="216"/>
      <c r="AJ45" s="216"/>
      <c r="AK45" s="216"/>
      <c r="AL45" s="216"/>
      <c r="AM45" s="216"/>
      <c r="AN45" s="216"/>
      <c r="AO45" s="216"/>
      <c r="AP45" s="216"/>
      <c r="AQ45" s="216"/>
      <c r="AR45" s="216"/>
      <c r="AS45" s="216"/>
      <c r="AT45" s="216"/>
      <c r="AU45" s="216"/>
    </row>
    <row r="46" spans="1:49" ht="30" customHeight="1" x14ac:dyDescent="0.2">
      <c r="A46" s="60"/>
      <c r="B46" s="60"/>
      <c r="E46" s="218" t="s">
        <v>75</v>
      </c>
      <c r="F46" s="219"/>
      <c r="G46" s="219"/>
      <c r="H46" s="219"/>
      <c r="I46" s="219"/>
      <c r="J46" s="219"/>
      <c r="K46" s="219"/>
      <c r="L46" s="220"/>
      <c r="M46" s="192" t="s">
        <v>280</v>
      </c>
      <c r="N46" s="193"/>
      <c r="O46" s="193"/>
      <c r="P46" s="193"/>
      <c r="Q46" s="193"/>
      <c r="R46" s="193"/>
      <c r="S46" s="193"/>
      <c r="T46" s="193"/>
      <c r="U46" s="193"/>
      <c r="V46" s="193"/>
      <c r="W46" s="193"/>
      <c r="X46" s="193"/>
      <c r="Y46" s="193"/>
      <c r="Z46" s="193"/>
      <c r="AA46" s="193"/>
      <c r="AB46" s="193"/>
      <c r="AC46" s="193"/>
      <c r="AD46" s="193"/>
      <c r="AE46" s="193"/>
      <c r="AF46" s="193"/>
      <c r="AG46" s="193"/>
      <c r="AH46" s="193"/>
      <c r="AI46" s="193"/>
      <c r="AJ46" s="193"/>
      <c r="AK46" s="193"/>
      <c r="AL46" s="194"/>
      <c r="AM46" s="195" t="s">
        <v>70</v>
      </c>
      <c r="AN46" s="196"/>
      <c r="AO46" s="196"/>
      <c r="AP46" s="196"/>
      <c r="AQ46" s="196"/>
      <c r="AR46" s="196"/>
      <c r="AS46" s="196"/>
      <c r="AT46" s="196"/>
      <c r="AU46" s="197"/>
    </row>
    <row r="47" spans="1:49" x14ac:dyDescent="0.2">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row>
    <row r="48" spans="1:49" ht="18" customHeight="1" thickBot="1" x14ac:dyDescent="0.25">
      <c r="C48" s="64" t="s">
        <v>24</v>
      </c>
      <c r="D48" s="64" t="s">
        <v>24</v>
      </c>
      <c r="E48" s="217" t="s">
        <v>281</v>
      </c>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c r="AJ48" s="217"/>
      <c r="AK48" s="217"/>
      <c r="AL48" s="217"/>
      <c r="AM48" s="217"/>
      <c r="AN48" s="217"/>
      <c r="AO48" s="217"/>
      <c r="AP48" s="217"/>
      <c r="AQ48" s="217"/>
      <c r="AR48" s="217"/>
      <c r="AS48" s="217"/>
      <c r="AT48" s="217"/>
      <c r="AU48" s="62"/>
      <c r="AV48" s="62"/>
      <c r="AW48" s="62"/>
    </row>
    <row r="49" spans="1:49" ht="21" customHeight="1" x14ac:dyDescent="0.2">
      <c r="C49" s="64"/>
      <c r="D49" s="64"/>
      <c r="E49" s="209" t="s">
        <v>76</v>
      </c>
      <c r="F49" s="210"/>
      <c r="G49" s="210"/>
      <c r="H49" s="210"/>
      <c r="I49" s="211"/>
      <c r="J49" s="78">
        <v>1</v>
      </c>
      <c r="K49" s="79">
        <v>2</v>
      </c>
      <c r="L49" s="79">
        <v>3</v>
      </c>
      <c r="M49" s="79">
        <v>4</v>
      </c>
      <c r="N49" s="79">
        <v>5</v>
      </c>
      <c r="O49" s="79">
        <v>6</v>
      </c>
      <c r="P49" s="79">
        <v>7</v>
      </c>
      <c r="Q49" s="79">
        <v>8</v>
      </c>
      <c r="R49" s="79">
        <v>9</v>
      </c>
      <c r="S49" s="79">
        <v>10</v>
      </c>
      <c r="T49" s="79">
        <v>11</v>
      </c>
      <c r="U49" s="79">
        <v>12</v>
      </c>
      <c r="V49" s="79">
        <v>13</v>
      </c>
      <c r="W49" s="79">
        <v>14</v>
      </c>
      <c r="X49" s="79">
        <v>15</v>
      </c>
      <c r="Y49" s="79">
        <v>16</v>
      </c>
      <c r="Z49" s="79">
        <v>17</v>
      </c>
      <c r="AA49" s="79">
        <v>18</v>
      </c>
      <c r="AB49" s="79">
        <v>19</v>
      </c>
      <c r="AC49" s="79">
        <v>20</v>
      </c>
      <c r="AD49" s="79">
        <v>21</v>
      </c>
      <c r="AE49" s="79">
        <v>22</v>
      </c>
      <c r="AF49" s="79">
        <v>23</v>
      </c>
      <c r="AG49" s="79">
        <v>24</v>
      </c>
      <c r="AH49" s="79">
        <v>25</v>
      </c>
      <c r="AI49" s="79">
        <v>26</v>
      </c>
      <c r="AJ49" s="79">
        <v>27</v>
      </c>
      <c r="AK49" s="79">
        <v>28</v>
      </c>
      <c r="AL49" s="79">
        <v>29</v>
      </c>
      <c r="AM49" s="79">
        <v>30</v>
      </c>
      <c r="AN49" s="80">
        <v>31</v>
      </c>
      <c r="AO49" s="62"/>
      <c r="AP49" s="64"/>
      <c r="AQ49" s="200" t="s">
        <v>61</v>
      </c>
      <c r="AR49" s="200"/>
      <c r="AS49" s="200"/>
      <c r="AT49" s="200"/>
      <c r="AU49" s="62"/>
      <c r="AV49" s="62"/>
      <c r="AW49" s="62"/>
    </row>
    <row r="50" spans="1:49" ht="25.05" customHeight="1" thickBot="1" x14ac:dyDescent="0.25">
      <c r="C50" s="76" t="str">
        <f>E49&amp;E50</f>
        <v>年を選択</v>
      </c>
      <c r="D50" s="76" t="str">
        <f>IF($AR$19&lt;1,"","●")</f>
        <v/>
      </c>
      <c r="E50" s="205"/>
      <c r="F50" s="206"/>
      <c r="G50" s="206"/>
      <c r="H50" s="207" t="s">
        <v>62</v>
      </c>
      <c r="I50" s="208"/>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99"/>
      <c r="AL50" s="99"/>
      <c r="AM50" s="99"/>
      <c r="AN50" s="108"/>
      <c r="AO50" s="62"/>
      <c r="AP50" s="64"/>
      <c r="AQ50" s="201">
        <f>COUNTIF(J50:AN50,"○")</f>
        <v>0</v>
      </c>
      <c r="AR50" s="201"/>
      <c r="AS50" s="201"/>
      <c r="AT50" s="201"/>
      <c r="AU50" s="62"/>
      <c r="AV50" s="62"/>
      <c r="AW50" s="62"/>
    </row>
    <row r="51" spans="1:49" ht="16.350000000000001" customHeight="1" x14ac:dyDescent="0.2">
      <c r="A51" s="105"/>
      <c r="B51" s="105"/>
      <c r="C51" s="105"/>
      <c r="D51" s="105"/>
      <c r="E51" s="209" t="s">
        <v>76</v>
      </c>
      <c r="F51" s="210"/>
      <c r="G51" s="210"/>
      <c r="H51" s="210"/>
      <c r="I51" s="211"/>
      <c r="J51" s="78">
        <v>1</v>
      </c>
      <c r="K51" s="79">
        <v>2</v>
      </c>
      <c r="L51" s="79">
        <v>3</v>
      </c>
      <c r="M51" s="79">
        <v>4</v>
      </c>
      <c r="N51" s="79">
        <v>5</v>
      </c>
      <c r="O51" s="79">
        <v>6</v>
      </c>
      <c r="P51" s="79">
        <v>7</v>
      </c>
      <c r="Q51" s="79">
        <v>8</v>
      </c>
      <c r="R51" s="79">
        <v>9</v>
      </c>
      <c r="S51" s="79">
        <v>10</v>
      </c>
      <c r="T51" s="79">
        <v>11</v>
      </c>
      <c r="U51" s="79">
        <v>12</v>
      </c>
      <c r="V51" s="79">
        <v>13</v>
      </c>
      <c r="W51" s="79">
        <v>14</v>
      </c>
      <c r="X51" s="79">
        <v>15</v>
      </c>
      <c r="Y51" s="79">
        <v>16</v>
      </c>
      <c r="Z51" s="79">
        <v>17</v>
      </c>
      <c r="AA51" s="79">
        <v>18</v>
      </c>
      <c r="AB51" s="79">
        <v>19</v>
      </c>
      <c r="AC51" s="79">
        <v>20</v>
      </c>
      <c r="AD51" s="79">
        <v>21</v>
      </c>
      <c r="AE51" s="79">
        <v>22</v>
      </c>
      <c r="AF51" s="79">
        <v>23</v>
      </c>
      <c r="AG51" s="79">
        <v>24</v>
      </c>
      <c r="AH51" s="79">
        <v>25</v>
      </c>
      <c r="AI51" s="79">
        <v>26</v>
      </c>
      <c r="AJ51" s="79">
        <v>27</v>
      </c>
      <c r="AK51" s="79">
        <v>28</v>
      </c>
      <c r="AL51" s="79">
        <v>29</v>
      </c>
      <c r="AM51" s="79">
        <v>30</v>
      </c>
      <c r="AN51" s="80">
        <v>31</v>
      </c>
      <c r="AO51" s="105"/>
      <c r="AP51" s="105"/>
      <c r="AQ51" s="105"/>
      <c r="AR51" s="105"/>
      <c r="AS51" s="105"/>
      <c r="AT51" s="105"/>
      <c r="AU51" s="62"/>
      <c r="AV51" s="62"/>
      <c r="AW51" s="62"/>
    </row>
    <row r="52" spans="1:49" ht="25.05" customHeight="1" thickBot="1" x14ac:dyDescent="0.25">
      <c r="C52" s="76" t="str">
        <f>E51&amp;E52</f>
        <v>年を選択</v>
      </c>
      <c r="D52" s="76" t="str">
        <f>IF($AR$19&lt;2,"","●")</f>
        <v/>
      </c>
      <c r="E52" s="205"/>
      <c r="F52" s="206"/>
      <c r="G52" s="206"/>
      <c r="H52" s="207" t="s">
        <v>62</v>
      </c>
      <c r="I52" s="208"/>
      <c r="J52" s="99"/>
      <c r="K52" s="99"/>
      <c r="L52" s="99"/>
      <c r="M52" s="99"/>
      <c r="N52" s="99"/>
      <c r="O52" s="99"/>
      <c r="P52" s="99"/>
      <c r="Q52" s="99"/>
      <c r="R52" s="99"/>
      <c r="S52" s="99"/>
      <c r="T52" s="99"/>
      <c r="U52" s="99"/>
      <c r="V52" s="99"/>
      <c r="W52" s="99"/>
      <c r="X52" s="99"/>
      <c r="Y52" s="99"/>
      <c r="Z52" s="99"/>
      <c r="AA52" s="99"/>
      <c r="AB52" s="99"/>
      <c r="AC52" s="99"/>
      <c r="AD52" s="99"/>
      <c r="AE52" s="99"/>
      <c r="AF52" s="99"/>
      <c r="AG52" s="100"/>
      <c r="AH52" s="100"/>
      <c r="AI52" s="100"/>
      <c r="AJ52" s="100"/>
      <c r="AK52" s="100"/>
      <c r="AL52" s="100"/>
      <c r="AM52" s="100"/>
      <c r="AN52" s="101"/>
      <c r="AO52" s="62"/>
      <c r="AP52" s="64"/>
      <c r="AQ52" s="201">
        <f>COUNTIF(J52:AN52,"○")</f>
        <v>0</v>
      </c>
      <c r="AR52" s="201"/>
      <c r="AS52" s="201"/>
      <c r="AT52" s="201"/>
      <c r="AU52" s="64"/>
      <c r="AV52" s="64"/>
      <c r="AW52" s="62"/>
    </row>
    <row r="53" spans="1:49" ht="16.350000000000001" customHeight="1" x14ac:dyDescent="0.2">
      <c r="A53" s="105"/>
      <c r="B53" s="105"/>
      <c r="C53" s="105"/>
      <c r="D53" s="105"/>
      <c r="E53" s="209" t="s">
        <v>76</v>
      </c>
      <c r="F53" s="210"/>
      <c r="G53" s="210"/>
      <c r="H53" s="210"/>
      <c r="I53" s="211"/>
      <c r="J53" s="78">
        <v>1</v>
      </c>
      <c r="K53" s="79">
        <v>2</v>
      </c>
      <c r="L53" s="79">
        <v>3</v>
      </c>
      <c r="M53" s="79">
        <v>4</v>
      </c>
      <c r="N53" s="79">
        <v>5</v>
      </c>
      <c r="O53" s="79">
        <v>6</v>
      </c>
      <c r="P53" s="79">
        <v>7</v>
      </c>
      <c r="Q53" s="79">
        <v>8</v>
      </c>
      <c r="R53" s="79">
        <v>9</v>
      </c>
      <c r="S53" s="79">
        <v>10</v>
      </c>
      <c r="T53" s="79">
        <v>11</v>
      </c>
      <c r="U53" s="79">
        <v>12</v>
      </c>
      <c r="V53" s="79">
        <v>13</v>
      </c>
      <c r="W53" s="79">
        <v>14</v>
      </c>
      <c r="X53" s="79">
        <v>15</v>
      </c>
      <c r="Y53" s="79">
        <v>16</v>
      </c>
      <c r="Z53" s="79">
        <v>17</v>
      </c>
      <c r="AA53" s="79">
        <v>18</v>
      </c>
      <c r="AB53" s="79">
        <v>19</v>
      </c>
      <c r="AC53" s="79">
        <v>20</v>
      </c>
      <c r="AD53" s="79">
        <v>21</v>
      </c>
      <c r="AE53" s="79">
        <v>22</v>
      </c>
      <c r="AF53" s="79">
        <v>23</v>
      </c>
      <c r="AG53" s="79">
        <v>24</v>
      </c>
      <c r="AH53" s="79">
        <v>25</v>
      </c>
      <c r="AI53" s="79">
        <v>26</v>
      </c>
      <c r="AJ53" s="79">
        <v>27</v>
      </c>
      <c r="AK53" s="79">
        <v>28</v>
      </c>
      <c r="AL53" s="79">
        <v>29</v>
      </c>
      <c r="AM53" s="79">
        <v>30</v>
      </c>
      <c r="AN53" s="80">
        <v>31</v>
      </c>
      <c r="AO53" s="105"/>
      <c r="AP53" s="105"/>
      <c r="AQ53" s="105"/>
      <c r="AR53" s="105"/>
      <c r="AS53" s="105"/>
      <c r="AT53" s="105"/>
      <c r="AU53" s="62"/>
      <c r="AV53" s="62"/>
      <c r="AW53" s="62"/>
    </row>
    <row r="54" spans="1:49" ht="25.05" customHeight="1" thickBot="1" x14ac:dyDescent="0.25">
      <c r="C54" s="76" t="str">
        <f>E53&amp;E54</f>
        <v>年を選択</v>
      </c>
      <c r="D54" s="76" t="str">
        <f>IF($AR$19&lt;3,"","●")</f>
        <v/>
      </c>
      <c r="E54" s="221"/>
      <c r="F54" s="222"/>
      <c r="G54" s="222"/>
      <c r="H54" s="223" t="s">
        <v>62</v>
      </c>
      <c r="I54" s="224"/>
      <c r="J54" s="102"/>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c r="AN54" s="104"/>
      <c r="AO54" s="62"/>
      <c r="AP54" s="64"/>
      <c r="AQ54" s="201">
        <f>COUNTIF(J54:AN54,"○")</f>
        <v>0</v>
      </c>
      <c r="AR54" s="201"/>
      <c r="AS54" s="201"/>
      <c r="AT54" s="201"/>
      <c r="AU54" s="64"/>
      <c r="AV54" s="64"/>
      <c r="AW54" s="62"/>
    </row>
    <row r="55" spans="1:49" ht="16.350000000000001" customHeight="1" x14ac:dyDescent="0.2">
      <c r="A55" s="105"/>
      <c r="B55" s="105"/>
      <c r="C55" s="105"/>
      <c r="D55" s="105"/>
      <c r="E55" s="209" t="s">
        <v>76</v>
      </c>
      <c r="F55" s="210"/>
      <c r="G55" s="210"/>
      <c r="H55" s="210"/>
      <c r="I55" s="211"/>
      <c r="J55" s="84">
        <v>1</v>
      </c>
      <c r="K55" s="85">
        <v>2</v>
      </c>
      <c r="L55" s="85">
        <v>3</v>
      </c>
      <c r="M55" s="85">
        <v>4</v>
      </c>
      <c r="N55" s="85">
        <v>5</v>
      </c>
      <c r="O55" s="85">
        <v>6</v>
      </c>
      <c r="P55" s="85">
        <v>7</v>
      </c>
      <c r="Q55" s="85">
        <v>8</v>
      </c>
      <c r="R55" s="85">
        <v>9</v>
      </c>
      <c r="S55" s="85">
        <v>10</v>
      </c>
      <c r="T55" s="85">
        <v>11</v>
      </c>
      <c r="U55" s="85">
        <v>12</v>
      </c>
      <c r="V55" s="85">
        <v>13</v>
      </c>
      <c r="W55" s="85">
        <v>14</v>
      </c>
      <c r="X55" s="85">
        <v>15</v>
      </c>
      <c r="Y55" s="85">
        <v>16</v>
      </c>
      <c r="Z55" s="85">
        <v>17</v>
      </c>
      <c r="AA55" s="85">
        <v>18</v>
      </c>
      <c r="AB55" s="85">
        <v>19</v>
      </c>
      <c r="AC55" s="85">
        <v>20</v>
      </c>
      <c r="AD55" s="85">
        <v>21</v>
      </c>
      <c r="AE55" s="85">
        <v>22</v>
      </c>
      <c r="AF55" s="85">
        <v>23</v>
      </c>
      <c r="AG55" s="85">
        <v>24</v>
      </c>
      <c r="AH55" s="85">
        <v>25</v>
      </c>
      <c r="AI55" s="85">
        <v>26</v>
      </c>
      <c r="AJ55" s="85">
        <v>27</v>
      </c>
      <c r="AK55" s="85">
        <v>28</v>
      </c>
      <c r="AL55" s="85">
        <v>29</v>
      </c>
      <c r="AM55" s="85">
        <v>30</v>
      </c>
      <c r="AN55" s="86">
        <v>31</v>
      </c>
      <c r="AO55" s="105"/>
      <c r="AP55" s="105"/>
      <c r="AQ55" s="105"/>
      <c r="AR55" s="105"/>
      <c r="AS55" s="105"/>
      <c r="AT55" s="105"/>
      <c r="AU55" s="62"/>
      <c r="AV55" s="62"/>
      <c r="AW55" s="62"/>
    </row>
    <row r="56" spans="1:49" ht="25.05" customHeight="1" thickBot="1" x14ac:dyDescent="0.25">
      <c r="C56" s="76" t="str">
        <f>E55&amp;E56</f>
        <v>年を選択</v>
      </c>
      <c r="D56" s="76" t="str">
        <f>IF($AR$19&lt;4,"","●")</f>
        <v/>
      </c>
      <c r="E56" s="221"/>
      <c r="F56" s="222"/>
      <c r="G56" s="222"/>
      <c r="H56" s="223" t="s">
        <v>62</v>
      </c>
      <c r="I56" s="224"/>
      <c r="J56" s="102"/>
      <c r="K56" s="103"/>
      <c r="L56" s="103"/>
      <c r="M56" s="103"/>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c r="AL56" s="103"/>
      <c r="AM56" s="103"/>
      <c r="AN56" s="104"/>
      <c r="AO56" s="62"/>
      <c r="AP56" s="64"/>
      <c r="AQ56" s="201">
        <f>COUNTIF(J56:AN56,"○")</f>
        <v>0</v>
      </c>
      <c r="AR56" s="201"/>
      <c r="AS56" s="201"/>
      <c r="AT56" s="201"/>
      <c r="AU56" s="64"/>
      <c r="AV56" s="64"/>
      <c r="AW56" s="62"/>
    </row>
    <row r="57" spans="1:49" ht="16.350000000000001" customHeight="1" x14ac:dyDescent="0.2">
      <c r="A57" s="105"/>
      <c r="B57" s="105"/>
      <c r="C57" s="105"/>
      <c r="D57" s="105"/>
      <c r="E57" s="209" t="s">
        <v>76</v>
      </c>
      <c r="F57" s="210"/>
      <c r="G57" s="210"/>
      <c r="H57" s="210"/>
      <c r="I57" s="211"/>
      <c r="J57" s="84">
        <v>1</v>
      </c>
      <c r="K57" s="85">
        <v>2</v>
      </c>
      <c r="L57" s="85">
        <v>3</v>
      </c>
      <c r="M57" s="85">
        <v>4</v>
      </c>
      <c r="N57" s="85">
        <v>5</v>
      </c>
      <c r="O57" s="85">
        <v>6</v>
      </c>
      <c r="P57" s="85">
        <v>7</v>
      </c>
      <c r="Q57" s="85">
        <v>8</v>
      </c>
      <c r="R57" s="85">
        <v>9</v>
      </c>
      <c r="S57" s="85">
        <v>10</v>
      </c>
      <c r="T57" s="85">
        <v>11</v>
      </c>
      <c r="U57" s="85">
        <v>12</v>
      </c>
      <c r="V57" s="85">
        <v>13</v>
      </c>
      <c r="W57" s="85">
        <v>14</v>
      </c>
      <c r="X57" s="85">
        <v>15</v>
      </c>
      <c r="Y57" s="85">
        <v>16</v>
      </c>
      <c r="Z57" s="85">
        <v>17</v>
      </c>
      <c r="AA57" s="85">
        <v>18</v>
      </c>
      <c r="AB57" s="85">
        <v>19</v>
      </c>
      <c r="AC57" s="85">
        <v>20</v>
      </c>
      <c r="AD57" s="85">
        <v>21</v>
      </c>
      <c r="AE57" s="85">
        <v>22</v>
      </c>
      <c r="AF57" s="85">
        <v>23</v>
      </c>
      <c r="AG57" s="85">
        <v>24</v>
      </c>
      <c r="AH57" s="85">
        <v>25</v>
      </c>
      <c r="AI57" s="85">
        <v>26</v>
      </c>
      <c r="AJ57" s="85">
        <v>27</v>
      </c>
      <c r="AK57" s="85">
        <v>28</v>
      </c>
      <c r="AL57" s="85">
        <v>29</v>
      </c>
      <c r="AM57" s="85">
        <v>30</v>
      </c>
      <c r="AN57" s="86">
        <v>31</v>
      </c>
      <c r="AO57" s="105"/>
      <c r="AP57" s="105"/>
      <c r="AQ57" s="105"/>
      <c r="AR57" s="105"/>
      <c r="AS57" s="105"/>
      <c r="AT57" s="105"/>
      <c r="AU57" s="62"/>
      <c r="AV57" s="62"/>
      <c r="AW57" s="62"/>
    </row>
    <row r="58" spans="1:49" ht="25.05" customHeight="1" thickBot="1" x14ac:dyDescent="0.25">
      <c r="C58" s="76" t="str">
        <f>E57&amp;E58</f>
        <v>年を選択</v>
      </c>
      <c r="D58" s="76" t="str">
        <f>IF($AR$19&lt;5,"","●")</f>
        <v/>
      </c>
      <c r="E58" s="221"/>
      <c r="F58" s="222"/>
      <c r="G58" s="222"/>
      <c r="H58" s="223" t="s">
        <v>62</v>
      </c>
      <c r="I58" s="224"/>
      <c r="J58" s="102"/>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c r="AL58" s="103"/>
      <c r="AM58" s="103"/>
      <c r="AN58" s="104"/>
      <c r="AO58" s="62"/>
      <c r="AP58" s="64"/>
      <c r="AQ58" s="201">
        <f>COUNTIF(J58:AN58,"○")</f>
        <v>0</v>
      </c>
      <c r="AR58" s="201"/>
      <c r="AS58" s="201"/>
      <c r="AT58" s="201"/>
      <c r="AU58" s="64"/>
      <c r="AV58" s="64"/>
      <c r="AW58" s="62"/>
    </row>
    <row r="59" spans="1:49" ht="16.350000000000001" hidden="1" customHeight="1" x14ac:dyDescent="0.2">
      <c r="A59" s="105"/>
      <c r="B59" s="105"/>
      <c r="C59" s="105"/>
      <c r="D59" s="105"/>
      <c r="E59" s="209" t="s">
        <v>76</v>
      </c>
      <c r="F59" s="210"/>
      <c r="G59" s="210"/>
      <c r="H59" s="210"/>
      <c r="I59" s="211"/>
      <c r="J59" s="84">
        <v>1</v>
      </c>
      <c r="K59" s="85">
        <v>2</v>
      </c>
      <c r="L59" s="85">
        <v>3</v>
      </c>
      <c r="M59" s="85">
        <v>4</v>
      </c>
      <c r="N59" s="85">
        <v>5</v>
      </c>
      <c r="O59" s="85">
        <v>6</v>
      </c>
      <c r="P59" s="85">
        <v>7</v>
      </c>
      <c r="Q59" s="85">
        <v>8</v>
      </c>
      <c r="R59" s="85">
        <v>9</v>
      </c>
      <c r="S59" s="85">
        <v>10</v>
      </c>
      <c r="T59" s="85">
        <v>11</v>
      </c>
      <c r="U59" s="85">
        <v>12</v>
      </c>
      <c r="V59" s="85">
        <v>13</v>
      </c>
      <c r="W59" s="85">
        <v>14</v>
      </c>
      <c r="X59" s="85">
        <v>15</v>
      </c>
      <c r="Y59" s="85">
        <v>16</v>
      </c>
      <c r="Z59" s="85">
        <v>17</v>
      </c>
      <c r="AA59" s="85">
        <v>18</v>
      </c>
      <c r="AB59" s="85">
        <v>19</v>
      </c>
      <c r="AC59" s="85">
        <v>20</v>
      </c>
      <c r="AD59" s="85">
        <v>21</v>
      </c>
      <c r="AE59" s="85">
        <v>22</v>
      </c>
      <c r="AF59" s="85">
        <v>23</v>
      </c>
      <c r="AG59" s="85">
        <v>24</v>
      </c>
      <c r="AH59" s="85">
        <v>25</v>
      </c>
      <c r="AI59" s="85">
        <v>26</v>
      </c>
      <c r="AJ59" s="85">
        <v>27</v>
      </c>
      <c r="AK59" s="85">
        <v>28</v>
      </c>
      <c r="AL59" s="85">
        <v>29</v>
      </c>
      <c r="AM59" s="85">
        <v>30</v>
      </c>
      <c r="AN59" s="86">
        <v>31</v>
      </c>
      <c r="AO59" s="105"/>
      <c r="AP59" s="105"/>
      <c r="AQ59" s="105"/>
      <c r="AR59" s="105"/>
      <c r="AS59" s="105"/>
      <c r="AT59" s="105"/>
      <c r="AU59" s="62"/>
      <c r="AV59" s="62"/>
      <c r="AW59" s="62"/>
    </row>
    <row r="60" spans="1:49" ht="25.05" hidden="1" customHeight="1" thickBot="1" x14ac:dyDescent="0.25">
      <c r="C60" s="76" t="str">
        <f>E59&amp;E60</f>
        <v>年を選択</v>
      </c>
      <c r="D60" s="76" t="str">
        <f>IF($AR$19&lt;6,"","●")</f>
        <v/>
      </c>
      <c r="E60" s="221"/>
      <c r="F60" s="222"/>
      <c r="G60" s="222"/>
      <c r="H60" s="223" t="s">
        <v>62</v>
      </c>
      <c r="I60" s="224"/>
      <c r="J60" s="81"/>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3"/>
      <c r="AO60" s="62"/>
      <c r="AP60" s="64"/>
      <c r="AQ60" s="201">
        <f>COUNTIF(J60:AN60,"○")</f>
        <v>0</v>
      </c>
      <c r="AR60" s="201"/>
      <c r="AS60" s="201"/>
      <c r="AT60" s="201"/>
      <c r="AU60" s="64"/>
      <c r="AV60" s="64"/>
    </row>
    <row r="61" spans="1:49" ht="16.350000000000001" hidden="1" customHeight="1" x14ac:dyDescent="0.2">
      <c r="A61" s="105"/>
      <c r="B61" s="105"/>
      <c r="C61" s="105"/>
      <c r="D61" s="105"/>
      <c r="E61" s="225" t="s">
        <v>64</v>
      </c>
      <c r="F61" s="226"/>
      <c r="G61" s="226"/>
      <c r="H61" s="226"/>
      <c r="I61" s="227"/>
      <c r="J61" s="84">
        <v>1</v>
      </c>
      <c r="K61" s="85">
        <v>2</v>
      </c>
      <c r="L61" s="85">
        <v>3</v>
      </c>
      <c r="M61" s="85">
        <v>4</v>
      </c>
      <c r="N61" s="85">
        <v>5</v>
      </c>
      <c r="O61" s="85">
        <v>6</v>
      </c>
      <c r="P61" s="85">
        <v>7</v>
      </c>
      <c r="Q61" s="85">
        <v>8</v>
      </c>
      <c r="R61" s="85">
        <v>9</v>
      </c>
      <c r="S61" s="85">
        <v>10</v>
      </c>
      <c r="T61" s="85">
        <v>11</v>
      </c>
      <c r="U61" s="85">
        <v>12</v>
      </c>
      <c r="V61" s="85">
        <v>13</v>
      </c>
      <c r="W61" s="85">
        <v>14</v>
      </c>
      <c r="X61" s="85">
        <v>15</v>
      </c>
      <c r="Y61" s="85">
        <v>16</v>
      </c>
      <c r="Z61" s="85">
        <v>17</v>
      </c>
      <c r="AA61" s="85">
        <v>18</v>
      </c>
      <c r="AB61" s="85">
        <v>19</v>
      </c>
      <c r="AC61" s="85">
        <v>20</v>
      </c>
      <c r="AD61" s="85">
        <v>21</v>
      </c>
      <c r="AE61" s="85">
        <v>22</v>
      </c>
      <c r="AF61" s="85">
        <v>23</v>
      </c>
      <c r="AG61" s="85">
        <v>24</v>
      </c>
      <c r="AH61" s="85">
        <v>25</v>
      </c>
      <c r="AI61" s="85">
        <v>26</v>
      </c>
      <c r="AJ61" s="85">
        <v>27</v>
      </c>
      <c r="AK61" s="85">
        <v>28</v>
      </c>
      <c r="AL61" s="85">
        <v>29</v>
      </c>
      <c r="AM61" s="85">
        <v>30</v>
      </c>
      <c r="AN61" s="86">
        <v>31</v>
      </c>
      <c r="AO61" s="105"/>
      <c r="AP61" s="105"/>
      <c r="AQ61" s="105"/>
      <c r="AR61" s="105"/>
      <c r="AS61" s="105"/>
      <c r="AT61" s="105"/>
      <c r="AU61" s="62"/>
      <c r="AV61" s="62"/>
      <c r="AW61" s="62"/>
    </row>
    <row r="62" spans="1:49" ht="25.05" hidden="1" customHeight="1" thickBot="1" x14ac:dyDescent="0.25">
      <c r="C62" s="76" t="str">
        <f>E61&amp;E62</f>
        <v>選択</v>
      </c>
      <c r="D62" s="76" t="str">
        <f>IF($AR$19&lt;7,"","●")</f>
        <v/>
      </c>
      <c r="E62" s="221"/>
      <c r="F62" s="222"/>
      <c r="G62" s="222"/>
      <c r="H62" s="223" t="s">
        <v>62</v>
      </c>
      <c r="I62" s="224"/>
      <c r="J62" s="81"/>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3"/>
      <c r="AO62" s="62"/>
      <c r="AP62" s="64"/>
      <c r="AQ62" s="201">
        <f>COUNTIF(J62:AN62,"○")</f>
        <v>0</v>
      </c>
      <c r="AR62" s="201"/>
      <c r="AS62" s="201"/>
      <c r="AT62" s="201"/>
      <c r="AU62" s="64"/>
      <c r="AV62" s="64"/>
    </row>
    <row r="63" spans="1:49" ht="16.350000000000001" hidden="1" customHeight="1" x14ac:dyDescent="0.2">
      <c r="A63" s="105"/>
      <c r="B63" s="105"/>
      <c r="C63" s="105"/>
      <c r="D63" s="105"/>
      <c r="E63" s="225" t="s">
        <v>64</v>
      </c>
      <c r="F63" s="226"/>
      <c r="G63" s="226"/>
      <c r="H63" s="226"/>
      <c r="I63" s="227"/>
      <c r="J63" s="84">
        <v>1</v>
      </c>
      <c r="K63" s="85">
        <v>2</v>
      </c>
      <c r="L63" s="85">
        <v>3</v>
      </c>
      <c r="M63" s="85">
        <v>4</v>
      </c>
      <c r="N63" s="85">
        <v>5</v>
      </c>
      <c r="O63" s="85">
        <v>6</v>
      </c>
      <c r="P63" s="85">
        <v>7</v>
      </c>
      <c r="Q63" s="85">
        <v>8</v>
      </c>
      <c r="R63" s="85">
        <v>9</v>
      </c>
      <c r="S63" s="85">
        <v>10</v>
      </c>
      <c r="T63" s="85">
        <v>11</v>
      </c>
      <c r="U63" s="85">
        <v>12</v>
      </c>
      <c r="V63" s="85">
        <v>13</v>
      </c>
      <c r="W63" s="85">
        <v>14</v>
      </c>
      <c r="X63" s="85">
        <v>15</v>
      </c>
      <c r="Y63" s="85">
        <v>16</v>
      </c>
      <c r="Z63" s="85">
        <v>17</v>
      </c>
      <c r="AA63" s="85">
        <v>18</v>
      </c>
      <c r="AB63" s="85">
        <v>19</v>
      </c>
      <c r="AC63" s="85">
        <v>20</v>
      </c>
      <c r="AD63" s="85">
        <v>21</v>
      </c>
      <c r="AE63" s="85">
        <v>22</v>
      </c>
      <c r="AF63" s="85">
        <v>23</v>
      </c>
      <c r="AG63" s="85">
        <v>24</v>
      </c>
      <c r="AH63" s="85">
        <v>25</v>
      </c>
      <c r="AI63" s="85">
        <v>26</v>
      </c>
      <c r="AJ63" s="85">
        <v>27</v>
      </c>
      <c r="AK63" s="85">
        <v>28</v>
      </c>
      <c r="AL63" s="85">
        <v>29</v>
      </c>
      <c r="AM63" s="85">
        <v>30</v>
      </c>
      <c r="AN63" s="86">
        <v>31</v>
      </c>
      <c r="AO63" s="105"/>
      <c r="AP63" s="105"/>
      <c r="AQ63" s="105"/>
      <c r="AR63" s="105"/>
      <c r="AS63" s="105"/>
      <c r="AT63" s="105"/>
      <c r="AU63" s="62"/>
      <c r="AV63" s="62"/>
      <c r="AW63" s="62"/>
    </row>
    <row r="64" spans="1:49" ht="25.05" hidden="1" customHeight="1" thickBot="1" x14ac:dyDescent="0.25">
      <c r="C64" s="76" t="str">
        <f>E63&amp;E64</f>
        <v>選択</v>
      </c>
      <c r="D64" s="76" t="str">
        <f>IF($AR$19&lt;8,"","●")</f>
        <v/>
      </c>
      <c r="E64" s="221"/>
      <c r="F64" s="222"/>
      <c r="G64" s="222"/>
      <c r="H64" s="223" t="s">
        <v>62</v>
      </c>
      <c r="I64" s="224"/>
      <c r="J64" s="81"/>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3"/>
      <c r="AO64" s="62"/>
      <c r="AP64" s="64"/>
      <c r="AQ64" s="201">
        <f>COUNTIF(J64:AN64,"○")</f>
        <v>0</v>
      </c>
      <c r="AR64" s="201"/>
      <c r="AS64" s="201"/>
      <c r="AT64" s="201"/>
      <c r="AU64" s="64"/>
      <c r="AV64" s="64"/>
    </row>
    <row r="65" spans="1:49" ht="16.350000000000001" hidden="1" customHeight="1" x14ac:dyDescent="0.2">
      <c r="A65" s="105"/>
      <c r="B65" s="105"/>
      <c r="C65" s="105"/>
      <c r="D65" s="105"/>
      <c r="E65" s="225" t="s">
        <v>64</v>
      </c>
      <c r="F65" s="226"/>
      <c r="G65" s="226"/>
      <c r="H65" s="226"/>
      <c r="I65" s="227"/>
      <c r="J65" s="84">
        <v>1</v>
      </c>
      <c r="K65" s="85">
        <v>2</v>
      </c>
      <c r="L65" s="85">
        <v>3</v>
      </c>
      <c r="M65" s="85">
        <v>4</v>
      </c>
      <c r="N65" s="85">
        <v>5</v>
      </c>
      <c r="O65" s="85">
        <v>6</v>
      </c>
      <c r="P65" s="85">
        <v>7</v>
      </c>
      <c r="Q65" s="85">
        <v>8</v>
      </c>
      <c r="R65" s="85">
        <v>9</v>
      </c>
      <c r="S65" s="85">
        <v>10</v>
      </c>
      <c r="T65" s="85">
        <v>11</v>
      </c>
      <c r="U65" s="85">
        <v>12</v>
      </c>
      <c r="V65" s="85">
        <v>13</v>
      </c>
      <c r="W65" s="85">
        <v>14</v>
      </c>
      <c r="X65" s="85">
        <v>15</v>
      </c>
      <c r="Y65" s="85">
        <v>16</v>
      </c>
      <c r="Z65" s="85">
        <v>17</v>
      </c>
      <c r="AA65" s="85">
        <v>18</v>
      </c>
      <c r="AB65" s="85">
        <v>19</v>
      </c>
      <c r="AC65" s="85">
        <v>20</v>
      </c>
      <c r="AD65" s="85">
        <v>21</v>
      </c>
      <c r="AE65" s="85">
        <v>22</v>
      </c>
      <c r="AF65" s="85">
        <v>23</v>
      </c>
      <c r="AG65" s="85">
        <v>24</v>
      </c>
      <c r="AH65" s="85">
        <v>25</v>
      </c>
      <c r="AI65" s="85">
        <v>26</v>
      </c>
      <c r="AJ65" s="85">
        <v>27</v>
      </c>
      <c r="AK65" s="85">
        <v>28</v>
      </c>
      <c r="AL65" s="85">
        <v>29</v>
      </c>
      <c r="AM65" s="85">
        <v>30</v>
      </c>
      <c r="AN65" s="86">
        <v>31</v>
      </c>
      <c r="AO65" s="105"/>
      <c r="AP65" s="105"/>
      <c r="AQ65" s="105"/>
      <c r="AR65" s="105"/>
      <c r="AS65" s="105"/>
      <c r="AT65" s="105"/>
      <c r="AU65" s="62"/>
      <c r="AV65" s="62"/>
      <c r="AW65" s="62"/>
    </row>
    <row r="66" spans="1:49" ht="25.05" hidden="1" customHeight="1" thickBot="1" x14ac:dyDescent="0.25">
      <c r="C66" s="76" t="str">
        <f>E65&amp;E66</f>
        <v>選択</v>
      </c>
      <c r="D66" s="76" t="str">
        <f>IF($AR$19&lt;9,"","●")</f>
        <v/>
      </c>
      <c r="E66" s="221"/>
      <c r="F66" s="222"/>
      <c r="G66" s="222"/>
      <c r="H66" s="223" t="s">
        <v>62</v>
      </c>
      <c r="I66" s="224"/>
      <c r="J66" s="81"/>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3"/>
      <c r="AO66" s="62"/>
      <c r="AP66" s="64"/>
      <c r="AQ66" s="201">
        <f>COUNTIF(J66:AN66,"○")</f>
        <v>0</v>
      </c>
      <c r="AR66" s="201"/>
      <c r="AS66" s="201"/>
      <c r="AT66" s="201"/>
      <c r="AU66" s="64"/>
      <c r="AV66" s="64"/>
    </row>
    <row r="67" spans="1:49" ht="16.350000000000001" hidden="1" customHeight="1" x14ac:dyDescent="0.2">
      <c r="A67" s="105"/>
      <c r="B67" s="105"/>
      <c r="C67" s="105"/>
      <c r="D67" s="105"/>
      <c r="E67" s="225" t="s">
        <v>64</v>
      </c>
      <c r="F67" s="226"/>
      <c r="G67" s="226"/>
      <c r="H67" s="226"/>
      <c r="I67" s="227"/>
      <c r="J67" s="84">
        <v>1</v>
      </c>
      <c r="K67" s="85">
        <v>2</v>
      </c>
      <c r="L67" s="85">
        <v>3</v>
      </c>
      <c r="M67" s="85">
        <v>4</v>
      </c>
      <c r="N67" s="85">
        <v>5</v>
      </c>
      <c r="O67" s="85">
        <v>6</v>
      </c>
      <c r="P67" s="85">
        <v>7</v>
      </c>
      <c r="Q67" s="85">
        <v>8</v>
      </c>
      <c r="R67" s="85">
        <v>9</v>
      </c>
      <c r="S67" s="85">
        <v>10</v>
      </c>
      <c r="T67" s="85">
        <v>11</v>
      </c>
      <c r="U67" s="85">
        <v>12</v>
      </c>
      <c r="V67" s="85">
        <v>13</v>
      </c>
      <c r="W67" s="85">
        <v>14</v>
      </c>
      <c r="X67" s="85">
        <v>15</v>
      </c>
      <c r="Y67" s="85">
        <v>16</v>
      </c>
      <c r="Z67" s="85">
        <v>17</v>
      </c>
      <c r="AA67" s="85">
        <v>18</v>
      </c>
      <c r="AB67" s="85">
        <v>19</v>
      </c>
      <c r="AC67" s="85">
        <v>20</v>
      </c>
      <c r="AD67" s="85">
        <v>21</v>
      </c>
      <c r="AE67" s="85">
        <v>22</v>
      </c>
      <c r="AF67" s="85">
        <v>23</v>
      </c>
      <c r="AG67" s="85">
        <v>24</v>
      </c>
      <c r="AH67" s="85">
        <v>25</v>
      </c>
      <c r="AI67" s="85">
        <v>26</v>
      </c>
      <c r="AJ67" s="85">
        <v>27</v>
      </c>
      <c r="AK67" s="85">
        <v>28</v>
      </c>
      <c r="AL67" s="85">
        <v>29</v>
      </c>
      <c r="AM67" s="85">
        <v>30</v>
      </c>
      <c r="AN67" s="86">
        <v>31</v>
      </c>
      <c r="AO67" s="105"/>
      <c r="AP67" s="105"/>
      <c r="AQ67" s="105"/>
      <c r="AR67" s="105"/>
      <c r="AS67" s="105"/>
      <c r="AT67" s="105"/>
      <c r="AU67" s="62"/>
      <c r="AV67" s="62"/>
      <c r="AW67" s="62"/>
    </row>
    <row r="68" spans="1:49" ht="25.05" hidden="1" customHeight="1" thickBot="1" x14ac:dyDescent="0.25">
      <c r="C68" s="76" t="str">
        <f>E67&amp;E68</f>
        <v>選択</v>
      </c>
      <c r="D68" s="76" t="str">
        <f>IF($AR$19&lt;10,"","●")</f>
        <v/>
      </c>
      <c r="E68" s="221"/>
      <c r="F68" s="222"/>
      <c r="G68" s="222"/>
      <c r="H68" s="223" t="s">
        <v>62</v>
      </c>
      <c r="I68" s="224"/>
      <c r="J68" s="81"/>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3"/>
      <c r="AO68" s="62"/>
      <c r="AP68" s="64"/>
      <c r="AQ68" s="201">
        <f>COUNTIF(J68:AN68,"○")</f>
        <v>0</v>
      </c>
      <c r="AR68" s="201"/>
      <c r="AS68" s="201"/>
      <c r="AT68" s="201"/>
      <c r="AU68" s="64"/>
      <c r="AV68" s="64"/>
    </row>
    <row r="69" spans="1:49" ht="16.350000000000001" hidden="1" customHeight="1" x14ac:dyDescent="0.2">
      <c r="A69" s="105"/>
      <c r="B69" s="105"/>
      <c r="C69" s="105"/>
      <c r="D69" s="105"/>
      <c r="E69" s="225" t="s">
        <v>64</v>
      </c>
      <c r="F69" s="226"/>
      <c r="G69" s="226"/>
      <c r="H69" s="226"/>
      <c r="I69" s="227"/>
      <c r="J69" s="84">
        <v>1</v>
      </c>
      <c r="K69" s="85">
        <v>2</v>
      </c>
      <c r="L69" s="85">
        <v>3</v>
      </c>
      <c r="M69" s="85">
        <v>4</v>
      </c>
      <c r="N69" s="85">
        <v>5</v>
      </c>
      <c r="O69" s="85">
        <v>6</v>
      </c>
      <c r="P69" s="85">
        <v>7</v>
      </c>
      <c r="Q69" s="85">
        <v>8</v>
      </c>
      <c r="R69" s="85">
        <v>9</v>
      </c>
      <c r="S69" s="85">
        <v>10</v>
      </c>
      <c r="T69" s="85">
        <v>11</v>
      </c>
      <c r="U69" s="85">
        <v>12</v>
      </c>
      <c r="V69" s="85">
        <v>13</v>
      </c>
      <c r="W69" s="85">
        <v>14</v>
      </c>
      <c r="X69" s="85">
        <v>15</v>
      </c>
      <c r="Y69" s="85">
        <v>16</v>
      </c>
      <c r="Z69" s="85">
        <v>17</v>
      </c>
      <c r="AA69" s="85">
        <v>18</v>
      </c>
      <c r="AB69" s="85">
        <v>19</v>
      </c>
      <c r="AC69" s="85">
        <v>20</v>
      </c>
      <c r="AD69" s="85">
        <v>21</v>
      </c>
      <c r="AE69" s="85">
        <v>22</v>
      </c>
      <c r="AF69" s="85">
        <v>23</v>
      </c>
      <c r="AG69" s="85">
        <v>24</v>
      </c>
      <c r="AH69" s="85">
        <v>25</v>
      </c>
      <c r="AI69" s="85">
        <v>26</v>
      </c>
      <c r="AJ69" s="85">
        <v>27</v>
      </c>
      <c r="AK69" s="85">
        <v>28</v>
      </c>
      <c r="AL69" s="85">
        <v>29</v>
      </c>
      <c r="AM69" s="85">
        <v>30</v>
      </c>
      <c r="AN69" s="86">
        <v>31</v>
      </c>
      <c r="AO69" s="105"/>
      <c r="AP69" s="105"/>
      <c r="AQ69" s="105"/>
      <c r="AR69" s="105"/>
      <c r="AS69" s="105"/>
      <c r="AT69" s="105"/>
      <c r="AU69" s="62"/>
      <c r="AV69" s="62"/>
      <c r="AW69" s="62"/>
    </row>
    <row r="70" spans="1:49" ht="25.05" hidden="1" customHeight="1" thickBot="1" x14ac:dyDescent="0.25">
      <c r="C70" s="76" t="str">
        <f>E69&amp;E70</f>
        <v>選択</v>
      </c>
      <c r="D70" s="76" t="str">
        <f>IF($AR$19&lt;11,"","●")</f>
        <v/>
      </c>
      <c r="E70" s="221"/>
      <c r="F70" s="222"/>
      <c r="G70" s="222"/>
      <c r="H70" s="223" t="s">
        <v>62</v>
      </c>
      <c r="I70" s="224"/>
      <c r="J70" s="81"/>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3"/>
      <c r="AO70" s="62"/>
      <c r="AP70" s="64"/>
      <c r="AQ70" s="201">
        <f>COUNTIF(J70:AN70,"○")</f>
        <v>0</v>
      </c>
      <c r="AR70" s="201"/>
      <c r="AS70" s="201"/>
      <c r="AT70" s="201"/>
      <c r="AU70" s="64"/>
      <c r="AV70" s="64"/>
    </row>
    <row r="71" spans="1:49" ht="16.350000000000001" hidden="1" customHeight="1" x14ac:dyDescent="0.2">
      <c r="A71" s="105"/>
      <c r="B71" s="105"/>
      <c r="C71" s="105"/>
      <c r="D71" s="105"/>
      <c r="E71" s="225" t="s">
        <v>64</v>
      </c>
      <c r="F71" s="226"/>
      <c r="G71" s="226"/>
      <c r="H71" s="226"/>
      <c r="I71" s="227"/>
      <c r="J71" s="84">
        <v>1</v>
      </c>
      <c r="K71" s="85">
        <v>2</v>
      </c>
      <c r="L71" s="85">
        <v>3</v>
      </c>
      <c r="M71" s="85">
        <v>4</v>
      </c>
      <c r="N71" s="85">
        <v>5</v>
      </c>
      <c r="O71" s="85">
        <v>6</v>
      </c>
      <c r="P71" s="85">
        <v>7</v>
      </c>
      <c r="Q71" s="85">
        <v>8</v>
      </c>
      <c r="R71" s="85">
        <v>9</v>
      </c>
      <c r="S71" s="85">
        <v>10</v>
      </c>
      <c r="T71" s="85">
        <v>11</v>
      </c>
      <c r="U71" s="85">
        <v>12</v>
      </c>
      <c r="V71" s="85">
        <v>13</v>
      </c>
      <c r="W71" s="85">
        <v>14</v>
      </c>
      <c r="X71" s="85">
        <v>15</v>
      </c>
      <c r="Y71" s="85">
        <v>16</v>
      </c>
      <c r="Z71" s="85">
        <v>17</v>
      </c>
      <c r="AA71" s="85">
        <v>18</v>
      </c>
      <c r="AB71" s="85">
        <v>19</v>
      </c>
      <c r="AC71" s="85">
        <v>20</v>
      </c>
      <c r="AD71" s="85">
        <v>21</v>
      </c>
      <c r="AE71" s="85">
        <v>22</v>
      </c>
      <c r="AF71" s="85">
        <v>23</v>
      </c>
      <c r="AG71" s="85">
        <v>24</v>
      </c>
      <c r="AH71" s="85">
        <v>25</v>
      </c>
      <c r="AI71" s="85">
        <v>26</v>
      </c>
      <c r="AJ71" s="85">
        <v>27</v>
      </c>
      <c r="AK71" s="85">
        <v>28</v>
      </c>
      <c r="AL71" s="85">
        <v>29</v>
      </c>
      <c r="AM71" s="85">
        <v>30</v>
      </c>
      <c r="AN71" s="86">
        <v>31</v>
      </c>
      <c r="AO71" s="105"/>
      <c r="AP71" s="105"/>
      <c r="AQ71" s="105"/>
      <c r="AR71" s="105"/>
      <c r="AS71" s="105"/>
      <c r="AT71" s="105"/>
      <c r="AU71" s="62"/>
      <c r="AV71" s="62"/>
      <c r="AW71" s="62"/>
    </row>
    <row r="72" spans="1:49" ht="25.05" hidden="1" customHeight="1" thickBot="1" x14ac:dyDescent="0.25">
      <c r="C72" s="76" t="str">
        <f>E71&amp;E72</f>
        <v>選択</v>
      </c>
      <c r="D72" s="76" t="str">
        <f>IF($AR$19&lt;12,"","●")</f>
        <v/>
      </c>
      <c r="E72" s="221"/>
      <c r="F72" s="222"/>
      <c r="G72" s="222"/>
      <c r="H72" s="223" t="s">
        <v>62</v>
      </c>
      <c r="I72" s="224"/>
      <c r="J72" s="81"/>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3"/>
      <c r="AO72" s="62"/>
      <c r="AP72" s="64"/>
      <c r="AQ72" s="201">
        <f>COUNTIF(J72:AN72,"○")</f>
        <v>0</v>
      </c>
      <c r="AR72" s="201"/>
      <c r="AS72" s="201"/>
      <c r="AT72" s="201"/>
      <c r="AU72" s="64"/>
      <c r="AV72" s="64"/>
    </row>
    <row r="73" spans="1:49" ht="16.350000000000001" hidden="1" customHeight="1" x14ac:dyDescent="0.2">
      <c r="A73" s="105"/>
      <c r="B73" s="105"/>
      <c r="C73" s="105"/>
      <c r="D73" s="105"/>
      <c r="E73" s="225" t="s">
        <v>64</v>
      </c>
      <c r="F73" s="226"/>
      <c r="G73" s="226"/>
      <c r="H73" s="226"/>
      <c r="I73" s="227"/>
      <c r="J73" s="84">
        <v>1</v>
      </c>
      <c r="K73" s="85">
        <v>2</v>
      </c>
      <c r="L73" s="85">
        <v>3</v>
      </c>
      <c r="M73" s="85">
        <v>4</v>
      </c>
      <c r="N73" s="85">
        <v>5</v>
      </c>
      <c r="O73" s="85">
        <v>6</v>
      </c>
      <c r="P73" s="85">
        <v>7</v>
      </c>
      <c r="Q73" s="85">
        <v>8</v>
      </c>
      <c r="R73" s="85">
        <v>9</v>
      </c>
      <c r="S73" s="85">
        <v>10</v>
      </c>
      <c r="T73" s="85">
        <v>11</v>
      </c>
      <c r="U73" s="85">
        <v>12</v>
      </c>
      <c r="V73" s="85">
        <v>13</v>
      </c>
      <c r="W73" s="85">
        <v>14</v>
      </c>
      <c r="X73" s="85">
        <v>15</v>
      </c>
      <c r="Y73" s="85">
        <v>16</v>
      </c>
      <c r="Z73" s="85">
        <v>17</v>
      </c>
      <c r="AA73" s="85">
        <v>18</v>
      </c>
      <c r="AB73" s="85">
        <v>19</v>
      </c>
      <c r="AC73" s="85">
        <v>20</v>
      </c>
      <c r="AD73" s="85">
        <v>21</v>
      </c>
      <c r="AE73" s="85">
        <v>22</v>
      </c>
      <c r="AF73" s="85">
        <v>23</v>
      </c>
      <c r="AG73" s="85">
        <v>24</v>
      </c>
      <c r="AH73" s="85">
        <v>25</v>
      </c>
      <c r="AI73" s="85">
        <v>26</v>
      </c>
      <c r="AJ73" s="85">
        <v>27</v>
      </c>
      <c r="AK73" s="85">
        <v>28</v>
      </c>
      <c r="AL73" s="85">
        <v>29</v>
      </c>
      <c r="AM73" s="85">
        <v>30</v>
      </c>
      <c r="AN73" s="86">
        <v>31</v>
      </c>
      <c r="AO73" s="105"/>
      <c r="AP73" s="105"/>
      <c r="AQ73" s="105"/>
      <c r="AR73" s="105"/>
      <c r="AS73" s="105"/>
      <c r="AT73" s="105"/>
      <c r="AU73" s="62"/>
      <c r="AV73" s="62"/>
      <c r="AW73" s="62"/>
    </row>
    <row r="74" spans="1:49" ht="25.05" hidden="1" customHeight="1" thickBot="1" x14ac:dyDescent="0.25">
      <c r="C74" s="76"/>
      <c r="D74" s="76"/>
      <c r="E74" s="221"/>
      <c r="F74" s="222"/>
      <c r="G74" s="222"/>
      <c r="H74" s="223" t="s">
        <v>62</v>
      </c>
      <c r="I74" s="224"/>
      <c r="J74" s="81"/>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3"/>
      <c r="AO74" s="62"/>
      <c r="AP74" s="64"/>
      <c r="AQ74" s="201">
        <f>COUNTIF(J74:AN74,"○")</f>
        <v>0</v>
      </c>
      <c r="AR74" s="201"/>
      <c r="AS74" s="201"/>
      <c r="AT74" s="201"/>
      <c r="AU74" s="64"/>
      <c r="AV74" s="64"/>
    </row>
    <row r="75" spans="1:49" ht="13.8" hidden="1" customHeight="1" x14ac:dyDescent="0.2">
      <c r="A75" s="60"/>
      <c r="B75" s="60"/>
      <c r="S75" s="60"/>
      <c r="V75" s="60"/>
      <c r="AQ75" s="64"/>
      <c r="AR75" s="64"/>
      <c r="AS75" s="64"/>
      <c r="AT75" s="64"/>
      <c r="AU75" s="64"/>
      <c r="AV75" s="64"/>
    </row>
    <row r="76" spans="1:49" x14ac:dyDescent="0.2">
      <c r="Q76" s="60"/>
      <c r="AJ76" s="60"/>
      <c r="AS76" s="60" t="s">
        <v>65</v>
      </c>
    </row>
    <row r="77" spans="1:49" ht="30" customHeight="1" x14ac:dyDescent="0.2">
      <c r="E77" s="231" t="s">
        <v>66</v>
      </c>
      <c r="F77" s="231"/>
      <c r="G77" s="231"/>
      <c r="H77" s="231"/>
      <c r="I77" s="231"/>
      <c r="J77" s="231"/>
      <c r="K77" s="231"/>
      <c r="L77" s="231"/>
      <c r="M77" s="231"/>
      <c r="N77" s="231"/>
      <c r="O77" s="231"/>
      <c r="P77" s="117"/>
      <c r="Q77" s="117"/>
      <c r="R77" s="117"/>
      <c r="S77" s="117"/>
      <c r="T77" s="117"/>
      <c r="U77" s="117"/>
      <c r="V77" s="117"/>
      <c r="W77" s="117"/>
      <c r="X77" s="117"/>
      <c r="Y77" s="117"/>
      <c r="Z77" s="117"/>
      <c r="AA77" s="117"/>
      <c r="AB77" s="117"/>
      <c r="AC77" s="117"/>
      <c r="AD77" s="117"/>
      <c r="AE77" s="117"/>
      <c r="AF77" s="117"/>
      <c r="AG77" s="117"/>
      <c r="AH77" s="117"/>
      <c r="AI77" s="117"/>
      <c r="AJ77" s="117"/>
      <c r="AK77" s="117"/>
      <c r="AL77" s="117"/>
      <c r="AM77" s="117"/>
      <c r="AN77" s="117"/>
      <c r="AO77" s="117"/>
      <c r="AP77" s="62"/>
      <c r="AQ77" s="62"/>
      <c r="AR77" s="62"/>
      <c r="AS77" s="62"/>
      <c r="AT77" s="62"/>
      <c r="AU77" s="62"/>
      <c r="AV77" s="62"/>
    </row>
    <row r="78" spans="1:49" x14ac:dyDescent="0.2">
      <c r="A78" s="77"/>
      <c r="B78" s="77"/>
      <c r="S78" s="77"/>
      <c r="V78" s="77"/>
    </row>
    <row r="79" spans="1:49" ht="21" customHeight="1" x14ac:dyDescent="0.2">
      <c r="A79" s="228" t="s">
        <v>67</v>
      </c>
      <c r="B79" s="229"/>
      <c r="C79" s="229"/>
      <c r="D79" s="229"/>
      <c r="E79" s="229"/>
      <c r="F79" s="229"/>
      <c r="G79" s="229"/>
      <c r="H79" s="229"/>
      <c r="I79" s="229"/>
      <c r="J79" s="229"/>
      <c r="K79" s="229"/>
      <c r="L79" s="229"/>
      <c r="M79" s="229"/>
      <c r="N79" s="229"/>
      <c r="O79" s="229"/>
      <c r="P79" s="229"/>
      <c r="Q79" s="229"/>
      <c r="R79" s="229"/>
      <c r="S79" s="229"/>
      <c r="T79" s="229"/>
      <c r="U79" s="229"/>
      <c r="V79" s="229"/>
      <c r="W79" s="229"/>
      <c r="X79" s="229"/>
      <c r="Y79" s="229"/>
      <c r="Z79" s="229"/>
      <c r="AA79" s="229"/>
      <c r="AB79" s="229"/>
      <c r="AC79" s="229"/>
      <c r="AD79" s="229"/>
      <c r="AE79" s="229"/>
      <c r="AF79" s="229"/>
      <c r="AG79" s="229"/>
      <c r="AH79" s="229"/>
      <c r="AI79" s="229"/>
      <c r="AJ79" s="229"/>
      <c r="AK79" s="229"/>
      <c r="AL79" s="229"/>
      <c r="AM79" s="229"/>
      <c r="AN79" s="229"/>
      <c r="AO79" s="229"/>
      <c r="AP79" s="229"/>
      <c r="AQ79" s="229"/>
      <c r="AR79" s="229"/>
      <c r="AS79" s="229"/>
      <c r="AT79" s="229"/>
      <c r="AU79" s="229"/>
      <c r="AV79" s="229"/>
      <c r="AW79" s="230"/>
    </row>
  </sheetData>
  <sheetProtection algorithmName="SHA-512" hashValue="4Xz1te5u0+8+yqcIe7+YLt305A2zL3HzxalZsvErCzZ+SpZIBOiw0jgBs+pE1UGg0ifNOkw3XIj0XQko7f11Ag==" saltValue="FFwpz30BA0qcf36GvV7weQ==" spinCount="100000" sheet="1" formatCells="0" formatColumns="0" formatRows="0"/>
  <mergeCells count="160">
    <mergeCell ref="A79:AW79"/>
    <mergeCell ref="E73:I73"/>
    <mergeCell ref="E74:G74"/>
    <mergeCell ref="H74:I74"/>
    <mergeCell ref="AQ74:AT74"/>
    <mergeCell ref="E77:O77"/>
    <mergeCell ref="P77:AO77"/>
    <mergeCell ref="E69:I69"/>
    <mergeCell ref="E70:G70"/>
    <mergeCell ref="H70:I70"/>
    <mergeCell ref="AQ70:AT70"/>
    <mergeCell ref="E71:I71"/>
    <mergeCell ref="E72:G72"/>
    <mergeCell ref="H72:I72"/>
    <mergeCell ref="AQ72:AT72"/>
    <mergeCell ref="AQ68:AT68"/>
    <mergeCell ref="E61:I61"/>
    <mergeCell ref="E62:G62"/>
    <mergeCell ref="H62:I62"/>
    <mergeCell ref="AQ62:AT62"/>
    <mergeCell ref="E63:I63"/>
    <mergeCell ref="E64:G64"/>
    <mergeCell ref="H64:I64"/>
    <mergeCell ref="AQ64:AT64"/>
    <mergeCell ref="E65:I65"/>
    <mergeCell ref="E66:G66"/>
    <mergeCell ref="H66:I66"/>
    <mergeCell ref="AQ66:AT66"/>
    <mergeCell ref="E67:I67"/>
    <mergeCell ref="E68:G68"/>
    <mergeCell ref="H68:I68"/>
    <mergeCell ref="E57:I57"/>
    <mergeCell ref="E58:G58"/>
    <mergeCell ref="H58:I58"/>
    <mergeCell ref="AQ58:AT58"/>
    <mergeCell ref="E59:I59"/>
    <mergeCell ref="E60:G60"/>
    <mergeCell ref="H60:I60"/>
    <mergeCell ref="AQ60:AT60"/>
    <mergeCell ref="E53:I53"/>
    <mergeCell ref="E54:G54"/>
    <mergeCell ref="H54:I54"/>
    <mergeCell ref="AQ54:AT54"/>
    <mergeCell ref="E55:I55"/>
    <mergeCell ref="E56:G56"/>
    <mergeCell ref="H56:I56"/>
    <mergeCell ref="AQ56:AT56"/>
    <mergeCell ref="E50:G50"/>
    <mergeCell ref="H50:I50"/>
    <mergeCell ref="AQ50:AT50"/>
    <mergeCell ref="E51:I51"/>
    <mergeCell ref="E52:G52"/>
    <mergeCell ref="H52:I52"/>
    <mergeCell ref="AQ52:AT52"/>
    <mergeCell ref="AK43:AL43"/>
    <mergeCell ref="AM43:AS43"/>
    <mergeCell ref="AT43:AU43"/>
    <mergeCell ref="E45:AU45"/>
    <mergeCell ref="E48:AT48"/>
    <mergeCell ref="E49:I49"/>
    <mergeCell ref="AQ49:AT49"/>
    <mergeCell ref="E46:L46"/>
    <mergeCell ref="M46:AL46"/>
    <mergeCell ref="AM46:AU46"/>
    <mergeCell ref="E33:L33"/>
    <mergeCell ref="M33:AL33"/>
    <mergeCell ref="AM33:AU33"/>
    <mergeCell ref="E42:L43"/>
    <mergeCell ref="M42:T43"/>
    <mergeCell ref="U42:V43"/>
    <mergeCell ref="W42:AC43"/>
    <mergeCell ref="AD42:AL42"/>
    <mergeCell ref="AM42:AU42"/>
    <mergeCell ref="AD43:AJ43"/>
    <mergeCell ref="E36:L37"/>
    <mergeCell ref="E38:L39"/>
    <mergeCell ref="M38:U38"/>
    <mergeCell ref="V38:AD38"/>
    <mergeCell ref="AE38:AU38"/>
    <mergeCell ref="M39:U39"/>
    <mergeCell ref="V39:AD39"/>
    <mergeCell ref="AE39:AU39"/>
    <mergeCell ref="M37:U37"/>
    <mergeCell ref="V36:AD36"/>
    <mergeCell ref="V37:AD37"/>
    <mergeCell ref="AE36:AU36"/>
    <mergeCell ref="AE37:AU37"/>
    <mergeCell ref="M36:U36"/>
    <mergeCell ref="E31:L31"/>
    <mergeCell ref="M31:V31"/>
    <mergeCell ref="W31:AC31"/>
    <mergeCell ref="AD31:AL31"/>
    <mergeCell ref="AM31:AU31"/>
    <mergeCell ref="E32:AU32"/>
    <mergeCell ref="E29:L30"/>
    <mergeCell ref="M29:V30"/>
    <mergeCell ref="W29:AC30"/>
    <mergeCell ref="AD29:AL29"/>
    <mergeCell ref="AM29:AU29"/>
    <mergeCell ref="AD30:AL30"/>
    <mergeCell ref="AM30:AU30"/>
    <mergeCell ref="E27:L28"/>
    <mergeCell ref="M27:V28"/>
    <mergeCell ref="W27:AC28"/>
    <mergeCell ref="AD27:AL27"/>
    <mergeCell ref="AM27:AU27"/>
    <mergeCell ref="AD28:AL28"/>
    <mergeCell ref="AM28:AU28"/>
    <mergeCell ref="U24:V24"/>
    <mergeCell ref="W24:X24"/>
    <mergeCell ref="Y24:Z24"/>
    <mergeCell ref="AA24:AB24"/>
    <mergeCell ref="AC24:AD24"/>
    <mergeCell ref="AE24:AF24"/>
    <mergeCell ref="AC23:AD23"/>
    <mergeCell ref="AE23:AF23"/>
    <mergeCell ref="E24:F24"/>
    <mergeCell ref="G24:H24"/>
    <mergeCell ref="I24:J24"/>
    <mergeCell ref="K24:L24"/>
    <mergeCell ref="M24:N24"/>
    <mergeCell ref="O24:P24"/>
    <mergeCell ref="Q24:R24"/>
    <mergeCell ref="S24:T24"/>
    <mergeCell ref="Q23:R23"/>
    <mergeCell ref="S23:T23"/>
    <mergeCell ref="U23:V23"/>
    <mergeCell ref="W23:X23"/>
    <mergeCell ref="Y23:Z23"/>
    <mergeCell ref="AA23:AB23"/>
    <mergeCell ref="E23:F23"/>
    <mergeCell ref="G23:H23"/>
    <mergeCell ref="I23:J23"/>
    <mergeCell ref="K23:L23"/>
    <mergeCell ref="M23:N23"/>
    <mergeCell ref="O23:P23"/>
    <mergeCell ref="E21:AF21"/>
    <mergeCell ref="E22:P22"/>
    <mergeCell ref="Q22:AF22"/>
    <mergeCell ref="AC11:AH11"/>
    <mergeCell ref="AI11:AU11"/>
    <mergeCell ref="AC12:AH12"/>
    <mergeCell ref="AI12:AU12"/>
    <mergeCell ref="A16:AW16"/>
    <mergeCell ref="E19:L19"/>
    <mergeCell ref="M19:T19"/>
    <mergeCell ref="U19:V19"/>
    <mergeCell ref="X19:AC19"/>
    <mergeCell ref="AD19:AH19"/>
    <mergeCell ref="AS1:AW1"/>
    <mergeCell ref="AO2:AW2"/>
    <mergeCell ref="A3:AW3"/>
    <mergeCell ref="A4:AV5"/>
    <mergeCell ref="A6:AW6"/>
    <mergeCell ref="AC10:AH10"/>
    <mergeCell ref="AI10:AU10"/>
    <mergeCell ref="AI19:AJ19"/>
    <mergeCell ref="AL19:AQ19"/>
    <mergeCell ref="AR19:AS19"/>
    <mergeCell ref="AT19:AU19"/>
  </mergeCells>
  <phoneticPr fontId="3"/>
  <conditionalFormatting sqref="E49:I73">
    <cfRule type="cellIs" dxfId="56" priority="27" operator="equal">
      <formula>"年を選択"</formula>
    </cfRule>
  </conditionalFormatting>
  <conditionalFormatting sqref="J50:AN50">
    <cfRule type="cellIs" dxfId="55" priority="43" operator="equal">
      <formula>"○"</formula>
    </cfRule>
  </conditionalFormatting>
  <conditionalFormatting sqref="J52:AN52">
    <cfRule type="cellIs" dxfId="54" priority="1" operator="equal">
      <formula>"○"</formula>
    </cfRule>
  </conditionalFormatting>
  <conditionalFormatting sqref="J54:AN54">
    <cfRule type="cellIs" dxfId="53" priority="41" operator="equal">
      <formula>"○"</formula>
    </cfRule>
  </conditionalFormatting>
  <conditionalFormatting sqref="J56:AN56">
    <cfRule type="cellIs" dxfId="52" priority="40" operator="equal">
      <formula>"○"</formula>
    </cfRule>
  </conditionalFormatting>
  <conditionalFormatting sqref="J58:AN58">
    <cfRule type="cellIs" dxfId="51" priority="39" operator="equal">
      <formula>"○"</formula>
    </cfRule>
  </conditionalFormatting>
  <conditionalFormatting sqref="J60:AN60">
    <cfRule type="cellIs" dxfId="50" priority="38" operator="equal">
      <formula>"○"</formula>
    </cfRule>
  </conditionalFormatting>
  <conditionalFormatting sqref="J62:AN62">
    <cfRule type="cellIs" dxfId="49" priority="37" operator="equal">
      <formula>"○"</formula>
    </cfRule>
  </conditionalFormatting>
  <conditionalFormatting sqref="J64:AN64">
    <cfRule type="cellIs" dxfId="48" priority="36" operator="equal">
      <formula>"○"</formula>
    </cfRule>
  </conditionalFormatting>
  <conditionalFormatting sqref="J66:AN66">
    <cfRule type="cellIs" dxfId="47" priority="35" operator="equal">
      <formula>"○"</formula>
    </cfRule>
  </conditionalFormatting>
  <conditionalFormatting sqref="J68:AN68">
    <cfRule type="cellIs" dxfId="46" priority="34" operator="equal">
      <formula>"○"</formula>
    </cfRule>
  </conditionalFormatting>
  <conditionalFormatting sqref="J70:AN70">
    <cfRule type="cellIs" dxfId="45" priority="33" operator="equal">
      <formula>"○"</formula>
    </cfRule>
  </conditionalFormatting>
  <conditionalFormatting sqref="J72:AN72">
    <cfRule type="cellIs" dxfId="44" priority="31" operator="equal">
      <formula>"○"</formula>
    </cfRule>
  </conditionalFormatting>
  <conditionalFormatting sqref="J74:AN74">
    <cfRule type="cellIs" dxfId="43" priority="32" operator="equal">
      <formula>"○"</formula>
    </cfRule>
  </conditionalFormatting>
  <conditionalFormatting sqref="M29 M31 AD31 M40 AM40 AM46">
    <cfRule type="cellIs" dxfId="42" priority="28" operator="equal">
      <formula>"選択してください"</formula>
    </cfRule>
  </conditionalFormatting>
  <conditionalFormatting sqref="M33:M34">
    <cfRule type="cellIs" dxfId="41" priority="25" operator="equal">
      <formula>"選択してください"</formula>
    </cfRule>
  </conditionalFormatting>
  <conditionalFormatting sqref="M37">
    <cfRule type="cellIs" dxfId="40" priority="8" operator="equal">
      <formula>""</formula>
    </cfRule>
  </conditionalFormatting>
  <conditionalFormatting sqref="M39">
    <cfRule type="cellIs" dxfId="39" priority="7" operator="equal">
      <formula>""</formula>
    </cfRule>
  </conditionalFormatting>
  <conditionalFormatting sqref="M46">
    <cfRule type="cellIs" dxfId="38" priority="2" operator="equal">
      <formula>"選択してください"</formula>
    </cfRule>
  </conditionalFormatting>
  <conditionalFormatting sqref="V37">
    <cfRule type="cellIs" dxfId="37" priority="4" operator="equal">
      <formula>""</formula>
    </cfRule>
  </conditionalFormatting>
  <conditionalFormatting sqref="V39">
    <cfRule type="cellIs" dxfId="36" priority="3" operator="equal">
      <formula>""</formula>
    </cfRule>
  </conditionalFormatting>
  <conditionalFormatting sqref="AE37">
    <cfRule type="cellIs" dxfId="35" priority="6" operator="equal">
      <formula>""</formula>
    </cfRule>
  </conditionalFormatting>
  <conditionalFormatting sqref="AE39">
    <cfRule type="cellIs" dxfId="34" priority="5" operator="equal">
      <formula>""</formula>
    </cfRule>
  </conditionalFormatting>
  <conditionalFormatting sqref="AI10:AI12 M27 AD28 AM28 AD30 AM30 E50 E52 E54 E56 E58 E60 E62 E64 E66 E68 E70 E72 E74 P77">
    <cfRule type="cellIs" dxfId="33" priority="30" operator="equal">
      <formula>""</formula>
    </cfRule>
  </conditionalFormatting>
  <conditionalFormatting sqref="AM33:AM34">
    <cfRule type="cellIs" dxfId="32" priority="24" operator="equal">
      <formula>"選択してください"</formula>
    </cfRule>
  </conditionalFormatting>
  <conditionalFormatting sqref="AM43">
    <cfRule type="cellIs" dxfId="31" priority="26" operator="equal">
      <formula>""</formula>
    </cfRule>
  </conditionalFormatting>
  <conditionalFormatting sqref="AO2:AW2">
    <cfRule type="cellIs" dxfId="30" priority="29" operator="equal">
      <formula>"年　　月　　日"</formula>
    </cfRule>
  </conditionalFormatting>
  <dataValidations count="11">
    <dataValidation type="textLength" operator="equal" allowBlank="1" showInputMessage="1" showErrorMessage="1" sqref="M27:V28" xr:uid="{B167A15D-E3E2-424F-8971-CAABCA6595CC}">
      <formula1>7</formula1>
    </dataValidation>
    <dataValidation type="list" allowBlank="1" showInputMessage="1" showErrorMessage="1" sqref="AM40:AU40 AM33:AU34 AM46:AU46" xr:uid="{27C127FF-30D1-42AC-925C-499D28FBE61C}">
      <formula1>"選択してください,確認した"</formula1>
    </dataValidation>
    <dataValidation type="list" allowBlank="1" showInputMessage="1" showErrorMessage="1" sqref="E73:I73 E71:I71 E69:I69 E67:I67 E65:I65 E63:I63 E61:I61" xr:uid="{F9176F22-B9AE-4D0F-85B4-0DF93864BAAC}">
      <formula1>"選択,2024,2025"</formula1>
    </dataValidation>
    <dataValidation type="whole" allowBlank="1" showInputMessage="1" showErrorMessage="1" sqref="E50:G50 E52:G52 E54:G54 E56:G56 E58:G58 E60:G60 E62:G62 E64:G64 E66:G66 E68:G68 E70:G70 E72:G72 E74:G74 AM43:AS43" xr:uid="{3ABFF01B-E4C4-49C6-B45E-A63389915AFB}">
      <formula1>1</formula1>
      <formula2>12</formula2>
    </dataValidation>
    <dataValidation type="list" allowBlank="1" showInputMessage="1" showErrorMessage="1" sqref="M29:V30" xr:uid="{6C18FAB0-B1D2-40B1-9E8A-C1DAE461BB53}">
      <formula1>"選択してください,家計基準内,家計基準外"</formula1>
    </dataValidation>
    <dataValidation type="list" allowBlank="1" showInputMessage="1" showErrorMessage="1" sqref="J72:AN72 J64:AN64 J56:AN56 J50:AN50 J54:AN54 J58:AN58 J60:AN60 J68:AN68 J74:AN74 J66:AN66 J62:AN62 J70:AN70 J52:AN52" xr:uid="{5CD4CB8E-4C4F-48DE-83EE-CD96E863274D}">
      <formula1>"○"</formula1>
    </dataValidation>
    <dataValidation type="textLength" operator="equal" allowBlank="1" showInputMessage="1" showErrorMessage="1" sqref="AV10 M10:Q10 AI10" xr:uid="{A1AB2C86-14CD-4418-ABBF-799EE98A0EAB}">
      <formula1>6</formula1>
    </dataValidation>
    <dataValidation type="list" allowBlank="1" showInputMessage="1" showErrorMessage="1" sqref="E51:I51 E59:I59 E53:I53 E55:I55 E57:I57 E49:I49" xr:uid="{303B3AA2-648F-4CD8-B464-35485271A3F0}">
      <formula1>"年を選択,2026,2027"</formula1>
    </dataValidation>
    <dataValidation type="date" allowBlank="1" showInputMessage="1" showErrorMessage="1" sqref="M39:AD39" xr:uid="{67C0500B-C1C4-4005-AB96-91F05A5D3521}">
      <formula1>46226</formula1>
      <formula2>46413</formula2>
    </dataValidation>
    <dataValidation type="date" allowBlank="1" showInputMessage="1" showErrorMessage="1" sqref="M37:AD37" xr:uid="{7F141834-A322-4A02-A75A-B469BFDD9FBB}">
      <formula1>46195</formula1>
      <formula2>46402</formula2>
    </dataValidation>
    <dataValidation type="date" allowBlank="1" showInputMessage="1" showErrorMessage="1" sqref="AD30:AL30 AM30:AU30" xr:uid="{EF0D9EA7-B5B9-41F4-A584-A5D89023AE40}">
      <formula1>46113</formula1>
      <formula2>46477</formula2>
    </dataValidation>
  </dataValidations>
  <printOptions horizontalCentered="1" verticalCentered="1"/>
  <pageMargins left="0.31496062992125984" right="0.31496062992125984" top="0.35433070866141736" bottom="0.35433070866141736" header="0.31496062992125984" footer="0.31496062992125984"/>
  <pageSetup paperSize="9" scale="7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C55AAD4-2C33-451A-80B5-D9777C97AFC3}">
          <x14:formula1>
            <xm:f>'非表示)国・地域コード '!$F$2:$F$173</xm:f>
          </x14:formula1>
          <xm:sqref>M31 AD31:AL31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E8EDC-2D62-4BA6-84D8-26F4E0FC5632}">
  <sheetPr>
    <tabColor rgb="FFFFC000"/>
    <pageSetUpPr fitToPage="1"/>
  </sheetPr>
  <dimension ref="A1:BE79"/>
  <sheetViews>
    <sheetView view="pageBreakPreview" zoomScale="80" zoomScaleNormal="100" zoomScaleSheetLayoutView="80" workbookViewId="0"/>
  </sheetViews>
  <sheetFormatPr defaultColWidth="9.5546875" defaultRowHeight="12.6" x14ac:dyDescent="0.2"/>
  <cols>
    <col min="1" max="2" width="2.77734375" style="55" customWidth="1"/>
    <col min="3" max="4" width="2.77734375" style="55" hidden="1" customWidth="1"/>
    <col min="5" max="49" width="2.77734375" style="55" customWidth="1"/>
    <col min="50" max="50" width="6.77734375" style="55" customWidth="1"/>
    <col min="51" max="51" width="51.21875" style="55" customWidth="1"/>
    <col min="52" max="52" width="6.44140625" style="55" customWidth="1"/>
    <col min="53" max="53" width="0" style="55" hidden="1" customWidth="1"/>
    <col min="54" max="54" width="11.21875" style="55" bestFit="1" customWidth="1"/>
    <col min="55" max="55" width="9.5546875" style="55"/>
    <col min="56" max="56" width="12.44140625" style="55" bestFit="1" customWidth="1"/>
    <col min="57" max="58" width="13.77734375" style="55" bestFit="1" customWidth="1"/>
    <col min="59" max="16384" width="9.5546875" style="55"/>
  </cols>
  <sheetData>
    <row r="1" spans="1:53" ht="18" customHeight="1" x14ac:dyDescent="0.2">
      <c r="N1" s="111"/>
      <c r="O1" s="111"/>
      <c r="P1" s="111"/>
      <c r="Q1" s="111"/>
      <c r="R1" s="111"/>
      <c r="AS1" s="111" t="s">
        <v>0</v>
      </c>
      <c r="AT1" s="111"/>
      <c r="AU1" s="111"/>
      <c r="AV1" s="111"/>
      <c r="AW1" s="111"/>
      <c r="BA1" s="55" t="s">
        <v>1</v>
      </c>
    </row>
    <row r="2" spans="1:53" x14ac:dyDescent="0.2">
      <c r="N2" s="106"/>
      <c r="O2" s="106"/>
      <c r="P2" s="106"/>
      <c r="Q2" s="106"/>
      <c r="R2" s="106"/>
      <c r="AG2" s="106"/>
      <c r="AH2" s="106"/>
      <c r="AI2" s="106"/>
      <c r="AJ2" s="106"/>
      <c r="AO2" s="269">
        <v>46265</v>
      </c>
      <c r="AP2" s="270"/>
      <c r="AQ2" s="270"/>
      <c r="AR2" s="270"/>
      <c r="AS2" s="270"/>
      <c r="AT2" s="270"/>
      <c r="AU2" s="270"/>
      <c r="AV2" s="270"/>
      <c r="AW2" s="270"/>
    </row>
    <row r="3" spans="1:53" ht="13.35" customHeight="1" x14ac:dyDescent="0.2">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c r="AW3" s="113"/>
    </row>
    <row r="4" spans="1:53" ht="13.35" customHeight="1" x14ac:dyDescent="0.2">
      <c r="A4" s="136" t="s">
        <v>2</v>
      </c>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row>
    <row r="5" spans="1:53" ht="13.35" customHeight="1" x14ac:dyDescent="0.2">
      <c r="A5" s="136"/>
      <c r="B5" s="136"/>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c r="AJ5" s="136"/>
      <c r="AK5" s="136"/>
      <c r="AL5" s="136"/>
      <c r="AM5" s="136"/>
      <c r="AN5" s="136"/>
      <c r="AO5" s="136"/>
      <c r="AP5" s="136"/>
      <c r="AQ5" s="136"/>
      <c r="AR5" s="136"/>
      <c r="AS5" s="136"/>
      <c r="AT5" s="136"/>
      <c r="AU5" s="136"/>
      <c r="AV5" s="136"/>
      <c r="AW5" s="56"/>
      <c r="AY5" s="57" t="s">
        <v>3</v>
      </c>
      <c r="BA5" s="55" t="s">
        <v>4</v>
      </c>
    </row>
    <row r="6" spans="1:53" ht="24" customHeight="1" x14ac:dyDescent="0.2">
      <c r="A6" s="115" t="s">
        <v>5</v>
      </c>
      <c r="B6" s="115"/>
      <c r="C6" s="115"/>
      <c r="D6" s="115"/>
      <c r="E6" s="115"/>
      <c r="F6" s="115"/>
      <c r="G6" s="115"/>
      <c r="H6" s="115"/>
      <c r="I6" s="115"/>
      <c r="J6" s="115"/>
      <c r="K6" s="115"/>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15"/>
      <c r="AK6" s="115"/>
      <c r="AL6" s="115"/>
      <c r="AM6" s="115"/>
      <c r="AN6" s="115"/>
      <c r="AO6" s="115"/>
      <c r="AP6" s="115"/>
      <c r="AQ6" s="115"/>
      <c r="AR6" s="115"/>
      <c r="AS6" s="115"/>
      <c r="AT6" s="115"/>
      <c r="AU6" s="115"/>
      <c r="AV6" s="115"/>
      <c r="AW6" s="115"/>
      <c r="AY6" s="57" t="str">
        <f>M27&amp;AD28&amp;AM28&amp;"_"&amp;AS1&amp;A6</f>
        <v>2612345赤城太郎_【様式LC】奨学金支給申請書　兼　修了証明書</v>
      </c>
      <c r="BA6" s="55" t="s">
        <v>6</v>
      </c>
    </row>
    <row r="7" spans="1:53" ht="10.8" customHeight="1" x14ac:dyDescent="0.2">
      <c r="A7" s="58"/>
      <c r="B7" s="58"/>
      <c r="S7" s="58"/>
      <c r="V7" s="58"/>
      <c r="AY7" s="59" t="s">
        <v>7</v>
      </c>
    </row>
    <row r="8" spans="1:53" ht="18.600000000000001" customHeight="1" x14ac:dyDescent="0.2">
      <c r="C8" s="60"/>
      <c r="D8" s="60"/>
      <c r="E8" s="61" t="s">
        <v>8</v>
      </c>
      <c r="T8" s="60"/>
      <c r="W8" s="60"/>
      <c r="AY8" s="92" t="s">
        <v>9</v>
      </c>
    </row>
    <row r="9" spans="1:53" x14ac:dyDescent="0.2">
      <c r="A9" s="60"/>
      <c r="B9" s="60"/>
      <c r="S9" s="60"/>
      <c r="V9" s="60"/>
    </row>
    <row r="10" spans="1:53" ht="20.100000000000001" customHeight="1" x14ac:dyDescent="0.2">
      <c r="C10" s="60"/>
      <c r="D10" s="60"/>
      <c r="J10" s="56"/>
      <c r="K10" s="56"/>
      <c r="L10" s="56"/>
      <c r="M10" s="62"/>
      <c r="N10" s="62"/>
      <c r="O10" s="62"/>
      <c r="P10" s="62"/>
      <c r="Q10" s="62"/>
      <c r="R10" s="62"/>
      <c r="T10" s="60"/>
      <c r="W10" s="60"/>
      <c r="AC10" s="116" t="s">
        <v>10</v>
      </c>
      <c r="AD10" s="116"/>
      <c r="AE10" s="116"/>
      <c r="AF10" s="116"/>
      <c r="AG10" s="116"/>
      <c r="AH10" s="116"/>
      <c r="AI10" s="232" t="s">
        <v>11</v>
      </c>
      <c r="AJ10" s="232"/>
      <c r="AK10" s="232"/>
      <c r="AL10" s="232"/>
      <c r="AM10" s="232"/>
      <c r="AN10" s="232"/>
      <c r="AO10" s="232"/>
      <c r="AP10" s="232"/>
      <c r="AQ10" s="232"/>
      <c r="AR10" s="232"/>
      <c r="AS10" s="232"/>
      <c r="AT10" s="232"/>
      <c r="AU10" s="232"/>
      <c r="AV10" s="62"/>
      <c r="AW10" s="62"/>
    </row>
    <row r="11" spans="1:53" ht="20.100000000000001" customHeight="1" x14ac:dyDescent="0.2">
      <c r="C11" s="60"/>
      <c r="D11" s="60"/>
      <c r="J11" s="56"/>
      <c r="K11" s="56"/>
      <c r="L11" s="56"/>
      <c r="M11" s="62"/>
      <c r="N11" s="62"/>
      <c r="O11" s="62"/>
      <c r="P11" s="62"/>
      <c r="Q11" s="62"/>
      <c r="R11" s="62"/>
      <c r="T11" s="60"/>
      <c r="W11" s="60"/>
      <c r="AC11" s="116" t="s">
        <v>12</v>
      </c>
      <c r="AD11" s="116"/>
      <c r="AE11" s="116"/>
      <c r="AF11" s="116"/>
      <c r="AG11" s="116"/>
      <c r="AH11" s="116"/>
      <c r="AI11" s="232" t="s">
        <v>13</v>
      </c>
      <c r="AJ11" s="232"/>
      <c r="AK11" s="232"/>
      <c r="AL11" s="232"/>
      <c r="AM11" s="232"/>
      <c r="AN11" s="232"/>
      <c r="AO11" s="232"/>
      <c r="AP11" s="232"/>
      <c r="AQ11" s="232"/>
      <c r="AR11" s="232"/>
      <c r="AS11" s="232"/>
      <c r="AT11" s="232"/>
      <c r="AU11" s="232"/>
      <c r="AV11" s="62"/>
      <c r="AW11" s="62"/>
    </row>
    <row r="12" spans="1:53" ht="20.100000000000001" customHeight="1" x14ac:dyDescent="0.2">
      <c r="C12" s="60"/>
      <c r="D12" s="60"/>
      <c r="J12" s="62"/>
      <c r="K12" s="62"/>
      <c r="L12" s="62"/>
      <c r="M12" s="62"/>
      <c r="N12" s="62"/>
      <c r="O12" s="62"/>
      <c r="P12" s="62"/>
      <c r="Q12" s="62"/>
      <c r="W12" s="60"/>
      <c r="Z12" s="62"/>
      <c r="AA12" s="62"/>
      <c r="AB12" s="62"/>
      <c r="AC12" s="116" t="s">
        <v>14</v>
      </c>
      <c r="AD12" s="116"/>
      <c r="AE12" s="116"/>
      <c r="AF12" s="116"/>
      <c r="AG12" s="116"/>
      <c r="AH12" s="116"/>
      <c r="AI12" s="232" t="s">
        <v>15</v>
      </c>
      <c r="AJ12" s="232"/>
      <c r="AK12" s="232"/>
      <c r="AL12" s="232"/>
      <c r="AM12" s="232"/>
      <c r="AN12" s="232"/>
      <c r="AO12" s="232"/>
      <c r="AP12" s="232"/>
      <c r="AQ12" s="232"/>
      <c r="AR12" s="232"/>
      <c r="AS12" s="232"/>
      <c r="AT12" s="232"/>
      <c r="AU12" s="232"/>
      <c r="AW12" s="62"/>
    </row>
    <row r="13" spans="1:53" x14ac:dyDescent="0.2">
      <c r="A13" s="60"/>
      <c r="B13" s="60"/>
      <c r="S13" s="60"/>
      <c r="V13" s="60"/>
    </row>
    <row r="14" spans="1:53" x14ac:dyDescent="0.2">
      <c r="A14" s="60"/>
      <c r="B14" s="60"/>
      <c r="G14" s="61" t="s">
        <v>16</v>
      </c>
      <c r="S14" s="60"/>
      <c r="V14" s="60"/>
    </row>
    <row r="15" spans="1:53" x14ac:dyDescent="0.2">
      <c r="C15" s="60"/>
      <c r="D15" s="60"/>
      <c r="T15" s="60"/>
      <c r="W15" s="60"/>
    </row>
    <row r="16" spans="1:53" x14ac:dyDescent="0.2">
      <c r="A16" s="136" t="s">
        <v>17</v>
      </c>
      <c r="B16" s="136"/>
      <c r="C16" s="136"/>
      <c r="D16" s="136"/>
      <c r="E16" s="136"/>
      <c r="F16" s="136"/>
      <c r="G16" s="136"/>
      <c r="H16" s="136"/>
      <c r="I16" s="136"/>
      <c r="J16" s="136"/>
      <c r="K16" s="136"/>
      <c r="L16" s="136"/>
      <c r="M16" s="136"/>
      <c r="N16" s="136"/>
      <c r="O16" s="136"/>
      <c r="P16" s="136"/>
      <c r="Q16" s="136"/>
      <c r="R16" s="136"/>
      <c r="S16" s="136"/>
      <c r="T16" s="136"/>
      <c r="U16" s="136"/>
      <c r="V16" s="136"/>
      <c r="W16" s="136"/>
      <c r="X16" s="136"/>
      <c r="Y16" s="136"/>
      <c r="Z16" s="136"/>
      <c r="AA16" s="136"/>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row>
    <row r="17" spans="1:57" x14ac:dyDescent="0.2">
      <c r="A17" s="105"/>
      <c r="B17" s="105"/>
      <c r="C17" s="105"/>
      <c r="D17" s="105"/>
      <c r="E17" s="105"/>
      <c r="F17" s="105"/>
      <c r="G17" s="105"/>
      <c r="H17" s="105"/>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row>
    <row r="18" spans="1:57" ht="18" customHeight="1" thickBot="1" x14ac:dyDescent="0.25">
      <c r="A18" s="60"/>
      <c r="B18" s="60"/>
      <c r="E18" s="63" t="s">
        <v>18</v>
      </c>
      <c r="S18" s="60"/>
      <c r="V18" s="60"/>
    </row>
    <row r="19" spans="1:57" ht="33" customHeight="1" thickBot="1" x14ac:dyDescent="0.25">
      <c r="A19" s="56"/>
      <c r="B19" s="56"/>
      <c r="C19" s="56"/>
      <c r="D19" s="56"/>
      <c r="E19" s="120" t="s">
        <v>19</v>
      </c>
      <c r="F19" s="121"/>
      <c r="G19" s="121"/>
      <c r="H19" s="121"/>
      <c r="I19" s="121"/>
      <c r="J19" s="121"/>
      <c r="K19" s="121"/>
      <c r="L19" s="121"/>
      <c r="M19" s="137">
        <f>AD19*AR19</f>
        <v>120000</v>
      </c>
      <c r="N19" s="138"/>
      <c r="O19" s="138"/>
      <c r="P19" s="138"/>
      <c r="Q19" s="138"/>
      <c r="R19" s="138"/>
      <c r="S19" s="138"/>
      <c r="T19" s="139"/>
      <c r="U19" s="118" t="s">
        <v>20</v>
      </c>
      <c r="V19" s="119"/>
      <c r="X19" s="120" t="s">
        <v>21</v>
      </c>
      <c r="Y19" s="140"/>
      <c r="Z19" s="140"/>
      <c r="AA19" s="140"/>
      <c r="AB19" s="140"/>
      <c r="AC19" s="141"/>
      <c r="AD19" s="142">
        <f>IF(M29="家計基準外",60000,IF(AM31="月額変更有",VLOOKUP(M31,'非表示)国・地域コード '!F:G,2,0),VLOOKUP(AD31,'非表示)国・地域コード '!F:G,2,0)))</f>
        <v>120000</v>
      </c>
      <c r="AE19" s="143"/>
      <c r="AF19" s="143"/>
      <c r="AG19" s="143"/>
      <c r="AH19" s="144"/>
      <c r="AI19" s="118" t="s">
        <v>20</v>
      </c>
      <c r="AJ19" s="119"/>
      <c r="AL19" s="120" t="s">
        <v>22</v>
      </c>
      <c r="AM19" s="121"/>
      <c r="AN19" s="121"/>
      <c r="AO19" s="121"/>
      <c r="AP19" s="121"/>
      <c r="AQ19" s="122"/>
      <c r="AR19" s="123">
        <f>IF(AM43&lt;AD43,AM43,AD43)</f>
        <v>1</v>
      </c>
      <c r="AS19" s="124"/>
      <c r="AT19" s="125" t="s">
        <v>23</v>
      </c>
      <c r="AU19" s="126"/>
      <c r="AV19" s="56"/>
      <c r="AW19" s="56"/>
    </row>
    <row r="20" spans="1:57" x14ac:dyDescent="0.2">
      <c r="A20" s="105"/>
      <c r="B20" s="105"/>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05"/>
      <c r="AR20" s="105"/>
      <c r="AS20" s="105"/>
      <c r="AT20" s="105"/>
      <c r="AU20" s="105"/>
      <c r="AV20" s="105"/>
      <c r="AW20" s="105"/>
    </row>
    <row r="21" spans="1:57" ht="18" customHeight="1" x14ac:dyDescent="0.2">
      <c r="C21" s="64" t="s">
        <v>24</v>
      </c>
      <c r="D21" s="64" t="s">
        <v>24</v>
      </c>
      <c r="E21" s="127" t="s">
        <v>25</v>
      </c>
      <c r="F21" s="128"/>
      <c r="G21" s="128"/>
      <c r="H21" s="128"/>
      <c r="I21" s="128"/>
      <c r="J21" s="128"/>
      <c r="K21" s="128"/>
      <c r="L21" s="128"/>
      <c r="M21" s="128"/>
      <c r="N21" s="128"/>
      <c r="O21" s="128"/>
      <c r="P21" s="128"/>
      <c r="Q21" s="128"/>
      <c r="R21" s="128"/>
      <c r="S21" s="128"/>
      <c r="T21" s="128"/>
      <c r="U21" s="128"/>
      <c r="V21" s="128"/>
      <c r="W21" s="128"/>
      <c r="X21" s="128"/>
      <c r="Y21" s="128"/>
      <c r="Z21" s="128"/>
      <c r="AA21" s="128"/>
      <c r="AB21" s="128"/>
      <c r="AC21" s="128"/>
      <c r="AD21" s="128"/>
      <c r="AE21" s="128"/>
      <c r="AF21" s="129"/>
      <c r="AG21" s="62"/>
      <c r="AH21" s="62"/>
      <c r="AI21" s="62"/>
      <c r="AJ21" s="62"/>
      <c r="AK21" s="62"/>
    </row>
    <row r="22" spans="1:57" ht="16.350000000000001" customHeight="1" x14ac:dyDescent="0.2">
      <c r="A22" s="56"/>
      <c r="B22" s="56"/>
      <c r="C22" s="56"/>
      <c r="D22" s="56"/>
      <c r="E22" s="130">
        <v>2026</v>
      </c>
      <c r="F22" s="131"/>
      <c r="G22" s="131"/>
      <c r="H22" s="131"/>
      <c r="I22" s="131"/>
      <c r="J22" s="131"/>
      <c r="K22" s="131"/>
      <c r="L22" s="131"/>
      <c r="M22" s="131"/>
      <c r="N22" s="131"/>
      <c r="O22" s="131"/>
      <c r="P22" s="132"/>
      <c r="Q22" s="133">
        <v>2027</v>
      </c>
      <c r="R22" s="134"/>
      <c r="S22" s="134"/>
      <c r="T22" s="134"/>
      <c r="U22" s="134"/>
      <c r="V22" s="134"/>
      <c r="W22" s="134"/>
      <c r="X22" s="134"/>
      <c r="Y22" s="134"/>
      <c r="Z22" s="134"/>
      <c r="AA22" s="134"/>
      <c r="AB22" s="134"/>
      <c r="AC22" s="134"/>
      <c r="AD22" s="134"/>
      <c r="AE22" s="134"/>
      <c r="AF22" s="135"/>
      <c r="AG22" s="65"/>
      <c r="AH22" s="65"/>
      <c r="AI22" s="66"/>
      <c r="AJ22" s="56"/>
      <c r="AK22" s="56"/>
    </row>
    <row r="23" spans="1:57" ht="22.35" customHeight="1" x14ac:dyDescent="0.2">
      <c r="A23" s="56"/>
      <c r="B23" s="56"/>
      <c r="C23" s="56"/>
      <c r="D23" s="56"/>
      <c r="E23" s="154">
        <v>7</v>
      </c>
      <c r="F23" s="155"/>
      <c r="G23" s="155">
        <v>8</v>
      </c>
      <c r="H23" s="155"/>
      <c r="I23" s="155">
        <v>9</v>
      </c>
      <c r="J23" s="155"/>
      <c r="K23" s="155">
        <v>10</v>
      </c>
      <c r="L23" s="155"/>
      <c r="M23" s="155">
        <v>11</v>
      </c>
      <c r="N23" s="155"/>
      <c r="O23" s="156">
        <v>12</v>
      </c>
      <c r="P23" s="157"/>
      <c r="Q23" s="153">
        <v>1</v>
      </c>
      <c r="R23" s="145"/>
      <c r="S23" s="145">
        <v>2</v>
      </c>
      <c r="T23" s="145"/>
      <c r="U23" s="145">
        <v>3</v>
      </c>
      <c r="V23" s="145"/>
      <c r="W23" s="145">
        <v>4</v>
      </c>
      <c r="X23" s="145"/>
      <c r="Y23" s="145">
        <v>5</v>
      </c>
      <c r="Z23" s="145"/>
      <c r="AA23" s="145">
        <v>6</v>
      </c>
      <c r="AB23" s="145"/>
      <c r="AC23" s="145">
        <v>7</v>
      </c>
      <c r="AD23" s="145"/>
      <c r="AE23" s="145">
        <v>8</v>
      </c>
      <c r="AF23" s="146"/>
      <c r="AG23" s="65"/>
      <c r="AH23" s="65"/>
      <c r="AI23" s="66"/>
      <c r="AJ23" s="56"/>
      <c r="AK23" s="56"/>
    </row>
    <row r="24" spans="1:57" ht="22.35" customHeight="1" x14ac:dyDescent="0.2">
      <c r="A24" s="56"/>
      <c r="B24" s="56"/>
      <c r="C24" s="56"/>
      <c r="D24" s="56"/>
      <c r="E24" s="147" t="str">
        <f>IFERROR(VLOOKUP($E$22&amp;E23,$C$48:$D$74,2,0),"")</f>
        <v/>
      </c>
      <c r="F24" s="148"/>
      <c r="G24" s="148" t="str">
        <f>IFERROR(VLOOKUP($E$22&amp;G23,$C$48:$D$74,2,0),"")</f>
        <v/>
      </c>
      <c r="H24" s="148"/>
      <c r="I24" s="148" t="str">
        <f>IFERROR(VLOOKUP($E$22&amp;I23,$C$48:$D$74,2,0),"")</f>
        <v/>
      </c>
      <c r="J24" s="148"/>
      <c r="K24" s="148" t="str">
        <f>IFERROR(VLOOKUP($E$22&amp;K23,$C$48:$D$74,2,0),"")</f>
        <v/>
      </c>
      <c r="L24" s="148"/>
      <c r="M24" s="148" t="str">
        <f>IFERROR(VLOOKUP($E$22&amp;M23,$C$48:$D$74,2,0),"")</f>
        <v/>
      </c>
      <c r="N24" s="148"/>
      <c r="O24" s="149" t="str">
        <f>IFERROR(VLOOKUP($E$22&amp;O23,$C$48:$D$74,2,0),"")</f>
        <v/>
      </c>
      <c r="P24" s="150"/>
      <c r="Q24" s="151" t="str">
        <f>IFERROR(VLOOKUP($Q$22&amp;Q23,$C$48:$D$74,2,0),"")</f>
        <v/>
      </c>
      <c r="R24" s="152"/>
      <c r="S24" s="152" t="str">
        <f>IFERROR(VLOOKUP($Q$22&amp;S23,$C$48:$D$74,2,0),"")</f>
        <v/>
      </c>
      <c r="T24" s="152"/>
      <c r="U24" s="152" t="str">
        <f>IFERROR(VLOOKUP($Q$22&amp;U23,$C$48:$D$74,2,0),"")</f>
        <v/>
      </c>
      <c r="V24" s="152"/>
      <c r="W24" s="152" t="str">
        <f>IFERROR(VLOOKUP($Q$22&amp;W23,$C$48:$D$74,2,0),"")</f>
        <v/>
      </c>
      <c r="X24" s="152"/>
      <c r="Y24" s="152" t="str">
        <f>IFERROR(VLOOKUP($Q$22&amp;Y23,$C$48:$D$74,2,0),"")</f>
        <v/>
      </c>
      <c r="Z24" s="152"/>
      <c r="AA24" s="152" t="str">
        <f>IFERROR(VLOOKUP($Q$22&amp;AA23,$C$48:$D$74,2,0),"")</f>
        <v/>
      </c>
      <c r="AB24" s="152"/>
      <c r="AC24" s="152" t="str">
        <f>IFERROR(VLOOKUP($Q$22&amp;AC23,$C$48:$D$74,2,0),"")</f>
        <v/>
      </c>
      <c r="AD24" s="152"/>
      <c r="AE24" s="152" t="str">
        <f>IFERROR(VLOOKUP($Q$22&amp;AE23,$C$48:$D$74,2,0),"")</f>
        <v/>
      </c>
      <c r="AF24" s="174"/>
      <c r="AG24" s="67"/>
      <c r="AH24" s="65"/>
      <c r="AI24" s="66"/>
      <c r="AJ24" s="56"/>
      <c r="AK24" s="56"/>
      <c r="AS24" s="90"/>
      <c r="AT24" s="90"/>
    </row>
    <row r="25" spans="1:57" ht="16.350000000000001" customHeight="1" x14ac:dyDescent="0.2">
      <c r="A25" s="60"/>
      <c r="B25" s="60"/>
      <c r="C25" s="68"/>
      <c r="D25" s="68"/>
      <c r="S25" s="60"/>
      <c r="T25" s="68"/>
      <c r="V25" s="60"/>
      <c r="W25" s="68"/>
    </row>
    <row r="26" spans="1:57" ht="18" customHeight="1" x14ac:dyDescent="0.2">
      <c r="A26" s="60"/>
      <c r="B26" s="60"/>
      <c r="C26" s="69"/>
      <c r="D26" s="69"/>
      <c r="E26" s="63" t="s">
        <v>26</v>
      </c>
      <c r="G26" s="70"/>
      <c r="H26" s="71"/>
      <c r="I26" s="71"/>
      <c r="J26" s="71"/>
      <c r="K26" s="69"/>
      <c r="L26" s="64"/>
      <c r="M26" s="64"/>
      <c r="N26" s="53"/>
      <c r="O26" s="53"/>
      <c r="P26" s="53"/>
      <c r="Q26" s="72"/>
      <c r="S26" s="60"/>
      <c r="T26" s="69"/>
      <c r="U26" s="70"/>
      <c r="V26" s="70"/>
      <c r="W26" s="70"/>
      <c r="X26" s="70"/>
      <c r="Y26" s="70"/>
      <c r="Z26" s="70"/>
      <c r="AA26" s="70"/>
      <c r="AB26" s="70"/>
      <c r="AC26" s="70"/>
      <c r="AD26" s="70"/>
      <c r="AE26" s="70"/>
      <c r="AF26" s="70"/>
      <c r="AG26" s="70"/>
      <c r="AH26" s="70"/>
      <c r="AI26" s="70"/>
      <c r="AJ26" s="70"/>
      <c r="AK26" s="70"/>
      <c r="AL26" s="70"/>
      <c r="AM26" s="71"/>
      <c r="AN26" s="71"/>
      <c r="AO26" s="71"/>
      <c r="AP26" s="73"/>
      <c r="AQ26" s="64"/>
      <c r="AR26" s="64"/>
      <c r="AS26" s="53"/>
      <c r="AT26" s="53"/>
      <c r="AU26" s="53"/>
      <c r="AV26" s="72"/>
    </row>
    <row r="27" spans="1:57" ht="14.55" customHeight="1" x14ac:dyDescent="0.2">
      <c r="A27" s="60"/>
      <c r="B27" s="60"/>
      <c r="C27" s="69"/>
      <c r="D27" s="69"/>
      <c r="E27" s="158" t="s">
        <v>27</v>
      </c>
      <c r="F27" s="159"/>
      <c r="G27" s="159"/>
      <c r="H27" s="159"/>
      <c r="I27" s="159"/>
      <c r="J27" s="159"/>
      <c r="K27" s="159"/>
      <c r="L27" s="160"/>
      <c r="M27" s="263">
        <v>2612345</v>
      </c>
      <c r="N27" s="264"/>
      <c r="O27" s="264"/>
      <c r="P27" s="264"/>
      <c r="Q27" s="264"/>
      <c r="R27" s="264"/>
      <c r="S27" s="264"/>
      <c r="T27" s="264"/>
      <c r="U27" s="264"/>
      <c r="V27" s="265"/>
      <c r="W27" s="170" t="s">
        <v>28</v>
      </c>
      <c r="X27" s="170"/>
      <c r="Y27" s="170"/>
      <c r="Z27" s="170"/>
      <c r="AA27" s="170"/>
      <c r="AB27" s="170"/>
      <c r="AC27" s="170"/>
      <c r="AD27" s="172" t="s">
        <v>29</v>
      </c>
      <c r="AE27" s="172"/>
      <c r="AF27" s="172"/>
      <c r="AG27" s="172"/>
      <c r="AH27" s="172"/>
      <c r="AI27" s="172"/>
      <c r="AJ27" s="172"/>
      <c r="AK27" s="172"/>
      <c r="AL27" s="172"/>
      <c r="AM27" s="172" t="s">
        <v>30</v>
      </c>
      <c r="AN27" s="172"/>
      <c r="AO27" s="172"/>
      <c r="AP27" s="172"/>
      <c r="AQ27" s="172"/>
      <c r="AR27" s="172"/>
      <c r="AS27" s="172"/>
      <c r="AT27" s="172"/>
      <c r="AU27" s="172"/>
      <c r="AV27" s="72"/>
    </row>
    <row r="28" spans="1:57" ht="22.8" customHeight="1" x14ac:dyDescent="0.2">
      <c r="A28" s="60"/>
      <c r="B28" s="60"/>
      <c r="E28" s="161"/>
      <c r="F28" s="162"/>
      <c r="G28" s="162"/>
      <c r="H28" s="162"/>
      <c r="I28" s="162"/>
      <c r="J28" s="162"/>
      <c r="K28" s="162"/>
      <c r="L28" s="163"/>
      <c r="M28" s="266"/>
      <c r="N28" s="267"/>
      <c r="O28" s="267"/>
      <c r="P28" s="267"/>
      <c r="Q28" s="267"/>
      <c r="R28" s="267"/>
      <c r="S28" s="267"/>
      <c r="T28" s="267"/>
      <c r="U28" s="267"/>
      <c r="V28" s="268"/>
      <c r="W28" s="171"/>
      <c r="X28" s="171"/>
      <c r="Y28" s="171"/>
      <c r="Z28" s="171"/>
      <c r="AA28" s="171"/>
      <c r="AB28" s="171"/>
      <c r="AC28" s="171"/>
      <c r="AD28" s="262" t="s">
        <v>284</v>
      </c>
      <c r="AE28" s="262"/>
      <c r="AF28" s="262"/>
      <c r="AG28" s="262"/>
      <c r="AH28" s="262"/>
      <c r="AI28" s="262"/>
      <c r="AJ28" s="262"/>
      <c r="AK28" s="262"/>
      <c r="AL28" s="262"/>
      <c r="AM28" s="262" t="s">
        <v>31</v>
      </c>
      <c r="AN28" s="262"/>
      <c r="AO28" s="262"/>
      <c r="AP28" s="262"/>
      <c r="AQ28" s="262"/>
      <c r="AR28" s="262"/>
      <c r="AS28" s="262"/>
      <c r="AT28" s="262"/>
      <c r="AU28" s="262"/>
    </row>
    <row r="29" spans="1:57" ht="14.55" customHeight="1" x14ac:dyDescent="0.2">
      <c r="A29" s="60"/>
      <c r="B29" s="60"/>
      <c r="C29" s="69"/>
      <c r="D29" s="69"/>
      <c r="E29" s="158" t="s">
        <v>32</v>
      </c>
      <c r="F29" s="159"/>
      <c r="G29" s="159"/>
      <c r="H29" s="159"/>
      <c r="I29" s="159"/>
      <c r="J29" s="159"/>
      <c r="K29" s="159"/>
      <c r="L29" s="160"/>
      <c r="M29" s="263" t="s">
        <v>33</v>
      </c>
      <c r="N29" s="264"/>
      <c r="O29" s="264"/>
      <c r="P29" s="264"/>
      <c r="Q29" s="264"/>
      <c r="R29" s="264"/>
      <c r="S29" s="264"/>
      <c r="T29" s="264"/>
      <c r="U29" s="264"/>
      <c r="V29" s="265"/>
      <c r="W29" s="189" t="s">
        <v>34</v>
      </c>
      <c r="X29" s="170"/>
      <c r="Y29" s="170"/>
      <c r="Z29" s="170"/>
      <c r="AA29" s="170"/>
      <c r="AB29" s="170"/>
      <c r="AC29" s="170"/>
      <c r="AD29" s="172" t="s">
        <v>35</v>
      </c>
      <c r="AE29" s="172"/>
      <c r="AF29" s="172"/>
      <c r="AG29" s="172"/>
      <c r="AH29" s="172"/>
      <c r="AI29" s="172"/>
      <c r="AJ29" s="172"/>
      <c r="AK29" s="172"/>
      <c r="AL29" s="172"/>
      <c r="AM29" s="172" t="s">
        <v>36</v>
      </c>
      <c r="AN29" s="172"/>
      <c r="AO29" s="172"/>
      <c r="AP29" s="172"/>
      <c r="AQ29" s="172"/>
      <c r="AR29" s="172"/>
      <c r="AS29" s="172"/>
      <c r="AT29" s="172"/>
      <c r="AU29" s="172"/>
      <c r="AV29" s="72"/>
      <c r="BE29" s="91"/>
    </row>
    <row r="30" spans="1:57" ht="22.8" customHeight="1" x14ac:dyDescent="0.2">
      <c r="A30" s="60"/>
      <c r="B30" s="60"/>
      <c r="C30" s="74"/>
      <c r="D30" s="74"/>
      <c r="E30" s="161"/>
      <c r="F30" s="162"/>
      <c r="G30" s="162"/>
      <c r="H30" s="162"/>
      <c r="I30" s="162"/>
      <c r="J30" s="162"/>
      <c r="K30" s="162"/>
      <c r="L30" s="163"/>
      <c r="M30" s="266"/>
      <c r="N30" s="267"/>
      <c r="O30" s="267"/>
      <c r="P30" s="267"/>
      <c r="Q30" s="267"/>
      <c r="R30" s="267"/>
      <c r="S30" s="267"/>
      <c r="T30" s="267"/>
      <c r="U30" s="267"/>
      <c r="V30" s="268"/>
      <c r="W30" s="170"/>
      <c r="X30" s="170"/>
      <c r="Y30" s="170"/>
      <c r="Z30" s="170"/>
      <c r="AA30" s="170"/>
      <c r="AB30" s="170"/>
      <c r="AC30" s="170"/>
      <c r="AD30" s="259">
        <v>46225</v>
      </c>
      <c r="AE30" s="260"/>
      <c r="AF30" s="260"/>
      <c r="AG30" s="260"/>
      <c r="AH30" s="260"/>
      <c r="AI30" s="260"/>
      <c r="AJ30" s="260"/>
      <c r="AK30" s="260"/>
      <c r="AL30" s="261"/>
      <c r="AM30" s="259">
        <v>46250</v>
      </c>
      <c r="AN30" s="260"/>
      <c r="AO30" s="260"/>
      <c r="AP30" s="260"/>
      <c r="AQ30" s="260"/>
      <c r="AR30" s="260"/>
      <c r="AS30" s="260"/>
      <c r="AT30" s="260"/>
      <c r="AU30" s="261"/>
      <c r="AV30" s="72"/>
      <c r="BE30" s="90"/>
    </row>
    <row r="31" spans="1:57" ht="30" customHeight="1" x14ac:dyDescent="0.2">
      <c r="A31" s="60"/>
      <c r="B31" s="60"/>
      <c r="E31" s="257" t="s">
        <v>37</v>
      </c>
      <c r="F31" s="257"/>
      <c r="G31" s="257"/>
      <c r="H31" s="257"/>
      <c r="I31" s="257"/>
      <c r="J31" s="257"/>
      <c r="K31" s="257"/>
      <c r="L31" s="257"/>
      <c r="M31" s="258" t="s">
        <v>38</v>
      </c>
      <c r="N31" s="258"/>
      <c r="O31" s="258"/>
      <c r="P31" s="258"/>
      <c r="Q31" s="258"/>
      <c r="R31" s="258"/>
      <c r="S31" s="258"/>
      <c r="T31" s="258"/>
      <c r="U31" s="258"/>
      <c r="V31" s="258"/>
      <c r="W31" s="179" t="s">
        <v>39</v>
      </c>
      <c r="X31" s="180"/>
      <c r="Y31" s="180"/>
      <c r="Z31" s="180"/>
      <c r="AA31" s="180"/>
      <c r="AB31" s="180"/>
      <c r="AC31" s="181"/>
      <c r="AD31" s="259" t="s">
        <v>40</v>
      </c>
      <c r="AE31" s="260"/>
      <c r="AF31" s="260"/>
      <c r="AG31" s="260"/>
      <c r="AH31" s="260"/>
      <c r="AI31" s="260"/>
      <c r="AJ31" s="260"/>
      <c r="AK31" s="260"/>
      <c r="AL31" s="261"/>
      <c r="AM31" s="185" t="str">
        <f>IF(VLOOKUP(AD31,'非表示)国・地域コード '!F:G,2,0)&gt;VLOOKUP(M31,'非表示)国・地域コード '!F:G,2,0),"月額変更有","")</f>
        <v/>
      </c>
      <c r="AN31" s="186"/>
      <c r="AO31" s="186"/>
      <c r="AP31" s="186"/>
      <c r="AQ31" s="186"/>
      <c r="AR31" s="186"/>
      <c r="AS31" s="186"/>
      <c r="AT31" s="186"/>
      <c r="AU31" s="187"/>
    </row>
    <row r="32" spans="1:57" ht="16.8" customHeight="1" x14ac:dyDescent="0.2">
      <c r="C32" s="64"/>
      <c r="D32" s="64"/>
      <c r="E32" s="188" t="s">
        <v>41</v>
      </c>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8"/>
      <c r="AL32" s="188"/>
      <c r="AM32" s="188"/>
      <c r="AN32" s="188"/>
      <c r="AO32" s="188"/>
      <c r="AP32" s="188"/>
      <c r="AQ32" s="188"/>
      <c r="AR32" s="188"/>
      <c r="AS32" s="188"/>
      <c r="AT32" s="188"/>
      <c r="AU32" s="188"/>
      <c r="AV32" s="64"/>
    </row>
    <row r="33" spans="1:49" ht="30" customHeight="1" x14ac:dyDescent="0.2">
      <c r="A33" s="60"/>
      <c r="B33" s="60"/>
      <c r="E33" s="191" t="s">
        <v>42</v>
      </c>
      <c r="F33" s="191"/>
      <c r="G33" s="191"/>
      <c r="H33" s="191"/>
      <c r="I33" s="191"/>
      <c r="J33" s="191"/>
      <c r="K33" s="191"/>
      <c r="L33" s="191"/>
      <c r="M33" s="192" t="s">
        <v>279</v>
      </c>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4"/>
      <c r="AM33" s="254" t="s">
        <v>43</v>
      </c>
      <c r="AN33" s="255"/>
      <c r="AO33" s="255"/>
      <c r="AP33" s="255"/>
      <c r="AQ33" s="255"/>
      <c r="AR33" s="255"/>
      <c r="AS33" s="255"/>
      <c r="AT33" s="255"/>
      <c r="AU33" s="256"/>
    </row>
    <row r="34" spans="1:49" x14ac:dyDescent="0.2">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row>
    <row r="35" spans="1:49" ht="30" customHeight="1" x14ac:dyDescent="0.2">
      <c r="A35" s="60"/>
      <c r="B35" s="60"/>
      <c r="C35" s="69"/>
      <c r="D35" s="69"/>
      <c r="E35" s="96" t="s">
        <v>44</v>
      </c>
      <c r="G35" s="70"/>
      <c r="H35" s="71"/>
      <c r="I35" s="71"/>
      <c r="J35" s="71"/>
      <c r="K35" s="69"/>
      <c r="L35" s="64"/>
      <c r="M35" s="64"/>
      <c r="N35" s="53"/>
      <c r="O35" s="53"/>
      <c r="P35" s="53"/>
      <c r="Q35" s="72"/>
      <c r="S35" s="60"/>
      <c r="T35" s="69"/>
      <c r="U35" s="70"/>
      <c r="V35" s="70"/>
      <c r="W35" s="70"/>
      <c r="X35" s="70"/>
      <c r="Y35" s="70"/>
      <c r="Z35" s="70"/>
      <c r="AA35" s="70"/>
      <c r="AB35" s="70"/>
      <c r="AC35" s="70"/>
      <c r="AD35" s="70"/>
      <c r="AE35" s="70"/>
      <c r="AF35" s="70"/>
      <c r="AG35" s="70"/>
      <c r="AH35" s="70"/>
      <c r="AI35" s="70"/>
      <c r="AJ35" s="70"/>
      <c r="AK35" s="70"/>
      <c r="AL35" s="70"/>
      <c r="AM35" s="71"/>
      <c r="AN35" s="71"/>
      <c r="AO35" s="71"/>
      <c r="AP35" s="73"/>
      <c r="AQ35" s="64"/>
      <c r="AR35" s="64"/>
      <c r="AS35" s="53"/>
      <c r="AT35" s="53"/>
      <c r="AU35" s="53"/>
      <c r="AV35" s="72"/>
    </row>
    <row r="36" spans="1:49" ht="14.55" customHeight="1" x14ac:dyDescent="0.2">
      <c r="A36" s="60"/>
      <c r="B36" s="60"/>
      <c r="C36" s="69"/>
      <c r="D36" s="69"/>
      <c r="E36" s="158" t="s">
        <v>45</v>
      </c>
      <c r="F36" s="159"/>
      <c r="G36" s="159"/>
      <c r="H36" s="159"/>
      <c r="I36" s="159"/>
      <c r="J36" s="159"/>
      <c r="K36" s="159"/>
      <c r="L36" s="160"/>
      <c r="M36" s="179" t="s">
        <v>46</v>
      </c>
      <c r="N36" s="180"/>
      <c r="O36" s="180"/>
      <c r="P36" s="180"/>
      <c r="Q36" s="180"/>
      <c r="R36" s="180"/>
      <c r="S36" s="180"/>
      <c r="T36" s="180"/>
      <c r="U36" s="181"/>
      <c r="V36" s="179" t="s">
        <v>47</v>
      </c>
      <c r="W36" s="180"/>
      <c r="X36" s="180"/>
      <c r="Y36" s="180"/>
      <c r="Z36" s="180"/>
      <c r="AA36" s="180"/>
      <c r="AB36" s="180"/>
      <c r="AC36" s="180"/>
      <c r="AD36" s="181"/>
      <c r="AE36" s="202" t="s">
        <v>48</v>
      </c>
      <c r="AF36" s="203"/>
      <c r="AG36" s="203"/>
      <c r="AH36" s="203"/>
      <c r="AI36" s="203"/>
      <c r="AJ36" s="203"/>
      <c r="AK36" s="203"/>
      <c r="AL36" s="203"/>
      <c r="AM36" s="203"/>
      <c r="AN36" s="203"/>
      <c r="AO36" s="203"/>
      <c r="AP36" s="203"/>
      <c r="AQ36" s="203"/>
      <c r="AR36" s="203"/>
      <c r="AS36" s="203"/>
      <c r="AT36" s="203"/>
      <c r="AU36" s="204"/>
      <c r="AV36" s="72"/>
    </row>
    <row r="37" spans="1:49" ht="22.8" customHeight="1" x14ac:dyDescent="0.2">
      <c r="A37" s="60"/>
      <c r="B37" s="60"/>
      <c r="C37" s="74"/>
      <c r="D37" s="74"/>
      <c r="E37" s="161"/>
      <c r="F37" s="162"/>
      <c r="G37" s="162"/>
      <c r="H37" s="162"/>
      <c r="I37" s="162"/>
      <c r="J37" s="162"/>
      <c r="K37" s="162"/>
      <c r="L37" s="163"/>
      <c r="M37" s="253">
        <v>46223</v>
      </c>
      <c r="N37" s="253"/>
      <c r="O37" s="253"/>
      <c r="P37" s="253"/>
      <c r="Q37" s="253"/>
      <c r="R37" s="253"/>
      <c r="S37" s="253"/>
      <c r="T37" s="253"/>
      <c r="U37" s="253"/>
      <c r="V37" s="253">
        <v>46224</v>
      </c>
      <c r="W37" s="253"/>
      <c r="X37" s="253"/>
      <c r="Y37" s="253"/>
      <c r="Z37" s="253"/>
      <c r="AA37" s="253"/>
      <c r="AB37" s="253"/>
      <c r="AC37" s="253"/>
      <c r="AD37" s="253"/>
      <c r="AE37" s="254" t="s">
        <v>49</v>
      </c>
      <c r="AF37" s="255"/>
      <c r="AG37" s="255"/>
      <c r="AH37" s="255"/>
      <c r="AI37" s="255"/>
      <c r="AJ37" s="255"/>
      <c r="AK37" s="255"/>
      <c r="AL37" s="255"/>
      <c r="AM37" s="255"/>
      <c r="AN37" s="255"/>
      <c r="AO37" s="255"/>
      <c r="AP37" s="255"/>
      <c r="AQ37" s="255"/>
      <c r="AR37" s="255"/>
      <c r="AS37" s="255"/>
      <c r="AT37" s="255"/>
      <c r="AU37" s="256"/>
      <c r="AV37" s="72"/>
    </row>
    <row r="38" spans="1:49" ht="14.55" customHeight="1" x14ac:dyDescent="0.2">
      <c r="A38" s="60"/>
      <c r="B38" s="60"/>
      <c r="C38" s="69"/>
      <c r="D38" s="69"/>
      <c r="E38" s="158" t="s">
        <v>50</v>
      </c>
      <c r="F38" s="159"/>
      <c r="G38" s="159"/>
      <c r="H38" s="159"/>
      <c r="I38" s="159"/>
      <c r="J38" s="159"/>
      <c r="K38" s="159"/>
      <c r="L38" s="160"/>
      <c r="M38" s="179" t="s">
        <v>51</v>
      </c>
      <c r="N38" s="180"/>
      <c r="O38" s="180"/>
      <c r="P38" s="180"/>
      <c r="Q38" s="180"/>
      <c r="R38" s="180"/>
      <c r="S38" s="180"/>
      <c r="T38" s="180"/>
      <c r="U38" s="181"/>
      <c r="V38" s="179" t="s">
        <v>52</v>
      </c>
      <c r="W38" s="180"/>
      <c r="X38" s="180"/>
      <c r="Y38" s="180"/>
      <c r="Z38" s="180"/>
      <c r="AA38" s="180"/>
      <c r="AB38" s="180"/>
      <c r="AC38" s="180"/>
      <c r="AD38" s="181"/>
      <c r="AE38" s="202" t="s">
        <v>48</v>
      </c>
      <c r="AF38" s="203"/>
      <c r="AG38" s="203"/>
      <c r="AH38" s="203"/>
      <c r="AI38" s="203"/>
      <c r="AJ38" s="203"/>
      <c r="AK38" s="203"/>
      <c r="AL38" s="203"/>
      <c r="AM38" s="203"/>
      <c r="AN38" s="203"/>
      <c r="AO38" s="203"/>
      <c r="AP38" s="203"/>
      <c r="AQ38" s="203"/>
      <c r="AR38" s="203"/>
      <c r="AS38" s="203"/>
      <c r="AT38" s="203"/>
      <c r="AU38" s="204"/>
      <c r="AV38" s="72"/>
    </row>
    <row r="39" spans="1:49" ht="22.8" customHeight="1" x14ac:dyDescent="0.2">
      <c r="A39" s="60"/>
      <c r="B39" s="60"/>
      <c r="C39" s="74"/>
      <c r="D39" s="74"/>
      <c r="E39" s="161"/>
      <c r="F39" s="162"/>
      <c r="G39" s="162"/>
      <c r="H39" s="162"/>
      <c r="I39" s="162"/>
      <c r="J39" s="162"/>
      <c r="K39" s="162"/>
      <c r="L39" s="163"/>
      <c r="M39" s="253">
        <v>46251</v>
      </c>
      <c r="N39" s="253"/>
      <c r="O39" s="253"/>
      <c r="P39" s="253"/>
      <c r="Q39" s="253"/>
      <c r="R39" s="253"/>
      <c r="S39" s="253"/>
      <c r="T39" s="253"/>
      <c r="U39" s="253"/>
      <c r="V39" s="253">
        <v>46252</v>
      </c>
      <c r="W39" s="253"/>
      <c r="X39" s="253"/>
      <c r="Y39" s="253"/>
      <c r="Z39" s="253"/>
      <c r="AA39" s="253"/>
      <c r="AB39" s="253"/>
      <c r="AC39" s="253"/>
      <c r="AD39" s="253"/>
      <c r="AE39" s="254" t="s">
        <v>53</v>
      </c>
      <c r="AF39" s="255"/>
      <c r="AG39" s="255"/>
      <c r="AH39" s="255"/>
      <c r="AI39" s="255"/>
      <c r="AJ39" s="255"/>
      <c r="AK39" s="255"/>
      <c r="AL39" s="255"/>
      <c r="AM39" s="255"/>
      <c r="AN39" s="255"/>
      <c r="AO39" s="255"/>
      <c r="AP39" s="255"/>
      <c r="AQ39" s="255"/>
      <c r="AR39" s="255"/>
      <c r="AS39" s="255"/>
      <c r="AT39" s="255"/>
      <c r="AU39" s="256"/>
      <c r="AV39" s="72"/>
    </row>
    <row r="40" spans="1:49" ht="16.8" customHeight="1" x14ac:dyDescent="0.2">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row>
    <row r="41" spans="1:49" ht="18" customHeight="1" x14ac:dyDescent="0.2">
      <c r="A41" s="60"/>
      <c r="B41" s="60"/>
      <c r="C41" s="69"/>
      <c r="D41" s="69"/>
      <c r="E41" s="63" t="s">
        <v>54</v>
      </c>
      <c r="G41" s="70"/>
      <c r="H41" s="71"/>
      <c r="I41" s="71"/>
      <c r="J41" s="71"/>
      <c r="K41" s="69"/>
      <c r="L41" s="64"/>
      <c r="M41" s="64"/>
      <c r="N41" s="53"/>
      <c r="O41" s="53"/>
      <c r="P41" s="53"/>
      <c r="Q41" s="72"/>
      <c r="S41" s="60"/>
      <c r="T41" s="69"/>
      <c r="U41" s="70"/>
      <c r="V41" s="70"/>
      <c r="W41" s="70"/>
      <c r="X41" s="70"/>
      <c r="Y41" s="70"/>
      <c r="Z41" s="70"/>
      <c r="AA41" s="70"/>
      <c r="AB41" s="70"/>
      <c r="AC41" s="70"/>
      <c r="AD41" s="70"/>
      <c r="AE41" s="70"/>
      <c r="AF41" s="70"/>
      <c r="AG41" s="70"/>
      <c r="AH41" s="70"/>
      <c r="AI41" s="70"/>
      <c r="AJ41" s="70"/>
      <c r="AK41" s="70"/>
      <c r="AL41" s="70"/>
      <c r="AM41" s="71"/>
      <c r="AN41" s="71"/>
      <c r="AO41" s="71"/>
      <c r="AP41" s="73"/>
      <c r="AQ41" s="64"/>
      <c r="AR41" s="64"/>
      <c r="AS41" s="53"/>
      <c r="AT41" s="53"/>
      <c r="AU41" s="53"/>
      <c r="AV41" s="72"/>
    </row>
    <row r="42" spans="1:49" ht="14.55" customHeight="1" x14ac:dyDescent="0.2">
      <c r="A42" s="60"/>
      <c r="B42" s="60"/>
      <c r="C42" s="69"/>
      <c r="D42" s="69"/>
      <c r="E42" s="189" t="s">
        <v>55</v>
      </c>
      <c r="F42" s="189"/>
      <c r="G42" s="189"/>
      <c r="H42" s="189"/>
      <c r="I42" s="189"/>
      <c r="J42" s="189"/>
      <c r="K42" s="189"/>
      <c r="L42" s="189"/>
      <c r="M42" s="198">
        <f>SUM(AQ50,AQ52,AQ54,AQ56,AQ58,AQ60,AQ62,AQ64,AQ66,AQ68,AQ70,AQ72,AQ74)</f>
        <v>24</v>
      </c>
      <c r="N42" s="198"/>
      <c r="O42" s="198"/>
      <c r="P42" s="198"/>
      <c r="Q42" s="198"/>
      <c r="R42" s="198"/>
      <c r="S42" s="198"/>
      <c r="T42" s="198"/>
      <c r="U42" s="199" t="s">
        <v>56</v>
      </c>
      <c r="V42" s="199"/>
      <c r="W42" s="200" t="s">
        <v>57</v>
      </c>
      <c r="X42" s="200"/>
      <c r="Y42" s="200"/>
      <c r="Z42" s="200"/>
      <c r="AA42" s="200"/>
      <c r="AB42" s="200"/>
      <c r="AC42" s="200"/>
      <c r="AD42" s="172" t="s">
        <v>58</v>
      </c>
      <c r="AE42" s="172"/>
      <c r="AF42" s="172"/>
      <c r="AG42" s="172"/>
      <c r="AH42" s="172"/>
      <c r="AI42" s="172"/>
      <c r="AJ42" s="172"/>
      <c r="AK42" s="172"/>
      <c r="AL42" s="172"/>
      <c r="AM42" s="172" t="s">
        <v>59</v>
      </c>
      <c r="AN42" s="172"/>
      <c r="AO42" s="172"/>
      <c r="AP42" s="172"/>
      <c r="AQ42" s="172"/>
      <c r="AR42" s="172"/>
      <c r="AS42" s="172"/>
      <c r="AT42" s="172"/>
      <c r="AU42" s="172"/>
      <c r="AV42" s="72"/>
    </row>
    <row r="43" spans="1:49" ht="20.100000000000001" customHeight="1" x14ac:dyDescent="0.2">
      <c r="C43" s="64"/>
      <c r="D43" s="64"/>
      <c r="E43" s="189"/>
      <c r="F43" s="189"/>
      <c r="G43" s="189"/>
      <c r="H43" s="189"/>
      <c r="I43" s="189"/>
      <c r="J43" s="189"/>
      <c r="K43" s="189"/>
      <c r="L43" s="189"/>
      <c r="M43" s="198"/>
      <c r="N43" s="198"/>
      <c r="O43" s="198"/>
      <c r="P43" s="198"/>
      <c r="Q43" s="198"/>
      <c r="R43" s="198"/>
      <c r="S43" s="198"/>
      <c r="T43" s="198"/>
      <c r="U43" s="199"/>
      <c r="V43" s="199"/>
      <c r="W43" s="200"/>
      <c r="X43" s="200"/>
      <c r="Y43" s="200"/>
      <c r="Z43" s="200"/>
      <c r="AA43" s="200"/>
      <c r="AB43" s="200"/>
      <c r="AC43" s="200"/>
      <c r="AD43" s="201">
        <f>VLOOKUP(M42,'非表示)支給対象月数'!C:D,2,0)</f>
        <v>1</v>
      </c>
      <c r="AE43" s="201"/>
      <c r="AF43" s="201"/>
      <c r="AG43" s="201"/>
      <c r="AH43" s="201"/>
      <c r="AI43" s="201"/>
      <c r="AJ43" s="201"/>
      <c r="AK43" s="200" t="s">
        <v>23</v>
      </c>
      <c r="AL43" s="200"/>
      <c r="AM43" s="252">
        <v>1</v>
      </c>
      <c r="AN43" s="252"/>
      <c r="AO43" s="252"/>
      <c r="AP43" s="252"/>
      <c r="AQ43" s="252"/>
      <c r="AR43" s="252"/>
      <c r="AS43" s="252"/>
      <c r="AT43" s="213" t="s">
        <v>23</v>
      </c>
      <c r="AU43" s="214"/>
      <c r="AV43" s="62"/>
      <c r="AW43" s="62"/>
    </row>
    <row r="45" spans="1:49" ht="30" customHeight="1" x14ac:dyDescent="0.2">
      <c r="E45" s="215" t="s">
        <v>74</v>
      </c>
      <c r="F45" s="216"/>
      <c r="G45" s="216"/>
      <c r="H45" s="216"/>
      <c r="I45" s="216"/>
      <c r="J45" s="216"/>
      <c r="K45" s="216"/>
      <c r="L45" s="216"/>
      <c r="M45" s="216"/>
      <c r="N45" s="216"/>
      <c r="O45" s="216"/>
      <c r="P45" s="216"/>
      <c r="Q45" s="216"/>
      <c r="R45" s="216"/>
      <c r="S45" s="216"/>
      <c r="T45" s="216"/>
      <c r="U45" s="216"/>
      <c r="V45" s="216"/>
      <c r="W45" s="216"/>
      <c r="X45" s="216"/>
      <c r="Y45" s="216"/>
      <c r="Z45" s="216"/>
      <c r="AA45" s="216"/>
      <c r="AB45" s="216"/>
      <c r="AC45" s="216"/>
      <c r="AD45" s="216"/>
      <c r="AE45" s="216"/>
      <c r="AF45" s="216"/>
      <c r="AG45" s="216"/>
      <c r="AH45" s="216"/>
      <c r="AI45" s="216"/>
      <c r="AJ45" s="216"/>
      <c r="AK45" s="216"/>
      <c r="AL45" s="216"/>
      <c r="AM45" s="216"/>
      <c r="AN45" s="216"/>
      <c r="AO45" s="216"/>
      <c r="AP45" s="216"/>
      <c r="AQ45" s="216"/>
      <c r="AR45" s="216"/>
      <c r="AS45" s="216"/>
      <c r="AT45" s="216"/>
      <c r="AU45" s="216"/>
    </row>
    <row r="46" spans="1:49" ht="30" customHeight="1" x14ac:dyDescent="0.2">
      <c r="A46" s="60"/>
      <c r="B46" s="60"/>
      <c r="E46" s="218" t="s">
        <v>75</v>
      </c>
      <c r="F46" s="219"/>
      <c r="G46" s="219"/>
      <c r="H46" s="219"/>
      <c r="I46" s="219"/>
      <c r="J46" s="219"/>
      <c r="K46" s="219"/>
      <c r="L46" s="220"/>
      <c r="M46" s="192" t="s">
        <v>280</v>
      </c>
      <c r="N46" s="193"/>
      <c r="O46" s="193"/>
      <c r="P46" s="193"/>
      <c r="Q46" s="193"/>
      <c r="R46" s="193"/>
      <c r="S46" s="193"/>
      <c r="T46" s="193"/>
      <c r="U46" s="193"/>
      <c r="V46" s="193"/>
      <c r="W46" s="193"/>
      <c r="X46" s="193"/>
      <c r="Y46" s="193"/>
      <c r="Z46" s="193"/>
      <c r="AA46" s="193"/>
      <c r="AB46" s="193"/>
      <c r="AC46" s="193"/>
      <c r="AD46" s="193"/>
      <c r="AE46" s="193"/>
      <c r="AF46" s="193"/>
      <c r="AG46" s="193"/>
      <c r="AH46" s="193"/>
      <c r="AI46" s="193"/>
      <c r="AJ46" s="193"/>
      <c r="AK46" s="193"/>
      <c r="AL46" s="194"/>
      <c r="AM46" s="254" t="s">
        <v>43</v>
      </c>
      <c r="AN46" s="255"/>
      <c r="AO46" s="255"/>
      <c r="AP46" s="255"/>
      <c r="AQ46" s="255"/>
      <c r="AR46" s="255"/>
      <c r="AS46" s="255"/>
      <c r="AT46" s="255"/>
      <c r="AU46" s="256"/>
    </row>
    <row r="47" spans="1:49" ht="14.55" customHeight="1" x14ac:dyDescent="0.2">
      <c r="C47" s="64"/>
      <c r="D47" s="64"/>
      <c r="E47" s="75"/>
      <c r="F47" s="64"/>
      <c r="G47" s="64"/>
      <c r="H47" s="62"/>
      <c r="I47" s="62"/>
      <c r="J47" s="62"/>
      <c r="K47" s="62"/>
      <c r="L47" s="62"/>
      <c r="M47" s="62"/>
      <c r="N47" s="62"/>
      <c r="O47" s="62"/>
      <c r="P47" s="62"/>
      <c r="Q47" s="62"/>
      <c r="T47" s="64"/>
      <c r="U47" s="64"/>
      <c r="V47" s="64"/>
      <c r="W47" s="64"/>
      <c r="X47" s="64"/>
      <c r="Y47" s="64"/>
      <c r="Z47" s="64"/>
      <c r="AA47" s="64"/>
      <c r="AB47" s="64"/>
      <c r="AC47" s="64"/>
      <c r="AD47" s="64"/>
      <c r="AL47" s="64"/>
      <c r="AM47" s="62"/>
      <c r="AN47" s="62"/>
      <c r="AO47" s="62"/>
      <c r="AP47" s="62"/>
      <c r="AQ47" s="62"/>
      <c r="AR47" s="62"/>
      <c r="AS47" s="62"/>
      <c r="AT47" s="62"/>
      <c r="AU47" s="62"/>
      <c r="AV47" s="62"/>
      <c r="AW47" s="62"/>
    </row>
    <row r="48" spans="1:49" ht="18" customHeight="1" thickBot="1" x14ac:dyDescent="0.25">
      <c r="C48" s="64" t="s">
        <v>24</v>
      </c>
      <c r="D48" s="64" t="s">
        <v>24</v>
      </c>
      <c r="E48" s="217" t="s">
        <v>281</v>
      </c>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c r="AJ48" s="217"/>
      <c r="AK48" s="217"/>
      <c r="AL48" s="217"/>
      <c r="AM48" s="217"/>
      <c r="AN48" s="217"/>
      <c r="AO48" s="217"/>
      <c r="AP48" s="217"/>
      <c r="AQ48" s="217"/>
      <c r="AR48" s="217"/>
      <c r="AS48" s="217"/>
      <c r="AT48" s="217"/>
      <c r="AU48" s="62"/>
      <c r="AV48" s="62"/>
      <c r="AW48" s="62"/>
    </row>
    <row r="49" spans="1:54" ht="21" customHeight="1" x14ac:dyDescent="0.2">
      <c r="C49" s="64"/>
      <c r="D49" s="64"/>
      <c r="E49" s="249" t="s">
        <v>60</v>
      </c>
      <c r="F49" s="250"/>
      <c r="G49" s="250"/>
      <c r="H49" s="250"/>
      <c r="I49" s="251"/>
      <c r="J49" s="78">
        <v>1</v>
      </c>
      <c r="K49" s="79">
        <v>2</v>
      </c>
      <c r="L49" s="79">
        <v>3</v>
      </c>
      <c r="M49" s="79">
        <v>4</v>
      </c>
      <c r="N49" s="79">
        <v>5</v>
      </c>
      <c r="O49" s="79">
        <v>6</v>
      </c>
      <c r="P49" s="79">
        <v>7</v>
      </c>
      <c r="Q49" s="79">
        <v>8</v>
      </c>
      <c r="R49" s="79">
        <v>9</v>
      </c>
      <c r="S49" s="79">
        <v>10</v>
      </c>
      <c r="T49" s="79">
        <v>11</v>
      </c>
      <c r="U49" s="79">
        <v>12</v>
      </c>
      <c r="V49" s="79">
        <v>13</v>
      </c>
      <c r="W49" s="79">
        <v>14</v>
      </c>
      <c r="X49" s="79">
        <v>15</v>
      </c>
      <c r="Y49" s="79">
        <v>16</v>
      </c>
      <c r="Z49" s="79">
        <v>17</v>
      </c>
      <c r="AA49" s="79">
        <v>18</v>
      </c>
      <c r="AB49" s="79">
        <v>19</v>
      </c>
      <c r="AC49" s="79">
        <v>20</v>
      </c>
      <c r="AD49" s="79">
        <v>21</v>
      </c>
      <c r="AE49" s="79">
        <v>22</v>
      </c>
      <c r="AF49" s="79">
        <v>23</v>
      </c>
      <c r="AG49" s="79">
        <v>24</v>
      </c>
      <c r="AH49" s="79">
        <v>25</v>
      </c>
      <c r="AI49" s="79">
        <v>26</v>
      </c>
      <c r="AJ49" s="79">
        <v>27</v>
      </c>
      <c r="AK49" s="79">
        <v>28</v>
      </c>
      <c r="AL49" s="79">
        <v>29</v>
      </c>
      <c r="AM49" s="79">
        <v>30</v>
      </c>
      <c r="AN49" s="80">
        <v>31</v>
      </c>
      <c r="AO49" s="62"/>
      <c r="AP49" s="64"/>
      <c r="AQ49" s="200" t="s">
        <v>61</v>
      </c>
      <c r="AR49" s="200"/>
      <c r="AS49" s="200"/>
      <c r="AT49" s="200"/>
      <c r="AU49" s="62"/>
      <c r="AV49" s="62"/>
      <c r="AW49" s="62"/>
      <c r="BB49" s="91"/>
    </row>
    <row r="50" spans="1:54" ht="25.05" customHeight="1" thickBot="1" x14ac:dyDescent="0.25">
      <c r="C50" s="76" t="str">
        <f>E49&amp;E50</f>
        <v>2025年7</v>
      </c>
      <c r="D50" s="76" t="str">
        <f>IF($AR$19&lt;1,"","●")</f>
        <v>●</v>
      </c>
      <c r="E50" s="244">
        <v>7</v>
      </c>
      <c r="F50" s="245"/>
      <c r="G50" s="245"/>
      <c r="H50" s="207" t="s">
        <v>62</v>
      </c>
      <c r="I50" s="208"/>
      <c r="J50" s="99"/>
      <c r="K50" s="100"/>
      <c r="L50" s="100"/>
      <c r="M50" s="100"/>
      <c r="N50" s="107"/>
      <c r="O50" s="107"/>
      <c r="P50" s="107"/>
      <c r="Q50" s="107"/>
      <c r="R50" s="107"/>
      <c r="S50" s="107"/>
      <c r="T50" s="107"/>
      <c r="U50" s="107"/>
      <c r="V50" s="107"/>
      <c r="W50" s="107"/>
      <c r="X50" s="107"/>
      <c r="Y50" s="107"/>
      <c r="Z50" s="107"/>
      <c r="AA50" s="107"/>
      <c r="AB50" s="107"/>
      <c r="AC50" s="107"/>
      <c r="AD50" s="107"/>
      <c r="AE50" s="88" t="s">
        <v>63</v>
      </c>
      <c r="AF50" s="88" t="s">
        <v>63</v>
      </c>
      <c r="AG50" s="88" t="s">
        <v>63</v>
      </c>
      <c r="AH50" s="88" t="s">
        <v>63</v>
      </c>
      <c r="AI50" s="88" t="s">
        <v>63</v>
      </c>
      <c r="AJ50" s="88" t="s">
        <v>63</v>
      </c>
      <c r="AK50" s="88" t="s">
        <v>63</v>
      </c>
      <c r="AL50" s="88" t="s">
        <v>63</v>
      </c>
      <c r="AM50" s="88" t="s">
        <v>63</v>
      </c>
      <c r="AN50" s="89" t="s">
        <v>63</v>
      </c>
      <c r="AO50" s="62"/>
      <c r="AP50" s="64"/>
      <c r="AQ50" s="201">
        <f>COUNTIF(J50:AN50,"○")</f>
        <v>10</v>
      </c>
      <c r="AR50" s="201"/>
      <c r="AS50" s="201"/>
      <c r="AT50" s="201"/>
      <c r="AU50" s="62"/>
      <c r="AV50" s="62"/>
      <c r="AW50" s="62"/>
      <c r="BB50" s="91"/>
    </row>
    <row r="51" spans="1:54" ht="16.350000000000001" customHeight="1" x14ac:dyDescent="0.2">
      <c r="A51" s="105"/>
      <c r="B51" s="105"/>
      <c r="C51" s="105"/>
      <c r="D51" s="105"/>
      <c r="E51" s="241" t="s">
        <v>60</v>
      </c>
      <c r="F51" s="242"/>
      <c r="G51" s="242"/>
      <c r="H51" s="242"/>
      <c r="I51" s="243"/>
      <c r="J51" s="78">
        <v>1</v>
      </c>
      <c r="K51" s="79">
        <v>2</v>
      </c>
      <c r="L51" s="79">
        <v>3</v>
      </c>
      <c r="M51" s="79">
        <v>4</v>
      </c>
      <c r="N51" s="79">
        <v>5</v>
      </c>
      <c r="O51" s="79">
        <v>6</v>
      </c>
      <c r="P51" s="79">
        <v>7</v>
      </c>
      <c r="Q51" s="79">
        <v>8</v>
      </c>
      <c r="R51" s="79">
        <v>9</v>
      </c>
      <c r="S51" s="79">
        <v>10</v>
      </c>
      <c r="T51" s="79">
        <v>11</v>
      </c>
      <c r="U51" s="79">
        <v>12</v>
      </c>
      <c r="V51" s="79">
        <v>13</v>
      </c>
      <c r="W51" s="79">
        <v>14</v>
      </c>
      <c r="X51" s="79">
        <v>15</v>
      </c>
      <c r="Y51" s="79">
        <v>16</v>
      </c>
      <c r="Z51" s="79">
        <v>17</v>
      </c>
      <c r="AA51" s="79">
        <v>18</v>
      </c>
      <c r="AB51" s="79">
        <v>19</v>
      </c>
      <c r="AC51" s="79">
        <v>20</v>
      </c>
      <c r="AD51" s="79">
        <v>21</v>
      </c>
      <c r="AE51" s="79">
        <v>22</v>
      </c>
      <c r="AF51" s="79">
        <v>23</v>
      </c>
      <c r="AG51" s="79">
        <v>24</v>
      </c>
      <c r="AH51" s="79">
        <v>25</v>
      </c>
      <c r="AI51" s="79">
        <v>26</v>
      </c>
      <c r="AJ51" s="79">
        <v>27</v>
      </c>
      <c r="AK51" s="79">
        <v>28</v>
      </c>
      <c r="AL51" s="79">
        <v>29</v>
      </c>
      <c r="AM51" s="79">
        <v>30</v>
      </c>
      <c r="AN51" s="80">
        <v>31</v>
      </c>
      <c r="AO51" s="105"/>
      <c r="AP51" s="105"/>
      <c r="AQ51" s="105"/>
      <c r="AR51" s="105"/>
      <c r="AS51" s="105"/>
      <c r="AT51" s="105"/>
      <c r="AU51" s="62"/>
      <c r="AV51" s="62"/>
      <c r="AW51" s="62"/>
    </row>
    <row r="52" spans="1:54" ht="25.05" customHeight="1" thickBot="1" x14ac:dyDescent="0.25">
      <c r="C52" s="76" t="str">
        <f>E51&amp;E52</f>
        <v>2025年8</v>
      </c>
      <c r="D52" s="76" t="str">
        <f>IF($AR$19&lt;2,"","●")</f>
        <v/>
      </c>
      <c r="E52" s="244">
        <v>8</v>
      </c>
      <c r="F52" s="245"/>
      <c r="G52" s="245"/>
      <c r="H52" s="207" t="s">
        <v>62</v>
      </c>
      <c r="I52" s="208"/>
      <c r="J52" s="87" t="s">
        <v>63</v>
      </c>
      <c r="K52" s="88" t="s">
        <v>63</v>
      </c>
      <c r="L52" s="88" t="s">
        <v>63</v>
      </c>
      <c r="M52" s="88" t="s">
        <v>63</v>
      </c>
      <c r="N52" s="88" t="s">
        <v>63</v>
      </c>
      <c r="O52" s="88" t="s">
        <v>63</v>
      </c>
      <c r="P52" s="88" t="s">
        <v>63</v>
      </c>
      <c r="Q52" s="88" t="s">
        <v>63</v>
      </c>
      <c r="R52" s="88" t="s">
        <v>63</v>
      </c>
      <c r="S52" s="88" t="s">
        <v>63</v>
      </c>
      <c r="T52" s="88" t="s">
        <v>63</v>
      </c>
      <c r="U52" s="107"/>
      <c r="V52" s="107"/>
      <c r="W52" s="88" t="s">
        <v>63</v>
      </c>
      <c r="X52" s="88" t="s">
        <v>63</v>
      </c>
      <c r="Y52" s="88" t="s">
        <v>63</v>
      </c>
      <c r="Z52" s="107"/>
      <c r="AA52" s="107"/>
      <c r="AB52" s="107"/>
      <c r="AC52" s="107"/>
      <c r="AD52" s="107"/>
      <c r="AE52" s="107"/>
      <c r="AF52" s="107"/>
      <c r="AG52" s="107"/>
      <c r="AH52" s="107"/>
      <c r="AI52" s="107"/>
      <c r="AJ52" s="107"/>
      <c r="AK52" s="107"/>
      <c r="AL52" s="107"/>
      <c r="AM52" s="107"/>
      <c r="AN52" s="101"/>
      <c r="AO52" s="62"/>
      <c r="AP52" s="64"/>
      <c r="AQ52" s="201">
        <f>COUNTIF(J52:AN52,"○")</f>
        <v>14</v>
      </c>
      <c r="AR52" s="201"/>
      <c r="AS52" s="201"/>
      <c r="AT52" s="201"/>
      <c r="AU52" s="64"/>
      <c r="AV52" s="64"/>
      <c r="AW52" s="62"/>
    </row>
    <row r="53" spans="1:54" ht="16.350000000000001" customHeight="1" x14ac:dyDescent="0.2">
      <c r="A53" s="105"/>
      <c r="B53" s="105"/>
      <c r="C53" s="105"/>
      <c r="D53" s="105"/>
      <c r="E53" s="246"/>
      <c r="F53" s="247"/>
      <c r="G53" s="247"/>
      <c r="H53" s="247"/>
      <c r="I53" s="248"/>
      <c r="J53" s="78">
        <v>1</v>
      </c>
      <c r="K53" s="79">
        <v>2</v>
      </c>
      <c r="L53" s="79">
        <v>3</v>
      </c>
      <c r="M53" s="79">
        <v>4</v>
      </c>
      <c r="N53" s="79">
        <v>5</v>
      </c>
      <c r="O53" s="79">
        <v>6</v>
      </c>
      <c r="P53" s="79">
        <v>7</v>
      </c>
      <c r="Q53" s="79">
        <v>8</v>
      </c>
      <c r="R53" s="79">
        <v>9</v>
      </c>
      <c r="S53" s="79">
        <v>10</v>
      </c>
      <c r="T53" s="79">
        <v>11</v>
      </c>
      <c r="U53" s="79">
        <v>12</v>
      </c>
      <c r="V53" s="79">
        <v>13</v>
      </c>
      <c r="W53" s="79">
        <v>14</v>
      </c>
      <c r="X53" s="79">
        <v>15</v>
      </c>
      <c r="Y53" s="79">
        <v>16</v>
      </c>
      <c r="Z53" s="79">
        <v>17</v>
      </c>
      <c r="AA53" s="79">
        <v>18</v>
      </c>
      <c r="AB53" s="79">
        <v>19</v>
      </c>
      <c r="AC53" s="79">
        <v>20</v>
      </c>
      <c r="AD53" s="79">
        <v>21</v>
      </c>
      <c r="AE53" s="79">
        <v>22</v>
      </c>
      <c r="AF53" s="79">
        <v>23</v>
      </c>
      <c r="AG53" s="79">
        <v>24</v>
      </c>
      <c r="AH53" s="79">
        <v>25</v>
      </c>
      <c r="AI53" s="79">
        <v>26</v>
      </c>
      <c r="AJ53" s="79">
        <v>27</v>
      </c>
      <c r="AK53" s="79">
        <v>28</v>
      </c>
      <c r="AL53" s="79">
        <v>29</v>
      </c>
      <c r="AM53" s="79">
        <v>30</v>
      </c>
      <c r="AN53" s="80">
        <v>31</v>
      </c>
      <c r="AO53" s="105"/>
      <c r="AP53" s="105"/>
      <c r="AQ53" s="105"/>
      <c r="AR53" s="105"/>
      <c r="AS53" s="105"/>
      <c r="AT53" s="105"/>
      <c r="AU53" s="62"/>
      <c r="AV53" s="62"/>
      <c r="AW53" s="62"/>
    </row>
    <row r="54" spans="1:54" ht="25.05" customHeight="1" thickBot="1" x14ac:dyDescent="0.25">
      <c r="C54" s="76" t="str">
        <f>E53&amp;E54</f>
        <v/>
      </c>
      <c r="D54" s="76" t="str">
        <f>IF($AR$19&lt;3,"","●")</f>
        <v/>
      </c>
      <c r="E54" s="221"/>
      <c r="F54" s="222"/>
      <c r="G54" s="222"/>
      <c r="H54" s="223" t="s">
        <v>62</v>
      </c>
      <c r="I54" s="224"/>
      <c r="J54" s="102"/>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c r="AN54" s="104"/>
      <c r="AO54" s="62"/>
      <c r="AP54" s="64"/>
      <c r="AQ54" s="201">
        <f>COUNTIF(J54:AN54,"○")</f>
        <v>0</v>
      </c>
      <c r="AR54" s="201"/>
      <c r="AS54" s="201"/>
      <c r="AT54" s="201"/>
      <c r="AU54" s="64"/>
      <c r="AV54" s="64"/>
      <c r="AW54" s="62"/>
    </row>
    <row r="55" spans="1:54" ht="16.350000000000001" customHeight="1" x14ac:dyDescent="0.2">
      <c r="A55" s="105"/>
      <c r="B55" s="105"/>
      <c r="C55" s="105"/>
      <c r="D55" s="105"/>
      <c r="E55" s="225"/>
      <c r="F55" s="226"/>
      <c r="G55" s="226"/>
      <c r="H55" s="226"/>
      <c r="I55" s="227"/>
      <c r="J55" s="84">
        <v>1</v>
      </c>
      <c r="K55" s="85">
        <v>2</v>
      </c>
      <c r="L55" s="85">
        <v>3</v>
      </c>
      <c r="M55" s="85">
        <v>4</v>
      </c>
      <c r="N55" s="85">
        <v>5</v>
      </c>
      <c r="O55" s="85">
        <v>6</v>
      </c>
      <c r="P55" s="85">
        <v>7</v>
      </c>
      <c r="Q55" s="85">
        <v>8</v>
      </c>
      <c r="R55" s="85">
        <v>9</v>
      </c>
      <c r="S55" s="85">
        <v>10</v>
      </c>
      <c r="T55" s="85">
        <v>11</v>
      </c>
      <c r="U55" s="85">
        <v>12</v>
      </c>
      <c r="V55" s="85">
        <v>13</v>
      </c>
      <c r="W55" s="85">
        <v>14</v>
      </c>
      <c r="X55" s="85">
        <v>15</v>
      </c>
      <c r="Y55" s="85">
        <v>16</v>
      </c>
      <c r="Z55" s="85">
        <v>17</v>
      </c>
      <c r="AA55" s="85">
        <v>18</v>
      </c>
      <c r="AB55" s="85">
        <v>19</v>
      </c>
      <c r="AC55" s="85">
        <v>20</v>
      </c>
      <c r="AD55" s="85">
        <v>21</v>
      </c>
      <c r="AE55" s="85">
        <v>22</v>
      </c>
      <c r="AF55" s="85">
        <v>23</v>
      </c>
      <c r="AG55" s="85">
        <v>24</v>
      </c>
      <c r="AH55" s="85">
        <v>25</v>
      </c>
      <c r="AI55" s="85">
        <v>26</v>
      </c>
      <c r="AJ55" s="85">
        <v>27</v>
      </c>
      <c r="AK55" s="85">
        <v>28</v>
      </c>
      <c r="AL55" s="85">
        <v>29</v>
      </c>
      <c r="AM55" s="85">
        <v>30</v>
      </c>
      <c r="AN55" s="86">
        <v>31</v>
      </c>
      <c r="AO55" s="105"/>
      <c r="AP55" s="105"/>
      <c r="AQ55" s="105"/>
      <c r="AR55" s="105"/>
      <c r="AS55" s="105"/>
      <c r="AT55" s="105"/>
      <c r="AU55" s="62"/>
      <c r="AV55" s="62"/>
      <c r="AW55" s="62"/>
    </row>
    <row r="56" spans="1:54" ht="25.05" customHeight="1" thickBot="1" x14ac:dyDescent="0.25">
      <c r="C56" s="76" t="str">
        <f>E55&amp;E56</f>
        <v/>
      </c>
      <c r="D56" s="76" t="str">
        <f>IF($AR$19&lt;4,"","●")</f>
        <v/>
      </c>
      <c r="E56" s="221"/>
      <c r="F56" s="222"/>
      <c r="G56" s="222"/>
      <c r="H56" s="223" t="s">
        <v>62</v>
      </c>
      <c r="I56" s="224"/>
      <c r="J56" s="102"/>
      <c r="K56" s="103"/>
      <c r="L56" s="103"/>
      <c r="M56" s="103"/>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c r="AL56" s="103"/>
      <c r="AM56" s="103"/>
      <c r="AN56" s="104"/>
      <c r="AO56" s="62"/>
      <c r="AP56" s="64"/>
      <c r="AQ56" s="201">
        <f>COUNTIF(J56:AN56,"○")</f>
        <v>0</v>
      </c>
      <c r="AR56" s="201"/>
      <c r="AS56" s="201"/>
      <c r="AT56" s="201"/>
      <c r="AU56" s="64"/>
      <c r="AV56" s="64"/>
      <c r="AW56" s="62"/>
    </row>
    <row r="57" spans="1:54" ht="16.350000000000001" customHeight="1" x14ac:dyDescent="0.2">
      <c r="A57" s="105"/>
      <c r="B57" s="105"/>
      <c r="C57" s="105"/>
      <c r="D57" s="105"/>
      <c r="E57" s="225"/>
      <c r="F57" s="226"/>
      <c r="G57" s="226"/>
      <c r="H57" s="226"/>
      <c r="I57" s="227"/>
      <c r="J57" s="84">
        <v>1</v>
      </c>
      <c r="K57" s="85">
        <v>2</v>
      </c>
      <c r="L57" s="85">
        <v>3</v>
      </c>
      <c r="M57" s="85">
        <v>4</v>
      </c>
      <c r="N57" s="85">
        <v>5</v>
      </c>
      <c r="O57" s="85">
        <v>6</v>
      </c>
      <c r="P57" s="85">
        <v>7</v>
      </c>
      <c r="Q57" s="85">
        <v>8</v>
      </c>
      <c r="R57" s="85">
        <v>9</v>
      </c>
      <c r="S57" s="85">
        <v>10</v>
      </c>
      <c r="T57" s="85">
        <v>11</v>
      </c>
      <c r="U57" s="85">
        <v>12</v>
      </c>
      <c r="V57" s="85">
        <v>13</v>
      </c>
      <c r="W57" s="85">
        <v>14</v>
      </c>
      <c r="X57" s="85">
        <v>15</v>
      </c>
      <c r="Y57" s="85">
        <v>16</v>
      </c>
      <c r="Z57" s="85">
        <v>17</v>
      </c>
      <c r="AA57" s="85">
        <v>18</v>
      </c>
      <c r="AB57" s="85">
        <v>19</v>
      </c>
      <c r="AC57" s="85">
        <v>20</v>
      </c>
      <c r="AD57" s="85">
        <v>21</v>
      </c>
      <c r="AE57" s="85">
        <v>22</v>
      </c>
      <c r="AF57" s="85">
        <v>23</v>
      </c>
      <c r="AG57" s="85">
        <v>24</v>
      </c>
      <c r="AH57" s="85">
        <v>25</v>
      </c>
      <c r="AI57" s="85">
        <v>26</v>
      </c>
      <c r="AJ57" s="85">
        <v>27</v>
      </c>
      <c r="AK57" s="85">
        <v>28</v>
      </c>
      <c r="AL57" s="85">
        <v>29</v>
      </c>
      <c r="AM57" s="85">
        <v>30</v>
      </c>
      <c r="AN57" s="86">
        <v>31</v>
      </c>
      <c r="AO57" s="105"/>
      <c r="AP57" s="105"/>
      <c r="AQ57" s="105"/>
      <c r="AR57" s="105"/>
      <c r="AS57" s="105"/>
      <c r="AT57" s="105"/>
      <c r="AU57" s="62"/>
      <c r="AV57" s="62"/>
      <c r="AW57" s="62"/>
    </row>
    <row r="58" spans="1:54" ht="25.05" customHeight="1" thickBot="1" x14ac:dyDescent="0.25">
      <c r="C58" s="76" t="str">
        <f>E57&amp;E58</f>
        <v/>
      </c>
      <c r="D58" s="76" t="str">
        <f>IF($AR$19&lt;5,"","●")</f>
        <v/>
      </c>
      <c r="E58" s="221"/>
      <c r="F58" s="222"/>
      <c r="G58" s="222"/>
      <c r="H58" s="223" t="s">
        <v>62</v>
      </c>
      <c r="I58" s="224"/>
      <c r="J58" s="102"/>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c r="AL58" s="103"/>
      <c r="AM58" s="103"/>
      <c r="AN58" s="104"/>
      <c r="AO58" s="62"/>
      <c r="AP58" s="64"/>
      <c r="AQ58" s="201">
        <f>COUNTIF(J58:AN58,"○")</f>
        <v>0</v>
      </c>
      <c r="AR58" s="201"/>
      <c r="AS58" s="201"/>
      <c r="AT58" s="201"/>
      <c r="AU58" s="64"/>
      <c r="AV58" s="64"/>
      <c r="AW58" s="62"/>
    </row>
    <row r="59" spans="1:54" ht="16.350000000000001" customHeight="1" x14ac:dyDescent="0.2">
      <c r="A59" s="105"/>
      <c r="B59" s="105"/>
      <c r="C59" s="105"/>
      <c r="D59" s="105"/>
      <c r="E59" s="209"/>
      <c r="F59" s="210"/>
      <c r="G59" s="210"/>
      <c r="H59" s="210"/>
      <c r="I59" s="211"/>
      <c r="J59" s="84">
        <v>1</v>
      </c>
      <c r="K59" s="85">
        <v>2</v>
      </c>
      <c r="L59" s="85">
        <v>3</v>
      </c>
      <c r="M59" s="85">
        <v>4</v>
      </c>
      <c r="N59" s="85">
        <v>5</v>
      </c>
      <c r="O59" s="85">
        <v>6</v>
      </c>
      <c r="P59" s="85">
        <v>7</v>
      </c>
      <c r="Q59" s="85">
        <v>8</v>
      </c>
      <c r="R59" s="85">
        <v>9</v>
      </c>
      <c r="S59" s="85">
        <v>10</v>
      </c>
      <c r="T59" s="85">
        <v>11</v>
      </c>
      <c r="U59" s="85">
        <v>12</v>
      </c>
      <c r="V59" s="85">
        <v>13</v>
      </c>
      <c r="W59" s="85">
        <v>14</v>
      </c>
      <c r="X59" s="85">
        <v>15</v>
      </c>
      <c r="Y59" s="85">
        <v>16</v>
      </c>
      <c r="Z59" s="85">
        <v>17</v>
      </c>
      <c r="AA59" s="85">
        <v>18</v>
      </c>
      <c r="AB59" s="85">
        <v>19</v>
      </c>
      <c r="AC59" s="85">
        <v>20</v>
      </c>
      <c r="AD59" s="85">
        <v>21</v>
      </c>
      <c r="AE59" s="85">
        <v>22</v>
      </c>
      <c r="AF59" s="85">
        <v>23</v>
      </c>
      <c r="AG59" s="85">
        <v>24</v>
      </c>
      <c r="AH59" s="85">
        <v>25</v>
      </c>
      <c r="AI59" s="85">
        <v>26</v>
      </c>
      <c r="AJ59" s="85">
        <v>27</v>
      </c>
      <c r="AK59" s="85">
        <v>28</v>
      </c>
      <c r="AL59" s="85">
        <v>29</v>
      </c>
      <c r="AM59" s="85">
        <v>30</v>
      </c>
      <c r="AN59" s="86">
        <v>31</v>
      </c>
      <c r="AO59" s="105"/>
      <c r="AP59" s="105"/>
      <c r="AQ59" s="105"/>
      <c r="AR59" s="105"/>
      <c r="AS59" s="105"/>
      <c r="AT59" s="105"/>
      <c r="AU59" s="62"/>
      <c r="AV59" s="62"/>
      <c r="AW59" s="62"/>
    </row>
    <row r="60" spans="1:54" ht="25.05" customHeight="1" thickBot="1" x14ac:dyDescent="0.25">
      <c r="C60" s="76" t="str">
        <f>E59&amp;E60</f>
        <v/>
      </c>
      <c r="D60" s="76" t="str">
        <f>IF($AR$19&lt;6,"","●")</f>
        <v/>
      </c>
      <c r="E60" s="233"/>
      <c r="F60" s="234"/>
      <c r="G60" s="235"/>
      <c r="H60" s="236" t="s">
        <v>62</v>
      </c>
      <c r="I60" s="237"/>
      <c r="J60" s="102"/>
      <c r="K60" s="103"/>
      <c r="L60" s="103"/>
      <c r="M60" s="103"/>
      <c r="N60" s="103"/>
      <c r="O60" s="103"/>
      <c r="P60" s="103"/>
      <c r="Q60" s="103"/>
      <c r="R60" s="103"/>
      <c r="S60" s="103"/>
      <c r="T60" s="103"/>
      <c r="U60" s="103"/>
      <c r="V60" s="103"/>
      <c r="W60" s="103"/>
      <c r="X60" s="103"/>
      <c r="Y60" s="103"/>
      <c r="Z60" s="103"/>
      <c r="AA60" s="103"/>
      <c r="AB60" s="103"/>
      <c r="AC60" s="103"/>
      <c r="AD60" s="103"/>
      <c r="AE60" s="103"/>
      <c r="AF60" s="103"/>
      <c r="AG60" s="103"/>
      <c r="AH60" s="103"/>
      <c r="AI60" s="103"/>
      <c r="AJ60" s="103"/>
      <c r="AK60" s="103"/>
      <c r="AL60" s="103"/>
      <c r="AM60" s="103"/>
      <c r="AN60" s="104"/>
      <c r="AO60" s="62"/>
      <c r="AP60" s="64"/>
      <c r="AQ60" s="238">
        <f>COUNTIF(J60:AN60,"○")</f>
        <v>0</v>
      </c>
      <c r="AR60" s="239"/>
      <c r="AS60" s="239"/>
      <c r="AT60" s="240"/>
      <c r="AU60" s="64"/>
      <c r="AV60" s="64"/>
    </row>
    <row r="61" spans="1:54" ht="16.350000000000001" hidden="1" customHeight="1" x14ac:dyDescent="0.2">
      <c r="A61" s="105"/>
      <c r="B61" s="105"/>
      <c r="C61" s="105"/>
      <c r="D61" s="105"/>
      <c r="E61" s="209" t="s">
        <v>64</v>
      </c>
      <c r="F61" s="210"/>
      <c r="G61" s="210"/>
      <c r="H61" s="210"/>
      <c r="I61" s="211"/>
      <c r="J61" s="84">
        <v>1</v>
      </c>
      <c r="K61" s="85">
        <v>2</v>
      </c>
      <c r="L61" s="85">
        <v>3</v>
      </c>
      <c r="M61" s="85">
        <v>4</v>
      </c>
      <c r="N61" s="85">
        <v>5</v>
      </c>
      <c r="O61" s="85">
        <v>6</v>
      </c>
      <c r="P61" s="85">
        <v>7</v>
      </c>
      <c r="Q61" s="85">
        <v>8</v>
      </c>
      <c r="R61" s="85">
        <v>9</v>
      </c>
      <c r="S61" s="85">
        <v>10</v>
      </c>
      <c r="T61" s="85">
        <v>11</v>
      </c>
      <c r="U61" s="85">
        <v>12</v>
      </c>
      <c r="V61" s="85">
        <v>13</v>
      </c>
      <c r="W61" s="85">
        <v>14</v>
      </c>
      <c r="X61" s="85">
        <v>15</v>
      </c>
      <c r="Y61" s="85">
        <v>16</v>
      </c>
      <c r="Z61" s="85">
        <v>17</v>
      </c>
      <c r="AA61" s="85">
        <v>18</v>
      </c>
      <c r="AB61" s="85">
        <v>19</v>
      </c>
      <c r="AC61" s="85">
        <v>20</v>
      </c>
      <c r="AD61" s="85">
        <v>21</v>
      </c>
      <c r="AE61" s="85">
        <v>22</v>
      </c>
      <c r="AF61" s="85">
        <v>23</v>
      </c>
      <c r="AG61" s="85">
        <v>24</v>
      </c>
      <c r="AH61" s="85">
        <v>25</v>
      </c>
      <c r="AI61" s="85">
        <v>26</v>
      </c>
      <c r="AJ61" s="85">
        <v>27</v>
      </c>
      <c r="AK61" s="85">
        <v>28</v>
      </c>
      <c r="AL61" s="85">
        <v>29</v>
      </c>
      <c r="AM61" s="85">
        <v>30</v>
      </c>
      <c r="AN61" s="86">
        <v>31</v>
      </c>
      <c r="AO61" s="105"/>
      <c r="AP61" s="105"/>
      <c r="AQ61" s="105"/>
      <c r="AR61" s="105"/>
      <c r="AS61" s="105"/>
      <c r="AT61" s="105"/>
      <c r="AU61" s="62"/>
      <c r="AV61" s="62"/>
      <c r="AW61" s="62"/>
    </row>
    <row r="62" spans="1:54" ht="25.05" hidden="1" customHeight="1" thickBot="1" x14ac:dyDescent="0.25">
      <c r="C62" s="76" t="str">
        <f>E61&amp;E62</f>
        <v>選択</v>
      </c>
      <c r="D62" s="76" t="str">
        <f>IF($AR$19&lt;7,"","●")</f>
        <v/>
      </c>
      <c r="E62" s="233"/>
      <c r="F62" s="234"/>
      <c r="G62" s="235"/>
      <c r="H62" s="236" t="s">
        <v>62</v>
      </c>
      <c r="I62" s="237"/>
      <c r="J62" s="81"/>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3"/>
      <c r="AO62" s="62"/>
      <c r="AP62" s="64"/>
      <c r="AQ62" s="238">
        <f>COUNTIF(J62:AN62,"○")</f>
        <v>0</v>
      </c>
      <c r="AR62" s="239"/>
      <c r="AS62" s="239"/>
      <c r="AT62" s="240"/>
      <c r="AU62" s="64"/>
      <c r="AV62" s="64"/>
    </row>
    <row r="63" spans="1:54" ht="16.350000000000001" hidden="1" customHeight="1" x14ac:dyDescent="0.2">
      <c r="A63" s="105"/>
      <c r="B63" s="105"/>
      <c r="C63" s="105"/>
      <c r="D63" s="105"/>
      <c r="E63" s="209" t="s">
        <v>64</v>
      </c>
      <c r="F63" s="210"/>
      <c r="G63" s="210"/>
      <c r="H63" s="210"/>
      <c r="I63" s="211"/>
      <c r="J63" s="84">
        <v>1</v>
      </c>
      <c r="K63" s="85">
        <v>2</v>
      </c>
      <c r="L63" s="85">
        <v>3</v>
      </c>
      <c r="M63" s="85">
        <v>4</v>
      </c>
      <c r="N63" s="85">
        <v>5</v>
      </c>
      <c r="O63" s="85">
        <v>6</v>
      </c>
      <c r="P63" s="85">
        <v>7</v>
      </c>
      <c r="Q63" s="85">
        <v>8</v>
      </c>
      <c r="R63" s="85">
        <v>9</v>
      </c>
      <c r="S63" s="85">
        <v>10</v>
      </c>
      <c r="T63" s="85">
        <v>11</v>
      </c>
      <c r="U63" s="85">
        <v>12</v>
      </c>
      <c r="V63" s="85">
        <v>13</v>
      </c>
      <c r="W63" s="85">
        <v>14</v>
      </c>
      <c r="X63" s="85">
        <v>15</v>
      </c>
      <c r="Y63" s="85">
        <v>16</v>
      </c>
      <c r="Z63" s="85">
        <v>17</v>
      </c>
      <c r="AA63" s="85">
        <v>18</v>
      </c>
      <c r="AB63" s="85">
        <v>19</v>
      </c>
      <c r="AC63" s="85">
        <v>20</v>
      </c>
      <c r="AD63" s="85">
        <v>21</v>
      </c>
      <c r="AE63" s="85">
        <v>22</v>
      </c>
      <c r="AF63" s="85">
        <v>23</v>
      </c>
      <c r="AG63" s="85">
        <v>24</v>
      </c>
      <c r="AH63" s="85">
        <v>25</v>
      </c>
      <c r="AI63" s="85">
        <v>26</v>
      </c>
      <c r="AJ63" s="85">
        <v>27</v>
      </c>
      <c r="AK63" s="85">
        <v>28</v>
      </c>
      <c r="AL63" s="85">
        <v>29</v>
      </c>
      <c r="AM63" s="85">
        <v>30</v>
      </c>
      <c r="AN63" s="86">
        <v>31</v>
      </c>
      <c r="AO63" s="105"/>
      <c r="AP63" s="105"/>
      <c r="AQ63" s="105"/>
      <c r="AR63" s="105"/>
      <c r="AS63" s="105"/>
      <c r="AT63" s="105"/>
      <c r="AU63" s="62"/>
      <c r="AV63" s="62"/>
      <c r="AW63" s="62"/>
    </row>
    <row r="64" spans="1:54" ht="25.05" hidden="1" customHeight="1" thickBot="1" x14ac:dyDescent="0.25">
      <c r="C64" s="76" t="str">
        <f>E63&amp;E64</f>
        <v>選択</v>
      </c>
      <c r="D64" s="76" t="str">
        <f>IF($AR$19&lt;8,"","●")</f>
        <v/>
      </c>
      <c r="E64" s="233"/>
      <c r="F64" s="234"/>
      <c r="G64" s="235"/>
      <c r="H64" s="236" t="s">
        <v>62</v>
      </c>
      <c r="I64" s="237"/>
      <c r="J64" s="81"/>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3"/>
      <c r="AO64" s="62"/>
      <c r="AP64" s="64"/>
      <c r="AQ64" s="238">
        <f>COUNTIF(J64:AN64,"○")</f>
        <v>0</v>
      </c>
      <c r="AR64" s="239"/>
      <c r="AS64" s="239"/>
      <c r="AT64" s="240"/>
      <c r="AU64" s="64"/>
      <c r="AV64" s="64"/>
    </row>
    <row r="65" spans="1:49" ht="16.350000000000001" hidden="1" customHeight="1" x14ac:dyDescent="0.2">
      <c r="A65" s="105"/>
      <c r="B65" s="105"/>
      <c r="C65" s="105"/>
      <c r="D65" s="105"/>
      <c r="E65" s="209" t="s">
        <v>64</v>
      </c>
      <c r="F65" s="210"/>
      <c r="G65" s="210"/>
      <c r="H65" s="210"/>
      <c r="I65" s="211"/>
      <c r="J65" s="84">
        <v>1</v>
      </c>
      <c r="K65" s="85">
        <v>2</v>
      </c>
      <c r="L65" s="85">
        <v>3</v>
      </c>
      <c r="M65" s="85">
        <v>4</v>
      </c>
      <c r="N65" s="85">
        <v>5</v>
      </c>
      <c r="O65" s="85">
        <v>6</v>
      </c>
      <c r="P65" s="85">
        <v>7</v>
      </c>
      <c r="Q65" s="85">
        <v>8</v>
      </c>
      <c r="R65" s="85">
        <v>9</v>
      </c>
      <c r="S65" s="85">
        <v>10</v>
      </c>
      <c r="T65" s="85">
        <v>11</v>
      </c>
      <c r="U65" s="85">
        <v>12</v>
      </c>
      <c r="V65" s="85">
        <v>13</v>
      </c>
      <c r="W65" s="85">
        <v>14</v>
      </c>
      <c r="X65" s="85">
        <v>15</v>
      </c>
      <c r="Y65" s="85">
        <v>16</v>
      </c>
      <c r="Z65" s="85">
        <v>17</v>
      </c>
      <c r="AA65" s="85">
        <v>18</v>
      </c>
      <c r="AB65" s="85">
        <v>19</v>
      </c>
      <c r="AC65" s="85">
        <v>20</v>
      </c>
      <c r="AD65" s="85">
        <v>21</v>
      </c>
      <c r="AE65" s="85">
        <v>22</v>
      </c>
      <c r="AF65" s="85">
        <v>23</v>
      </c>
      <c r="AG65" s="85">
        <v>24</v>
      </c>
      <c r="AH65" s="85">
        <v>25</v>
      </c>
      <c r="AI65" s="85">
        <v>26</v>
      </c>
      <c r="AJ65" s="85">
        <v>27</v>
      </c>
      <c r="AK65" s="85">
        <v>28</v>
      </c>
      <c r="AL65" s="85">
        <v>29</v>
      </c>
      <c r="AM65" s="85">
        <v>30</v>
      </c>
      <c r="AN65" s="86">
        <v>31</v>
      </c>
      <c r="AO65" s="105"/>
      <c r="AP65" s="105"/>
      <c r="AQ65" s="105"/>
      <c r="AR65" s="105"/>
      <c r="AS65" s="105"/>
      <c r="AT65" s="105"/>
      <c r="AU65" s="62"/>
      <c r="AV65" s="62"/>
      <c r="AW65" s="62"/>
    </row>
    <row r="66" spans="1:49" ht="25.05" hidden="1" customHeight="1" thickBot="1" x14ac:dyDescent="0.25">
      <c r="C66" s="76" t="str">
        <f>E65&amp;E66</f>
        <v>選択</v>
      </c>
      <c r="D66" s="76" t="str">
        <f>IF($AR$19&lt;9,"","●")</f>
        <v/>
      </c>
      <c r="E66" s="233"/>
      <c r="F66" s="234"/>
      <c r="G66" s="235"/>
      <c r="H66" s="236" t="s">
        <v>62</v>
      </c>
      <c r="I66" s="237"/>
      <c r="J66" s="81"/>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3"/>
      <c r="AO66" s="62"/>
      <c r="AP66" s="64"/>
      <c r="AQ66" s="238">
        <f>COUNTIF(J66:AN66,"○")</f>
        <v>0</v>
      </c>
      <c r="AR66" s="239"/>
      <c r="AS66" s="239"/>
      <c r="AT66" s="240"/>
      <c r="AU66" s="64"/>
      <c r="AV66" s="64"/>
    </row>
    <row r="67" spans="1:49" ht="16.350000000000001" hidden="1" customHeight="1" x14ac:dyDescent="0.2">
      <c r="A67" s="105"/>
      <c r="B67" s="105"/>
      <c r="C67" s="105"/>
      <c r="D67" s="105"/>
      <c r="E67" s="209" t="s">
        <v>64</v>
      </c>
      <c r="F67" s="210"/>
      <c r="G67" s="210"/>
      <c r="H67" s="210"/>
      <c r="I67" s="211"/>
      <c r="J67" s="84">
        <v>1</v>
      </c>
      <c r="K67" s="85">
        <v>2</v>
      </c>
      <c r="L67" s="85">
        <v>3</v>
      </c>
      <c r="M67" s="85">
        <v>4</v>
      </c>
      <c r="N67" s="85">
        <v>5</v>
      </c>
      <c r="O67" s="85">
        <v>6</v>
      </c>
      <c r="P67" s="85">
        <v>7</v>
      </c>
      <c r="Q67" s="85">
        <v>8</v>
      </c>
      <c r="R67" s="85">
        <v>9</v>
      </c>
      <c r="S67" s="85">
        <v>10</v>
      </c>
      <c r="T67" s="85">
        <v>11</v>
      </c>
      <c r="U67" s="85">
        <v>12</v>
      </c>
      <c r="V67" s="85">
        <v>13</v>
      </c>
      <c r="W67" s="85">
        <v>14</v>
      </c>
      <c r="X67" s="85">
        <v>15</v>
      </c>
      <c r="Y67" s="85">
        <v>16</v>
      </c>
      <c r="Z67" s="85">
        <v>17</v>
      </c>
      <c r="AA67" s="85">
        <v>18</v>
      </c>
      <c r="AB67" s="85">
        <v>19</v>
      </c>
      <c r="AC67" s="85">
        <v>20</v>
      </c>
      <c r="AD67" s="85">
        <v>21</v>
      </c>
      <c r="AE67" s="85">
        <v>22</v>
      </c>
      <c r="AF67" s="85">
        <v>23</v>
      </c>
      <c r="AG67" s="85">
        <v>24</v>
      </c>
      <c r="AH67" s="85">
        <v>25</v>
      </c>
      <c r="AI67" s="85">
        <v>26</v>
      </c>
      <c r="AJ67" s="85">
        <v>27</v>
      </c>
      <c r="AK67" s="85">
        <v>28</v>
      </c>
      <c r="AL67" s="85">
        <v>29</v>
      </c>
      <c r="AM67" s="85">
        <v>30</v>
      </c>
      <c r="AN67" s="86">
        <v>31</v>
      </c>
      <c r="AO67" s="105"/>
      <c r="AP67" s="105"/>
      <c r="AQ67" s="105"/>
      <c r="AR67" s="105"/>
      <c r="AS67" s="105"/>
      <c r="AT67" s="105"/>
      <c r="AU67" s="62"/>
      <c r="AV67" s="62"/>
      <c r="AW67" s="62"/>
    </row>
    <row r="68" spans="1:49" ht="25.05" hidden="1" customHeight="1" thickBot="1" x14ac:dyDescent="0.25">
      <c r="C68" s="76" t="str">
        <f>E67&amp;E68</f>
        <v>選択</v>
      </c>
      <c r="D68" s="76" t="str">
        <f>IF($AR$19&lt;10,"","●")</f>
        <v/>
      </c>
      <c r="E68" s="233"/>
      <c r="F68" s="234"/>
      <c r="G68" s="235"/>
      <c r="H68" s="236" t="s">
        <v>62</v>
      </c>
      <c r="I68" s="237"/>
      <c r="J68" s="81"/>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3"/>
      <c r="AO68" s="62"/>
      <c r="AP68" s="64"/>
      <c r="AQ68" s="238">
        <f>COUNTIF(J68:AN68,"○")</f>
        <v>0</v>
      </c>
      <c r="AR68" s="239"/>
      <c r="AS68" s="239"/>
      <c r="AT68" s="240"/>
      <c r="AU68" s="64"/>
      <c r="AV68" s="64"/>
    </row>
    <row r="69" spans="1:49" ht="16.350000000000001" hidden="1" customHeight="1" x14ac:dyDescent="0.2">
      <c r="A69" s="105"/>
      <c r="B69" s="105"/>
      <c r="C69" s="105"/>
      <c r="D69" s="105"/>
      <c r="E69" s="209" t="s">
        <v>64</v>
      </c>
      <c r="F69" s="210"/>
      <c r="G69" s="210"/>
      <c r="H69" s="210"/>
      <c r="I69" s="211"/>
      <c r="J69" s="84">
        <v>1</v>
      </c>
      <c r="K69" s="85">
        <v>2</v>
      </c>
      <c r="L69" s="85">
        <v>3</v>
      </c>
      <c r="M69" s="85">
        <v>4</v>
      </c>
      <c r="N69" s="85">
        <v>5</v>
      </c>
      <c r="O69" s="85">
        <v>6</v>
      </c>
      <c r="P69" s="85">
        <v>7</v>
      </c>
      <c r="Q69" s="85">
        <v>8</v>
      </c>
      <c r="R69" s="85">
        <v>9</v>
      </c>
      <c r="S69" s="85">
        <v>10</v>
      </c>
      <c r="T69" s="85">
        <v>11</v>
      </c>
      <c r="U69" s="85">
        <v>12</v>
      </c>
      <c r="V69" s="85">
        <v>13</v>
      </c>
      <c r="W69" s="85">
        <v>14</v>
      </c>
      <c r="X69" s="85">
        <v>15</v>
      </c>
      <c r="Y69" s="85">
        <v>16</v>
      </c>
      <c r="Z69" s="85">
        <v>17</v>
      </c>
      <c r="AA69" s="85">
        <v>18</v>
      </c>
      <c r="AB69" s="85">
        <v>19</v>
      </c>
      <c r="AC69" s="85">
        <v>20</v>
      </c>
      <c r="AD69" s="85">
        <v>21</v>
      </c>
      <c r="AE69" s="85">
        <v>22</v>
      </c>
      <c r="AF69" s="85">
        <v>23</v>
      </c>
      <c r="AG69" s="85">
        <v>24</v>
      </c>
      <c r="AH69" s="85">
        <v>25</v>
      </c>
      <c r="AI69" s="85">
        <v>26</v>
      </c>
      <c r="AJ69" s="85">
        <v>27</v>
      </c>
      <c r="AK69" s="85">
        <v>28</v>
      </c>
      <c r="AL69" s="85">
        <v>29</v>
      </c>
      <c r="AM69" s="85">
        <v>30</v>
      </c>
      <c r="AN69" s="86">
        <v>31</v>
      </c>
      <c r="AO69" s="105"/>
      <c r="AP69" s="105"/>
      <c r="AQ69" s="105"/>
      <c r="AR69" s="105"/>
      <c r="AS69" s="105"/>
      <c r="AT69" s="105"/>
      <c r="AU69" s="62"/>
      <c r="AV69" s="62"/>
      <c r="AW69" s="62"/>
    </row>
    <row r="70" spans="1:49" ht="25.05" hidden="1" customHeight="1" thickBot="1" x14ac:dyDescent="0.25">
      <c r="C70" s="76" t="str">
        <f>E69&amp;E70</f>
        <v>選択</v>
      </c>
      <c r="D70" s="76" t="str">
        <f>IF($AR$19&lt;11,"","●")</f>
        <v/>
      </c>
      <c r="E70" s="233"/>
      <c r="F70" s="234"/>
      <c r="G70" s="235"/>
      <c r="H70" s="236" t="s">
        <v>62</v>
      </c>
      <c r="I70" s="237"/>
      <c r="J70" s="81"/>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3"/>
      <c r="AO70" s="62"/>
      <c r="AP70" s="64"/>
      <c r="AQ70" s="238">
        <f>COUNTIF(J70:AN70,"○")</f>
        <v>0</v>
      </c>
      <c r="AR70" s="239"/>
      <c r="AS70" s="239"/>
      <c r="AT70" s="240"/>
      <c r="AU70" s="64"/>
      <c r="AV70" s="64"/>
    </row>
    <row r="71" spans="1:49" ht="16.350000000000001" hidden="1" customHeight="1" x14ac:dyDescent="0.2">
      <c r="A71" s="105"/>
      <c r="B71" s="105"/>
      <c r="C71" s="105"/>
      <c r="D71" s="105"/>
      <c r="E71" s="209" t="s">
        <v>64</v>
      </c>
      <c r="F71" s="210"/>
      <c r="G71" s="210"/>
      <c r="H71" s="210"/>
      <c r="I71" s="211"/>
      <c r="J71" s="84">
        <v>1</v>
      </c>
      <c r="K71" s="85">
        <v>2</v>
      </c>
      <c r="L71" s="85">
        <v>3</v>
      </c>
      <c r="M71" s="85">
        <v>4</v>
      </c>
      <c r="N71" s="85">
        <v>5</v>
      </c>
      <c r="O71" s="85">
        <v>6</v>
      </c>
      <c r="P71" s="85">
        <v>7</v>
      </c>
      <c r="Q71" s="85">
        <v>8</v>
      </c>
      <c r="R71" s="85">
        <v>9</v>
      </c>
      <c r="S71" s="85">
        <v>10</v>
      </c>
      <c r="T71" s="85">
        <v>11</v>
      </c>
      <c r="U71" s="85">
        <v>12</v>
      </c>
      <c r="V71" s="85">
        <v>13</v>
      </c>
      <c r="W71" s="85">
        <v>14</v>
      </c>
      <c r="X71" s="85">
        <v>15</v>
      </c>
      <c r="Y71" s="85">
        <v>16</v>
      </c>
      <c r="Z71" s="85">
        <v>17</v>
      </c>
      <c r="AA71" s="85">
        <v>18</v>
      </c>
      <c r="AB71" s="85">
        <v>19</v>
      </c>
      <c r="AC71" s="85">
        <v>20</v>
      </c>
      <c r="AD71" s="85">
        <v>21</v>
      </c>
      <c r="AE71" s="85">
        <v>22</v>
      </c>
      <c r="AF71" s="85">
        <v>23</v>
      </c>
      <c r="AG71" s="85">
        <v>24</v>
      </c>
      <c r="AH71" s="85">
        <v>25</v>
      </c>
      <c r="AI71" s="85">
        <v>26</v>
      </c>
      <c r="AJ71" s="85">
        <v>27</v>
      </c>
      <c r="AK71" s="85">
        <v>28</v>
      </c>
      <c r="AL71" s="85">
        <v>29</v>
      </c>
      <c r="AM71" s="85">
        <v>30</v>
      </c>
      <c r="AN71" s="86">
        <v>31</v>
      </c>
      <c r="AO71" s="105"/>
      <c r="AP71" s="105"/>
      <c r="AQ71" s="105"/>
      <c r="AR71" s="105"/>
      <c r="AS71" s="105"/>
      <c r="AT71" s="105"/>
      <c r="AU71" s="62"/>
      <c r="AV71" s="62"/>
      <c r="AW71" s="62"/>
    </row>
    <row r="72" spans="1:49" ht="25.05" hidden="1" customHeight="1" thickBot="1" x14ac:dyDescent="0.25">
      <c r="C72" s="76" t="str">
        <f>E71&amp;E72</f>
        <v>選択</v>
      </c>
      <c r="D72" s="76" t="str">
        <f>IF($AR$19&lt;12,"","●")</f>
        <v/>
      </c>
      <c r="E72" s="233"/>
      <c r="F72" s="234"/>
      <c r="G72" s="235"/>
      <c r="H72" s="236" t="s">
        <v>62</v>
      </c>
      <c r="I72" s="237"/>
      <c r="J72" s="81"/>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3"/>
      <c r="AO72" s="62"/>
      <c r="AP72" s="64"/>
      <c r="AQ72" s="238">
        <f>COUNTIF(J72:AN72,"○")</f>
        <v>0</v>
      </c>
      <c r="AR72" s="239"/>
      <c r="AS72" s="239"/>
      <c r="AT72" s="240"/>
      <c r="AU72" s="64"/>
      <c r="AV72" s="64"/>
    </row>
    <row r="73" spans="1:49" ht="16.350000000000001" hidden="1" customHeight="1" x14ac:dyDescent="0.2">
      <c r="A73" s="105"/>
      <c r="B73" s="105"/>
      <c r="C73" s="105"/>
      <c r="D73" s="105"/>
      <c r="E73" s="209" t="s">
        <v>64</v>
      </c>
      <c r="F73" s="210"/>
      <c r="G73" s="210"/>
      <c r="H73" s="210"/>
      <c r="I73" s="211"/>
      <c r="J73" s="84">
        <v>1</v>
      </c>
      <c r="K73" s="85">
        <v>2</v>
      </c>
      <c r="L73" s="85">
        <v>3</v>
      </c>
      <c r="M73" s="85">
        <v>4</v>
      </c>
      <c r="N73" s="85">
        <v>5</v>
      </c>
      <c r="O73" s="85">
        <v>6</v>
      </c>
      <c r="P73" s="85">
        <v>7</v>
      </c>
      <c r="Q73" s="85">
        <v>8</v>
      </c>
      <c r="R73" s="85">
        <v>9</v>
      </c>
      <c r="S73" s="85">
        <v>10</v>
      </c>
      <c r="T73" s="85">
        <v>11</v>
      </c>
      <c r="U73" s="85">
        <v>12</v>
      </c>
      <c r="V73" s="85">
        <v>13</v>
      </c>
      <c r="W73" s="85">
        <v>14</v>
      </c>
      <c r="X73" s="85">
        <v>15</v>
      </c>
      <c r="Y73" s="85">
        <v>16</v>
      </c>
      <c r="Z73" s="85">
        <v>17</v>
      </c>
      <c r="AA73" s="85">
        <v>18</v>
      </c>
      <c r="AB73" s="85">
        <v>19</v>
      </c>
      <c r="AC73" s="85">
        <v>20</v>
      </c>
      <c r="AD73" s="85">
        <v>21</v>
      </c>
      <c r="AE73" s="85">
        <v>22</v>
      </c>
      <c r="AF73" s="85">
        <v>23</v>
      </c>
      <c r="AG73" s="85">
        <v>24</v>
      </c>
      <c r="AH73" s="85">
        <v>25</v>
      </c>
      <c r="AI73" s="85">
        <v>26</v>
      </c>
      <c r="AJ73" s="85">
        <v>27</v>
      </c>
      <c r="AK73" s="85">
        <v>28</v>
      </c>
      <c r="AL73" s="85">
        <v>29</v>
      </c>
      <c r="AM73" s="85">
        <v>30</v>
      </c>
      <c r="AN73" s="86">
        <v>31</v>
      </c>
      <c r="AO73" s="105"/>
      <c r="AP73" s="105"/>
      <c r="AQ73" s="105"/>
      <c r="AR73" s="105"/>
      <c r="AS73" s="105"/>
      <c r="AT73" s="105"/>
      <c r="AU73" s="62"/>
      <c r="AV73" s="62"/>
      <c r="AW73" s="62"/>
    </row>
    <row r="74" spans="1:49" ht="25.05" hidden="1" customHeight="1" thickBot="1" x14ac:dyDescent="0.25">
      <c r="C74" s="76"/>
      <c r="D74" s="76"/>
      <c r="E74" s="233"/>
      <c r="F74" s="234"/>
      <c r="G74" s="235"/>
      <c r="H74" s="236" t="s">
        <v>62</v>
      </c>
      <c r="I74" s="237"/>
      <c r="J74" s="81"/>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3"/>
      <c r="AO74" s="62"/>
      <c r="AP74" s="64"/>
      <c r="AQ74" s="238">
        <f>COUNTIF(J74:AN74,"○")</f>
        <v>0</v>
      </c>
      <c r="AR74" s="239"/>
      <c r="AS74" s="239"/>
      <c r="AT74" s="240"/>
      <c r="AU74" s="64"/>
      <c r="AV74" s="64"/>
    </row>
    <row r="75" spans="1:49" ht="13.8" customHeight="1" x14ac:dyDescent="0.2">
      <c r="A75" s="60"/>
      <c r="B75" s="60"/>
      <c r="S75" s="60"/>
      <c r="V75" s="60"/>
      <c r="AQ75" s="64"/>
      <c r="AR75" s="64"/>
      <c r="AS75" s="64"/>
      <c r="AT75" s="64"/>
      <c r="AU75" s="64"/>
      <c r="AV75" s="64"/>
    </row>
    <row r="76" spans="1:49" x14ac:dyDescent="0.2">
      <c r="Q76" s="60"/>
      <c r="AJ76" s="60"/>
      <c r="AS76" s="60" t="s">
        <v>65</v>
      </c>
    </row>
    <row r="77" spans="1:49" ht="30" customHeight="1" x14ac:dyDescent="0.2">
      <c r="E77" s="231" t="s">
        <v>66</v>
      </c>
      <c r="F77" s="231"/>
      <c r="G77" s="231"/>
      <c r="H77" s="231"/>
      <c r="I77" s="231"/>
      <c r="J77" s="231"/>
      <c r="K77" s="231"/>
      <c r="L77" s="231"/>
      <c r="M77" s="231"/>
      <c r="N77" s="231"/>
      <c r="O77" s="231"/>
      <c r="P77" s="232" t="s">
        <v>285</v>
      </c>
      <c r="Q77" s="232"/>
      <c r="R77" s="232"/>
      <c r="S77" s="232"/>
      <c r="T77" s="232"/>
      <c r="U77" s="232"/>
      <c r="V77" s="232"/>
      <c r="W77" s="232"/>
      <c r="X77" s="232"/>
      <c r="Y77" s="232"/>
      <c r="Z77" s="232"/>
      <c r="AA77" s="232"/>
      <c r="AB77" s="232"/>
      <c r="AC77" s="232"/>
      <c r="AD77" s="232"/>
      <c r="AE77" s="232"/>
      <c r="AF77" s="232"/>
      <c r="AG77" s="232"/>
      <c r="AH77" s="232"/>
      <c r="AI77" s="232"/>
      <c r="AJ77" s="232"/>
      <c r="AK77" s="232"/>
      <c r="AL77" s="232"/>
      <c r="AM77" s="232"/>
      <c r="AN77" s="232"/>
      <c r="AO77" s="232"/>
      <c r="AP77" s="62"/>
      <c r="AQ77" s="62"/>
      <c r="AR77" s="62"/>
      <c r="AS77" s="62"/>
      <c r="AT77" s="62"/>
      <c r="AU77" s="62"/>
      <c r="AV77" s="62"/>
    </row>
    <row r="78" spans="1:49" x14ac:dyDescent="0.2">
      <c r="A78" s="77"/>
      <c r="B78" s="77"/>
      <c r="S78" s="77"/>
      <c r="V78" s="77"/>
    </row>
    <row r="79" spans="1:49" ht="21" customHeight="1" x14ac:dyDescent="0.2">
      <c r="A79" s="228" t="s">
        <v>67</v>
      </c>
      <c r="B79" s="229"/>
      <c r="C79" s="229"/>
      <c r="D79" s="229"/>
      <c r="E79" s="229"/>
      <c r="F79" s="229"/>
      <c r="G79" s="229"/>
      <c r="H79" s="229"/>
      <c r="I79" s="229"/>
      <c r="J79" s="229"/>
      <c r="K79" s="229"/>
      <c r="L79" s="229"/>
      <c r="M79" s="229"/>
      <c r="N79" s="229"/>
      <c r="O79" s="229"/>
      <c r="P79" s="229"/>
      <c r="Q79" s="229"/>
      <c r="R79" s="229"/>
      <c r="S79" s="229"/>
      <c r="T79" s="229"/>
      <c r="U79" s="229"/>
      <c r="V79" s="229"/>
      <c r="W79" s="229"/>
      <c r="X79" s="229"/>
      <c r="Y79" s="229"/>
      <c r="Z79" s="229"/>
      <c r="AA79" s="229"/>
      <c r="AB79" s="229"/>
      <c r="AC79" s="229"/>
      <c r="AD79" s="229"/>
      <c r="AE79" s="229"/>
      <c r="AF79" s="229"/>
      <c r="AG79" s="229"/>
      <c r="AH79" s="229"/>
      <c r="AI79" s="229"/>
      <c r="AJ79" s="229"/>
      <c r="AK79" s="229"/>
      <c r="AL79" s="229"/>
      <c r="AM79" s="229"/>
      <c r="AN79" s="229"/>
      <c r="AO79" s="229"/>
      <c r="AP79" s="229"/>
      <c r="AQ79" s="229"/>
      <c r="AR79" s="229"/>
      <c r="AS79" s="229"/>
      <c r="AT79" s="229"/>
      <c r="AU79" s="229"/>
      <c r="AV79" s="229"/>
      <c r="AW79" s="230"/>
    </row>
  </sheetData>
  <sheetProtection algorithmName="SHA-512" hashValue="V1oWs8Y7428kqKSDRfoLkw1fTt22bzBNQlnID1W7OnF0G8L1dTzN9wrsaNXq22c8a2KQBNDYlWYvNmgreOyRmA==" saltValue="+mutl0AIg98wySreugWzew==" spinCount="100000" sheet="1" formatColumns="0" formatRows="0"/>
  <mergeCells count="161">
    <mergeCell ref="E45:AU45"/>
    <mergeCell ref="E46:L46"/>
    <mergeCell ref="M46:AL46"/>
    <mergeCell ref="AM46:AU46"/>
    <mergeCell ref="AC10:AH10"/>
    <mergeCell ref="AI10:AU10"/>
    <mergeCell ref="AC11:AH11"/>
    <mergeCell ref="AI11:AU11"/>
    <mergeCell ref="AC12:AH12"/>
    <mergeCell ref="AI12:AU12"/>
    <mergeCell ref="E21:AF21"/>
    <mergeCell ref="E22:P22"/>
    <mergeCell ref="Q22:AF22"/>
    <mergeCell ref="E23:F23"/>
    <mergeCell ref="G23:H23"/>
    <mergeCell ref="I23:J23"/>
    <mergeCell ref="K23:L23"/>
    <mergeCell ref="M23:N23"/>
    <mergeCell ref="O23:P23"/>
    <mergeCell ref="Q23:R23"/>
    <mergeCell ref="AE23:AF23"/>
    <mergeCell ref="S23:T23"/>
    <mergeCell ref="U23:V23"/>
    <mergeCell ref="W23:X23"/>
    <mergeCell ref="N1:R1"/>
    <mergeCell ref="AS1:AW1"/>
    <mergeCell ref="AO2:AW2"/>
    <mergeCell ref="A3:AW3"/>
    <mergeCell ref="A4:AV5"/>
    <mergeCell ref="A6:AW6"/>
    <mergeCell ref="A16:AW16"/>
    <mergeCell ref="E19:L19"/>
    <mergeCell ref="M19:T19"/>
    <mergeCell ref="U19:V19"/>
    <mergeCell ref="X19:AC19"/>
    <mergeCell ref="AD19:AH19"/>
    <mergeCell ref="AI19:AJ19"/>
    <mergeCell ref="AL19:AQ19"/>
    <mergeCell ref="AR19:AS19"/>
    <mergeCell ref="AT19:AU19"/>
    <mergeCell ref="Y23:Z23"/>
    <mergeCell ref="AA23:AB23"/>
    <mergeCell ref="AC23:AD23"/>
    <mergeCell ref="W24:X24"/>
    <mergeCell ref="Y24:Z24"/>
    <mergeCell ref="AA24:AB24"/>
    <mergeCell ref="AC24:AD24"/>
    <mergeCell ref="AE24:AF24"/>
    <mergeCell ref="E27:L28"/>
    <mergeCell ref="M27:V28"/>
    <mergeCell ref="W27:AC28"/>
    <mergeCell ref="AD27:AL27"/>
    <mergeCell ref="E24:F24"/>
    <mergeCell ref="G24:H24"/>
    <mergeCell ref="I24:J24"/>
    <mergeCell ref="K24:L24"/>
    <mergeCell ref="M24:N24"/>
    <mergeCell ref="O24:P24"/>
    <mergeCell ref="Q24:R24"/>
    <mergeCell ref="S24:T24"/>
    <mergeCell ref="U24:V24"/>
    <mergeCell ref="E31:L31"/>
    <mergeCell ref="M31:V31"/>
    <mergeCell ref="W31:AC31"/>
    <mergeCell ref="AD31:AL31"/>
    <mergeCell ref="AM31:AU31"/>
    <mergeCell ref="E32:AU32"/>
    <mergeCell ref="AM27:AU27"/>
    <mergeCell ref="AD28:AL28"/>
    <mergeCell ref="AM28:AU28"/>
    <mergeCell ref="E29:L30"/>
    <mergeCell ref="M29:V30"/>
    <mergeCell ref="W29:AC30"/>
    <mergeCell ref="AD29:AL29"/>
    <mergeCell ref="AM29:AU29"/>
    <mergeCell ref="AD30:AL30"/>
    <mergeCell ref="AM30:AU30"/>
    <mergeCell ref="E38:L39"/>
    <mergeCell ref="M38:U38"/>
    <mergeCell ref="V38:AD38"/>
    <mergeCell ref="AE38:AU38"/>
    <mergeCell ref="M39:U39"/>
    <mergeCell ref="V39:AD39"/>
    <mergeCell ref="AE39:AU39"/>
    <mergeCell ref="E33:L33"/>
    <mergeCell ref="M33:AL33"/>
    <mergeCell ref="AM33:AU33"/>
    <mergeCell ref="E36:L37"/>
    <mergeCell ref="M36:U36"/>
    <mergeCell ref="V36:AD36"/>
    <mergeCell ref="AE36:AU36"/>
    <mergeCell ref="M37:U37"/>
    <mergeCell ref="V37:AD37"/>
    <mergeCell ref="AE37:AU37"/>
    <mergeCell ref="E42:L43"/>
    <mergeCell ref="M42:T43"/>
    <mergeCell ref="U42:V43"/>
    <mergeCell ref="W42:AC43"/>
    <mergeCell ref="AD42:AL42"/>
    <mergeCell ref="AM42:AU42"/>
    <mergeCell ref="AD43:AJ43"/>
    <mergeCell ref="AK43:AL43"/>
    <mergeCell ref="AM43:AS43"/>
    <mergeCell ref="AT43:AU43"/>
    <mergeCell ref="E51:I51"/>
    <mergeCell ref="E52:G52"/>
    <mergeCell ref="H52:I52"/>
    <mergeCell ref="AQ52:AT52"/>
    <mergeCell ref="E53:I53"/>
    <mergeCell ref="E54:G54"/>
    <mergeCell ref="H54:I54"/>
    <mergeCell ref="AQ54:AT54"/>
    <mergeCell ref="E48:AT48"/>
    <mergeCell ref="E49:I49"/>
    <mergeCell ref="AQ49:AT49"/>
    <mergeCell ref="E50:G50"/>
    <mergeCell ref="H50:I50"/>
    <mergeCell ref="AQ50:AT50"/>
    <mergeCell ref="E59:I59"/>
    <mergeCell ref="E60:G60"/>
    <mergeCell ref="H60:I60"/>
    <mergeCell ref="AQ60:AT60"/>
    <mergeCell ref="E61:I61"/>
    <mergeCell ref="E62:G62"/>
    <mergeCell ref="H62:I62"/>
    <mergeCell ref="AQ62:AT62"/>
    <mergeCell ref="E55:I55"/>
    <mergeCell ref="E56:G56"/>
    <mergeCell ref="H56:I56"/>
    <mergeCell ref="AQ56:AT56"/>
    <mergeCell ref="E57:I57"/>
    <mergeCell ref="E58:G58"/>
    <mergeCell ref="H58:I58"/>
    <mergeCell ref="AQ58:AT58"/>
    <mergeCell ref="E67:I67"/>
    <mergeCell ref="E68:G68"/>
    <mergeCell ref="H68:I68"/>
    <mergeCell ref="AQ68:AT68"/>
    <mergeCell ref="E69:I69"/>
    <mergeCell ref="E70:G70"/>
    <mergeCell ref="H70:I70"/>
    <mergeCell ref="AQ70:AT70"/>
    <mergeCell ref="E63:I63"/>
    <mergeCell ref="E64:G64"/>
    <mergeCell ref="H64:I64"/>
    <mergeCell ref="AQ64:AT64"/>
    <mergeCell ref="E65:I65"/>
    <mergeCell ref="E66:G66"/>
    <mergeCell ref="H66:I66"/>
    <mergeCell ref="AQ66:AT66"/>
    <mergeCell ref="E77:O77"/>
    <mergeCell ref="P77:AO77"/>
    <mergeCell ref="A79:AW79"/>
    <mergeCell ref="E71:I71"/>
    <mergeCell ref="E72:G72"/>
    <mergeCell ref="H72:I72"/>
    <mergeCell ref="AQ72:AT72"/>
    <mergeCell ref="E73:I73"/>
    <mergeCell ref="E74:G74"/>
    <mergeCell ref="H74:I74"/>
    <mergeCell ref="AQ74:AT74"/>
  </mergeCells>
  <phoneticPr fontId="3"/>
  <conditionalFormatting sqref="E49:I73">
    <cfRule type="cellIs" dxfId="29" priority="15" operator="equal">
      <formula>"選択"</formula>
    </cfRule>
  </conditionalFormatting>
  <conditionalFormatting sqref="J50:AN50">
    <cfRule type="cellIs" dxfId="28" priority="30" operator="equal">
      <formula>"○"</formula>
    </cfRule>
  </conditionalFormatting>
  <conditionalFormatting sqref="J52:AN52">
    <cfRule type="cellIs" dxfId="27" priority="29" operator="equal">
      <formula>"○"</formula>
    </cfRule>
  </conditionalFormatting>
  <conditionalFormatting sqref="J54:AN54">
    <cfRule type="cellIs" dxfId="26" priority="28" operator="equal">
      <formula>"○"</formula>
    </cfRule>
  </conditionalFormatting>
  <conditionalFormatting sqref="J56:AN56">
    <cfRule type="cellIs" dxfId="25" priority="27" operator="equal">
      <formula>"○"</formula>
    </cfRule>
  </conditionalFormatting>
  <conditionalFormatting sqref="J58:AN58">
    <cfRule type="cellIs" dxfId="24" priority="26" operator="equal">
      <formula>"○"</formula>
    </cfRule>
  </conditionalFormatting>
  <conditionalFormatting sqref="J60:AN60">
    <cfRule type="cellIs" dxfId="23" priority="25" operator="equal">
      <formula>"○"</formula>
    </cfRule>
  </conditionalFormatting>
  <conditionalFormatting sqref="J62:AN62">
    <cfRule type="cellIs" dxfId="22" priority="24" operator="equal">
      <formula>"○"</formula>
    </cfRule>
  </conditionalFormatting>
  <conditionalFormatting sqref="J64:AN64">
    <cfRule type="cellIs" dxfId="21" priority="23" operator="equal">
      <formula>"○"</formula>
    </cfRule>
  </conditionalFormatting>
  <conditionalFormatting sqref="J66:AN66">
    <cfRule type="cellIs" dxfId="20" priority="22" operator="equal">
      <formula>"○"</formula>
    </cfRule>
  </conditionalFormatting>
  <conditionalFormatting sqref="J68:AN68">
    <cfRule type="cellIs" dxfId="19" priority="21" operator="equal">
      <formula>"○"</formula>
    </cfRule>
  </conditionalFormatting>
  <conditionalFormatting sqref="J70:AN70">
    <cfRule type="cellIs" dxfId="18" priority="20" operator="equal">
      <formula>"○"</formula>
    </cfRule>
  </conditionalFormatting>
  <conditionalFormatting sqref="J72:AN72">
    <cfRule type="cellIs" dxfId="17" priority="18" operator="equal">
      <formula>"○"</formula>
    </cfRule>
  </conditionalFormatting>
  <conditionalFormatting sqref="J74:AN74">
    <cfRule type="cellIs" dxfId="16" priority="19" operator="equal">
      <formula>"○"</formula>
    </cfRule>
  </conditionalFormatting>
  <conditionalFormatting sqref="M27">
    <cfRule type="cellIs" dxfId="15" priority="2" operator="equal">
      <formula>""</formula>
    </cfRule>
  </conditionalFormatting>
  <conditionalFormatting sqref="M29 M31 AD31">
    <cfRule type="cellIs" dxfId="14" priority="16" operator="equal">
      <formula>"選択してください"</formula>
    </cfRule>
  </conditionalFormatting>
  <conditionalFormatting sqref="M33:M34">
    <cfRule type="cellIs" dxfId="13" priority="12" operator="equal">
      <formula>"選択してください"</formula>
    </cfRule>
  </conditionalFormatting>
  <conditionalFormatting sqref="M37">
    <cfRule type="cellIs" dxfId="12" priority="10" operator="equal">
      <formula>""</formula>
    </cfRule>
  </conditionalFormatting>
  <conditionalFormatting sqref="M39">
    <cfRule type="cellIs" dxfId="11" priority="5" operator="equal">
      <formula>""</formula>
    </cfRule>
  </conditionalFormatting>
  <conditionalFormatting sqref="M46 AM46">
    <cfRule type="cellIs" dxfId="10" priority="1" operator="equal">
      <formula>"選択してください"</formula>
    </cfRule>
  </conditionalFormatting>
  <conditionalFormatting sqref="P77">
    <cfRule type="cellIs" dxfId="9" priority="13" operator="equal">
      <formula>""</formula>
    </cfRule>
  </conditionalFormatting>
  <conditionalFormatting sqref="V37">
    <cfRule type="cellIs" dxfId="8" priority="7" operator="equal">
      <formula>""</formula>
    </cfRule>
  </conditionalFormatting>
  <conditionalFormatting sqref="V39">
    <cfRule type="cellIs" dxfId="7" priority="6" operator="equal">
      <formula>""</formula>
    </cfRule>
  </conditionalFormatting>
  <conditionalFormatting sqref="AD30">
    <cfRule type="cellIs" dxfId="6" priority="4" operator="equal">
      <formula>""</formula>
    </cfRule>
  </conditionalFormatting>
  <conditionalFormatting sqref="AE37">
    <cfRule type="cellIs" dxfId="5" priority="9" operator="equal">
      <formula>""</formula>
    </cfRule>
  </conditionalFormatting>
  <conditionalFormatting sqref="AE39">
    <cfRule type="cellIs" dxfId="4" priority="8" operator="equal">
      <formula>""</formula>
    </cfRule>
  </conditionalFormatting>
  <conditionalFormatting sqref="AI10:AI12 AD28 AM28 AM43 E50 E52 E54 E56 E58 E60 E62 E64 E66 E68 E70 E72 E74">
    <cfRule type="cellIs" dxfId="3" priority="17" operator="equal">
      <formula>""</formula>
    </cfRule>
  </conditionalFormatting>
  <conditionalFormatting sqref="AM30">
    <cfRule type="cellIs" dxfId="2" priority="3" operator="equal">
      <formula>""</formula>
    </cfRule>
  </conditionalFormatting>
  <conditionalFormatting sqref="AM33:AM34">
    <cfRule type="cellIs" dxfId="1" priority="11" operator="equal">
      <formula>"選択してください"</formula>
    </cfRule>
  </conditionalFormatting>
  <conditionalFormatting sqref="AO2:AW2">
    <cfRule type="cellIs" dxfId="0" priority="14" operator="equal">
      <formula>"年　　月　　日"</formula>
    </cfRule>
  </conditionalFormatting>
  <dataValidations count="8">
    <dataValidation type="list" allowBlank="1" showInputMessage="1" showErrorMessage="1" sqref="AM33:AU34 AM46:AU46" xr:uid="{4D40E904-1DFC-4155-A57B-56F2715CFD41}">
      <formula1>"選択してください,確認した"</formula1>
    </dataValidation>
    <dataValidation type="date" allowBlank="1" showInputMessage="1" showErrorMessage="1" sqref="M37:AD37 AD30:AL30" xr:uid="{1DC94441-C964-4DFB-BF00-A519430152B2}">
      <formula1>46195</formula1>
      <formula2>46402</formula2>
    </dataValidation>
    <dataValidation type="date" allowBlank="1" showInputMessage="1" showErrorMessage="1" sqref="M39:AD39 AM30:AU30" xr:uid="{1FA9ACFF-501F-4097-9774-98E29B9D6551}">
      <formula1>46226</formula1>
      <formula2>46413</formula2>
    </dataValidation>
    <dataValidation type="textLength" operator="equal" allowBlank="1" showInputMessage="1" showErrorMessage="1" sqref="AV10 M10:Q10 AI10" xr:uid="{A00B090D-9BD8-4AC7-BBCB-C639BCD0E582}">
      <formula1>6</formula1>
    </dataValidation>
    <dataValidation type="list" allowBlank="1" showInputMessage="1" showErrorMessage="1" sqref="J50:AN50 J64:AN64 J56:AN56 J52:AN52 J54:AN54 J58:AN58 J60:AN60 J68:AN68 J74:AN74 J66:AN66 J62:AN62 J70:AN70 J72:AN72" xr:uid="{78E0A167-2E06-452A-B39D-2632FE7F5F38}">
      <formula1>"○"</formula1>
    </dataValidation>
    <dataValidation type="list" allowBlank="1" showInputMessage="1" showErrorMessage="1" sqref="M29:V30" xr:uid="{1AECB59B-2E01-40A0-8E12-D914DBC45914}">
      <formula1>"選択してください,家計基準内,家計基準外"</formula1>
    </dataValidation>
    <dataValidation type="whole" allowBlank="1" showInputMessage="1" showErrorMessage="1" sqref="E50:G50 E52:G52 E54:G54 E56:G56 E58:G58 E60:G60 E62:G62 E64:G64 E66:G66 E68:G68 E70:G70 E72:G72 E74:G74 AM43:AS43" xr:uid="{8F0EA5AE-4A9D-4E6D-9B0E-426A9943FB91}">
      <formula1>1</formula1>
      <formula2>12</formula2>
    </dataValidation>
    <dataValidation type="list" allowBlank="1" showInputMessage="1" showErrorMessage="1" sqref="E73:I73 E71:I71 E69:I69 E67:I67 E65:I65 E63:I63 E61:I61" xr:uid="{40375D18-46D9-4286-A437-E774E3C98D0F}">
      <formula1>"選択,2024,2025"</formula1>
    </dataValidation>
  </dataValidations>
  <printOptions horizontalCentered="1" verticalCentered="1"/>
  <pageMargins left="0.31496062992125984" right="0.31496062992125984" top="0.35433070866141736" bottom="0.35433070866141736" header="0.31496062992125984" footer="0.31496062992125984"/>
  <pageSetup paperSize="9" scale="6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F778019-9EBB-432E-B0F8-F2ACFC0733C9}">
          <x14:formula1>
            <xm:f>'非表示)国・地域コード '!$F$2:$F$173</xm:f>
          </x14:formula1>
          <xm:sqref>M31 AD31:AL31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051C6-B4B7-4039-BDE5-E8EFE2F2BEFF}">
  <sheetPr codeName="Sheet3">
    <pageSetUpPr fitToPage="1"/>
  </sheetPr>
  <dimension ref="A1:O174"/>
  <sheetViews>
    <sheetView workbookViewId="0"/>
  </sheetViews>
  <sheetFormatPr defaultRowHeight="13.2" outlineLevelCol="1" x14ac:dyDescent="0.2"/>
  <cols>
    <col min="1" max="1" width="11.21875" style="2" customWidth="1"/>
    <col min="2" max="2" width="8.44140625" style="2" customWidth="1"/>
    <col min="3" max="3" width="22.21875" style="3" customWidth="1"/>
    <col min="4" max="4" width="10" style="3" hidden="1" customWidth="1" outlineLevel="1"/>
    <col min="5" max="5" width="12.21875" style="4" hidden="1" customWidth="1" outlineLevel="1"/>
    <col min="6" max="6" width="33.77734375" style="3" customWidth="1" collapsed="1"/>
    <col min="7" max="7" width="11.77734375" style="5" customWidth="1"/>
    <col min="8" max="8" width="12.44140625" style="6" customWidth="1"/>
    <col min="9" max="9" width="11.77734375" style="5" customWidth="1"/>
    <col min="10" max="10" width="12.77734375" style="4" customWidth="1"/>
    <col min="11" max="11" width="8.77734375" style="3"/>
    <col min="12" max="13" width="13.44140625" style="3" customWidth="1"/>
    <col min="14" max="254" width="8.77734375" style="3"/>
    <col min="255" max="255" width="10.77734375" style="3" customWidth="1"/>
    <col min="256" max="256" width="25.44140625" style="3" customWidth="1"/>
    <col min="257" max="257" width="8.77734375" style="3"/>
    <col min="258" max="258" width="43" style="3" customWidth="1"/>
    <col min="259" max="510" width="8.77734375" style="3"/>
    <col min="511" max="511" width="10.77734375" style="3" customWidth="1"/>
    <col min="512" max="512" width="25.44140625" style="3" customWidth="1"/>
    <col min="513" max="513" width="8.77734375" style="3"/>
    <col min="514" max="514" width="43" style="3" customWidth="1"/>
    <col min="515" max="766" width="8.77734375" style="3"/>
    <col min="767" max="767" width="10.77734375" style="3" customWidth="1"/>
    <col min="768" max="768" width="25.44140625" style="3" customWidth="1"/>
    <col min="769" max="769" width="8.77734375" style="3"/>
    <col min="770" max="770" width="43" style="3" customWidth="1"/>
    <col min="771" max="1022" width="8.77734375" style="3"/>
    <col min="1023" max="1023" width="10.77734375" style="3" customWidth="1"/>
    <col min="1024" max="1024" width="25.44140625" style="3" customWidth="1"/>
    <col min="1025" max="1025" width="8.77734375" style="3"/>
    <col min="1026" max="1026" width="43" style="3" customWidth="1"/>
    <col min="1027" max="1278" width="8.77734375" style="3"/>
    <col min="1279" max="1279" width="10.77734375" style="3" customWidth="1"/>
    <col min="1280" max="1280" width="25.44140625" style="3" customWidth="1"/>
    <col min="1281" max="1281" width="8.77734375" style="3"/>
    <col min="1282" max="1282" width="43" style="3" customWidth="1"/>
    <col min="1283" max="1534" width="8.77734375" style="3"/>
    <col min="1535" max="1535" width="10.77734375" style="3" customWidth="1"/>
    <col min="1536" max="1536" width="25.44140625" style="3" customWidth="1"/>
    <col min="1537" max="1537" width="8.77734375" style="3"/>
    <col min="1538" max="1538" width="43" style="3" customWidth="1"/>
    <col min="1539" max="1790" width="8.77734375" style="3"/>
    <col min="1791" max="1791" width="10.77734375" style="3" customWidth="1"/>
    <col min="1792" max="1792" width="25.44140625" style="3" customWidth="1"/>
    <col min="1793" max="1793" width="8.77734375" style="3"/>
    <col min="1794" max="1794" width="43" style="3" customWidth="1"/>
    <col min="1795" max="2046" width="8.77734375" style="3"/>
    <col min="2047" max="2047" width="10.77734375" style="3" customWidth="1"/>
    <col min="2048" max="2048" width="25.44140625" style="3" customWidth="1"/>
    <col min="2049" max="2049" width="8.77734375" style="3"/>
    <col min="2050" max="2050" width="43" style="3" customWidth="1"/>
    <col min="2051" max="2302" width="8.77734375" style="3"/>
    <col min="2303" max="2303" width="10.77734375" style="3" customWidth="1"/>
    <col min="2304" max="2304" width="25.44140625" style="3" customWidth="1"/>
    <col min="2305" max="2305" width="8.77734375" style="3"/>
    <col min="2306" max="2306" width="43" style="3" customWidth="1"/>
    <col min="2307" max="2558" width="8.77734375" style="3"/>
    <col min="2559" max="2559" width="10.77734375" style="3" customWidth="1"/>
    <col min="2560" max="2560" width="25.44140625" style="3" customWidth="1"/>
    <col min="2561" max="2561" width="8.77734375" style="3"/>
    <col min="2562" max="2562" width="43" style="3" customWidth="1"/>
    <col min="2563" max="2814" width="8.77734375" style="3"/>
    <col min="2815" max="2815" width="10.77734375" style="3" customWidth="1"/>
    <col min="2816" max="2816" width="25.44140625" style="3" customWidth="1"/>
    <col min="2817" max="2817" width="8.77734375" style="3"/>
    <col min="2818" max="2818" width="43" style="3" customWidth="1"/>
    <col min="2819" max="3070" width="8.77734375" style="3"/>
    <col min="3071" max="3071" width="10.77734375" style="3" customWidth="1"/>
    <col min="3072" max="3072" width="25.44140625" style="3" customWidth="1"/>
    <col min="3073" max="3073" width="8.77734375" style="3"/>
    <col min="3074" max="3074" width="43" style="3" customWidth="1"/>
    <col min="3075" max="3326" width="8.77734375" style="3"/>
    <col min="3327" max="3327" width="10.77734375" style="3" customWidth="1"/>
    <col min="3328" max="3328" width="25.44140625" style="3" customWidth="1"/>
    <col min="3329" max="3329" width="8.77734375" style="3"/>
    <col min="3330" max="3330" width="43" style="3" customWidth="1"/>
    <col min="3331" max="3582" width="8.77734375" style="3"/>
    <col min="3583" max="3583" width="10.77734375" style="3" customWidth="1"/>
    <col min="3584" max="3584" width="25.44140625" style="3" customWidth="1"/>
    <col min="3585" max="3585" width="8.77734375" style="3"/>
    <col min="3586" max="3586" width="43" style="3" customWidth="1"/>
    <col min="3587" max="3838" width="8.77734375" style="3"/>
    <col min="3839" max="3839" width="10.77734375" style="3" customWidth="1"/>
    <col min="3840" max="3840" width="25.44140625" style="3" customWidth="1"/>
    <col min="3841" max="3841" width="8.77734375" style="3"/>
    <col min="3842" max="3842" width="43" style="3" customWidth="1"/>
    <col min="3843" max="4094" width="8.77734375" style="3"/>
    <col min="4095" max="4095" width="10.77734375" style="3" customWidth="1"/>
    <col min="4096" max="4096" width="25.44140625" style="3" customWidth="1"/>
    <col min="4097" max="4097" width="8.77734375" style="3"/>
    <col min="4098" max="4098" width="43" style="3" customWidth="1"/>
    <col min="4099" max="4350" width="8.77734375" style="3"/>
    <col min="4351" max="4351" width="10.77734375" style="3" customWidth="1"/>
    <col min="4352" max="4352" width="25.44140625" style="3" customWidth="1"/>
    <col min="4353" max="4353" width="8.77734375" style="3"/>
    <col min="4354" max="4354" width="43" style="3" customWidth="1"/>
    <col min="4355" max="4606" width="8.77734375" style="3"/>
    <col min="4607" max="4607" width="10.77734375" style="3" customWidth="1"/>
    <col min="4608" max="4608" width="25.44140625" style="3" customWidth="1"/>
    <col min="4609" max="4609" width="8.77734375" style="3"/>
    <col min="4610" max="4610" width="43" style="3" customWidth="1"/>
    <col min="4611" max="4862" width="8.77734375" style="3"/>
    <col min="4863" max="4863" width="10.77734375" style="3" customWidth="1"/>
    <col min="4864" max="4864" width="25.44140625" style="3" customWidth="1"/>
    <col min="4865" max="4865" width="8.77734375" style="3"/>
    <col min="4866" max="4866" width="43" style="3" customWidth="1"/>
    <col min="4867" max="5118" width="8.77734375" style="3"/>
    <col min="5119" max="5119" width="10.77734375" style="3" customWidth="1"/>
    <col min="5120" max="5120" width="25.44140625" style="3" customWidth="1"/>
    <col min="5121" max="5121" width="8.77734375" style="3"/>
    <col min="5122" max="5122" width="43" style="3" customWidth="1"/>
    <col min="5123" max="5374" width="8.77734375" style="3"/>
    <col min="5375" max="5375" width="10.77734375" style="3" customWidth="1"/>
    <col min="5376" max="5376" width="25.44140625" style="3" customWidth="1"/>
    <col min="5377" max="5377" width="8.77734375" style="3"/>
    <col min="5378" max="5378" width="43" style="3" customWidth="1"/>
    <col min="5379" max="5630" width="8.77734375" style="3"/>
    <col min="5631" max="5631" width="10.77734375" style="3" customWidth="1"/>
    <col min="5632" max="5632" width="25.44140625" style="3" customWidth="1"/>
    <col min="5633" max="5633" width="8.77734375" style="3"/>
    <col min="5634" max="5634" width="43" style="3" customWidth="1"/>
    <col min="5635" max="5886" width="8.77734375" style="3"/>
    <col min="5887" max="5887" width="10.77734375" style="3" customWidth="1"/>
    <col min="5888" max="5888" width="25.44140625" style="3" customWidth="1"/>
    <col min="5889" max="5889" width="8.77734375" style="3"/>
    <col min="5890" max="5890" width="43" style="3" customWidth="1"/>
    <col min="5891" max="6142" width="8.77734375" style="3"/>
    <col min="6143" max="6143" width="10.77734375" style="3" customWidth="1"/>
    <col min="6144" max="6144" width="25.44140625" style="3" customWidth="1"/>
    <col min="6145" max="6145" width="8.77734375" style="3"/>
    <col min="6146" max="6146" width="43" style="3" customWidth="1"/>
    <col min="6147" max="6398" width="8.77734375" style="3"/>
    <col min="6399" max="6399" width="10.77734375" style="3" customWidth="1"/>
    <col min="6400" max="6400" width="25.44140625" style="3" customWidth="1"/>
    <col min="6401" max="6401" width="8.77734375" style="3"/>
    <col min="6402" max="6402" width="43" style="3" customWidth="1"/>
    <col min="6403" max="6654" width="8.77734375" style="3"/>
    <col min="6655" max="6655" width="10.77734375" style="3" customWidth="1"/>
    <col min="6656" max="6656" width="25.44140625" style="3" customWidth="1"/>
    <col min="6657" max="6657" width="8.77734375" style="3"/>
    <col min="6658" max="6658" width="43" style="3" customWidth="1"/>
    <col min="6659" max="6910" width="8.77734375" style="3"/>
    <col min="6911" max="6911" width="10.77734375" style="3" customWidth="1"/>
    <col min="6912" max="6912" width="25.44140625" style="3" customWidth="1"/>
    <col min="6913" max="6913" width="8.77734375" style="3"/>
    <col min="6914" max="6914" width="43" style="3" customWidth="1"/>
    <col min="6915" max="7166" width="8.77734375" style="3"/>
    <col min="7167" max="7167" width="10.77734375" style="3" customWidth="1"/>
    <col min="7168" max="7168" width="25.44140625" style="3" customWidth="1"/>
    <col min="7169" max="7169" width="8.77734375" style="3"/>
    <col min="7170" max="7170" width="43" style="3" customWidth="1"/>
    <col min="7171" max="7422" width="8.77734375" style="3"/>
    <col min="7423" max="7423" width="10.77734375" style="3" customWidth="1"/>
    <col min="7424" max="7424" width="25.44140625" style="3" customWidth="1"/>
    <col min="7425" max="7425" width="8.77734375" style="3"/>
    <col min="7426" max="7426" width="43" style="3" customWidth="1"/>
    <col min="7427" max="7678" width="8.77734375" style="3"/>
    <col min="7679" max="7679" width="10.77734375" style="3" customWidth="1"/>
    <col min="7680" max="7680" width="25.44140625" style="3" customWidth="1"/>
    <col min="7681" max="7681" width="8.77734375" style="3"/>
    <col min="7682" max="7682" width="43" style="3" customWidth="1"/>
    <col min="7683" max="7934" width="8.77734375" style="3"/>
    <col min="7935" max="7935" width="10.77734375" style="3" customWidth="1"/>
    <col min="7936" max="7936" width="25.44140625" style="3" customWidth="1"/>
    <col min="7937" max="7937" width="8.77734375" style="3"/>
    <col min="7938" max="7938" width="43" style="3" customWidth="1"/>
    <col min="7939" max="8190" width="8.77734375" style="3"/>
    <col min="8191" max="8191" width="10.77734375" style="3" customWidth="1"/>
    <col min="8192" max="8192" width="25.44140625" style="3" customWidth="1"/>
    <col min="8193" max="8193" width="8.77734375" style="3"/>
    <col min="8194" max="8194" width="43" style="3" customWidth="1"/>
    <col min="8195" max="8446" width="8.77734375" style="3"/>
    <col min="8447" max="8447" width="10.77734375" style="3" customWidth="1"/>
    <col min="8448" max="8448" width="25.44140625" style="3" customWidth="1"/>
    <col min="8449" max="8449" width="8.77734375" style="3"/>
    <col min="8450" max="8450" width="43" style="3" customWidth="1"/>
    <col min="8451" max="8702" width="8.77734375" style="3"/>
    <col min="8703" max="8703" width="10.77734375" style="3" customWidth="1"/>
    <col min="8704" max="8704" width="25.44140625" style="3" customWidth="1"/>
    <col min="8705" max="8705" width="8.77734375" style="3"/>
    <col min="8706" max="8706" width="43" style="3" customWidth="1"/>
    <col min="8707" max="8958" width="8.77734375" style="3"/>
    <col min="8959" max="8959" width="10.77734375" style="3" customWidth="1"/>
    <col min="8960" max="8960" width="25.44140625" style="3" customWidth="1"/>
    <col min="8961" max="8961" width="8.77734375" style="3"/>
    <col min="8962" max="8962" width="43" style="3" customWidth="1"/>
    <col min="8963" max="9214" width="8.77734375" style="3"/>
    <col min="9215" max="9215" width="10.77734375" style="3" customWidth="1"/>
    <col min="9216" max="9216" width="25.44140625" style="3" customWidth="1"/>
    <col min="9217" max="9217" width="8.77734375" style="3"/>
    <col min="9218" max="9218" width="43" style="3" customWidth="1"/>
    <col min="9219" max="9470" width="8.77734375" style="3"/>
    <col min="9471" max="9471" width="10.77734375" style="3" customWidth="1"/>
    <col min="9472" max="9472" width="25.44140625" style="3" customWidth="1"/>
    <col min="9473" max="9473" width="8.77734375" style="3"/>
    <col min="9474" max="9474" width="43" style="3" customWidth="1"/>
    <col min="9475" max="9726" width="8.77734375" style="3"/>
    <col min="9727" max="9727" width="10.77734375" style="3" customWidth="1"/>
    <col min="9728" max="9728" width="25.44140625" style="3" customWidth="1"/>
    <col min="9729" max="9729" width="8.77734375" style="3"/>
    <col min="9730" max="9730" width="43" style="3" customWidth="1"/>
    <col min="9731" max="9982" width="8.77734375" style="3"/>
    <col min="9983" max="9983" width="10.77734375" style="3" customWidth="1"/>
    <col min="9984" max="9984" width="25.44140625" style="3" customWidth="1"/>
    <col min="9985" max="9985" width="8.77734375" style="3"/>
    <col min="9986" max="9986" width="43" style="3" customWidth="1"/>
    <col min="9987" max="10238" width="8.77734375" style="3"/>
    <col min="10239" max="10239" width="10.77734375" style="3" customWidth="1"/>
    <col min="10240" max="10240" width="25.44140625" style="3" customWidth="1"/>
    <col min="10241" max="10241" width="8.77734375" style="3"/>
    <col min="10242" max="10242" width="43" style="3" customWidth="1"/>
    <col min="10243" max="10494" width="8.77734375" style="3"/>
    <col min="10495" max="10495" width="10.77734375" style="3" customWidth="1"/>
    <col min="10496" max="10496" width="25.44140625" style="3" customWidth="1"/>
    <col min="10497" max="10497" width="8.77734375" style="3"/>
    <col min="10498" max="10498" width="43" style="3" customWidth="1"/>
    <col min="10499" max="10750" width="8.77734375" style="3"/>
    <col min="10751" max="10751" width="10.77734375" style="3" customWidth="1"/>
    <col min="10752" max="10752" width="25.44140625" style="3" customWidth="1"/>
    <col min="10753" max="10753" width="8.77734375" style="3"/>
    <col min="10754" max="10754" width="43" style="3" customWidth="1"/>
    <col min="10755" max="11006" width="8.77734375" style="3"/>
    <col min="11007" max="11007" width="10.77734375" style="3" customWidth="1"/>
    <col min="11008" max="11008" width="25.44140625" style="3" customWidth="1"/>
    <col min="11009" max="11009" width="8.77734375" style="3"/>
    <col min="11010" max="11010" width="43" style="3" customWidth="1"/>
    <col min="11011" max="11262" width="8.77734375" style="3"/>
    <col min="11263" max="11263" width="10.77734375" style="3" customWidth="1"/>
    <col min="11264" max="11264" width="25.44140625" style="3" customWidth="1"/>
    <col min="11265" max="11265" width="8.77734375" style="3"/>
    <col min="11266" max="11266" width="43" style="3" customWidth="1"/>
    <col min="11267" max="11518" width="8.77734375" style="3"/>
    <col min="11519" max="11519" width="10.77734375" style="3" customWidth="1"/>
    <col min="11520" max="11520" width="25.44140625" style="3" customWidth="1"/>
    <col min="11521" max="11521" width="8.77734375" style="3"/>
    <col min="11522" max="11522" width="43" style="3" customWidth="1"/>
    <col min="11523" max="11774" width="8.77734375" style="3"/>
    <col min="11775" max="11775" width="10.77734375" style="3" customWidth="1"/>
    <col min="11776" max="11776" width="25.44140625" style="3" customWidth="1"/>
    <col min="11777" max="11777" width="8.77734375" style="3"/>
    <col min="11778" max="11778" width="43" style="3" customWidth="1"/>
    <col min="11779" max="12030" width="8.77734375" style="3"/>
    <col min="12031" max="12031" width="10.77734375" style="3" customWidth="1"/>
    <col min="12032" max="12032" width="25.44140625" style="3" customWidth="1"/>
    <col min="12033" max="12033" width="8.77734375" style="3"/>
    <col min="12034" max="12034" width="43" style="3" customWidth="1"/>
    <col min="12035" max="12286" width="8.77734375" style="3"/>
    <col min="12287" max="12287" width="10.77734375" style="3" customWidth="1"/>
    <col min="12288" max="12288" width="25.44140625" style="3" customWidth="1"/>
    <col min="12289" max="12289" width="8.77734375" style="3"/>
    <col min="12290" max="12290" width="43" style="3" customWidth="1"/>
    <col min="12291" max="12542" width="8.77734375" style="3"/>
    <col min="12543" max="12543" width="10.77734375" style="3" customWidth="1"/>
    <col min="12544" max="12544" width="25.44140625" style="3" customWidth="1"/>
    <col min="12545" max="12545" width="8.77734375" style="3"/>
    <col min="12546" max="12546" width="43" style="3" customWidth="1"/>
    <col min="12547" max="12798" width="8.77734375" style="3"/>
    <col min="12799" max="12799" width="10.77734375" style="3" customWidth="1"/>
    <col min="12800" max="12800" width="25.44140625" style="3" customWidth="1"/>
    <col min="12801" max="12801" width="8.77734375" style="3"/>
    <col min="12802" max="12802" width="43" style="3" customWidth="1"/>
    <col min="12803" max="13054" width="8.77734375" style="3"/>
    <col min="13055" max="13055" width="10.77734375" style="3" customWidth="1"/>
    <col min="13056" max="13056" width="25.44140625" style="3" customWidth="1"/>
    <col min="13057" max="13057" width="8.77734375" style="3"/>
    <col min="13058" max="13058" width="43" style="3" customWidth="1"/>
    <col min="13059" max="13310" width="8.77734375" style="3"/>
    <col min="13311" max="13311" width="10.77734375" style="3" customWidth="1"/>
    <col min="13312" max="13312" width="25.44140625" style="3" customWidth="1"/>
    <col min="13313" max="13313" width="8.77734375" style="3"/>
    <col min="13314" max="13314" width="43" style="3" customWidth="1"/>
    <col min="13315" max="13566" width="8.77734375" style="3"/>
    <col min="13567" max="13567" width="10.77734375" style="3" customWidth="1"/>
    <col min="13568" max="13568" width="25.44140625" style="3" customWidth="1"/>
    <col min="13569" max="13569" width="8.77734375" style="3"/>
    <col min="13570" max="13570" width="43" style="3" customWidth="1"/>
    <col min="13571" max="13822" width="8.77734375" style="3"/>
    <col min="13823" max="13823" width="10.77734375" style="3" customWidth="1"/>
    <col min="13824" max="13824" width="25.44140625" style="3" customWidth="1"/>
    <col min="13825" max="13825" width="8.77734375" style="3"/>
    <col min="13826" max="13826" width="43" style="3" customWidth="1"/>
    <col min="13827" max="14078" width="8.77734375" style="3"/>
    <col min="14079" max="14079" width="10.77734375" style="3" customWidth="1"/>
    <col min="14080" max="14080" width="25.44140625" style="3" customWidth="1"/>
    <col min="14081" max="14081" width="8.77734375" style="3"/>
    <col min="14082" max="14082" width="43" style="3" customWidth="1"/>
    <col min="14083" max="14334" width="8.77734375" style="3"/>
    <col min="14335" max="14335" width="10.77734375" style="3" customWidth="1"/>
    <col min="14336" max="14336" width="25.44140625" style="3" customWidth="1"/>
    <col min="14337" max="14337" width="8.77734375" style="3"/>
    <col min="14338" max="14338" width="43" style="3" customWidth="1"/>
    <col min="14339" max="14590" width="8.77734375" style="3"/>
    <col min="14591" max="14591" width="10.77734375" style="3" customWidth="1"/>
    <col min="14592" max="14592" width="25.44140625" style="3" customWidth="1"/>
    <col min="14593" max="14593" width="8.77734375" style="3"/>
    <col min="14594" max="14594" width="43" style="3" customWidth="1"/>
    <col min="14595" max="14846" width="8.77734375" style="3"/>
    <col min="14847" max="14847" width="10.77734375" style="3" customWidth="1"/>
    <col min="14848" max="14848" width="25.44140625" style="3" customWidth="1"/>
    <col min="14849" max="14849" width="8.77734375" style="3"/>
    <col min="14850" max="14850" width="43" style="3" customWidth="1"/>
    <col min="14851" max="15102" width="8.77734375" style="3"/>
    <col min="15103" max="15103" width="10.77734375" style="3" customWidth="1"/>
    <col min="15104" max="15104" width="25.44140625" style="3" customWidth="1"/>
    <col min="15105" max="15105" width="8.77734375" style="3"/>
    <col min="15106" max="15106" width="43" style="3" customWidth="1"/>
    <col min="15107" max="15358" width="8.77734375" style="3"/>
    <col min="15359" max="15359" width="10.77734375" style="3" customWidth="1"/>
    <col min="15360" max="15360" width="25.44140625" style="3" customWidth="1"/>
    <col min="15361" max="15361" width="8.77734375" style="3"/>
    <col min="15362" max="15362" width="43" style="3" customWidth="1"/>
    <col min="15363" max="15614" width="8.77734375" style="3"/>
    <col min="15615" max="15615" width="10.77734375" style="3" customWidth="1"/>
    <col min="15616" max="15616" width="25.44140625" style="3" customWidth="1"/>
    <col min="15617" max="15617" width="8.77734375" style="3"/>
    <col min="15618" max="15618" width="43" style="3" customWidth="1"/>
    <col min="15619" max="15870" width="8.77734375" style="3"/>
    <col min="15871" max="15871" width="10.77734375" style="3" customWidth="1"/>
    <col min="15872" max="15872" width="25.44140625" style="3" customWidth="1"/>
    <col min="15873" max="15873" width="8.77734375" style="3"/>
    <col min="15874" max="15874" width="43" style="3" customWidth="1"/>
    <col min="15875" max="16126" width="8.77734375" style="3"/>
    <col min="16127" max="16127" width="10.77734375" style="3" customWidth="1"/>
    <col min="16128" max="16128" width="25.44140625" style="3" customWidth="1"/>
    <col min="16129" max="16129" width="8.77734375" style="3"/>
    <col min="16130" max="16130" width="43" style="3" customWidth="1"/>
    <col min="16131" max="16384" width="8.77734375" style="3"/>
  </cols>
  <sheetData>
    <row r="1" spans="1:15" ht="34.35" customHeight="1" x14ac:dyDescent="0.2">
      <c r="A1" s="1" t="s">
        <v>77</v>
      </c>
    </row>
    <row r="2" spans="1:15" s="12" customFormat="1" ht="38.25" customHeight="1" x14ac:dyDescent="0.2">
      <c r="A2" s="7"/>
      <c r="B2" s="8" t="s">
        <v>78</v>
      </c>
      <c r="C2" s="7" t="s">
        <v>79</v>
      </c>
      <c r="D2" s="7" t="s">
        <v>80</v>
      </c>
      <c r="E2" s="7" t="s">
        <v>78</v>
      </c>
      <c r="F2" s="7" t="s">
        <v>71</v>
      </c>
      <c r="G2" s="9"/>
      <c r="H2" s="10" t="s">
        <v>81</v>
      </c>
      <c r="I2" s="9" t="s">
        <v>82</v>
      </c>
      <c r="J2" s="11" t="s">
        <v>83</v>
      </c>
    </row>
    <row r="3" spans="1:15" x14ac:dyDescent="0.2">
      <c r="A3" s="16" t="s">
        <v>84</v>
      </c>
      <c r="B3" s="17">
        <v>100</v>
      </c>
      <c r="C3" s="18" t="s">
        <v>85</v>
      </c>
      <c r="D3" s="18" t="s">
        <v>86</v>
      </c>
      <c r="E3" s="19">
        <v>100</v>
      </c>
      <c r="F3" s="18" t="str">
        <f>B3&amp;"@"&amp;C3</f>
        <v>100@台湾</v>
      </c>
      <c r="G3" s="20">
        <v>120000</v>
      </c>
      <c r="H3" s="21" t="s">
        <v>87</v>
      </c>
      <c r="I3" s="20">
        <v>210000</v>
      </c>
      <c r="O3" s="12"/>
    </row>
    <row r="4" spans="1:15" x14ac:dyDescent="0.2">
      <c r="A4" s="16"/>
      <c r="B4" s="22">
        <v>101</v>
      </c>
      <c r="C4" s="23" t="s">
        <v>88</v>
      </c>
      <c r="D4" s="23" t="s">
        <v>86</v>
      </c>
      <c r="E4" s="24">
        <v>101</v>
      </c>
      <c r="F4" s="23" t="str">
        <f t="shared" ref="F4:F68" si="0">B4&amp;"@"&amp;C4</f>
        <v>101@バングラデシュ</v>
      </c>
      <c r="G4" s="25">
        <v>120000</v>
      </c>
      <c r="H4" s="26" t="s">
        <v>87</v>
      </c>
      <c r="I4" s="25">
        <v>210000</v>
      </c>
    </row>
    <row r="5" spans="1:15" x14ac:dyDescent="0.2">
      <c r="A5" s="16"/>
      <c r="B5" s="22">
        <v>102</v>
      </c>
      <c r="C5" s="23" t="s">
        <v>89</v>
      </c>
      <c r="D5" s="23" t="s">
        <v>86</v>
      </c>
      <c r="E5" s="24">
        <v>102</v>
      </c>
      <c r="F5" s="23" t="str">
        <f t="shared" si="0"/>
        <v>102@ブータン</v>
      </c>
      <c r="G5" s="25">
        <v>120000</v>
      </c>
      <c r="H5" s="26" t="s">
        <v>87</v>
      </c>
      <c r="I5" s="25">
        <v>210000</v>
      </c>
      <c r="L5" s="13" t="s">
        <v>90</v>
      </c>
      <c r="M5" s="13"/>
    </row>
    <row r="6" spans="1:15" x14ac:dyDescent="0.2">
      <c r="A6" s="16"/>
      <c r="B6" s="22">
        <v>103</v>
      </c>
      <c r="C6" s="23" t="s">
        <v>91</v>
      </c>
      <c r="D6" s="23" t="s">
        <v>86</v>
      </c>
      <c r="E6" s="24">
        <v>103</v>
      </c>
      <c r="F6" s="23" t="str">
        <f t="shared" si="0"/>
        <v>103@ブルネイ</v>
      </c>
      <c r="G6" s="25">
        <v>120000</v>
      </c>
      <c r="H6" s="26" t="s">
        <v>87</v>
      </c>
      <c r="I6" s="25">
        <v>210000</v>
      </c>
      <c r="L6" s="14" t="s">
        <v>87</v>
      </c>
      <c r="M6" s="15">
        <v>210000</v>
      </c>
    </row>
    <row r="7" spans="1:15" x14ac:dyDescent="0.2">
      <c r="A7" s="16"/>
      <c r="B7" s="22">
        <v>104</v>
      </c>
      <c r="C7" s="23" t="s">
        <v>92</v>
      </c>
      <c r="D7" s="23" t="s">
        <v>86</v>
      </c>
      <c r="E7" s="24">
        <v>104</v>
      </c>
      <c r="F7" s="23" t="str">
        <f t="shared" si="0"/>
        <v>104@カンボジア</v>
      </c>
      <c r="G7" s="25">
        <v>120000</v>
      </c>
      <c r="H7" s="26" t="s">
        <v>87</v>
      </c>
      <c r="I7" s="25">
        <v>210000</v>
      </c>
      <c r="L7" s="14" t="s">
        <v>93</v>
      </c>
      <c r="M7" s="15">
        <v>350000</v>
      </c>
    </row>
    <row r="8" spans="1:15" x14ac:dyDescent="0.2">
      <c r="A8" s="16"/>
      <c r="B8" s="22">
        <v>105</v>
      </c>
      <c r="C8" s="23" t="s">
        <v>94</v>
      </c>
      <c r="D8" s="23" t="s">
        <v>86</v>
      </c>
      <c r="E8" s="24">
        <v>105</v>
      </c>
      <c r="F8" s="23" t="str">
        <f t="shared" si="0"/>
        <v>105@中国</v>
      </c>
      <c r="G8" s="25">
        <v>120000</v>
      </c>
      <c r="H8" s="26" t="s">
        <v>87</v>
      </c>
      <c r="I8" s="25">
        <v>210000</v>
      </c>
    </row>
    <row r="9" spans="1:15" x14ac:dyDescent="0.2">
      <c r="A9" s="16"/>
      <c r="B9" s="22">
        <v>106</v>
      </c>
      <c r="C9" s="23" t="s">
        <v>95</v>
      </c>
      <c r="D9" s="23" t="s">
        <v>86</v>
      </c>
      <c r="E9" s="24">
        <v>106</v>
      </c>
      <c r="F9" s="23" t="str">
        <f t="shared" si="0"/>
        <v>106@香港</v>
      </c>
      <c r="G9" s="25">
        <v>120000</v>
      </c>
      <c r="H9" s="26" t="s">
        <v>87</v>
      </c>
      <c r="I9" s="25">
        <v>210000</v>
      </c>
    </row>
    <row r="10" spans="1:15" x14ac:dyDescent="0.2">
      <c r="A10" s="16"/>
      <c r="B10" s="22">
        <v>107</v>
      </c>
      <c r="C10" s="23" t="s">
        <v>96</v>
      </c>
      <c r="D10" s="23" t="s">
        <v>86</v>
      </c>
      <c r="E10" s="24">
        <v>107</v>
      </c>
      <c r="F10" s="23" t="str">
        <f t="shared" si="0"/>
        <v>107@インド</v>
      </c>
      <c r="G10" s="25">
        <v>120000</v>
      </c>
      <c r="H10" s="26" t="s">
        <v>87</v>
      </c>
      <c r="I10" s="25">
        <v>210000</v>
      </c>
    </row>
    <row r="11" spans="1:15" x14ac:dyDescent="0.2">
      <c r="A11" s="16"/>
      <c r="B11" s="22">
        <v>108</v>
      </c>
      <c r="C11" s="23" t="s">
        <v>97</v>
      </c>
      <c r="D11" s="23" t="s">
        <v>86</v>
      </c>
      <c r="E11" s="24">
        <v>108</v>
      </c>
      <c r="F11" s="23" t="str">
        <f t="shared" si="0"/>
        <v>108@インドネシア</v>
      </c>
      <c r="G11" s="25">
        <v>120000</v>
      </c>
      <c r="H11" s="26" t="s">
        <v>87</v>
      </c>
      <c r="I11" s="25">
        <v>210000</v>
      </c>
    </row>
    <row r="12" spans="1:15" x14ac:dyDescent="0.2">
      <c r="A12" s="16"/>
      <c r="B12" s="22">
        <v>109</v>
      </c>
      <c r="C12" s="23" t="s">
        <v>98</v>
      </c>
      <c r="D12" s="23" t="s">
        <v>86</v>
      </c>
      <c r="E12" s="24">
        <v>109</v>
      </c>
      <c r="F12" s="23" t="str">
        <f t="shared" si="0"/>
        <v>109@大韓民国</v>
      </c>
      <c r="G12" s="25">
        <v>120000</v>
      </c>
      <c r="H12" s="26" t="s">
        <v>87</v>
      </c>
      <c r="I12" s="25">
        <v>210000</v>
      </c>
    </row>
    <row r="13" spans="1:15" x14ac:dyDescent="0.2">
      <c r="A13" s="16"/>
      <c r="B13" s="22">
        <v>110</v>
      </c>
      <c r="C13" s="23" t="s">
        <v>99</v>
      </c>
      <c r="D13" s="23" t="s">
        <v>86</v>
      </c>
      <c r="E13" s="24">
        <v>110</v>
      </c>
      <c r="F13" s="23" t="str">
        <f t="shared" si="0"/>
        <v>110@ラオス</v>
      </c>
      <c r="G13" s="25">
        <v>120000</v>
      </c>
      <c r="H13" s="26" t="s">
        <v>87</v>
      </c>
      <c r="I13" s="25">
        <v>210000</v>
      </c>
    </row>
    <row r="14" spans="1:15" x14ac:dyDescent="0.2">
      <c r="A14" s="16"/>
      <c r="B14" s="22">
        <v>111</v>
      </c>
      <c r="C14" s="23" t="s">
        <v>100</v>
      </c>
      <c r="D14" s="23" t="s">
        <v>86</v>
      </c>
      <c r="E14" s="24">
        <v>111</v>
      </c>
      <c r="F14" s="23" t="str">
        <f t="shared" si="0"/>
        <v>111@マカオ</v>
      </c>
      <c r="G14" s="25">
        <v>120000</v>
      </c>
      <c r="H14" s="26" t="s">
        <v>87</v>
      </c>
      <c r="I14" s="25">
        <v>210000</v>
      </c>
    </row>
    <row r="15" spans="1:15" x14ac:dyDescent="0.2">
      <c r="A15" s="16"/>
      <c r="B15" s="22">
        <v>112</v>
      </c>
      <c r="C15" s="23" t="s">
        <v>101</v>
      </c>
      <c r="D15" s="23" t="s">
        <v>86</v>
      </c>
      <c r="E15" s="24">
        <v>112</v>
      </c>
      <c r="F15" s="23" t="str">
        <f t="shared" si="0"/>
        <v>112@マレーシア</v>
      </c>
      <c r="G15" s="25">
        <v>120000</v>
      </c>
      <c r="H15" s="26" t="s">
        <v>87</v>
      </c>
      <c r="I15" s="25">
        <v>210000</v>
      </c>
    </row>
    <row r="16" spans="1:15" x14ac:dyDescent="0.2">
      <c r="A16" s="16"/>
      <c r="B16" s="22">
        <v>113</v>
      </c>
      <c r="C16" s="23" t="s">
        <v>102</v>
      </c>
      <c r="D16" s="23" t="s">
        <v>86</v>
      </c>
      <c r="E16" s="24">
        <v>113</v>
      </c>
      <c r="F16" s="23" t="str">
        <f t="shared" si="0"/>
        <v>113@モンゴル</v>
      </c>
      <c r="G16" s="25">
        <v>120000</v>
      </c>
      <c r="H16" s="26" t="s">
        <v>87</v>
      </c>
      <c r="I16" s="25">
        <v>210000</v>
      </c>
    </row>
    <row r="17" spans="1:13" s="4" customFormat="1" x14ac:dyDescent="0.2">
      <c r="A17" s="16"/>
      <c r="B17" s="22">
        <v>114</v>
      </c>
      <c r="C17" s="23" t="s">
        <v>103</v>
      </c>
      <c r="D17" s="23" t="s">
        <v>86</v>
      </c>
      <c r="E17" s="24">
        <v>114</v>
      </c>
      <c r="F17" s="23" t="str">
        <f t="shared" si="0"/>
        <v>114@ミャンマー</v>
      </c>
      <c r="G17" s="25">
        <v>120000</v>
      </c>
      <c r="H17" s="26" t="s">
        <v>87</v>
      </c>
      <c r="I17" s="25">
        <v>210000</v>
      </c>
      <c r="K17" s="3"/>
      <c r="L17" s="3"/>
      <c r="M17" s="3"/>
    </row>
    <row r="18" spans="1:13" s="4" customFormat="1" x14ac:dyDescent="0.2">
      <c r="A18" s="16"/>
      <c r="B18" s="22">
        <v>115</v>
      </c>
      <c r="C18" s="23" t="s">
        <v>104</v>
      </c>
      <c r="D18" s="23" t="s">
        <v>86</v>
      </c>
      <c r="E18" s="24">
        <v>115</v>
      </c>
      <c r="F18" s="23" t="str">
        <f t="shared" si="0"/>
        <v>115@ネパール</v>
      </c>
      <c r="G18" s="25">
        <v>120000</v>
      </c>
      <c r="H18" s="26" t="s">
        <v>87</v>
      </c>
      <c r="I18" s="25">
        <v>210000</v>
      </c>
      <c r="K18" s="3"/>
      <c r="L18" s="3"/>
      <c r="M18" s="3"/>
    </row>
    <row r="19" spans="1:13" s="4" customFormat="1" x14ac:dyDescent="0.2">
      <c r="A19" s="16"/>
      <c r="B19" s="22">
        <v>116</v>
      </c>
      <c r="C19" s="23" t="s">
        <v>105</v>
      </c>
      <c r="D19" s="23" t="s">
        <v>86</v>
      </c>
      <c r="E19" s="24">
        <v>116</v>
      </c>
      <c r="F19" s="23" t="str">
        <f t="shared" si="0"/>
        <v>116@パキスタン</v>
      </c>
      <c r="G19" s="25">
        <v>120000</v>
      </c>
      <c r="H19" s="26" t="s">
        <v>87</v>
      </c>
      <c r="I19" s="25">
        <v>210000</v>
      </c>
      <c r="K19" s="3"/>
      <c r="L19" s="3"/>
      <c r="M19" s="3"/>
    </row>
    <row r="20" spans="1:13" s="4" customFormat="1" x14ac:dyDescent="0.2">
      <c r="A20" s="16"/>
      <c r="B20" s="22">
        <v>117</v>
      </c>
      <c r="C20" s="23" t="s">
        <v>106</v>
      </c>
      <c r="D20" s="23" t="s">
        <v>86</v>
      </c>
      <c r="E20" s="24">
        <v>117</v>
      </c>
      <c r="F20" s="23" t="str">
        <f t="shared" si="0"/>
        <v>117@フィリピン</v>
      </c>
      <c r="G20" s="25">
        <v>120000</v>
      </c>
      <c r="H20" s="26" t="s">
        <v>87</v>
      </c>
      <c r="I20" s="25">
        <v>210000</v>
      </c>
      <c r="K20" s="3"/>
      <c r="L20" s="3"/>
      <c r="M20" s="3"/>
    </row>
    <row r="21" spans="1:13" s="4" customFormat="1" x14ac:dyDescent="0.2">
      <c r="A21" s="16"/>
      <c r="B21" s="22">
        <v>191</v>
      </c>
      <c r="C21" s="23" t="s">
        <v>107</v>
      </c>
      <c r="D21" s="23" t="s">
        <v>108</v>
      </c>
      <c r="E21" s="24">
        <v>191</v>
      </c>
      <c r="F21" s="23" t="str">
        <f t="shared" si="0"/>
        <v>191@シンガポール</v>
      </c>
      <c r="G21" s="25">
        <v>160000</v>
      </c>
      <c r="H21" s="26" t="s">
        <v>87</v>
      </c>
      <c r="I21" s="25">
        <v>210000</v>
      </c>
      <c r="K21" s="3"/>
      <c r="L21" s="3"/>
      <c r="M21" s="3"/>
    </row>
    <row r="22" spans="1:13" s="4" customFormat="1" x14ac:dyDescent="0.2">
      <c r="A22" s="16"/>
      <c r="B22" s="22">
        <v>119</v>
      </c>
      <c r="C22" s="23" t="s">
        <v>109</v>
      </c>
      <c r="D22" s="23" t="s">
        <v>86</v>
      </c>
      <c r="E22" s="24">
        <v>119</v>
      </c>
      <c r="F22" s="23" t="str">
        <f t="shared" si="0"/>
        <v>119@スリランカ</v>
      </c>
      <c r="G22" s="25">
        <v>120000</v>
      </c>
      <c r="H22" s="26" t="s">
        <v>87</v>
      </c>
      <c r="I22" s="25">
        <v>210000</v>
      </c>
      <c r="K22" s="3"/>
      <c r="L22" s="3"/>
      <c r="M22" s="3"/>
    </row>
    <row r="23" spans="1:13" s="4" customFormat="1" x14ac:dyDescent="0.2">
      <c r="A23" s="16"/>
      <c r="B23" s="22">
        <v>120</v>
      </c>
      <c r="C23" s="23" t="s">
        <v>110</v>
      </c>
      <c r="D23" s="23" t="s">
        <v>86</v>
      </c>
      <c r="E23" s="24">
        <v>120</v>
      </c>
      <c r="F23" s="23" t="str">
        <f t="shared" si="0"/>
        <v>120@タイ</v>
      </c>
      <c r="G23" s="25">
        <v>120000</v>
      </c>
      <c r="H23" s="26" t="s">
        <v>87</v>
      </c>
      <c r="I23" s="25">
        <v>210000</v>
      </c>
      <c r="K23" s="3"/>
      <c r="L23" s="3"/>
      <c r="M23" s="3"/>
    </row>
    <row r="24" spans="1:13" s="4" customFormat="1" x14ac:dyDescent="0.2">
      <c r="A24" s="16"/>
      <c r="B24" s="22">
        <v>121</v>
      </c>
      <c r="C24" s="23" t="s">
        <v>111</v>
      </c>
      <c r="D24" s="23" t="s">
        <v>86</v>
      </c>
      <c r="E24" s="24">
        <v>121</v>
      </c>
      <c r="F24" s="23" t="str">
        <f t="shared" si="0"/>
        <v>121@ベトナム</v>
      </c>
      <c r="G24" s="25">
        <v>120000</v>
      </c>
      <c r="H24" s="26" t="s">
        <v>87</v>
      </c>
      <c r="I24" s="25">
        <v>210000</v>
      </c>
      <c r="K24" s="3"/>
      <c r="L24" s="3"/>
      <c r="M24" s="3"/>
    </row>
    <row r="25" spans="1:13" s="4" customFormat="1" x14ac:dyDescent="0.2">
      <c r="A25" s="16"/>
      <c r="B25" s="22">
        <v>123</v>
      </c>
      <c r="C25" s="23" t="s">
        <v>112</v>
      </c>
      <c r="D25" s="23" t="s">
        <v>86</v>
      </c>
      <c r="E25" s="24">
        <v>123</v>
      </c>
      <c r="F25" s="23" t="str">
        <f t="shared" si="0"/>
        <v>123@東ティモール</v>
      </c>
      <c r="G25" s="25">
        <v>120000</v>
      </c>
      <c r="H25" s="26" t="s">
        <v>87</v>
      </c>
      <c r="I25" s="25">
        <v>210000</v>
      </c>
      <c r="K25" s="3"/>
      <c r="L25" s="3"/>
      <c r="M25" s="3"/>
    </row>
    <row r="26" spans="1:13" s="4" customFormat="1" x14ac:dyDescent="0.2">
      <c r="A26" s="16"/>
      <c r="B26" s="27">
        <v>124</v>
      </c>
      <c r="C26" s="28" t="s">
        <v>113</v>
      </c>
      <c r="D26" s="29" t="s">
        <v>86</v>
      </c>
      <c r="E26" s="30">
        <v>124</v>
      </c>
      <c r="F26" s="29" t="str">
        <f t="shared" si="0"/>
        <v>124@モルディブ</v>
      </c>
      <c r="G26" s="31">
        <v>120000</v>
      </c>
      <c r="H26" s="32" t="s">
        <v>87</v>
      </c>
      <c r="I26" s="31">
        <v>210000</v>
      </c>
      <c r="K26" s="3"/>
      <c r="L26" s="3"/>
      <c r="M26" s="3"/>
    </row>
    <row r="27" spans="1:13" s="4" customFormat="1" x14ac:dyDescent="0.2">
      <c r="A27" s="33" t="s">
        <v>114</v>
      </c>
      <c r="B27" s="34">
        <v>201</v>
      </c>
      <c r="C27" s="35" t="s">
        <v>115</v>
      </c>
      <c r="D27" s="35" t="s">
        <v>114</v>
      </c>
      <c r="E27" s="36">
        <v>201</v>
      </c>
      <c r="F27" s="35" t="str">
        <f t="shared" si="0"/>
        <v>201@アルゼンチン</v>
      </c>
      <c r="G27" s="20">
        <v>120000</v>
      </c>
      <c r="H27" s="21" t="s">
        <v>93</v>
      </c>
      <c r="I27" s="20">
        <v>350000</v>
      </c>
      <c r="K27" s="3"/>
      <c r="L27" s="3"/>
      <c r="M27" s="3"/>
    </row>
    <row r="28" spans="1:13" s="4" customFormat="1" x14ac:dyDescent="0.2">
      <c r="A28" s="16"/>
      <c r="B28" s="22">
        <v>202</v>
      </c>
      <c r="C28" s="23" t="s">
        <v>116</v>
      </c>
      <c r="D28" s="23" t="s">
        <v>114</v>
      </c>
      <c r="E28" s="24">
        <v>202</v>
      </c>
      <c r="F28" s="23" t="str">
        <f t="shared" si="0"/>
        <v>202@ボリビア</v>
      </c>
      <c r="G28" s="25">
        <v>120000</v>
      </c>
      <c r="H28" s="26" t="s">
        <v>93</v>
      </c>
      <c r="I28" s="25">
        <v>350000</v>
      </c>
      <c r="K28" s="3"/>
      <c r="L28" s="3"/>
      <c r="M28" s="3"/>
    </row>
    <row r="29" spans="1:13" s="4" customFormat="1" x14ac:dyDescent="0.2">
      <c r="A29" s="16"/>
      <c r="B29" s="22">
        <v>203</v>
      </c>
      <c r="C29" s="23" t="s">
        <v>117</v>
      </c>
      <c r="D29" s="23" t="s">
        <v>114</v>
      </c>
      <c r="E29" s="24">
        <v>203</v>
      </c>
      <c r="F29" s="23" t="str">
        <f t="shared" si="0"/>
        <v>203@ブラジル</v>
      </c>
      <c r="G29" s="25">
        <v>120000</v>
      </c>
      <c r="H29" s="26" t="s">
        <v>93</v>
      </c>
      <c r="I29" s="25">
        <v>350000</v>
      </c>
      <c r="K29" s="3"/>
      <c r="L29" s="3"/>
      <c r="M29" s="3"/>
    </row>
    <row r="30" spans="1:13" s="4" customFormat="1" x14ac:dyDescent="0.2">
      <c r="A30" s="16"/>
      <c r="B30" s="22">
        <v>204</v>
      </c>
      <c r="C30" s="23" t="s">
        <v>118</v>
      </c>
      <c r="D30" s="23" t="s">
        <v>114</v>
      </c>
      <c r="E30" s="24">
        <v>204</v>
      </c>
      <c r="F30" s="23" t="str">
        <f t="shared" si="0"/>
        <v>204@チリ</v>
      </c>
      <c r="G30" s="25">
        <v>120000</v>
      </c>
      <c r="H30" s="26" t="s">
        <v>93</v>
      </c>
      <c r="I30" s="25">
        <v>350000</v>
      </c>
      <c r="K30" s="3"/>
      <c r="L30" s="3"/>
      <c r="M30" s="3"/>
    </row>
    <row r="31" spans="1:13" s="4" customFormat="1" x14ac:dyDescent="0.2">
      <c r="A31" s="16"/>
      <c r="B31" s="22">
        <v>205</v>
      </c>
      <c r="C31" s="23" t="s">
        <v>119</v>
      </c>
      <c r="D31" s="23" t="s">
        <v>114</v>
      </c>
      <c r="E31" s="24">
        <v>205</v>
      </c>
      <c r="F31" s="23" t="str">
        <f t="shared" si="0"/>
        <v>205@コロンビア</v>
      </c>
      <c r="G31" s="25">
        <v>120000</v>
      </c>
      <c r="H31" s="26" t="s">
        <v>93</v>
      </c>
      <c r="I31" s="25">
        <v>350000</v>
      </c>
      <c r="K31" s="3"/>
      <c r="L31" s="3"/>
      <c r="M31" s="3"/>
    </row>
    <row r="32" spans="1:13" s="4" customFormat="1" x14ac:dyDescent="0.2">
      <c r="A32" s="16"/>
      <c r="B32" s="22">
        <v>206</v>
      </c>
      <c r="C32" s="23" t="s">
        <v>120</v>
      </c>
      <c r="D32" s="23" t="s">
        <v>114</v>
      </c>
      <c r="E32" s="24">
        <v>206</v>
      </c>
      <c r="F32" s="23" t="str">
        <f t="shared" si="0"/>
        <v>206@コスタリカ</v>
      </c>
      <c r="G32" s="25">
        <v>120000</v>
      </c>
      <c r="H32" s="26" t="s">
        <v>93</v>
      </c>
      <c r="I32" s="25">
        <v>350000</v>
      </c>
      <c r="K32" s="3"/>
      <c r="L32" s="3"/>
      <c r="M32" s="3"/>
    </row>
    <row r="33" spans="1:13" s="4" customFormat="1" x14ac:dyDescent="0.2">
      <c r="A33" s="16"/>
      <c r="B33" s="22">
        <v>207</v>
      </c>
      <c r="C33" s="23" t="s">
        <v>121</v>
      </c>
      <c r="D33" s="23" t="s">
        <v>114</v>
      </c>
      <c r="E33" s="24">
        <v>207</v>
      </c>
      <c r="F33" s="23" t="str">
        <f t="shared" si="0"/>
        <v>207@キューバ</v>
      </c>
      <c r="G33" s="25">
        <v>120000</v>
      </c>
      <c r="H33" s="26" t="s">
        <v>93</v>
      </c>
      <c r="I33" s="25">
        <v>350000</v>
      </c>
      <c r="K33" s="3"/>
      <c r="L33" s="3"/>
      <c r="M33" s="3"/>
    </row>
    <row r="34" spans="1:13" s="4" customFormat="1" x14ac:dyDescent="0.2">
      <c r="A34" s="16"/>
      <c r="B34" s="22">
        <v>208</v>
      </c>
      <c r="C34" s="23" t="s">
        <v>122</v>
      </c>
      <c r="D34" s="23" t="s">
        <v>114</v>
      </c>
      <c r="E34" s="24">
        <v>208</v>
      </c>
      <c r="F34" s="23" t="str">
        <f t="shared" si="0"/>
        <v>208@ドミニカ共和国</v>
      </c>
      <c r="G34" s="25">
        <v>120000</v>
      </c>
      <c r="H34" s="26" t="s">
        <v>93</v>
      </c>
      <c r="I34" s="25">
        <v>350000</v>
      </c>
      <c r="K34" s="3"/>
      <c r="L34" s="3"/>
      <c r="M34" s="3"/>
    </row>
    <row r="35" spans="1:13" s="4" customFormat="1" x14ac:dyDescent="0.2">
      <c r="A35" s="16"/>
      <c r="B35" s="22">
        <v>209</v>
      </c>
      <c r="C35" s="23" t="s">
        <v>123</v>
      </c>
      <c r="D35" s="23" t="s">
        <v>114</v>
      </c>
      <c r="E35" s="24">
        <v>209</v>
      </c>
      <c r="F35" s="23" t="str">
        <f t="shared" si="0"/>
        <v>209@エクアドル</v>
      </c>
      <c r="G35" s="25">
        <v>120000</v>
      </c>
      <c r="H35" s="26" t="s">
        <v>93</v>
      </c>
      <c r="I35" s="25">
        <v>350000</v>
      </c>
      <c r="K35" s="3"/>
      <c r="L35" s="3"/>
      <c r="M35" s="3"/>
    </row>
    <row r="36" spans="1:13" s="4" customFormat="1" x14ac:dyDescent="0.2">
      <c r="A36" s="16"/>
      <c r="B36" s="22">
        <v>210</v>
      </c>
      <c r="C36" s="23" t="s">
        <v>124</v>
      </c>
      <c r="D36" s="23" t="s">
        <v>114</v>
      </c>
      <c r="E36" s="24">
        <v>210</v>
      </c>
      <c r="F36" s="23" t="str">
        <f t="shared" si="0"/>
        <v>210@エルサルバドル</v>
      </c>
      <c r="G36" s="25">
        <v>120000</v>
      </c>
      <c r="H36" s="26" t="s">
        <v>93</v>
      </c>
      <c r="I36" s="25">
        <v>350000</v>
      </c>
      <c r="K36" s="3"/>
      <c r="L36" s="3"/>
      <c r="M36" s="3"/>
    </row>
    <row r="37" spans="1:13" s="4" customFormat="1" x14ac:dyDescent="0.2">
      <c r="A37" s="16"/>
      <c r="B37" s="22">
        <v>211</v>
      </c>
      <c r="C37" s="23" t="s">
        <v>125</v>
      </c>
      <c r="D37" s="23" t="s">
        <v>114</v>
      </c>
      <c r="E37" s="24">
        <v>211</v>
      </c>
      <c r="F37" s="23" t="str">
        <f t="shared" si="0"/>
        <v>211@グアテマラ</v>
      </c>
      <c r="G37" s="25">
        <v>120000</v>
      </c>
      <c r="H37" s="26" t="s">
        <v>93</v>
      </c>
      <c r="I37" s="25">
        <v>350000</v>
      </c>
      <c r="K37" s="3"/>
      <c r="L37" s="3"/>
      <c r="M37" s="3"/>
    </row>
    <row r="38" spans="1:13" s="4" customFormat="1" x14ac:dyDescent="0.2">
      <c r="A38" s="16"/>
      <c r="B38" s="22">
        <v>212</v>
      </c>
      <c r="C38" s="23" t="s">
        <v>126</v>
      </c>
      <c r="D38" s="23" t="s">
        <v>114</v>
      </c>
      <c r="E38" s="24">
        <v>212</v>
      </c>
      <c r="F38" s="23" t="str">
        <f t="shared" si="0"/>
        <v>212@ホンジュラス</v>
      </c>
      <c r="G38" s="25">
        <v>120000</v>
      </c>
      <c r="H38" s="26" t="s">
        <v>93</v>
      </c>
      <c r="I38" s="25">
        <v>350000</v>
      </c>
      <c r="K38" s="3"/>
      <c r="L38" s="3"/>
      <c r="M38" s="3"/>
    </row>
    <row r="39" spans="1:13" s="4" customFormat="1" x14ac:dyDescent="0.2">
      <c r="A39" s="16"/>
      <c r="B39" s="22">
        <v>213</v>
      </c>
      <c r="C39" s="23" t="s">
        <v>127</v>
      </c>
      <c r="D39" s="23" t="s">
        <v>114</v>
      </c>
      <c r="E39" s="24">
        <v>213</v>
      </c>
      <c r="F39" s="23" t="str">
        <f t="shared" si="0"/>
        <v>213@ジャマイカ</v>
      </c>
      <c r="G39" s="25">
        <v>120000</v>
      </c>
      <c r="H39" s="26" t="s">
        <v>93</v>
      </c>
      <c r="I39" s="25">
        <v>350000</v>
      </c>
      <c r="K39" s="3"/>
      <c r="L39" s="3"/>
      <c r="M39" s="3"/>
    </row>
    <row r="40" spans="1:13" s="4" customFormat="1" x14ac:dyDescent="0.2">
      <c r="A40" s="16"/>
      <c r="B40" s="22">
        <v>214</v>
      </c>
      <c r="C40" s="23" t="s">
        <v>128</v>
      </c>
      <c r="D40" s="23" t="s">
        <v>114</v>
      </c>
      <c r="E40" s="24">
        <v>214</v>
      </c>
      <c r="F40" s="23" t="str">
        <f t="shared" si="0"/>
        <v>214@メキシコ</v>
      </c>
      <c r="G40" s="25">
        <v>120000</v>
      </c>
      <c r="H40" s="26" t="s">
        <v>93</v>
      </c>
      <c r="I40" s="25">
        <v>350000</v>
      </c>
      <c r="K40" s="3"/>
      <c r="L40" s="3"/>
      <c r="M40" s="3"/>
    </row>
    <row r="41" spans="1:13" s="4" customFormat="1" x14ac:dyDescent="0.2">
      <c r="A41" s="16"/>
      <c r="B41" s="22">
        <v>215</v>
      </c>
      <c r="C41" s="23" t="s">
        <v>129</v>
      </c>
      <c r="D41" s="23" t="s">
        <v>114</v>
      </c>
      <c r="E41" s="24">
        <v>215</v>
      </c>
      <c r="F41" s="23" t="str">
        <f t="shared" si="0"/>
        <v>215@ニカラグア</v>
      </c>
      <c r="G41" s="25">
        <v>120000</v>
      </c>
      <c r="H41" s="26" t="s">
        <v>93</v>
      </c>
      <c r="I41" s="25">
        <v>350000</v>
      </c>
      <c r="K41" s="3"/>
      <c r="L41" s="3"/>
      <c r="M41" s="3"/>
    </row>
    <row r="42" spans="1:13" s="4" customFormat="1" x14ac:dyDescent="0.2">
      <c r="A42" s="16"/>
      <c r="B42" s="22">
        <v>216</v>
      </c>
      <c r="C42" s="23" t="s">
        <v>130</v>
      </c>
      <c r="D42" s="23" t="s">
        <v>114</v>
      </c>
      <c r="E42" s="24">
        <v>216</v>
      </c>
      <c r="F42" s="23" t="str">
        <f t="shared" si="0"/>
        <v>216@パナマ</v>
      </c>
      <c r="G42" s="25">
        <v>120000</v>
      </c>
      <c r="H42" s="26" t="s">
        <v>93</v>
      </c>
      <c r="I42" s="25">
        <v>350000</v>
      </c>
      <c r="K42" s="3"/>
      <c r="L42" s="3"/>
      <c r="M42" s="3"/>
    </row>
    <row r="43" spans="1:13" s="4" customFormat="1" x14ac:dyDescent="0.2">
      <c r="A43" s="16"/>
      <c r="B43" s="22">
        <v>217</v>
      </c>
      <c r="C43" s="23" t="s">
        <v>131</v>
      </c>
      <c r="D43" s="23" t="s">
        <v>114</v>
      </c>
      <c r="E43" s="24">
        <v>217</v>
      </c>
      <c r="F43" s="23" t="str">
        <f t="shared" si="0"/>
        <v>217@パラグアイ</v>
      </c>
      <c r="G43" s="25">
        <v>120000</v>
      </c>
      <c r="H43" s="26" t="s">
        <v>93</v>
      </c>
      <c r="I43" s="25">
        <v>350000</v>
      </c>
      <c r="K43" s="3"/>
      <c r="L43" s="3"/>
      <c r="M43" s="3"/>
    </row>
    <row r="44" spans="1:13" s="4" customFormat="1" x14ac:dyDescent="0.2">
      <c r="A44" s="16"/>
      <c r="B44" s="22">
        <v>218</v>
      </c>
      <c r="C44" s="23" t="s">
        <v>132</v>
      </c>
      <c r="D44" s="23" t="s">
        <v>114</v>
      </c>
      <c r="E44" s="24">
        <v>218</v>
      </c>
      <c r="F44" s="23" t="str">
        <f t="shared" si="0"/>
        <v>218@ペルー</v>
      </c>
      <c r="G44" s="25">
        <v>120000</v>
      </c>
      <c r="H44" s="26" t="s">
        <v>93</v>
      </c>
      <c r="I44" s="25">
        <v>350000</v>
      </c>
      <c r="K44" s="3"/>
      <c r="L44" s="3"/>
      <c r="M44" s="3"/>
    </row>
    <row r="45" spans="1:13" s="4" customFormat="1" x14ac:dyDescent="0.2">
      <c r="A45" s="16"/>
      <c r="B45" s="22">
        <v>219</v>
      </c>
      <c r="C45" s="23" t="s">
        <v>133</v>
      </c>
      <c r="D45" s="23" t="s">
        <v>114</v>
      </c>
      <c r="E45" s="24">
        <v>219</v>
      </c>
      <c r="F45" s="23" t="str">
        <f t="shared" si="0"/>
        <v>219@トリニダード・トバゴ</v>
      </c>
      <c r="G45" s="25">
        <v>120000</v>
      </c>
      <c r="H45" s="26" t="s">
        <v>93</v>
      </c>
      <c r="I45" s="25">
        <v>350000</v>
      </c>
      <c r="K45" s="3"/>
      <c r="L45" s="3"/>
      <c r="M45" s="3"/>
    </row>
    <row r="46" spans="1:13" s="4" customFormat="1" x14ac:dyDescent="0.2">
      <c r="A46" s="16"/>
      <c r="B46" s="22">
        <v>220</v>
      </c>
      <c r="C46" s="23" t="s">
        <v>134</v>
      </c>
      <c r="D46" s="23" t="s">
        <v>114</v>
      </c>
      <c r="E46" s="24">
        <v>220</v>
      </c>
      <c r="F46" s="23" t="str">
        <f t="shared" si="0"/>
        <v>220@ウルグアイ</v>
      </c>
      <c r="G46" s="25">
        <v>120000</v>
      </c>
      <c r="H46" s="26" t="s">
        <v>93</v>
      </c>
      <c r="I46" s="25">
        <v>350000</v>
      </c>
      <c r="K46" s="3"/>
      <c r="L46" s="3"/>
      <c r="M46" s="3"/>
    </row>
    <row r="47" spans="1:13" s="4" customFormat="1" x14ac:dyDescent="0.2">
      <c r="A47" s="16"/>
      <c r="B47" s="27">
        <v>221</v>
      </c>
      <c r="C47" s="28" t="s">
        <v>135</v>
      </c>
      <c r="D47" s="23" t="s">
        <v>114</v>
      </c>
      <c r="E47" s="24">
        <v>221</v>
      </c>
      <c r="F47" s="23" t="str">
        <f t="shared" si="0"/>
        <v>221@ベネズエラ</v>
      </c>
      <c r="G47" s="25">
        <v>120000</v>
      </c>
      <c r="H47" s="26" t="s">
        <v>93</v>
      </c>
      <c r="I47" s="25">
        <v>350000</v>
      </c>
      <c r="K47" s="3"/>
      <c r="L47" s="3"/>
      <c r="M47" s="3"/>
    </row>
    <row r="48" spans="1:13" s="4" customFormat="1" x14ac:dyDescent="0.2">
      <c r="A48" s="37"/>
      <c r="B48" s="38">
        <v>222</v>
      </c>
      <c r="C48" s="29" t="s">
        <v>136</v>
      </c>
      <c r="D48" s="29" t="s">
        <v>114</v>
      </c>
      <c r="E48" s="30">
        <v>222</v>
      </c>
      <c r="F48" s="29" t="str">
        <f t="shared" si="0"/>
        <v>222@ハイチ</v>
      </c>
      <c r="G48" s="31">
        <v>120000</v>
      </c>
      <c r="H48" s="32" t="s">
        <v>93</v>
      </c>
      <c r="I48" s="31">
        <v>350000</v>
      </c>
      <c r="K48" s="3"/>
      <c r="L48" s="3"/>
      <c r="M48" s="3"/>
    </row>
    <row r="49" spans="1:13" s="4" customFormat="1" x14ac:dyDescent="0.2">
      <c r="A49" s="33" t="s">
        <v>137</v>
      </c>
      <c r="B49" s="34">
        <v>301</v>
      </c>
      <c r="C49" s="35" t="s">
        <v>138</v>
      </c>
      <c r="D49" s="35" t="s">
        <v>139</v>
      </c>
      <c r="E49" s="36">
        <v>301</v>
      </c>
      <c r="F49" s="35" t="str">
        <f t="shared" si="0"/>
        <v>301@バーレーン</v>
      </c>
      <c r="G49" s="20">
        <v>160000</v>
      </c>
      <c r="H49" s="21" t="s">
        <v>93</v>
      </c>
      <c r="I49" s="20">
        <v>350000</v>
      </c>
      <c r="K49" s="3"/>
      <c r="L49" s="3"/>
      <c r="M49" s="3"/>
    </row>
    <row r="50" spans="1:13" s="4" customFormat="1" x14ac:dyDescent="0.2">
      <c r="A50" s="16"/>
      <c r="B50" s="22">
        <v>303</v>
      </c>
      <c r="C50" s="23" t="s">
        <v>140</v>
      </c>
      <c r="D50" s="23" t="s">
        <v>139</v>
      </c>
      <c r="E50" s="24">
        <v>303</v>
      </c>
      <c r="F50" s="23" t="str">
        <f t="shared" si="0"/>
        <v>303@イラン</v>
      </c>
      <c r="G50" s="25">
        <v>160000</v>
      </c>
      <c r="H50" s="26" t="s">
        <v>93</v>
      </c>
      <c r="I50" s="25">
        <v>350000</v>
      </c>
      <c r="K50" s="3"/>
      <c r="L50" s="3"/>
      <c r="M50" s="3"/>
    </row>
    <row r="51" spans="1:13" s="4" customFormat="1" x14ac:dyDescent="0.2">
      <c r="A51" s="16"/>
      <c r="B51" s="22">
        <v>304</v>
      </c>
      <c r="C51" s="23" t="s">
        <v>141</v>
      </c>
      <c r="D51" s="23" t="s">
        <v>139</v>
      </c>
      <c r="E51" s="24">
        <v>304</v>
      </c>
      <c r="F51" s="23" t="str">
        <f t="shared" si="0"/>
        <v>304@イラク</v>
      </c>
      <c r="G51" s="25">
        <v>160000</v>
      </c>
      <c r="H51" s="26" t="s">
        <v>93</v>
      </c>
      <c r="I51" s="25">
        <v>350000</v>
      </c>
      <c r="K51" s="3"/>
      <c r="L51" s="3"/>
      <c r="M51" s="3"/>
    </row>
    <row r="52" spans="1:13" s="4" customFormat="1" x14ac:dyDescent="0.2">
      <c r="A52" s="16"/>
      <c r="B52" s="22">
        <v>305</v>
      </c>
      <c r="C52" s="23" t="s">
        <v>142</v>
      </c>
      <c r="D52" s="23" t="s">
        <v>139</v>
      </c>
      <c r="E52" s="24">
        <v>305</v>
      </c>
      <c r="F52" s="23" t="str">
        <f t="shared" si="0"/>
        <v>305@イスラエル</v>
      </c>
      <c r="G52" s="25">
        <v>160000</v>
      </c>
      <c r="H52" s="26" t="s">
        <v>93</v>
      </c>
      <c r="I52" s="25">
        <v>350000</v>
      </c>
      <c r="K52" s="3"/>
      <c r="L52" s="3"/>
      <c r="M52" s="3"/>
    </row>
    <row r="53" spans="1:13" s="4" customFormat="1" x14ac:dyDescent="0.2">
      <c r="A53" s="16"/>
      <c r="B53" s="22">
        <v>306</v>
      </c>
      <c r="C53" s="23" t="s">
        <v>143</v>
      </c>
      <c r="D53" s="23" t="s">
        <v>139</v>
      </c>
      <c r="E53" s="24">
        <v>306</v>
      </c>
      <c r="F53" s="23" t="str">
        <f t="shared" si="0"/>
        <v>306@ヨルダン</v>
      </c>
      <c r="G53" s="25">
        <v>160000</v>
      </c>
      <c r="H53" s="26" t="s">
        <v>93</v>
      </c>
      <c r="I53" s="25">
        <v>350000</v>
      </c>
      <c r="K53" s="3"/>
      <c r="L53" s="3"/>
      <c r="M53" s="3"/>
    </row>
    <row r="54" spans="1:13" s="4" customFormat="1" x14ac:dyDescent="0.2">
      <c r="A54" s="16"/>
      <c r="B54" s="22">
        <v>307</v>
      </c>
      <c r="C54" s="23" t="s">
        <v>144</v>
      </c>
      <c r="D54" s="23" t="s">
        <v>139</v>
      </c>
      <c r="E54" s="24">
        <v>307</v>
      </c>
      <c r="F54" s="23" t="str">
        <f t="shared" si="0"/>
        <v>307@クウェート</v>
      </c>
      <c r="G54" s="25">
        <v>160000</v>
      </c>
      <c r="H54" s="26" t="s">
        <v>93</v>
      </c>
      <c r="I54" s="25">
        <v>350000</v>
      </c>
      <c r="K54" s="3"/>
      <c r="L54" s="3"/>
      <c r="M54" s="3"/>
    </row>
    <row r="55" spans="1:13" s="4" customFormat="1" x14ac:dyDescent="0.2">
      <c r="A55" s="16"/>
      <c r="B55" s="22">
        <v>308</v>
      </c>
      <c r="C55" s="23" t="s">
        <v>145</v>
      </c>
      <c r="D55" s="23" t="s">
        <v>139</v>
      </c>
      <c r="E55" s="24">
        <v>308</v>
      </c>
      <c r="F55" s="23" t="str">
        <f t="shared" si="0"/>
        <v>308@レバノン</v>
      </c>
      <c r="G55" s="25">
        <v>160000</v>
      </c>
      <c r="H55" s="26" t="s">
        <v>93</v>
      </c>
      <c r="I55" s="25">
        <v>350000</v>
      </c>
      <c r="K55" s="3"/>
      <c r="L55" s="3"/>
      <c r="M55" s="3"/>
    </row>
    <row r="56" spans="1:13" s="4" customFormat="1" x14ac:dyDescent="0.2">
      <c r="A56" s="16"/>
      <c r="B56" s="22">
        <v>309</v>
      </c>
      <c r="C56" s="23" t="s">
        <v>146</v>
      </c>
      <c r="D56" s="23" t="s">
        <v>139</v>
      </c>
      <c r="E56" s="24">
        <v>309</v>
      </c>
      <c r="F56" s="23" t="str">
        <f t="shared" si="0"/>
        <v>309@オマーン</v>
      </c>
      <c r="G56" s="25">
        <v>160000</v>
      </c>
      <c r="H56" s="26" t="s">
        <v>93</v>
      </c>
      <c r="I56" s="25">
        <v>350000</v>
      </c>
      <c r="K56" s="3"/>
      <c r="L56" s="3"/>
      <c r="M56" s="3"/>
    </row>
    <row r="57" spans="1:13" s="4" customFormat="1" x14ac:dyDescent="0.2">
      <c r="A57" s="16"/>
      <c r="B57" s="22">
        <v>310</v>
      </c>
      <c r="C57" s="23" t="s">
        <v>147</v>
      </c>
      <c r="D57" s="23" t="s">
        <v>139</v>
      </c>
      <c r="E57" s="24">
        <v>310</v>
      </c>
      <c r="F57" s="23" t="str">
        <f t="shared" si="0"/>
        <v>310@カタール</v>
      </c>
      <c r="G57" s="25">
        <v>160000</v>
      </c>
      <c r="H57" s="26" t="s">
        <v>93</v>
      </c>
      <c r="I57" s="25">
        <v>350000</v>
      </c>
      <c r="K57" s="3"/>
      <c r="L57" s="3"/>
      <c r="M57" s="3"/>
    </row>
    <row r="58" spans="1:13" s="4" customFormat="1" x14ac:dyDescent="0.2">
      <c r="A58" s="16"/>
      <c r="B58" s="22">
        <v>311</v>
      </c>
      <c r="C58" s="23" t="s">
        <v>148</v>
      </c>
      <c r="D58" s="23" t="s">
        <v>139</v>
      </c>
      <c r="E58" s="24">
        <v>311</v>
      </c>
      <c r="F58" s="23" t="str">
        <f t="shared" si="0"/>
        <v>311@サウジアラビア</v>
      </c>
      <c r="G58" s="25">
        <v>160000</v>
      </c>
      <c r="H58" s="26" t="s">
        <v>93</v>
      </c>
      <c r="I58" s="25">
        <v>350000</v>
      </c>
      <c r="K58" s="3"/>
      <c r="L58" s="3"/>
      <c r="M58" s="3"/>
    </row>
    <row r="59" spans="1:13" s="4" customFormat="1" x14ac:dyDescent="0.2">
      <c r="A59" s="16"/>
      <c r="B59" s="22">
        <v>312</v>
      </c>
      <c r="C59" s="23" t="s">
        <v>149</v>
      </c>
      <c r="D59" s="23" t="s">
        <v>139</v>
      </c>
      <c r="E59" s="24">
        <v>312</v>
      </c>
      <c r="F59" s="23" t="str">
        <f t="shared" si="0"/>
        <v>312@シリア</v>
      </c>
      <c r="G59" s="25">
        <v>160000</v>
      </c>
      <c r="H59" s="26" t="s">
        <v>93</v>
      </c>
      <c r="I59" s="25">
        <v>350000</v>
      </c>
      <c r="K59" s="3"/>
      <c r="L59" s="3"/>
      <c r="M59" s="3"/>
    </row>
    <row r="60" spans="1:13" s="4" customFormat="1" x14ac:dyDescent="0.2">
      <c r="A60" s="16"/>
      <c r="B60" s="22">
        <v>313</v>
      </c>
      <c r="C60" s="23" t="s">
        <v>150</v>
      </c>
      <c r="D60" s="23" t="s">
        <v>139</v>
      </c>
      <c r="E60" s="24">
        <v>313</v>
      </c>
      <c r="F60" s="23" t="str">
        <f t="shared" si="0"/>
        <v>313@トルコ</v>
      </c>
      <c r="G60" s="25">
        <v>160000</v>
      </c>
      <c r="H60" s="26" t="s">
        <v>93</v>
      </c>
      <c r="I60" s="25">
        <v>350000</v>
      </c>
      <c r="K60" s="3"/>
      <c r="L60" s="3"/>
      <c r="M60" s="3"/>
    </row>
    <row r="61" spans="1:13" s="4" customFormat="1" x14ac:dyDescent="0.2">
      <c r="A61" s="16"/>
      <c r="B61" s="22">
        <v>314</v>
      </c>
      <c r="C61" s="23" t="s">
        <v>151</v>
      </c>
      <c r="D61" s="23" t="s">
        <v>139</v>
      </c>
      <c r="E61" s="24">
        <v>314</v>
      </c>
      <c r="F61" s="23" t="str">
        <f t="shared" si="0"/>
        <v>314@アラブ首長国連邦</v>
      </c>
      <c r="G61" s="25">
        <v>160000</v>
      </c>
      <c r="H61" s="26" t="s">
        <v>93</v>
      </c>
      <c r="I61" s="25">
        <v>350000</v>
      </c>
      <c r="K61" s="3"/>
      <c r="L61" s="3"/>
      <c r="M61" s="3"/>
    </row>
    <row r="62" spans="1:13" s="4" customFormat="1" x14ac:dyDescent="0.2">
      <c r="A62" s="16"/>
      <c r="B62" s="22">
        <v>315</v>
      </c>
      <c r="C62" s="23" t="s">
        <v>152</v>
      </c>
      <c r="D62" s="23" t="s">
        <v>139</v>
      </c>
      <c r="E62" s="24">
        <v>315</v>
      </c>
      <c r="F62" s="23" t="str">
        <f t="shared" si="0"/>
        <v>315@イエメン</v>
      </c>
      <c r="G62" s="25">
        <v>160000</v>
      </c>
      <c r="H62" s="26" t="s">
        <v>93</v>
      </c>
      <c r="I62" s="25">
        <v>350000</v>
      </c>
      <c r="K62" s="3"/>
      <c r="L62" s="3"/>
      <c r="M62" s="3"/>
    </row>
    <row r="63" spans="1:13" s="4" customFormat="1" x14ac:dyDescent="0.2">
      <c r="A63" s="16"/>
      <c r="B63" s="39">
        <v>316</v>
      </c>
      <c r="C63" s="40" t="s">
        <v>153</v>
      </c>
      <c r="D63" s="23" t="s">
        <v>139</v>
      </c>
      <c r="E63" s="24">
        <v>316</v>
      </c>
      <c r="F63" s="23" t="str">
        <f t="shared" si="0"/>
        <v>316@パレスチナ</v>
      </c>
      <c r="G63" s="25">
        <v>160000</v>
      </c>
      <c r="H63" s="26" t="s">
        <v>93</v>
      </c>
      <c r="I63" s="25">
        <v>350000</v>
      </c>
      <c r="K63" s="3"/>
      <c r="L63" s="3"/>
      <c r="M63" s="3"/>
    </row>
    <row r="64" spans="1:13" s="4" customFormat="1" x14ac:dyDescent="0.2">
      <c r="A64" s="37"/>
      <c r="B64" s="41">
        <v>317</v>
      </c>
      <c r="C64" s="42" t="s">
        <v>154</v>
      </c>
      <c r="D64" s="29" t="s">
        <v>139</v>
      </c>
      <c r="E64" s="30">
        <v>317</v>
      </c>
      <c r="F64" s="29" t="str">
        <f t="shared" si="0"/>
        <v>317@アフガニスタン</v>
      </c>
      <c r="G64" s="31">
        <v>160000</v>
      </c>
      <c r="H64" s="32" t="s">
        <v>93</v>
      </c>
      <c r="I64" s="31">
        <v>350000</v>
      </c>
      <c r="K64" s="3"/>
      <c r="L64" s="3"/>
      <c r="M64" s="3"/>
    </row>
    <row r="65" spans="1:13" s="4" customFormat="1" x14ac:dyDescent="0.2">
      <c r="A65" s="33" t="s">
        <v>155</v>
      </c>
      <c r="B65" s="34">
        <v>401</v>
      </c>
      <c r="C65" s="35" t="s">
        <v>156</v>
      </c>
      <c r="D65" s="35" t="s">
        <v>157</v>
      </c>
      <c r="E65" s="36">
        <v>401</v>
      </c>
      <c r="F65" s="35" t="str">
        <f t="shared" si="0"/>
        <v>401@アルジェリア</v>
      </c>
      <c r="G65" s="20">
        <v>120000</v>
      </c>
      <c r="H65" s="21" t="s">
        <v>93</v>
      </c>
      <c r="I65" s="20">
        <v>350000</v>
      </c>
      <c r="K65" s="3"/>
      <c r="L65" s="3"/>
      <c r="M65" s="3"/>
    </row>
    <row r="66" spans="1:13" s="4" customFormat="1" x14ac:dyDescent="0.2">
      <c r="A66" s="16"/>
      <c r="B66" s="22">
        <v>402</v>
      </c>
      <c r="C66" s="23" t="s">
        <v>158</v>
      </c>
      <c r="D66" s="23" t="s">
        <v>157</v>
      </c>
      <c r="E66" s="24">
        <v>402</v>
      </c>
      <c r="F66" s="23" t="str">
        <f t="shared" si="0"/>
        <v>402@カメルーン</v>
      </c>
      <c r="G66" s="25">
        <v>120000</v>
      </c>
      <c r="H66" s="26" t="s">
        <v>93</v>
      </c>
      <c r="I66" s="25">
        <v>350000</v>
      </c>
      <c r="K66" s="3"/>
      <c r="L66" s="3"/>
      <c r="M66" s="3"/>
    </row>
    <row r="67" spans="1:13" s="4" customFormat="1" x14ac:dyDescent="0.2">
      <c r="A67" s="16"/>
      <c r="B67" s="22">
        <v>403</v>
      </c>
      <c r="C67" s="23" t="s">
        <v>159</v>
      </c>
      <c r="D67" s="23" t="s">
        <v>157</v>
      </c>
      <c r="E67" s="24">
        <v>403</v>
      </c>
      <c r="F67" s="23" t="str">
        <f t="shared" si="0"/>
        <v>403@コンゴ共和国</v>
      </c>
      <c r="G67" s="25">
        <v>120000</v>
      </c>
      <c r="H67" s="26" t="s">
        <v>93</v>
      </c>
      <c r="I67" s="25">
        <v>350000</v>
      </c>
      <c r="K67" s="3"/>
      <c r="L67" s="3"/>
      <c r="M67" s="3"/>
    </row>
    <row r="68" spans="1:13" s="4" customFormat="1" x14ac:dyDescent="0.2">
      <c r="A68" s="16"/>
      <c r="B68" s="22">
        <v>404</v>
      </c>
      <c r="C68" s="23" t="s">
        <v>160</v>
      </c>
      <c r="D68" s="23" t="s">
        <v>157</v>
      </c>
      <c r="E68" s="24">
        <v>404</v>
      </c>
      <c r="F68" s="23" t="str">
        <f t="shared" si="0"/>
        <v>404@コートジボワール</v>
      </c>
      <c r="G68" s="25">
        <v>120000</v>
      </c>
      <c r="H68" s="26" t="s">
        <v>93</v>
      </c>
      <c r="I68" s="25">
        <v>350000</v>
      </c>
      <c r="K68" s="3"/>
      <c r="L68" s="3"/>
      <c r="M68" s="3"/>
    </row>
    <row r="69" spans="1:13" s="4" customFormat="1" x14ac:dyDescent="0.2">
      <c r="A69" s="16"/>
      <c r="B69" s="22">
        <v>405</v>
      </c>
      <c r="C69" s="23" t="s">
        <v>161</v>
      </c>
      <c r="D69" s="23" t="s">
        <v>157</v>
      </c>
      <c r="E69" s="24">
        <v>405</v>
      </c>
      <c r="F69" s="23" t="str">
        <f t="shared" ref="F69:F132" si="1">B69&amp;"@"&amp;C69</f>
        <v>405@エジプト</v>
      </c>
      <c r="G69" s="25">
        <v>120000</v>
      </c>
      <c r="H69" s="26" t="s">
        <v>93</v>
      </c>
      <c r="I69" s="25">
        <v>350000</v>
      </c>
      <c r="K69" s="3"/>
      <c r="L69" s="3"/>
      <c r="M69" s="3"/>
    </row>
    <row r="70" spans="1:13" s="4" customFormat="1" x14ac:dyDescent="0.2">
      <c r="A70" s="16"/>
      <c r="B70" s="22">
        <v>406</v>
      </c>
      <c r="C70" s="23" t="s">
        <v>162</v>
      </c>
      <c r="D70" s="23" t="s">
        <v>157</v>
      </c>
      <c r="E70" s="24">
        <v>406</v>
      </c>
      <c r="F70" s="23" t="str">
        <f t="shared" si="1"/>
        <v>406@エチオピア</v>
      </c>
      <c r="G70" s="25">
        <v>120000</v>
      </c>
      <c r="H70" s="26" t="s">
        <v>93</v>
      </c>
      <c r="I70" s="25">
        <v>350000</v>
      </c>
      <c r="K70" s="3"/>
      <c r="L70" s="3"/>
      <c r="M70" s="3"/>
    </row>
    <row r="71" spans="1:13" s="4" customFormat="1" x14ac:dyDescent="0.2">
      <c r="A71" s="16"/>
      <c r="B71" s="22">
        <v>407</v>
      </c>
      <c r="C71" s="23" t="s">
        <v>163</v>
      </c>
      <c r="D71" s="23" t="s">
        <v>157</v>
      </c>
      <c r="E71" s="24">
        <v>407</v>
      </c>
      <c r="F71" s="23" t="str">
        <f t="shared" si="1"/>
        <v>407@ガボン</v>
      </c>
      <c r="G71" s="25">
        <v>120000</v>
      </c>
      <c r="H71" s="26" t="s">
        <v>93</v>
      </c>
      <c r="I71" s="25">
        <v>350000</v>
      </c>
      <c r="K71" s="3"/>
      <c r="L71" s="3"/>
      <c r="M71" s="3"/>
    </row>
    <row r="72" spans="1:13" s="4" customFormat="1" x14ac:dyDescent="0.2">
      <c r="A72" s="16"/>
      <c r="B72" s="22">
        <v>408</v>
      </c>
      <c r="C72" s="23" t="s">
        <v>164</v>
      </c>
      <c r="D72" s="23" t="s">
        <v>157</v>
      </c>
      <c r="E72" s="24">
        <v>408</v>
      </c>
      <c r="F72" s="23" t="str">
        <f t="shared" si="1"/>
        <v>408@ガーナ</v>
      </c>
      <c r="G72" s="25">
        <v>120000</v>
      </c>
      <c r="H72" s="26" t="s">
        <v>93</v>
      </c>
      <c r="I72" s="25">
        <v>350000</v>
      </c>
      <c r="K72" s="3"/>
      <c r="L72" s="3"/>
      <c r="M72" s="3"/>
    </row>
    <row r="73" spans="1:13" s="4" customFormat="1" x14ac:dyDescent="0.2">
      <c r="A73" s="16"/>
      <c r="B73" s="22">
        <v>409</v>
      </c>
      <c r="C73" s="23" t="s">
        <v>165</v>
      </c>
      <c r="D73" s="23" t="s">
        <v>157</v>
      </c>
      <c r="E73" s="24">
        <v>409</v>
      </c>
      <c r="F73" s="23" t="str">
        <f t="shared" si="1"/>
        <v>409@ギニア</v>
      </c>
      <c r="G73" s="25">
        <v>120000</v>
      </c>
      <c r="H73" s="26" t="s">
        <v>93</v>
      </c>
      <c r="I73" s="25">
        <v>350000</v>
      </c>
      <c r="K73" s="3"/>
      <c r="L73" s="3"/>
      <c r="M73" s="3"/>
    </row>
    <row r="74" spans="1:13" s="4" customFormat="1" x14ac:dyDescent="0.2">
      <c r="A74" s="16"/>
      <c r="B74" s="22">
        <v>410</v>
      </c>
      <c r="C74" s="23" t="s">
        <v>166</v>
      </c>
      <c r="D74" s="23" t="s">
        <v>157</v>
      </c>
      <c r="E74" s="24">
        <v>410</v>
      </c>
      <c r="F74" s="23" t="str">
        <f t="shared" si="1"/>
        <v>410@ケニア</v>
      </c>
      <c r="G74" s="25">
        <v>120000</v>
      </c>
      <c r="H74" s="26" t="s">
        <v>93</v>
      </c>
      <c r="I74" s="25">
        <v>350000</v>
      </c>
      <c r="K74" s="3"/>
      <c r="L74" s="3"/>
      <c r="M74" s="3"/>
    </row>
    <row r="75" spans="1:13" s="4" customFormat="1" x14ac:dyDescent="0.2">
      <c r="A75" s="16"/>
      <c r="B75" s="22">
        <v>411</v>
      </c>
      <c r="C75" s="23" t="s">
        <v>167</v>
      </c>
      <c r="D75" s="23" t="s">
        <v>157</v>
      </c>
      <c r="E75" s="24">
        <v>411</v>
      </c>
      <c r="F75" s="23" t="str">
        <f t="shared" si="1"/>
        <v>411@リベリア</v>
      </c>
      <c r="G75" s="25">
        <v>120000</v>
      </c>
      <c r="H75" s="26" t="s">
        <v>93</v>
      </c>
      <c r="I75" s="25">
        <v>350000</v>
      </c>
      <c r="K75" s="3"/>
      <c r="L75" s="3"/>
      <c r="M75" s="3"/>
    </row>
    <row r="76" spans="1:13" s="4" customFormat="1" x14ac:dyDescent="0.2">
      <c r="A76" s="16"/>
      <c r="B76" s="22">
        <v>412</v>
      </c>
      <c r="C76" s="23" t="s">
        <v>168</v>
      </c>
      <c r="D76" s="23" t="s">
        <v>157</v>
      </c>
      <c r="E76" s="24">
        <v>412</v>
      </c>
      <c r="F76" s="23" t="str">
        <f t="shared" si="1"/>
        <v>412@リビア</v>
      </c>
      <c r="G76" s="25">
        <v>120000</v>
      </c>
      <c r="H76" s="26" t="s">
        <v>93</v>
      </c>
      <c r="I76" s="25">
        <v>350000</v>
      </c>
      <c r="K76" s="3"/>
      <c r="L76" s="3"/>
      <c r="M76" s="3"/>
    </row>
    <row r="77" spans="1:13" s="4" customFormat="1" x14ac:dyDescent="0.2">
      <c r="A77" s="16"/>
      <c r="B77" s="22">
        <v>413</v>
      </c>
      <c r="C77" s="23" t="s">
        <v>169</v>
      </c>
      <c r="D77" s="23" t="s">
        <v>157</v>
      </c>
      <c r="E77" s="24">
        <v>413</v>
      </c>
      <c r="F77" s="23" t="str">
        <f t="shared" si="1"/>
        <v>413@マダガスカル</v>
      </c>
      <c r="G77" s="25">
        <v>120000</v>
      </c>
      <c r="H77" s="26" t="s">
        <v>93</v>
      </c>
      <c r="I77" s="25">
        <v>350000</v>
      </c>
      <c r="K77" s="3"/>
      <c r="L77" s="3"/>
      <c r="M77" s="3"/>
    </row>
    <row r="78" spans="1:13" s="4" customFormat="1" x14ac:dyDescent="0.2">
      <c r="A78" s="16"/>
      <c r="B78" s="22">
        <v>414</v>
      </c>
      <c r="C78" s="23" t="s">
        <v>170</v>
      </c>
      <c r="D78" s="23" t="s">
        <v>157</v>
      </c>
      <c r="E78" s="24">
        <v>414</v>
      </c>
      <c r="F78" s="23" t="str">
        <f t="shared" si="1"/>
        <v>414@モーリタニア</v>
      </c>
      <c r="G78" s="25">
        <v>120000</v>
      </c>
      <c r="H78" s="26" t="s">
        <v>93</v>
      </c>
      <c r="I78" s="25">
        <v>350000</v>
      </c>
      <c r="K78" s="3"/>
      <c r="L78" s="3"/>
      <c r="M78" s="3"/>
    </row>
    <row r="79" spans="1:13" s="4" customFormat="1" x14ac:dyDescent="0.2">
      <c r="A79" s="16"/>
      <c r="B79" s="22">
        <v>415</v>
      </c>
      <c r="C79" s="23" t="s">
        <v>171</v>
      </c>
      <c r="D79" s="23" t="s">
        <v>157</v>
      </c>
      <c r="E79" s="24">
        <v>415</v>
      </c>
      <c r="F79" s="23" t="str">
        <f t="shared" si="1"/>
        <v>415@モロッコ</v>
      </c>
      <c r="G79" s="25">
        <v>120000</v>
      </c>
      <c r="H79" s="26" t="s">
        <v>93</v>
      </c>
      <c r="I79" s="25">
        <v>350000</v>
      </c>
      <c r="K79" s="3"/>
      <c r="L79" s="3"/>
      <c r="M79" s="3"/>
    </row>
    <row r="80" spans="1:13" s="4" customFormat="1" x14ac:dyDescent="0.2">
      <c r="A80" s="16"/>
      <c r="B80" s="22">
        <v>416</v>
      </c>
      <c r="C80" s="23" t="s">
        <v>172</v>
      </c>
      <c r="D80" s="23" t="s">
        <v>157</v>
      </c>
      <c r="E80" s="24">
        <v>416</v>
      </c>
      <c r="F80" s="23" t="str">
        <f t="shared" si="1"/>
        <v>416@ナイジェリア</v>
      </c>
      <c r="G80" s="25">
        <v>120000</v>
      </c>
      <c r="H80" s="26" t="s">
        <v>93</v>
      </c>
      <c r="I80" s="25">
        <v>350000</v>
      </c>
      <c r="K80" s="3"/>
      <c r="L80" s="3"/>
      <c r="M80" s="3"/>
    </row>
    <row r="81" spans="1:13" s="4" customFormat="1" x14ac:dyDescent="0.2">
      <c r="A81" s="16"/>
      <c r="B81" s="22">
        <v>417</v>
      </c>
      <c r="C81" s="23" t="s">
        <v>173</v>
      </c>
      <c r="D81" s="23" t="s">
        <v>157</v>
      </c>
      <c r="E81" s="24">
        <v>417</v>
      </c>
      <c r="F81" s="23" t="str">
        <f t="shared" si="1"/>
        <v>417@セネガル</v>
      </c>
      <c r="G81" s="25">
        <v>120000</v>
      </c>
      <c r="H81" s="26" t="s">
        <v>93</v>
      </c>
      <c r="I81" s="25">
        <v>350000</v>
      </c>
      <c r="K81" s="3"/>
      <c r="L81" s="3"/>
      <c r="M81" s="3"/>
    </row>
    <row r="82" spans="1:13" s="4" customFormat="1" x14ac:dyDescent="0.2">
      <c r="A82" s="16"/>
      <c r="B82" s="22">
        <v>418</v>
      </c>
      <c r="C82" s="23" t="s">
        <v>174</v>
      </c>
      <c r="D82" s="23" t="s">
        <v>157</v>
      </c>
      <c r="E82" s="24">
        <v>418</v>
      </c>
      <c r="F82" s="23" t="str">
        <f t="shared" si="1"/>
        <v>418@南アフリカ</v>
      </c>
      <c r="G82" s="25">
        <v>120000</v>
      </c>
      <c r="H82" s="26" t="s">
        <v>93</v>
      </c>
      <c r="I82" s="25">
        <v>350000</v>
      </c>
      <c r="K82" s="3"/>
      <c r="L82" s="3"/>
      <c r="M82" s="3"/>
    </row>
    <row r="83" spans="1:13" s="4" customFormat="1" x14ac:dyDescent="0.2">
      <c r="A83" s="16"/>
      <c r="B83" s="22">
        <v>419</v>
      </c>
      <c r="C83" s="23" t="s">
        <v>175</v>
      </c>
      <c r="D83" s="23" t="s">
        <v>157</v>
      </c>
      <c r="E83" s="24">
        <v>419</v>
      </c>
      <c r="F83" s="23" t="str">
        <f t="shared" si="1"/>
        <v>419@スーダン共和国</v>
      </c>
      <c r="G83" s="25">
        <v>120000</v>
      </c>
      <c r="H83" s="26" t="s">
        <v>93</v>
      </c>
      <c r="I83" s="25">
        <v>350000</v>
      </c>
      <c r="K83" s="3"/>
      <c r="L83" s="3"/>
      <c r="M83" s="3"/>
    </row>
    <row r="84" spans="1:13" s="4" customFormat="1" x14ac:dyDescent="0.2">
      <c r="A84" s="16"/>
      <c r="B84" s="22">
        <v>420</v>
      </c>
      <c r="C84" s="23" t="s">
        <v>176</v>
      </c>
      <c r="D84" s="23" t="s">
        <v>157</v>
      </c>
      <c r="E84" s="24">
        <v>420</v>
      </c>
      <c r="F84" s="23" t="str">
        <f t="shared" si="1"/>
        <v>420@タンザニア</v>
      </c>
      <c r="G84" s="25">
        <v>120000</v>
      </c>
      <c r="H84" s="26" t="s">
        <v>93</v>
      </c>
      <c r="I84" s="25">
        <v>350000</v>
      </c>
      <c r="K84" s="3"/>
      <c r="L84" s="3"/>
      <c r="M84" s="3"/>
    </row>
    <row r="85" spans="1:13" s="4" customFormat="1" x14ac:dyDescent="0.2">
      <c r="A85" s="16"/>
      <c r="B85" s="22">
        <v>421</v>
      </c>
      <c r="C85" s="23" t="s">
        <v>177</v>
      </c>
      <c r="D85" s="23" t="s">
        <v>157</v>
      </c>
      <c r="E85" s="24">
        <v>421</v>
      </c>
      <c r="F85" s="23" t="str">
        <f t="shared" si="1"/>
        <v>421@チュニジア</v>
      </c>
      <c r="G85" s="25">
        <v>120000</v>
      </c>
      <c r="H85" s="26" t="s">
        <v>93</v>
      </c>
      <c r="I85" s="25">
        <v>350000</v>
      </c>
      <c r="K85" s="3"/>
      <c r="L85" s="3"/>
      <c r="M85" s="3"/>
    </row>
    <row r="86" spans="1:13" s="4" customFormat="1" x14ac:dyDescent="0.2">
      <c r="A86" s="16"/>
      <c r="B86" s="22">
        <v>422</v>
      </c>
      <c r="C86" s="23" t="s">
        <v>178</v>
      </c>
      <c r="D86" s="23" t="s">
        <v>157</v>
      </c>
      <c r="E86" s="24">
        <v>422</v>
      </c>
      <c r="F86" s="23" t="str">
        <f t="shared" si="1"/>
        <v>422@コンゴ民主共和国</v>
      </c>
      <c r="G86" s="25">
        <v>120000</v>
      </c>
      <c r="H86" s="26" t="s">
        <v>93</v>
      </c>
      <c r="I86" s="25">
        <v>350000</v>
      </c>
      <c r="K86" s="3"/>
      <c r="L86" s="3"/>
      <c r="M86" s="3"/>
    </row>
    <row r="87" spans="1:13" s="4" customFormat="1" x14ac:dyDescent="0.2">
      <c r="A87" s="16"/>
      <c r="B87" s="22">
        <v>423</v>
      </c>
      <c r="C87" s="23" t="s">
        <v>179</v>
      </c>
      <c r="D87" s="23" t="s">
        <v>157</v>
      </c>
      <c r="E87" s="24">
        <v>423</v>
      </c>
      <c r="F87" s="23" t="str">
        <f t="shared" si="1"/>
        <v>423@ザンビア</v>
      </c>
      <c r="G87" s="25">
        <v>120000</v>
      </c>
      <c r="H87" s="26" t="s">
        <v>93</v>
      </c>
      <c r="I87" s="25">
        <v>350000</v>
      </c>
      <c r="K87" s="3"/>
      <c r="L87" s="3"/>
      <c r="M87" s="3"/>
    </row>
    <row r="88" spans="1:13" s="4" customFormat="1" x14ac:dyDescent="0.2">
      <c r="A88" s="16"/>
      <c r="B88" s="22">
        <v>424</v>
      </c>
      <c r="C88" s="23" t="s">
        <v>180</v>
      </c>
      <c r="D88" s="23" t="s">
        <v>157</v>
      </c>
      <c r="E88" s="24">
        <v>424</v>
      </c>
      <c r="F88" s="23" t="str">
        <f t="shared" si="1"/>
        <v>424@ジンバブエ</v>
      </c>
      <c r="G88" s="25">
        <v>120000</v>
      </c>
      <c r="H88" s="26" t="s">
        <v>93</v>
      </c>
      <c r="I88" s="25">
        <v>350000</v>
      </c>
      <c r="K88" s="3"/>
      <c r="L88" s="3"/>
      <c r="M88" s="3"/>
    </row>
    <row r="89" spans="1:13" s="4" customFormat="1" x14ac:dyDescent="0.2">
      <c r="A89" s="16"/>
      <c r="B89" s="22">
        <v>425</v>
      </c>
      <c r="C89" s="23" t="s">
        <v>181</v>
      </c>
      <c r="D89" s="23" t="s">
        <v>157</v>
      </c>
      <c r="E89" s="24">
        <v>425</v>
      </c>
      <c r="F89" s="23" t="str">
        <f t="shared" si="1"/>
        <v>425@チャド</v>
      </c>
      <c r="G89" s="25">
        <v>120000</v>
      </c>
      <c r="H89" s="26" t="s">
        <v>93</v>
      </c>
      <c r="I89" s="25">
        <v>350000</v>
      </c>
      <c r="K89" s="3"/>
      <c r="L89" s="3"/>
      <c r="M89" s="3"/>
    </row>
    <row r="90" spans="1:13" s="4" customFormat="1" x14ac:dyDescent="0.2">
      <c r="A90" s="16"/>
      <c r="B90" s="22">
        <v>426</v>
      </c>
      <c r="C90" s="23" t="s">
        <v>182</v>
      </c>
      <c r="D90" s="23" t="s">
        <v>157</v>
      </c>
      <c r="E90" s="24">
        <v>426</v>
      </c>
      <c r="F90" s="23" t="str">
        <f t="shared" si="1"/>
        <v>426@ウガンダ</v>
      </c>
      <c r="G90" s="25">
        <v>120000</v>
      </c>
      <c r="H90" s="26" t="s">
        <v>93</v>
      </c>
      <c r="I90" s="25">
        <v>350000</v>
      </c>
      <c r="K90" s="3"/>
      <c r="L90" s="3"/>
      <c r="M90" s="3"/>
    </row>
    <row r="91" spans="1:13" s="4" customFormat="1" x14ac:dyDescent="0.2">
      <c r="A91" s="16"/>
      <c r="B91" s="22">
        <v>427</v>
      </c>
      <c r="C91" s="23" t="s">
        <v>183</v>
      </c>
      <c r="D91" s="23" t="s">
        <v>157</v>
      </c>
      <c r="E91" s="24">
        <v>427</v>
      </c>
      <c r="F91" s="23" t="str">
        <f t="shared" si="1"/>
        <v>427@ボツワナ</v>
      </c>
      <c r="G91" s="25">
        <v>120000</v>
      </c>
      <c r="H91" s="26" t="s">
        <v>93</v>
      </c>
      <c r="I91" s="25">
        <v>350000</v>
      </c>
      <c r="K91" s="3"/>
      <c r="L91" s="3"/>
      <c r="M91" s="3"/>
    </row>
    <row r="92" spans="1:13" s="4" customFormat="1" x14ac:dyDescent="0.2">
      <c r="A92" s="16"/>
      <c r="B92" s="22">
        <v>428</v>
      </c>
      <c r="C92" s="23" t="s">
        <v>184</v>
      </c>
      <c r="D92" s="23" t="s">
        <v>157</v>
      </c>
      <c r="E92" s="24">
        <v>428</v>
      </c>
      <c r="F92" s="23" t="str">
        <f t="shared" si="1"/>
        <v>428@南スーダン共和国</v>
      </c>
      <c r="G92" s="25">
        <v>120000</v>
      </c>
      <c r="H92" s="26" t="s">
        <v>93</v>
      </c>
      <c r="I92" s="25">
        <v>350000</v>
      </c>
      <c r="K92" s="3"/>
      <c r="L92" s="3"/>
      <c r="M92" s="3"/>
    </row>
    <row r="93" spans="1:13" s="4" customFormat="1" x14ac:dyDescent="0.2">
      <c r="A93" s="16"/>
      <c r="B93" s="27">
        <v>429</v>
      </c>
      <c r="C93" s="28" t="s">
        <v>185</v>
      </c>
      <c r="D93" s="23" t="s">
        <v>157</v>
      </c>
      <c r="E93" s="24">
        <v>429</v>
      </c>
      <c r="F93" s="23" t="str">
        <f t="shared" si="1"/>
        <v>429@シエラレオネ</v>
      </c>
      <c r="G93" s="25">
        <v>120000</v>
      </c>
      <c r="H93" s="26" t="s">
        <v>93</v>
      </c>
      <c r="I93" s="25">
        <v>350000</v>
      </c>
      <c r="K93" s="3"/>
      <c r="L93" s="3"/>
      <c r="M93" s="3"/>
    </row>
    <row r="94" spans="1:13" s="4" customFormat="1" x14ac:dyDescent="0.2">
      <c r="A94" s="16"/>
      <c r="B94" s="43">
        <v>430</v>
      </c>
      <c r="C94" s="44" t="s">
        <v>186</v>
      </c>
      <c r="D94" s="23" t="s">
        <v>157</v>
      </c>
      <c r="E94" s="24">
        <v>430</v>
      </c>
      <c r="F94" s="23" t="str">
        <f t="shared" si="1"/>
        <v>430@モザンビーク</v>
      </c>
      <c r="G94" s="25">
        <v>120000</v>
      </c>
      <c r="H94" s="26" t="s">
        <v>93</v>
      </c>
      <c r="I94" s="25">
        <v>350000</v>
      </c>
      <c r="K94" s="3"/>
      <c r="L94" s="3"/>
      <c r="M94" s="3"/>
    </row>
    <row r="95" spans="1:13" s="4" customFormat="1" x14ac:dyDescent="0.2">
      <c r="A95" s="16"/>
      <c r="B95" s="45">
        <v>431</v>
      </c>
      <c r="C95" s="46" t="s">
        <v>187</v>
      </c>
      <c r="D95" s="23" t="s">
        <v>157</v>
      </c>
      <c r="E95" s="24">
        <v>431</v>
      </c>
      <c r="F95" s="23" t="str">
        <f t="shared" si="1"/>
        <v>431@ベナン共和国</v>
      </c>
      <c r="G95" s="25">
        <v>120000</v>
      </c>
      <c r="H95" s="26" t="s">
        <v>93</v>
      </c>
      <c r="I95" s="25">
        <v>350000</v>
      </c>
      <c r="K95" s="3"/>
      <c r="L95" s="3"/>
      <c r="M95" s="3"/>
    </row>
    <row r="96" spans="1:13" s="4" customFormat="1" x14ac:dyDescent="0.2">
      <c r="A96" s="16"/>
      <c r="B96" s="43">
        <v>432</v>
      </c>
      <c r="C96" s="44" t="s">
        <v>188</v>
      </c>
      <c r="D96" s="23" t="s">
        <v>157</v>
      </c>
      <c r="E96" s="24">
        <v>432</v>
      </c>
      <c r="F96" s="23" t="str">
        <f t="shared" si="1"/>
        <v>432@ガンビア</v>
      </c>
      <c r="G96" s="25">
        <v>120000</v>
      </c>
      <c r="H96" s="26" t="s">
        <v>93</v>
      </c>
      <c r="I96" s="25">
        <v>350000</v>
      </c>
      <c r="K96" s="3"/>
      <c r="L96" s="3"/>
      <c r="M96" s="3"/>
    </row>
    <row r="97" spans="1:13" s="4" customFormat="1" x14ac:dyDescent="0.2">
      <c r="A97" s="16"/>
      <c r="B97" s="45">
        <v>433</v>
      </c>
      <c r="C97" s="46" t="s">
        <v>189</v>
      </c>
      <c r="D97" s="23" t="s">
        <v>157</v>
      </c>
      <c r="E97" s="24">
        <v>433</v>
      </c>
      <c r="F97" s="23" t="str">
        <f t="shared" si="1"/>
        <v>433@ナミビア</v>
      </c>
      <c r="G97" s="25">
        <v>120000</v>
      </c>
      <c r="H97" s="26" t="s">
        <v>93</v>
      </c>
      <c r="I97" s="25">
        <v>350000</v>
      </c>
      <c r="K97" s="3"/>
      <c r="L97" s="3"/>
      <c r="M97" s="3"/>
    </row>
    <row r="98" spans="1:13" s="4" customFormat="1" x14ac:dyDescent="0.2">
      <c r="A98" s="16"/>
      <c r="B98" s="45">
        <v>434</v>
      </c>
      <c r="C98" s="46" t="s">
        <v>190</v>
      </c>
      <c r="D98" s="23" t="s">
        <v>157</v>
      </c>
      <c r="E98" s="24">
        <v>434</v>
      </c>
      <c r="F98" s="23" t="str">
        <f t="shared" si="1"/>
        <v>434@ニジェール</v>
      </c>
      <c r="G98" s="25">
        <v>120000</v>
      </c>
      <c r="H98" s="26" t="s">
        <v>93</v>
      </c>
      <c r="I98" s="25">
        <v>350000</v>
      </c>
      <c r="K98" s="3"/>
      <c r="L98" s="3"/>
      <c r="M98" s="3"/>
    </row>
    <row r="99" spans="1:13" s="4" customFormat="1" x14ac:dyDescent="0.2">
      <c r="A99" s="16"/>
      <c r="B99" s="43">
        <v>435</v>
      </c>
      <c r="C99" s="44" t="s">
        <v>191</v>
      </c>
      <c r="D99" s="23" t="s">
        <v>157</v>
      </c>
      <c r="E99" s="24">
        <v>435</v>
      </c>
      <c r="F99" s="23" t="str">
        <f t="shared" si="1"/>
        <v>435@マラウイ</v>
      </c>
      <c r="G99" s="25">
        <v>120000</v>
      </c>
      <c r="H99" s="26" t="s">
        <v>93</v>
      </c>
      <c r="I99" s="25">
        <v>350000</v>
      </c>
      <c r="K99" s="3"/>
      <c r="L99" s="3"/>
      <c r="M99" s="3"/>
    </row>
    <row r="100" spans="1:13" s="4" customFormat="1" x14ac:dyDescent="0.2">
      <c r="A100" s="16"/>
      <c r="B100" s="39">
        <v>436</v>
      </c>
      <c r="C100" s="40" t="s">
        <v>192</v>
      </c>
      <c r="D100" s="23" t="s">
        <v>157</v>
      </c>
      <c r="E100" s="24">
        <v>436</v>
      </c>
      <c r="F100" s="23" t="str">
        <f t="shared" si="1"/>
        <v>436@ジブチ</v>
      </c>
      <c r="G100" s="25">
        <v>120000</v>
      </c>
      <c r="H100" s="26" t="s">
        <v>93</v>
      </c>
      <c r="I100" s="25">
        <v>350000</v>
      </c>
      <c r="K100" s="3"/>
      <c r="L100" s="3"/>
      <c r="M100" s="3"/>
    </row>
    <row r="101" spans="1:13" s="4" customFormat="1" x14ac:dyDescent="0.2">
      <c r="A101" s="16"/>
      <c r="B101" s="45">
        <v>437</v>
      </c>
      <c r="C101" s="46" t="s">
        <v>193</v>
      </c>
      <c r="D101" s="23" t="s">
        <v>157</v>
      </c>
      <c r="E101" s="24">
        <v>437</v>
      </c>
      <c r="F101" s="23" t="str">
        <f t="shared" si="1"/>
        <v>437@ルワンダ</v>
      </c>
      <c r="G101" s="25">
        <v>120000</v>
      </c>
      <c r="H101" s="26" t="s">
        <v>93</v>
      </c>
      <c r="I101" s="25">
        <v>350000</v>
      </c>
      <c r="K101" s="3"/>
      <c r="L101" s="3"/>
      <c r="M101" s="3"/>
    </row>
    <row r="102" spans="1:13" s="4" customFormat="1" x14ac:dyDescent="0.2">
      <c r="A102" s="16"/>
      <c r="B102" s="45">
        <v>438</v>
      </c>
      <c r="C102" s="46" t="s">
        <v>194</v>
      </c>
      <c r="D102" s="23" t="s">
        <v>157</v>
      </c>
      <c r="E102" s="24">
        <v>438</v>
      </c>
      <c r="F102" s="23" t="str">
        <f t="shared" si="1"/>
        <v>438@ブルンジ</v>
      </c>
      <c r="G102" s="25">
        <v>120000</v>
      </c>
      <c r="H102" s="26" t="s">
        <v>93</v>
      </c>
      <c r="I102" s="25">
        <v>350000</v>
      </c>
      <c r="K102" s="3"/>
      <c r="L102" s="3"/>
      <c r="M102" s="3"/>
    </row>
    <row r="103" spans="1:13" s="4" customFormat="1" x14ac:dyDescent="0.2">
      <c r="A103" s="37"/>
      <c r="B103" s="41">
        <v>439</v>
      </c>
      <c r="C103" s="42" t="s">
        <v>195</v>
      </c>
      <c r="D103" s="29" t="s">
        <v>157</v>
      </c>
      <c r="E103" s="30">
        <v>439</v>
      </c>
      <c r="F103" s="29" t="str">
        <f t="shared" si="1"/>
        <v>439@レソト</v>
      </c>
      <c r="G103" s="31">
        <v>120000</v>
      </c>
      <c r="H103" s="32" t="s">
        <v>93</v>
      </c>
      <c r="I103" s="31">
        <v>350000</v>
      </c>
      <c r="K103" s="3"/>
      <c r="L103" s="3"/>
      <c r="M103" s="3"/>
    </row>
    <row r="104" spans="1:13" s="4" customFormat="1" x14ac:dyDescent="0.2">
      <c r="A104" s="33" t="s">
        <v>196</v>
      </c>
      <c r="B104" s="34">
        <v>501</v>
      </c>
      <c r="C104" s="35" t="s">
        <v>197</v>
      </c>
      <c r="D104" s="35" t="s">
        <v>198</v>
      </c>
      <c r="E104" s="36">
        <v>501</v>
      </c>
      <c r="F104" s="35" t="str">
        <f t="shared" si="1"/>
        <v>501@カナダ</v>
      </c>
      <c r="G104" s="20">
        <v>160000</v>
      </c>
      <c r="H104" s="21" t="s">
        <v>93</v>
      </c>
      <c r="I104" s="20">
        <v>350000</v>
      </c>
      <c r="K104" s="3"/>
      <c r="L104" s="3"/>
      <c r="M104" s="3"/>
    </row>
    <row r="105" spans="1:13" s="4" customFormat="1" ht="30.75" customHeight="1" x14ac:dyDescent="0.2">
      <c r="A105" s="16"/>
      <c r="B105" s="27">
        <v>502</v>
      </c>
      <c r="C105" s="28" t="s">
        <v>199</v>
      </c>
      <c r="D105" s="47" t="s">
        <v>198</v>
      </c>
      <c r="E105" s="48">
        <v>502</v>
      </c>
      <c r="F105" s="47" t="str">
        <f t="shared" si="1"/>
        <v>502@アメリカ合衆国</v>
      </c>
      <c r="G105" s="49">
        <v>160000</v>
      </c>
      <c r="H105" s="50" t="s">
        <v>93</v>
      </c>
      <c r="I105" s="49">
        <v>350000</v>
      </c>
      <c r="K105" s="3"/>
      <c r="L105" s="3"/>
      <c r="M105" s="3"/>
    </row>
    <row r="106" spans="1:13" s="4" customFormat="1" x14ac:dyDescent="0.2">
      <c r="A106" s="33" t="s">
        <v>200</v>
      </c>
      <c r="B106" s="34">
        <v>601</v>
      </c>
      <c r="C106" s="35" t="s">
        <v>201</v>
      </c>
      <c r="D106" s="35" t="s">
        <v>202</v>
      </c>
      <c r="E106" s="36">
        <v>601</v>
      </c>
      <c r="F106" s="35" t="str">
        <f t="shared" si="1"/>
        <v>601@オーストラリア</v>
      </c>
      <c r="G106" s="20">
        <v>120000</v>
      </c>
      <c r="H106" s="21" t="s">
        <v>93</v>
      </c>
      <c r="I106" s="20">
        <v>350000</v>
      </c>
      <c r="K106" s="3"/>
      <c r="L106" s="3"/>
      <c r="M106" s="3"/>
    </row>
    <row r="107" spans="1:13" s="4" customFormat="1" x14ac:dyDescent="0.2">
      <c r="A107" s="16"/>
      <c r="B107" s="22">
        <v>602</v>
      </c>
      <c r="C107" s="23" t="s">
        <v>203</v>
      </c>
      <c r="D107" s="23" t="s">
        <v>202</v>
      </c>
      <c r="E107" s="24">
        <v>602</v>
      </c>
      <c r="F107" s="23" t="str">
        <f t="shared" si="1"/>
        <v>602@ニュージーランド</v>
      </c>
      <c r="G107" s="25">
        <v>120000</v>
      </c>
      <c r="H107" s="26" t="s">
        <v>93</v>
      </c>
      <c r="I107" s="25">
        <v>350000</v>
      </c>
      <c r="K107" s="3"/>
      <c r="L107" s="3"/>
      <c r="M107" s="3"/>
    </row>
    <row r="108" spans="1:13" s="4" customFormat="1" x14ac:dyDescent="0.2">
      <c r="A108" s="16"/>
      <c r="B108" s="22">
        <v>603</v>
      </c>
      <c r="C108" s="23" t="s">
        <v>204</v>
      </c>
      <c r="D108" s="23" t="s">
        <v>202</v>
      </c>
      <c r="E108" s="24">
        <v>603</v>
      </c>
      <c r="F108" s="23" t="str">
        <f t="shared" si="1"/>
        <v>603@パプアニューギニア</v>
      </c>
      <c r="G108" s="25">
        <v>120000</v>
      </c>
      <c r="H108" s="26" t="s">
        <v>93</v>
      </c>
      <c r="I108" s="25">
        <v>350000</v>
      </c>
      <c r="K108" s="3"/>
      <c r="L108" s="3"/>
      <c r="M108" s="3"/>
    </row>
    <row r="109" spans="1:13" s="4" customFormat="1" x14ac:dyDescent="0.2">
      <c r="A109" s="16"/>
      <c r="B109" s="22">
        <v>604</v>
      </c>
      <c r="C109" s="23" t="s">
        <v>205</v>
      </c>
      <c r="D109" s="23" t="s">
        <v>202</v>
      </c>
      <c r="E109" s="24">
        <v>604</v>
      </c>
      <c r="F109" s="23" t="str">
        <f t="shared" si="1"/>
        <v>604@パラオ</v>
      </c>
      <c r="G109" s="25">
        <v>120000</v>
      </c>
      <c r="H109" s="26" t="s">
        <v>93</v>
      </c>
      <c r="I109" s="25">
        <v>350000</v>
      </c>
      <c r="K109" s="3"/>
      <c r="L109" s="3"/>
      <c r="M109" s="3"/>
    </row>
    <row r="110" spans="1:13" s="4" customFormat="1" x14ac:dyDescent="0.2">
      <c r="A110" s="16"/>
      <c r="B110" s="22">
        <v>605</v>
      </c>
      <c r="C110" s="23" t="s">
        <v>206</v>
      </c>
      <c r="D110" s="23" t="s">
        <v>202</v>
      </c>
      <c r="E110" s="24">
        <v>605</v>
      </c>
      <c r="F110" s="23" t="str">
        <f t="shared" si="1"/>
        <v>605@マーシャル諸島</v>
      </c>
      <c r="G110" s="25">
        <v>120000</v>
      </c>
      <c r="H110" s="26" t="s">
        <v>93</v>
      </c>
      <c r="I110" s="25">
        <v>350000</v>
      </c>
      <c r="K110" s="3"/>
      <c r="L110" s="3"/>
      <c r="M110" s="3"/>
    </row>
    <row r="111" spans="1:13" s="4" customFormat="1" x14ac:dyDescent="0.2">
      <c r="A111" s="16"/>
      <c r="B111" s="22">
        <v>606</v>
      </c>
      <c r="C111" s="23" t="s">
        <v>207</v>
      </c>
      <c r="D111" s="23" t="s">
        <v>202</v>
      </c>
      <c r="E111" s="24">
        <v>606</v>
      </c>
      <c r="F111" s="23" t="str">
        <f t="shared" si="1"/>
        <v>606@ミクロネシア</v>
      </c>
      <c r="G111" s="25">
        <v>120000</v>
      </c>
      <c r="H111" s="26" t="s">
        <v>93</v>
      </c>
      <c r="I111" s="25">
        <v>350000</v>
      </c>
      <c r="K111" s="3"/>
      <c r="L111" s="3"/>
      <c r="M111" s="3"/>
    </row>
    <row r="112" spans="1:13" s="4" customFormat="1" x14ac:dyDescent="0.2">
      <c r="A112" s="16"/>
      <c r="B112" s="22">
        <v>607</v>
      </c>
      <c r="C112" s="23" t="s">
        <v>208</v>
      </c>
      <c r="D112" s="23" t="s">
        <v>202</v>
      </c>
      <c r="E112" s="24">
        <v>607</v>
      </c>
      <c r="F112" s="23" t="str">
        <f t="shared" si="1"/>
        <v>607@フィジー諸島</v>
      </c>
      <c r="G112" s="25">
        <v>120000</v>
      </c>
      <c r="H112" s="26" t="s">
        <v>93</v>
      </c>
      <c r="I112" s="25">
        <v>350000</v>
      </c>
      <c r="K112" s="3"/>
      <c r="L112" s="3"/>
      <c r="M112" s="3"/>
    </row>
    <row r="113" spans="1:10" x14ac:dyDescent="0.2">
      <c r="A113" s="16"/>
      <c r="B113" s="22">
        <v>608</v>
      </c>
      <c r="C113" s="23" t="s">
        <v>209</v>
      </c>
      <c r="D113" s="23" t="s">
        <v>202</v>
      </c>
      <c r="E113" s="24">
        <v>608</v>
      </c>
      <c r="F113" s="23" t="str">
        <f t="shared" si="1"/>
        <v>608@キリバス</v>
      </c>
      <c r="G113" s="25">
        <v>120000</v>
      </c>
      <c r="H113" s="26" t="s">
        <v>93</v>
      </c>
      <c r="I113" s="25">
        <v>350000</v>
      </c>
    </row>
    <row r="114" spans="1:10" x14ac:dyDescent="0.2">
      <c r="A114" s="16"/>
      <c r="B114" s="22">
        <v>609</v>
      </c>
      <c r="C114" s="23" t="s">
        <v>210</v>
      </c>
      <c r="D114" s="23" t="s">
        <v>202</v>
      </c>
      <c r="E114" s="24">
        <v>609</v>
      </c>
      <c r="F114" s="23" t="str">
        <f t="shared" si="1"/>
        <v>609@ナウル</v>
      </c>
      <c r="G114" s="25">
        <v>120000</v>
      </c>
      <c r="H114" s="26" t="s">
        <v>93</v>
      </c>
      <c r="I114" s="25">
        <v>350000</v>
      </c>
    </row>
    <row r="115" spans="1:10" x14ac:dyDescent="0.2">
      <c r="A115" s="16"/>
      <c r="B115" s="22">
        <v>610</v>
      </c>
      <c r="C115" s="23" t="s">
        <v>211</v>
      </c>
      <c r="D115" s="23" t="s">
        <v>202</v>
      </c>
      <c r="E115" s="24">
        <v>610</v>
      </c>
      <c r="F115" s="23" t="str">
        <f t="shared" si="1"/>
        <v>610@ソロモン諸島</v>
      </c>
      <c r="G115" s="25">
        <v>120000</v>
      </c>
      <c r="H115" s="26" t="s">
        <v>93</v>
      </c>
      <c r="I115" s="25">
        <v>350000</v>
      </c>
    </row>
    <row r="116" spans="1:10" x14ac:dyDescent="0.2">
      <c r="A116" s="16"/>
      <c r="B116" s="22">
        <v>611</v>
      </c>
      <c r="C116" s="23" t="s">
        <v>212</v>
      </c>
      <c r="D116" s="23" t="s">
        <v>202</v>
      </c>
      <c r="E116" s="24">
        <v>611</v>
      </c>
      <c r="F116" s="23" t="str">
        <f t="shared" si="1"/>
        <v>611@トンガ</v>
      </c>
      <c r="G116" s="25">
        <v>120000</v>
      </c>
      <c r="H116" s="26" t="s">
        <v>93</v>
      </c>
      <c r="I116" s="25">
        <v>350000</v>
      </c>
    </row>
    <row r="117" spans="1:10" x14ac:dyDescent="0.2">
      <c r="A117" s="16"/>
      <c r="B117" s="22">
        <v>612</v>
      </c>
      <c r="C117" s="23" t="s">
        <v>213</v>
      </c>
      <c r="D117" s="23" t="s">
        <v>202</v>
      </c>
      <c r="E117" s="24">
        <v>612</v>
      </c>
      <c r="F117" s="23" t="str">
        <f t="shared" si="1"/>
        <v>612@ツバル</v>
      </c>
      <c r="G117" s="25">
        <v>120000</v>
      </c>
      <c r="H117" s="26" t="s">
        <v>93</v>
      </c>
      <c r="I117" s="25">
        <v>350000</v>
      </c>
    </row>
    <row r="118" spans="1:10" x14ac:dyDescent="0.2">
      <c r="A118" s="16"/>
      <c r="B118" s="22">
        <v>613</v>
      </c>
      <c r="C118" s="23" t="s">
        <v>214</v>
      </c>
      <c r="D118" s="23" t="s">
        <v>202</v>
      </c>
      <c r="E118" s="24">
        <v>613</v>
      </c>
      <c r="F118" s="23" t="str">
        <f t="shared" si="1"/>
        <v>613@バヌアツ</v>
      </c>
      <c r="G118" s="25">
        <v>120000</v>
      </c>
      <c r="H118" s="26" t="s">
        <v>93</v>
      </c>
      <c r="I118" s="25">
        <v>350000</v>
      </c>
    </row>
    <row r="119" spans="1:10" x14ac:dyDescent="0.2">
      <c r="A119" s="16"/>
      <c r="B119" s="22">
        <v>614</v>
      </c>
      <c r="C119" s="23" t="s">
        <v>215</v>
      </c>
      <c r="D119" s="23" t="s">
        <v>202</v>
      </c>
      <c r="E119" s="24">
        <v>614</v>
      </c>
      <c r="F119" s="23" t="str">
        <f t="shared" si="1"/>
        <v>614@サモア</v>
      </c>
      <c r="G119" s="25">
        <v>120000</v>
      </c>
      <c r="H119" s="26" t="s">
        <v>93</v>
      </c>
      <c r="I119" s="25">
        <v>350000</v>
      </c>
    </row>
    <row r="120" spans="1:10" x14ac:dyDescent="0.2">
      <c r="A120" s="16"/>
      <c r="B120" s="22">
        <v>615</v>
      </c>
      <c r="C120" s="23" t="s">
        <v>216</v>
      </c>
      <c r="D120" s="23" t="s">
        <v>202</v>
      </c>
      <c r="E120" s="24">
        <v>615</v>
      </c>
      <c r="F120" s="23" t="str">
        <f t="shared" si="1"/>
        <v>615@クック諸島</v>
      </c>
      <c r="G120" s="25">
        <v>120000</v>
      </c>
      <c r="H120" s="26" t="s">
        <v>93</v>
      </c>
      <c r="I120" s="25">
        <v>350000</v>
      </c>
    </row>
    <row r="121" spans="1:10" x14ac:dyDescent="0.2">
      <c r="A121" s="16"/>
      <c r="B121" s="22">
        <v>616</v>
      </c>
      <c r="C121" s="23" t="s">
        <v>217</v>
      </c>
      <c r="D121" s="23" t="s">
        <v>202</v>
      </c>
      <c r="E121" s="24">
        <v>616</v>
      </c>
      <c r="F121" s="23" t="str">
        <f t="shared" si="1"/>
        <v>616@ニウエ</v>
      </c>
      <c r="G121" s="25">
        <v>120000</v>
      </c>
      <c r="H121" s="26" t="s">
        <v>93</v>
      </c>
      <c r="I121" s="25">
        <v>350000</v>
      </c>
    </row>
    <row r="122" spans="1:10" x14ac:dyDescent="0.2">
      <c r="A122" s="16"/>
      <c r="B122" s="22">
        <v>617</v>
      </c>
      <c r="C122" s="23" t="s">
        <v>218</v>
      </c>
      <c r="D122" s="23" t="s">
        <v>202</v>
      </c>
      <c r="E122" s="24">
        <v>617</v>
      </c>
      <c r="F122" s="23" t="str">
        <f t="shared" si="1"/>
        <v>617@トケラウ諸島</v>
      </c>
      <c r="G122" s="25">
        <v>120000</v>
      </c>
      <c r="H122" s="26" t="s">
        <v>93</v>
      </c>
      <c r="I122" s="25">
        <v>350000</v>
      </c>
    </row>
    <row r="123" spans="1:10" x14ac:dyDescent="0.2">
      <c r="A123" s="37"/>
      <c r="B123" s="38">
        <v>618</v>
      </c>
      <c r="C123" s="29" t="s">
        <v>219</v>
      </c>
      <c r="D123" s="29" t="s">
        <v>202</v>
      </c>
      <c r="E123" s="30">
        <v>618</v>
      </c>
      <c r="F123" s="29" t="str">
        <f t="shared" si="1"/>
        <v>618@ニューカレドニア</v>
      </c>
      <c r="G123" s="31">
        <v>120000</v>
      </c>
      <c r="H123" s="32" t="s">
        <v>93</v>
      </c>
      <c r="I123" s="31">
        <v>350000</v>
      </c>
    </row>
    <row r="124" spans="1:10" x14ac:dyDescent="0.2">
      <c r="A124" s="33" t="s">
        <v>220</v>
      </c>
      <c r="B124" s="34">
        <v>701</v>
      </c>
      <c r="C124" s="35" t="s">
        <v>221</v>
      </c>
      <c r="D124" s="35" t="s">
        <v>222</v>
      </c>
      <c r="E124" s="36">
        <v>701</v>
      </c>
      <c r="F124" s="35" t="str">
        <f t="shared" si="1"/>
        <v>701@アルバニア</v>
      </c>
      <c r="G124" s="20">
        <v>120000</v>
      </c>
      <c r="H124" s="21" t="s">
        <v>93</v>
      </c>
      <c r="I124" s="20">
        <v>350000</v>
      </c>
      <c r="J124" s="4" t="s">
        <v>223</v>
      </c>
    </row>
    <row r="125" spans="1:10" x14ac:dyDescent="0.2">
      <c r="A125" s="16"/>
      <c r="B125" s="22">
        <v>702</v>
      </c>
      <c r="C125" s="23" t="s">
        <v>224</v>
      </c>
      <c r="D125" s="23" t="s">
        <v>222</v>
      </c>
      <c r="E125" s="24">
        <v>702</v>
      </c>
      <c r="F125" s="23" t="str">
        <f t="shared" si="1"/>
        <v>702@オーストリア</v>
      </c>
      <c r="G125" s="25">
        <v>160000</v>
      </c>
      <c r="H125" s="26" t="s">
        <v>93</v>
      </c>
      <c r="I125" s="25">
        <v>350000</v>
      </c>
    </row>
    <row r="126" spans="1:10" x14ac:dyDescent="0.2">
      <c r="A126" s="16"/>
      <c r="B126" s="22">
        <v>703</v>
      </c>
      <c r="C126" s="23" t="s">
        <v>225</v>
      </c>
      <c r="D126" s="23" t="s">
        <v>222</v>
      </c>
      <c r="E126" s="24">
        <v>703</v>
      </c>
      <c r="F126" s="23" t="str">
        <f t="shared" si="1"/>
        <v>703@エストニア</v>
      </c>
      <c r="G126" s="25">
        <v>120000</v>
      </c>
      <c r="H126" s="26" t="s">
        <v>93</v>
      </c>
      <c r="I126" s="25">
        <v>350000</v>
      </c>
      <c r="J126" s="4" t="s">
        <v>223</v>
      </c>
    </row>
    <row r="127" spans="1:10" x14ac:dyDescent="0.2">
      <c r="A127" s="16"/>
      <c r="B127" s="22">
        <v>704</v>
      </c>
      <c r="C127" s="23" t="s">
        <v>226</v>
      </c>
      <c r="D127" s="23" t="s">
        <v>222</v>
      </c>
      <c r="E127" s="24">
        <v>704</v>
      </c>
      <c r="F127" s="23" t="str">
        <f t="shared" si="1"/>
        <v>704@ラトビア</v>
      </c>
      <c r="G127" s="25">
        <v>120000</v>
      </c>
      <c r="H127" s="26" t="s">
        <v>93</v>
      </c>
      <c r="I127" s="25">
        <v>350000</v>
      </c>
      <c r="J127" s="4" t="s">
        <v>223</v>
      </c>
    </row>
    <row r="128" spans="1:10" x14ac:dyDescent="0.2">
      <c r="A128" s="16"/>
      <c r="B128" s="22">
        <v>705</v>
      </c>
      <c r="C128" s="23" t="s">
        <v>227</v>
      </c>
      <c r="D128" s="23" t="s">
        <v>222</v>
      </c>
      <c r="E128" s="24">
        <v>705</v>
      </c>
      <c r="F128" s="23" t="str">
        <f t="shared" si="1"/>
        <v>705@リトアニア</v>
      </c>
      <c r="G128" s="25">
        <v>120000</v>
      </c>
      <c r="H128" s="26" t="s">
        <v>93</v>
      </c>
      <c r="I128" s="25">
        <v>350000</v>
      </c>
      <c r="J128" s="4" t="s">
        <v>228</v>
      </c>
    </row>
    <row r="129" spans="1:10" x14ac:dyDescent="0.2">
      <c r="A129" s="16"/>
      <c r="B129" s="22">
        <v>706</v>
      </c>
      <c r="C129" s="23" t="s">
        <v>229</v>
      </c>
      <c r="D129" s="23" t="s">
        <v>222</v>
      </c>
      <c r="E129" s="24">
        <v>706</v>
      </c>
      <c r="F129" s="23" t="str">
        <f t="shared" si="1"/>
        <v>706@ベルギー</v>
      </c>
      <c r="G129" s="25">
        <v>160000</v>
      </c>
      <c r="H129" s="26" t="s">
        <v>93</v>
      </c>
      <c r="I129" s="25">
        <v>350000</v>
      </c>
    </row>
    <row r="130" spans="1:10" x14ac:dyDescent="0.2">
      <c r="A130" s="16"/>
      <c r="B130" s="22">
        <v>707</v>
      </c>
      <c r="C130" s="23" t="s">
        <v>230</v>
      </c>
      <c r="D130" s="23" t="s">
        <v>222</v>
      </c>
      <c r="E130" s="24">
        <v>707</v>
      </c>
      <c r="F130" s="23" t="str">
        <f t="shared" si="1"/>
        <v>707@ブルガリア</v>
      </c>
      <c r="G130" s="25">
        <v>120000</v>
      </c>
      <c r="H130" s="26" t="s">
        <v>93</v>
      </c>
      <c r="I130" s="25">
        <v>350000</v>
      </c>
      <c r="J130" s="4" t="s">
        <v>223</v>
      </c>
    </row>
    <row r="131" spans="1:10" x14ac:dyDescent="0.2">
      <c r="A131" s="16"/>
      <c r="B131" s="22">
        <v>708</v>
      </c>
      <c r="C131" s="23" t="s">
        <v>231</v>
      </c>
      <c r="D131" s="23" t="s">
        <v>222</v>
      </c>
      <c r="E131" s="24">
        <v>708</v>
      </c>
      <c r="F131" s="23" t="str">
        <f t="shared" si="1"/>
        <v>708@ベラルーシ</v>
      </c>
      <c r="G131" s="25">
        <v>120000</v>
      </c>
      <c r="H131" s="26" t="s">
        <v>93</v>
      </c>
      <c r="I131" s="25">
        <v>350000</v>
      </c>
      <c r="J131" s="4" t="s">
        <v>228</v>
      </c>
    </row>
    <row r="132" spans="1:10" x14ac:dyDescent="0.2">
      <c r="A132" s="16"/>
      <c r="B132" s="22">
        <v>709</v>
      </c>
      <c r="C132" s="23" t="s">
        <v>232</v>
      </c>
      <c r="D132" s="23" t="s">
        <v>222</v>
      </c>
      <c r="E132" s="24">
        <v>709</v>
      </c>
      <c r="F132" s="23" t="str">
        <f t="shared" si="1"/>
        <v>709@カザフスタン</v>
      </c>
      <c r="G132" s="25">
        <v>120000</v>
      </c>
      <c r="H132" s="26" t="s">
        <v>93</v>
      </c>
      <c r="I132" s="25">
        <v>350000</v>
      </c>
      <c r="J132" s="4" t="s">
        <v>223</v>
      </c>
    </row>
    <row r="133" spans="1:10" x14ac:dyDescent="0.2">
      <c r="A133" s="16"/>
      <c r="B133" s="22">
        <v>710</v>
      </c>
      <c r="C133" s="23" t="s">
        <v>233</v>
      </c>
      <c r="D133" s="23" t="s">
        <v>222</v>
      </c>
      <c r="E133" s="24">
        <v>710</v>
      </c>
      <c r="F133" s="23" t="str">
        <f t="shared" ref="F133:F173" si="2">B133&amp;"@"&amp;C133</f>
        <v>710@ウクライナ</v>
      </c>
      <c r="G133" s="25">
        <v>120000</v>
      </c>
      <c r="H133" s="26" t="s">
        <v>93</v>
      </c>
      <c r="I133" s="25">
        <v>350000</v>
      </c>
      <c r="J133" s="4" t="s">
        <v>223</v>
      </c>
    </row>
    <row r="134" spans="1:10" x14ac:dyDescent="0.2">
      <c r="A134" s="16"/>
      <c r="B134" s="22">
        <v>711</v>
      </c>
      <c r="C134" s="23" t="s">
        <v>234</v>
      </c>
      <c r="D134" s="23" t="s">
        <v>222</v>
      </c>
      <c r="E134" s="24">
        <v>711</v>
      </c>
      <c r="F134" s="23" t="str">
        <f t="shared" si="2"/>
        <v>711@ウズベキスタン</v>
      </c>
      <c r="G134" s="25">
        <v>120000</v>
      </c>
      <c r="H134" s="26" t="s">
        <v>93</v>
      </c>
      <c r="I134" s="25">
        <v>350000</v>
      </c>
      <c r="J134" s="4" t="s">
        <v>223</v>
      </c>
    </row>
    <row r="135" spans="1:10" x14ac:dyDescent="0.2">
      <c r="A135" s="16"/>
      <c r="B135" s="22">
        <v>712</v>
      </c>
      <c r="C135" s="23" t="s">
        <v>235</v>
      </c>
      <c r="D135" s="23" t="s">
        <v>222</v>
      </c>
      <c r="E135" s="24">
        <v>712</v>
      </c>
      <c r="F135" s="23" t="str">
        <f t="shared" si="2"/>
        <v>712@クロアチア</v>
      </c>
      <c r="G135" s="25">
        <v>120000</v>
      </c>
      <c r="H135" s="26" t="s">
        <v>93</v>
      </c>
      <c r="I135" s="25">
        <v>350000</v>
      </c>
      <c r="J135" s="4" t="s">
        <v>228</v>
      </c>
    </row>
    <row r="136" spans="1:10" x14ac:dyDescent="0.2">
      <c r="A136" s="16"/>
      <c r="B136" s="22">
        <v>713</v>
      </c>
      <c r="C136" s="23" t="s">
        <v>236</v>
      </c>
      <c r="D136" s="23" t="s">
        <v>222</v>
      </c>
      <c r="E136" s="24">
        <v>713</v>
      </c>
      <c r="F136" s="23" t="str">
        <f t="shared" si="2"/>
        <v>713@チェコ</v>
      </c>
      <c r="G136" s="25">
        <v>120000</v>
      </c>
      <c r="H136" s="26" t="s">
        <v>93</v>
      </c>
      <c r="I136" s="25">
        <v>350000</v>
      </c>
      <c r="J136" s="4" t="s">
        <v>228</v>
      </c>
    </row>
    <row r="137" spans="1:10" x14ac:dyDescent="0.2">
      <c r="A137" s="16"/>
      <c r="B137" s="22">
        <v>714</v>
      </c>
      <c r="C137" s="23" t="s">
        <v>237</v>
      </c>
      <c r="D137" s="23" t="s">
        <v>222</v>
      </c>
      <c r="E137" s="24">
        <v>714</v>
      </c>
      <c r="F137" s="23" t="str">
        <f t="shared" si="2"/>
        <v>714@デンマーク</v>
      </c>
      <c r="G137" s="25">
        <v>160000</v>
      </c>
      <c r="H137" s="26" t="s">
        <v>93</v>
      </c>
      <c r="I137" s="25">
        <v>350000</v>
      </c>
    </row>
    <row r="138" spans="1:10" x14ac:dyDescent="0.2">
      <c r="A138" s="16"/>
      <c r="B138" s="22">
        <v>715</v>
      </c>
      <c r="C138" s="23" t="s">
        <v>238</v>
      </c>
      <c r="D138" s="23" t="s">
        <v>222</v>
      </c>
      <c r="E138" s="24">
        <v>715</v>
      </c>
      <c r="F138" s="23" t="str">
        <f t="shared" si="2"/>
        <v>715@フィンランド</v>
      </c>
      <c r="G138" s="25">
        <v>160000</v>
      </c>
      <c r="H138" s="26" t="s">
        <v>93</v>
      </c>
      <c r="I138" s="25">
        <v>350000</v>
      </c>
    </row>
    <row r="139" spans="1:10" x14ac:dyDescent="0.2">
      <c r="A139" s="16"/>
      <c r="B139" s="22">
        <v>716</v>
      </c>
      <c r="C139" s="23" t="s">
        <v>239</v>
      </c>
      <c r="D139" s="23" t="s">
        <v>222</v>
      </c>
      <c r="E139" s="24">
        <v>716</v>
      </c>
      <c r="F139" s="23" t="str">
        <f t="shared" si="2"/>
        <v>716@フランス</v>
      </c>
      <c r="G139" s="25">
        <v>160000</v>
      </c>
      <c r="H139" s="26" t="s">
        <v>93</v>
      </c>
      <c r="I139" s="25">
        <v>350000</v>
      </c>
    </row>
    <row r="140" spans="1:10" x14ac:dyDescent="0.2">
      <c r="A140" s="16"/>
      <c r="B140" s="22">
        <v>717</v>
      </c>
      <c r="C140" s="23" t="s">
        <v>240</v>
      </c>
      <c r="D140" s="23" t="s">
        <v>222</v>
      </c>
      <c r="E140" s="24">
        <v>717</v>
      </c>
      <c r="F140" s="23" t="str">
        <f t="shared" si="2"/>
        <v>717@ドイツ</v>
      </c>
      <c r="G140" s="25">
        <v>160000</v>
      </c>
      <c r="H140" s="26" t="s">
        <v>93</v>
      </c>
      <c r="I140" s="25">
        <v>350000</v>
      </c>
    </row>
    <row r="141" spans="1:10" x14ac:dyDescent="0.2">
      <c r="A141" s="16"/>
      <c r="B141" s="22">
        <v>718</v>
      </c>
      <c r="C141" s="23" t="s">
        <v>241</v>
      </c>
      <c r="D141" s="23" t="s">
        <v>222</v>
      </c>
      <c r="E141" s="24">
        <v>718</v>
      </c>
      <c r="F141" s="23" t="str">
        <f t="shared" si="2"/>
        <v>718@ギリシャ</v>
      </c>
      <c r="G141" s="25">
        <v>160000</v>
      </c>
      <c r="H141" s="26" t="s">
        <v>93</v>
      </c>
      <c r="I141" s="25">
        <v>350000</v>
      </c>
    </row>
    <row r="142" spans="1:10" x14ac:dyDescent="0.2">
      <c r="A142" s="16"/>
      <c r="B142" s="22">
        <v>719</v>
      </c>
      <c r="C142" s="23" t="s">
        <v>242</v>
      </c>
      <c r="D142" s="23" t="s">
        <v>222</v>
      </c>
      <c r="E142" s="24">
        <v>719</v>
      </c>
      <c r="F142" s="23" t="str">
        <f t="shared" si="2"/>
        <v>719@ハンガリー</v>
      </c>
      <c r="G142" s="25">
        <v>120000</v>
      </c>
      <c r="H142" s="26" t="s">
        <v>93</v>
      </c>
      <c r="I142" s="25">
        <v>350000</v>
      </c>
      <c r="J142" s="4" t="s">
        <v>228</v>
      </c>
    </row>
    <row r="143" spans="1:10" x14ac:dyDescent="0.2">
      <c r="A143" s="16"/>
      <c r="B143" s="22">
        <v>720</v>
      </c>
      <c r="C143" s="23" t="s">
        <v>243</v>
      </c>
      <c r="D143" s="23" t="s">
        <v>222</v>
      </c>
      <c r="E143" s="24">
        <v>720</v>
      </c>
      <c r="F143" s="23" t="str">
        <f t="shared" si="2"/>
        <v>720@アイスランド</v>
      </c>
      <c r="G143" s="25">
        <v>160000</v>
      </c>
      <c r="H143" s="26" t="s">
        <v>93</v>
      </c>
      <c r="I143" s="25">
        <v>350000</v>
      </c>
    </row>
    <row r="144" spans="1:10" x14ac:dyDescent="0.2">
      <c r="A144" s="16"/>
      <c r="B144" s="22">
        <v>721</v>
      </c>
      <c r="C144" s="23" t="s">
        <v>244</v>
      </c>
      <c r="D144" s="23" t="s">
        <v>222</v>
      </c>
      <c r="E144" s="24">
        <v>721</v>
      </c>
      <c r="F144" s="23" t="str">
        <f t="shared" si="2"/>
        <v>721@アイルランド</v>
      </c>
      <c r="G144" s="25">
        <v>160000</v>
      </c>
      <c r="H144" s="26" t="s">
        <v>93</v>
      </c>
      <c r="I144" s="25">
        <v>350000</v>
      </c>
    </row>
    <row r="145" spans="1:10" x14ac:dyDescent="0.2">
      <c r="A145" s="16"/>
      <c r="B145" s="22">
        <v>722</v>
      </c>
      <c r="C145" s="23" t="s">
        <v>245</v>
      </c>
      <c r="D145" s="23" t="s">
        <v>222</v>
      </c>
      <c r="E145" s="24">
        <v>722</v>
      </c>
      <c r="F145" s="23" t="str">
        <f t="shared" si="2"/>
        <v>722@イタリア</v>
      </c>
      <c r="G145" s="25">
        <v>160000</v>
      </c>
      <c r="H145" s="26" t="s">
        <v>93</v>
      </c>
      <c r="I145" s="25">
        <v>350000</v>
      </c>
    </row>
    <row r="146" spans="1:10" x14ac:dyDescent="0.2">
      <c r="A146" s="16"/>
      <c r="B146" s="22">
        <v>723</v>
      </c>
      <c r="C146" s="44" t="s">
        <v>246</v>
      </c>
      <c r="D146" s="23" t="s">
        <v>222</v>
      </c>
      <c r="E146" s="24">
        <v>723</v>
      </c>
      <c r="F146" s="23" t="str">
        <f t="shared" si="2"/>
        <v>723@ルクセンブルク</v>
      </c>
      <c r="G146" s="25">
        <v>160000</v>
      </c>
      <c r="H146" s="26" t="s">
        <v>93</v>
      </c>
      <c r="I146" s="25">
        <v>350000</v>
      </c>
    </row>
    <row r="147" spans="1:10" x14ac:dyDescent="0.2">
      <c r="A147" s="16"/>
      <c r="B147" s="22">
        <v>724</v>
      </c>
      <c r="C147" s="23" t="s">
        <v>247</v>
      </c>
      <c r="D147" s="23" t="s">
        <v>222</v>
      </c>
      <c r="E147" s="24">
        <v>724</v>
      </c>
      <c r="F147" s="23" t="str">
        <f t="shared" si="2"/>
        <v>724@マルタ</v>
      </c>
      <c r="G147" s="25">
        <v>160000</v>
      </c>
      <c r="H147" s="26" t="s">
        <v>93</v>
      </c>
      <c r="I147" s="25">
        <v>350000</v>
      </c>
    </row>
    <row r="148" spans="1:10" x14ac:dyDescent="0.2">
      <c r="A148" s="16"/>
      <c r="B148" s="43">
        <v>725</v>
      </c>
      <c r="C148" s="44" t="s">
        <v>248</v>
      </c>
      <c r="D148" s="23" t="s">
        <v>222</v>
      </c>
      <c r="E148" s="24">
        <v>725</v>
      </c>
      <c r="F148" s="23" t="str">
        <f t="shared" si="2"/>
        <v>725@北マケドニア</v>
      </c>
      <c r="G148" s="25">
        <v>120000</v>
      </c>
      <c r="H148" s="26" t="s">
        <v>93</v>
      </c>
      <c r="I148" s="25">
        <v>350000</v>
      </c>
      <c r="J148" s="4" t="s">
        <v>223</v>
      </c>
    </row>
    <row r="149" spans="1:10" x14ac:dyDescent="0.2">
      <c r="A149" s="16"/>
      <c r="B149" s="22">
        <v>726</v>
      </c>
      <c r="C149" s="23" t="s">
        <v>249</v>
      </c>
      <c r="D149" s="23" t="s">
        <v>222</v>
      </c>
      <c r="E149" s="24">
        <v>726</v>
      </c>
      <c r="F149" s="23" t="str">
        <f t="shared" si="2"/>
        <v>726@オランダ</v>
      </c>
      <c r="G149" s="25">
        <v>160000</v>
      </c>
      <c r="H149" s="26" t="s">
        <v>93</v>
      </c>
      <c r="I149" s="25">
        <v>350000</v>
      </c>
    </row>
    <row r="150" spans="1:10" x14ac:dyDescent="0.2">
      <c r="A150" s="16"/>
      <c r="B150" s="22">
        <v>727</v>
      </c>
      <c r="C150" s="23" t="s">
        <v>250</v>
      </c>
      <c r="D150" s="23" t="s">
        <v>222</v>
      </c>
      <c r="E150" s="24">
        <v>727</v>
      </c>
      <c r="F150" s="23" t="str">
        <f t="shared" si="2"/>
        <v>727@ノルウェー</v>
      </c>
      <c r="G150" s="25">
        <v>160000</v>
      </c>
      <c r="H150" s="26" t="s">
        <v>93</v>
      </c>
      <c r="I150" s="25">
        <v>350000</v>
      </c>
    </row>
    <row r="151" spans="1:10" x14ac:dyDescent="0.2">
      <c r="A151" s="16"/>
      <c r="B151" s="22">
        <v>728</v>
      </c>
      <c r="C151" s="23" t="s">
        <v>251</v>
      </c>
      <c r="D151" s="23" t="s">
        <v>222</v>
      </c>
      <c r="E151" s="24">
        <v>728</v>
      </c>
      <c r="F151" s="23" t="str">
        <f t="shared" si="2"/>
        <v>728@ポーランド</v>
      </c>
      <c r="G151" s="25">
        <v>120000</v>
      </c>
      <c r="H151" s="26" t="s">
        <v>93</v>
      </c>
      <c r="I151" s="25">
        <v>350000</v>
      </c>
      <c r="J151" s="4" t="s">
        <v>228</v>
      </c>
    </row>
    <row r="152" spans="1:10" x14ac:dyDescent="0.2">
      <c r="A152" s="16"/>
      <c r="B152" s="22">
        <v>729</v>
      </c>
      <c r="C152" s="23" t="s">
        <v>252</v>
      </c>
      <c r="D152" s="23" t="s">
        <v>222</v>
      </c>
      <c r="E152" s="24">
        <v>729</v>
      </c>
      <c r="F152" s="23" t="str">
        <f t="shared" si="2"/>
        <v>729@ポルトガル</v>
      </c>
      <c r="G152" s="25">
        <v>160000</v>
      </c>
      <c r="H152" s="26" t="s">
        <v>93</v>
      </c>
      <c r="I152" s="25">
        <v>350000</v>
      </c>
    </row>
    <row r="153" spans="1:10" x14ac:dyDescent="0.2">
      <c r="A153" s="16"/>
      <c r="B153" s="22">
        <v>730</v>
      </c>
      <c r="C153" s="23" t="s">
        <v>253</v>
      </c>
      <c r="D153" s="23" t="s">
        <v>222</v>
      </c>
      <c r="E153" s="24">
        <v>730</v>
      </c>
      <c r="F153" s="23" t="str">
        <f t="shared" si="2"/>
        <v>730@ルーマニア</v>
      </c>
      <c r="G153" s="25">
        <v>120000</v>
      </c>
      <c r="H153" s="26" t="s">
        <v>93</v>
      </c>
      <c r="I153" s="25">
        <v>350000</v>
      </c>
      <c r="J153" s="4" t="s">
        <v>228</v>
      </c>
    </row>
    <row r="154" spans="1:10" x14ac:dyDescent="0.2">
      <c r="A154" s="16"/>
      <c r="B154" s="22">
        <v>731</v>
      </c>
      <c r="C154" s="23" t="s">
        <v>254</v>
      </c>
      <c r="D154" s="23" t="s">
        <v>222</v>
      </c>
      <c r="E154" s="24">
        <v>731</v>
      </c>
      <c r="F154" s="23" t="str">
        <f t="shared" si="2"/>
        <v>731@ロシア</v>
      </c>
      <c r="G154" s="25">
        <v>160000</v>
      </c>
      <c r="H154" s="26" t="s">
        <v>93</v>
      </c>
      <c r="I154" s="25">
        <v>350000</v>
      </c>
    </row>
    <row r="155" spans="1:10" x14ac:dyDescent="0.2">
      <c r="A155" s="16"/>
      <c r="B155" s="22">
        <v>732</v>
      </c>
      <c r="C155" s="23" t="s">
        <v>255</v>
      </c>
      <c r="D155" s="23" t="s">
        <v>222</v>
      </c>
      <c r="E155" s="24">
        <v>732</v>
      </c>
      <c r="F155" s="23" t="str">
        <f t="shared" si="2"/>
        <v>732@スロバキア</v>
      </c>
      <c r="G155" s="25">
        <v>120000</v>
      </c>
      <c r="H155" s="26" t="s">
        <v>93</v>
      </c>
      <c r="I155" s="25">
        <v>350000</v>
      </c>
      <c r="J155" s="4" t="s">
        <v>228</v>
      </c>
    </row>
    <row r="156" spans="1:10" x14ac:dyDescent="0.2">
      <c r="A156" s="16"/>
      <c r="B156" s="22">
        <v>733</v>
      </c>
      <c r="C156" s="23" t="s">
        <v>256</v>
      </c>
      <c r="D156" s="23" t="s">
        <v>222</v>
      </c>
      <c r="E156" s="24">
        <v>733</v>
      </c>
      <c r="F156" s="23" t="str">
        <f t="shared" si="2"/>
        <v>733@スロベニア</v>
      </c>
      <c r="G156" s="25">
        <v>120000</v>
      </c>
      <c r="H156" s="26" t="s">
        <v>93</v>
      </c>
      <c r="I156" s="25">
        <v>350000</v>
      </c>
      <c r="J156" s="4" t="s">
        <v>228</v>
      </c>
    </row>
    <row r="157" spans="1:10" x14ac:dyDescent="0.2">
      <c r="A157" s="16"/>
      <c r="B157" s="22">
        <v>734</v>
      </c>
      <c r="C157" s="23" t="s">
        <v>257</v>
      </c>
      <c r="D157" s="23" t="s">
        <v>222</v>
      </c>
      <c r="E157" s="24">
        <v>734</v>
      </c>
      <c r="F157" s="23" t="str">
        <f t="shared" si="2"/>
        <v>734@スペイン</v>
      </c>
      <c r="G157" s="25">
        <v>160000</v>
      </c>
      <c r="H157" s="26" t="s">
        <v>93</v>
      </c>
      <c r="I157" s="25">
        <v>350000</v>
      </c>
    </row>
    <row r="158" spans="1:10" x14ac:dyDescent="0.2">
      <c r="A158" s="16"/>
      <c r="B158" s="22">
        <v>735</v>
      </c>
      <c r="C158" s="23" t="s">
        <v>258</v>
      </c>
      <c r="D158" s="23" t="s">
        <v>222</v>
      </c>
      <c r="E158" s="24">
        <v>735</v>
      </c>
      <c r="F158" s="23" t="str">
        <f t="shared" si="2"/>
        <v>735@スウェーデン</v>
      </c>
      <c r="G158" s="25">
        <v>160000</v>
      </c>
      <c r="H158" s="26" t="s">
        <v>93</v>
      </c>
      <c r="I158" s="25">
        <v>350000</v>
      </c>
    </row>
    <row r="159" spans="1:10" x14ac:dyDescent="0.2">
      <c r="A159" s="16"/>
      <c r="B159" s="22">
        <v>736</v>
      </c>
      <c r="C159" s="23" t="s">
        <v>259</v>
      </c>
      <c r="D159" s="23" t="s">
        <v>222</v>
      </c>
      <c r="E159" s="24">
        <v>736</v>
      </c>
      <c r="F159" s="23" t="str">
        <f t="shared" si="2"/>
        <v>736@スイス</v>
      </c>
      <c r="G159" s="25">
        <v>160000</v>
      </c>
      <c r="H159" s="26" t="s">
        <v>93</v>
      </c>
      <c r="I159" s="25">
        <v>350000</v>
      </c>
    </row>
    <row r="160" spans="1:10" x14ac:dyDescent="0.2">
      <c r="A160" s="16"/>
      <c r="B160" s="22">
        <v>737</v>
      </c>
      <c r="C160" s="23" t="s">
        <v>260</v>
      </c>
      <c r="D160" s="23" t="s">
        <v>222</v>
      </c>
      <c r="E160" s="24">
        <v>737</v>
      </c>
      <c r="F160" s="23" t="str">
        <f t="shared" si="2"/>
        <v>737@英国</v>
      </c>
      <c r="G160" s="25">
        <v>160000</v>
      </c>
      <c r="H160" s="26" t="s">
        <v>93</v>
      </c>
      <c r="I160" s="25">
        <v>350000</v>
      </c>
    </row>
    <row r="161" spans="1:10" x14ac:dyDescent="0.2">
      <c r="A161" s="16"/>
      <c r="B161" s="22">
        <v>738</v>
      </c>
      <c r="C161" s="23" t="s">
        <v>261</v>
      </c>
      <c r="D161" s="23" t="s">
        <v>222</v>
      </c>
      <c r="E161" s="24">
        <v>738</v>
      </c>
      <c r="F161" s="23" t="str">
        <f t="shared" si="2"/>
        <v>738@セルビア</v>
      </c>
      <c r="G161" s="25">
        <v>120000</v>
      </c>
      <c r="H161" s="26" t="s">
        <v>93</v>
      </c>
      <c r="I161" s="25">
        <v>350000</v>
      </c>
      <c r="J161" s="4" t="s">
        <v>228</v>
      </c>
    </row>
    <row r="162" spans="1:10" ht="13.5" customHeight="1" x14ac:dyDescent="0.2">
      <c r="A162" s="16"/>
      <c r="B162" s="22">
        <v>739</v>
      </c>
      <c r="C162" s="23" t="s">
        <v>262</v>
      </c>
      <c r="D162" s="23" t="s">
        <v>222</v>
      </c>
      <c r="E162" s="24">
        <v>739</v>
      </c>
      <c r="F162" s="23" t="str">
        <f t="shared" si="2"/>
        <v>739@ボスニア・ヘルツェゴビナ</v>
      </c>
      <c r="G162" s="25">
        <v>120000</v>
      </c>
      <c r="H162" s="26" t="s">
        <v>93</v>
      </c>
      <c r="I162" s="25">
        <v>350000</v>
      </c>
      <c r="J162" s="4" t="s">
        <v>228</v>
      </c>
    </row>
    <row r="163" spans="1:10" x14ac:dyDescent="0.2">
      <c r="A163" s="16"/>
      <c r="B163" s="22">
        <v>740</v>
      </c>
      <c r="C163" s="23" t="s">
        <v>263</v>
      </c>
      <c r="D163" s="23" t="s">
        <v>222</v>
      </c>
      <c r="E163" s="24">
        <v>740</v>
      </c>
      <c r="F163" s="23" t="str">
        <f t="shared" si="2"/>
        <v>740@キルギス</v>
      </c>
      <c r="G163" s="25">
        <v>120000</v>
      </c>
      <c r="H163" s="26" t="s">
        <v>93</v>
      </c>
      <c r="I163" s="25">
        <v>350000</v>
      </c>
      <c r="J163" s="4" t="s">
        <v>223</v>
      </c>
    </row>
    <row r="164" spans="1:10" x14ac:dyDescent="0.2">
      <c r="A164" s="16"/>
      <c r="B164" s="22">
        <v>741</v>
      </c>
      <c r="C164" s="23" t="s">
        <v>264</v>
      </c>
      <c r="D164" s="23" t="s">
        <v>222</v>
      </c>
      <c r="E164" s="24">
        <v>741</v>
      </c>
      <c r="F164" s="23" t="str">
        <f t="shared" si="2"/>
        <v>741@タジキスタン</v>
      </c>
      <c r="G164" s="25">
        <v>120000</v>
      </c>
      <c r="H164" s="26" t="s">
        <v>93</v>
      </c>
      <c r="I164" s="25">
        <v>350000</v>
      </c>
      <c r="J164" s="4" t="s">
        <v>228</v>
      </c>
    </row>
    <row r="165" spans="1:10" x14ac:dyDescent="0.2">
      <c r="A165" s="16"/>
      <c r="B165" s="22">
        <v>742</v>
      </c>
      <c r="C165" s="23" t="s">
        <v>265</v>
      </c>
      <c r="D165" s="23" t="s">
        <v>222</v>
      </c>
      <c r="E165" s="24">
        <v>742</v>
      </c>
      <c r="F165" s="23" t="str">
        <f t="shared" si="2"/>
        <v>742@モンテネグロ</v>
      </c>
      <c r="G165" s="25">
        <v>120000</v>
      </c>
      <c r="H165" s="26" t="s">
        <v>93</v>
      </c>
      <c r="I165" s="25">
        <v>350000</v>
      </c>
      <c r="J165" s="4" t="s">
        <v>228</v>
      </c>
    </row>
    <row r="166" spans="1:10" x14ac:dyDescent="0.2">
      <c r="A166" s="16"/>
      <c r="B166" s="22">
        <v>743</v>
      </c>
      <c r="C166" s="23" t="s">
        <v>266</v>
      </c>
      <c r="D166" s="23" t="s">
        <v>222</v>
      </c>
      <c r="E166" s="24">
        <v>743</v>
      </c>
      <c r="F166" s="23" t="str">
        <f t="shared" si="2"/>
        <v>743@アゼルバイジャン</v>
      </c>
      <c r="G166" s="25">
        <v>120000</v>
      </c>
      <c r="H166" s="26" t="s">
        <v>93</v>
      </c>
      <c r="I166" s="25">
        <v>350000</v>
      </c>
      <c r="J166" s="4" t="s">
        <v>223</v>
      </c>
    </row>
    <row r="167" spans="1:10" x14ac:dyDescent="0.2">
      <c r="A167" s="16"/>
      <c r="B167" s="22">
        <v>744</v>
      </c>
      <c r="C167" s="23" t="s">
        <v>267</v>
      </c>
      <c r="D167" s="23" t="s">
        <v>222</v>
      </c>
      <c r="E167" s="24">
        <v>744</v>
      </c>
      <c r="F167" s="23" t="str">
        <f t="shared" si="2"/>
        <v>744@リヒテンシュタイン</v>
      </c>
      <c r="G167" s="25">
        <v>160000</v>
      </c>
      <c r="H167" s="26" t="s">
        <v>93</v>
      </c>
      <c r="I167" s="25">
        <v>350000</v>
      </c>
    </row>
    <row r="168" spans="1:10" x14ac:dyDescent="0.2">
      <c r="A168" s="16"/>
      <c r="B168" s="22">
        <v>745</v>
      </c>
      <c r="C168" s="44" t="s">
        <v>268</v>
      </c>
      <c r="D168" s="23" t="s">
        <v>222</v>
      </c>
      <c r="E168" s="24">
        <v>745</v>
      </c>
      <c r="F168" s="23" t="str">
        <f t="shared" si="2"/>
        <v>745@ジョージア</v>
      </c>
      <c r="G168" s="25">
        <v>120000</v>
      </c>
      <c r="H168" s="26" t="s">
        <v>93</v>
      </c>
      <c r="I168" s="25">
        <v>350000</v>
      </c>
      <c r="J168" s="4" t="s">
        <v>223</v>
      </c>
    </row>
    <row r="169" spans="1:10" x14ac:dyDescent="0.2">
      <c r="A169" s="16"/>
      <c r="B169" s="43">
        <v>746</v>
      </c>
      <c r="C169" s="44" t="s">
        <v>269</v>
      </c>
      <c r="D169" s="23" t="s">
        <v>222</v>
      </c>
      <c r="E169" s="24">
        <v>746</v>
      </c>
      <c r="F169" s="23" t="str">
        <f t="shared" si="2"/>
        <v>746@アルメニア</v>
      </c>
      <c r="G169" s="25">
        <v>120000</v>
      </c>
      <c r="H169" s="26" t="s">
        <v>93</v>
      </c>
      <c r="I169" s="25">
        <v>350000</v>
      </c>
      <c r="J169" s="4" t="s">
        <v>223</v>
      </c>
    </row>
    <row r="170" spans="1:10" x14ac:dyDescent="0.2">
      <c r="A170" s="16"/>
      <c r="B170" s="51">
        <v>747</v>
      </c>
      <c r="C170" s="44" t="s">
        <v>270</v>
      </c>
      <c r="D170" s="23" t="s">
        <v>222</v>
      </c>
      <c r="E170" s="24">
        <v>747</v>
      </c>
      <c r="F170" s="23" t="str">
        <f t="shared" si="2"/>
        <v>747@コソボ</v>
      </c>
      <c r="G170" s="25">
        <v>120000</v>
      </c>
      <c r="H170" s="26" t="s">
        <v>93</v>
      </c>
      <c r="I170" s="25">
        <v>350000</v>
      </c>
      <c r="J170" s="4" t="s">
        <v>228</v>
      </c>
    </row>
    <row r="171" spans="1:10" x14ac:dyDescent="0.2">
      <c r="A171" s="16"/>
      <c r="B171" s="51">
        <v>748</v>
      </c>
      <c r="C171" s="44" t="s">
        <v>271</v>
      </c>
      <c r="D171" s="23" t="s">
        <v>222</v>
      </c>
      <c r="E171" s="24">
        <v>748</v>
      </c>
      <c r="F171" s="23" t="str">
        <f t="shared" si="2"/>
        <v>748@トルクメニスタン</v>
      </c>
      <c r="G171" s="25">
        <v>120000</v>
      </c>
      <c r="H171" s="26" t="s">
        <v>93</v>
      </c>
      <c r="I171" s="25">
        <v>350000</v>
      </c>
      <c r="J171" s="4" t="s">
        <v>228</v>
      </c>
    </row>
    <row r="172" spans="1:10" x14ac:dyDescent="0.2">
      <c r="A172" s="16"/>
      <c r="B172" s="39">
        <v>749</v>
      </c>
      <c r="C172" s="46" t="s">
        <v>272</v>
      </c>
      <c r="D172" s="23" t="s">
        <v>222</v>
      </c>
      <c r="E172" s="24">
        <v>749</v>
      </c>
      <c r="F172" s="23" t="str">
        <f t="shared" si="2"/>
        <v>749@モルドバ</v>
      </c>
      <c r="G172" s="25">
        <v>120000</v>
      </c>
      <c r="H172" s="26" t="s">
        <v>93</v>
      </c>
      <c r="I172" s="25">
        <v>350000</v>
      </c>
      <c r="J172" s="4" t="s">
        <v>228</v>
      </c>
    </row>
    <row r="173" spans="1:10" x14ac:dyDescent="0.2">
      <c r="A173" s="37"/>
      <c r="B173" s="41">
        <v>750</v>
      </c>
      <c r="C173" s="42" t="s">
        <v>273</v>
      </c>
      <c r="D173" s="29" t="s">
        <v>222</v>
      </c>
      <c r="E173" s="30">
        <v>750</v>
      </c>
      <c r="F173" s="29" t="str">
        <f t="shared" si="2"/>
        <v>750@キプロス</v>
      </c>
      <c r="G173" s="31">
        <v>160000</v>
      </c>
      <c r="H173" s="32" t="s">
        <v>93</v>
      </c>
      <c r="I173" s="31">
        <v>350000</v>
      </c>
    </row>
    <row r="174" spans="1:10" ht="13.5" customHeight="1" x14ac:dyDescent="0.2">
      <c r="A174" s="37" t="s">
        <v>274</v>
      </c>
      <c r="B174" s="52" t="s">
        <v>275</v>
      </c>
      <c r="C174" s="47"/>
      <c r="E174" s="4" t="s">
        <v>276</v>
      </c>
    </row>
  </sheetData>
  <sheetProtection autoFilter="0"/>
  <autoFilter ref="A2:WVJ174" xr:uid="{00000000-0001-0000-0000-000000000000}"/>
  <phoneticPr fontId="3"/>
  <printOptions horizontalCentered="1"/>
  <pageMargins left="0.98425196850393704" right="0.98425196850393704" top="0.98425196850393704" bottom="0.39370078740157483" header="0.51181102362204722" footer="0.11811023622047245"/>
  <pageSetup paperSize="9" scale="70" fitToHeight="0" orientation="portrait" horizontalDpi="300" verticalDpi="300" copies="3" r:id="rId1"/>
  <headerFooter alignWithMargins="0">
    <oddHeader>&amp;C&amp;"ＭＳ Ｐゴシック,太字"&amp;12海外留学支援制度（協定派遣・協定受入）　国・地域コード表</oddHeader>
    <oddFooter>&amp;C&amp;P／&amp;N</oddFooter>
  </headerFooter>
  <rowBreaks count="2" manualBreakCount="2">
    <brk id="64" max="7" man="1"/>
    <brk id="123"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4E6BF-614A-4EDC-AF7B-63D4020106DE}">
  <sheetPr codeName="Sheet4"/>
  <dimension ref="C1:D367"/>
  <sheetViews>
    <sheetView workbookViewId="0"/>
  </sheetViews>
  <sheetFormatPr defaultColWidth="8.77734375" defaultRowHeight="16.2" x14ac:dyDescent="0.2"/>
  <cols>
    <col min="1" max="16384" width="8.77734375" style="54"/>
  </cols>
  <sheetData>
    <row r="1" spans="3:4" x14ac:dyDescent="0.2">
      <c r="C1" s="54" t="s">
        <v>277</v>
      </c>
      <c r="D1" s="54" t="s">
        <v>278</v>
      </c>
    </row>
    <row r="2" spans="3:4" x14ac:dyDescent="0.2">
      <c r="C2" s="54">
        <v>0</v>
      </c>
      <c r="D2" s="54">
        <v>0</v>
      </c>
    </row>
    <row r="3" spans="3:4" x14ac:dyDescent="0.2">
      <c r="C3" s="54">
        <v>1</v>
      </c>
      <c r="D3" s="54">
        <v>0</v>
      </c>
    </row>
    <row r="4" spans="3:4" x14ac:dyDescent="0.2">
      <c r="C4" s="54">
        <v>2</v>
      </c>
      <c r="D4" s="54">
        <v>0</v>
      </c>
    </row>
    <row r="5" spans="3:4" x14ac:dyDescent="0.2">
      <c r="C5" s="54">
        <v>3</v>
      </c>
      <c r="D5" s="54">
        <v>0</v>
      </c>
    </row>
    <row r="6" spans="3:4" x14ac:dyDescent="0.2">
      <c r="C6" s="54">
        <v>4</v>
      </c>
      <c r="D6" s="54">
        <v>0</v>
      </c>
    </row>
    <row r="7" spans="3:4" x14ac:dyDescent="0.2">
      <c r="C7" s="54">
        <v>5</v>
      </c>
      <c r="D7" s="54">
        <v>0</v>
      </c>
    </row>
    <row r="8" spans="3:4" x14ac:dyDescent="0.2">
      <c r="C8" s="54">
        <v>6</v>
      </c>
      <c r="D8" s="54">
        <v>0</v>
      </c>
    </row>
    <row r="9" spans="3:4" x14ac:dyDescent="0.2">
      <c r="C9" s="54">
        <v>7</v>
      </c>
      <c r="D9" s="54">
        <v>0</v>
      </c>
    </row>
    <row r="10" spans="3:4" x14ac:dyDescent="0.2">
      <c r="C10" s="54">
        <v>8</v>
      </c>
      <c r="D10" s="54">
        <v>0</v>
      </c>
    </row>
    <row r="11" spans="3:4" x14ac:dyDescent="0.2">
      <c r="C11" s="54">
        <v>9</v>
      </c>
      <c r="D11" s="54">
        <v>0</v>
      </c>
    </row>
    <row r="12" spans="3:4" x14ac:dyDescent="0.2">
      <c r="C12" s="54">
        <v>10</v>
      </c>
      <c r="D12" s="54">
        <v>0</v>
      </c>
    </row>
    <row r="13" spans="3:4" x14ac:dyDescent="0.2">
      <c r="C13" s="54">
        <v>11</v>
      </c>
      <c r="D13" s="54">
        <v>0</v>
      </c>
    </row>
    <row r="14" spans="3:4" x14ac:dyDescent="0.2">
      <c r="C14" s="54">
        <v>12</v>
      </c>
      <c r="D14" s="54">
        <v>0</v>
      </c>
    </row>
    <row r="15" spans="3:4" x14ac:dyDescent="0.2">
      <c r="C15" s="54">
        <v>13</v>
      </c>
      <c r="D15" s="54">
        <v>0</v>
      </c>
    </row>
    <row r="16" spans="3:4" x14ac:dyDescent="0.2">
      <c r="C16" s="54">
        <v>14</v>
      </c>
      <c r="D16" s="54">
        <v>1</v>
      </c>
    </row>
    <row r="17" spans="3:4" x14ac:dyDescent="0.2">
      <c r="C17" s="54">
        <v>15</v>
      </c>
      <c r="D17" s="54">
        <v>1</v>
      </c>
    </row>
    <row r="18" spans="3:4" x14ac:dyDescent="0.2">
      <c r="C18" s="54">
        <v>16</v>
      </c>
      <c r="D18" s="54">
        <v>1</v>
      </c>
    </row>
    <row r="19" spans="3:4" x14ac:dyDescent="0.2">
      <c r="C19" s="54">
        <v>17</v>
      </c>
      <c r="D19" s="54">
        <v>1</v>
      </c>
    </row>
    <row r="20" spans="3:4" x14ac:dyDescent="0.2">
      <c r="C20" s="54">
        <v>18</v>
      </c>
      <c r="D20" s="54">
        <v>1</v>
      </c>
    </row>
    <row r="21" spans="3:4" x14ac:dyDescent="0.2">
      <c r="C21" s="54">
        <v>19</v>
      </c>
      <c r="D21" s="54">
        <v>1</v>
      </c>
    </row>
    <row r="22" spans="3:4" x14ac:dyDescent="0.2">
      <c r="C22" s="54">
        <v>20</v>
      </c>
      <c r="D22" s="54">
        <v>1</v>
      </c>
    </row>
    <row r="23" spans="3:4" x14ac:dyDescent="0.2">
      <c r="C23" s="54">
        <v>21</v>
      </c>
      <c r="D23" s="54">
        <v>1</v>
      </c>
    </row>
    <row r="24" spans="3:4" x14ac:dyDescent="0.2">
      <c r="C24" s="54">
        <v>22</v>
      </c>
      <c r="D24" s="54">
        <v>1</v>
      </c>
    </row>
    <row r="25" spans="3:4" x14ac:dyDescent="0.2">
      <c r="C25" s="54">
        <v>23</v>
      </c>
      <c r="D25" s="54">
        <v>1</v>
      </c>
    </row>
    <row r="26" spans="3:4" x14ac:dyDescent="0.2">
      <c r="C26" s="54">
        <v>24</v>
      </c>
      <c r="D26" s="54">
        <v>1</v>
      </c>
    </row>
    <row r="27" spans="3:4" x14ac:dyDescent="0.2">
      <c r="C27" s="54">
        <v>25</v>
      </c>
      <c r="D27" s="54">
        <v>1</v>
      </c>
    </row>
    <row r="28" spans="3:4" x14ac:dyDescent="0.2">
      <c r="C28" s="54">
        <v>26</v>
      </c>
      <c r="D28" s="54">
        <v>1</v>
      </c>
    </row>
    <row r="29" spans="3:4" x14ac:dyDescent="0.2">
      <c r="C29" s="54">
        <v>27</v>
      </c>
      <c r="D29" s="54">
        <v>1</v>
      </c>
    </row>
    <row r="30" spans="3:4" x14ac:dyDescent="0.2">
      <c r="C30" s="54">
        <v>28</v>
      </c>
      <c r="D30" s="54">
        <v>1</v>
      </c>
    </row>
    <row r="31" spans="3:4" x14ac:dyDescent="0.2">
      <c r="C31" s="54">
        <v>29</v>
      </c>
      <c r="D31" s="54">
        <v>1</v>
      </c>
    </row>
    <row r="32" spans="3:4" x14ac:dyDescent="0.2">
      <c r="C32" s="54">
        <v>30</v>
      </c>
      <c r="D32" s="54">
        <v>1</v>
      </c>
    </row>
    <row r="33" spans="3:4" x14ac:dyDescent="0.2">
      <c r="C33" s="54">
        <v>31</v>
      </c>
      <c r="D33" s="54">
        <v>1</v>
      </c>
    </row>
    <row r="34" spans="3:4" x14ac:dyDescent="0.2">
      <c r="C34" s="54">
        <v>32</v>
      </c>
      <c r="D34" s="54">
        <v>2</v>
      </c>
    </row>
    <row r="35" spans="3:4" x14ac:dyDescent="0.2">
      <c r="C35" s="54">
        <v>33</v>
      </c>
      <c r="D35" s="54">
        <v>2</v>
      </c>
    </row>
    <row r="36" spans="3:4" x14ac:dyDescent="0.2">
      <c r="C36" s="54">
        <v>34</v>
      </c>
      <c r="D36" s="54">
        <v>2</v>
      </c>
    </row>
    <row r="37" spans="3:4" x14ac:dyDescent="0.2">
      <c r="C37" s="54">
        <v>35</v>
      </c>
      <c r="D37" s="54">
        <v>2</v>
      </c>
    </row>
    <row r="38" spans="3:4" x14ac:dyDescent="0.2">
      <c r="C38" s="54">
        <v>36</v>
      </c>
      <c r="D38" s="54">
        <v>2</v>
      </c>
    </row>
    <row r="39" spans="3:4" x14ac:dyDescent="0.2">
      <c r="C39" s="54">
        <v>37</v>
      </c>
      <c r="D39" s="54">
        <v>2</v>
      </c>
    </row>
    <row r="40" spans="3:4" x14ac:dyDescent="0.2">
      <c r="C40" s="54">
        <v>38</v>
      </c>
      <c r="D40" s="54">
        <v>2</v>
      </c>
    </row>
    <row r="41" spans="3:4" x14ac:dyDescent="0.2">
      <c r="C41" s="54">
        <v>39</v>
      </c>
      <c r="D41" s="54">
        <v>2</v>
      </c>
    </row>
    <row r="42" spans="3:4" x14ac:dyDescent="0.2">
      <c r="C42" s="54">
        <v>40</v>
      </c>
      <c r="D42" s="54">
        <v>2</v>
      </c>
    </row>
    <row r="43" spans="3:4" x14ac:dyDescent="0.2">
      <c r="C43" s="54">
        <v>41</v>
      </c>
      <c r="D43" s="54">
        <v>2</v>
      </c>
    </row>
    <row r="44" spans="3:4" x14ac:dyDescent="0.2">
      <c r="C44" s="54">
        <v>42</v>
      </c>
      <c r="D44" s="54">
        <v>2</v>
      </c>
    </row>
    <row r="45" spans="3:4" x14ac:dyDescent="0.2">
      <c r="C45" s="54">
        <v>43</v>
      </c>
      <c r="D45" s="54">
        <v>2</v>
      </c>
    </row>
    <row r="46" spans="3:4" x14ac:dyDescent="0.2">
      <c r="C46" s="54">
        <v>44</v>
      </c>
      <c r="D46" s="54">
        <v>2</v>
      </c>
    </row>
    <row r="47" spans="3:4" x14ac:dyDescent="0.2">
      <c r="C47" s="54">
        <v>45</v>
      </c>
      <c r="D47" s="54">
        <v>2</v>
      </c>
    </row>
    <row r="48" spans="3:4" x14ac:dyDescent="0.2">
      <c r="C48" s="54">
        <v>46</v>
      </c>
      <c r="D48" s="54">
        <v>2</v>
      </c>
    </row>
    <row r="49" spans="3:4" x14ac:dyDescent="0.2">
      <c r="C49" s="54">
        <v>47</v>
      </c>
      <c r="D49" s="54">
        <v>2</v>
      </c>
    </row>
    <row r="50" spans="3:4" x14ac:dyDescent="0.2">
      <c r="C50" s="54">
        <v>48</v>
      </c>
      <c r="D50" s="54">
        <v>2</v>
      </c>
    </row>
    <row r="51" spans="3:4" x14ac:dyDescent="0.2">
      <c r="C51" s="54">
        <v>49</v>
      </c>
      <c r="D51" s="54">
        <v>2</v>
      </c>
    </row>
    <row r="52" spans="3:4" x14ac:dyDescent="0.2">
      <c r="C52" s="54">
        <v>50</v>
      </c>
      <c r="D52" s="54">
        <v>2</v>
      </c>
    </row>
    <row r="53" spans="3:4" x14ac:dyDescent="0.2">
      <c r="C53" s="54">
        <v>51</v>
      </c>
      <c r="D53" s="54">
        <v>2</v>
      </c>
    </row>
    <row r="54" spans="3:4" x14ac:dyDescent="0.2">
      <c r="C54" s="54">
        <v>52</v>
      </c>
      <c r="D54" s="54">
        <v>2</v>
      </c>
    </row>
    <row r="55" spans="3:4" x14ac:dyDescent="0.2">
      <c r="C55" s="54">
        <v>53</v>
      </c>
      <c r="D55" s="54">
        <v>2</v>
      </c>
    </row>
    <row r="56" spans="3:4" x14ac:dyDescent="0.2">
      <c r="C56" s="54">
        <v>54</v>
      </c>
      <c r="D56" s="54">
        <v>2</v>
      </c>
    </row>
    <row r="57" spans="3:4" x14ac:dyDescent="0.2">
      <c r="C57" s="54">
        <v>55</v>
      </c>
      <c r="D57" s="54">
        <v>2</v>
      </c>
    </row>
    <row r="58" spans="3:4" x14ac:dyDescent="0.2">
      <c r="C58" s="54">
        <v>56</v>
      </c>
      <c r="D58" s="54">
        <v>2</v>
      </c>
    </row>
    <row r="59" spans="3:4" x14ac:dyDescent="0.2">
      <c r="C59" s="54">
        <v>57</v>
      </c>
      <c r="D59" s="54">
        <v>2</v>
      </c>
    </row>
    <row r="60" spans="3:4" x14ac:dyDescent="0.2">
      <c r="C60" s="54">
        <v>58</v>
      </c>
      <c r="D60" s="54">
        <v>2</v>
      </c>
    </row>
    <row r="61" spans="3:4" x14ac:dyDescent="0.2">
      <c r="C61" s="54">
        <v>59</v>
      </c>
      <c r="D61" s="54">
        <v>2</v>
      </c>
    </row>
    <row r="62" spans="3:4" x14ac:dyDescent="0.2">
      <c r="C62" s="54">
        <v>60</v>
      </c>
      <c r="D62" s="54">
        <v>2</v>
      </c>
    </row>
    <row r="63" spans="3:4" x14ac:dyDescent="0.2">
      <c r="C63" s="54">
        <v>61</v>
      </c>
      <c r="D63" s="54">
        <v>2</v>
      </c>
    </row>
    <row r="64" spans="3:4" x14ac:dyDescent="0.2">
      <c r="C64" s="54">
        <v>62</v>
      </c>
      <c r="D64" s="54">
        <v>2</v>
      </c>
    </row>
    <row r="65" spans="3:4" x14ac:dyDescent="0.2">
      <c r="C65" s="54">
        <v>63</v>
      </c>
      <c r="D65" s="54">
        <v>3</v>
      </c>
    </row>
    <row r="66" spans="3:4" x14ac:dyDescent="0.2">
      <c r="C66" s="54">
        <v>64</v>
      </c>
      <c r="D66" s="54">
        <v>3</v>
      </c>
    </row>
    <row r="67" spans="3:4" x14ac:dyDescent="0.2">
      <c r="C67" s="54">
        <v>65</v>
      </c>
      <c r="D67" s="54">
        <v>3</v>
      </c>
    </row>
    <row r="68" spans="3:4" x14ac:dyDescent="0.2">
      <c r="C68" s="54">
        <v>66</v>
      </c>
      <c r="D68" s="54">
        <v>3</v>
      </c>
    </row>
    <row r="69" spans="3:4" x14ac:dyDescent="0.2">
      <c r="C69" s="54">
        <v>67</v>
      </c>
      <c r="D69" s="54">
        <v>3</v>
      </c>
    </row>
    <row r="70" spans="3:4" x14ac:dyDescent="0.2">
      <c r="C70" s="54">
        <v>68</v>
      </c>
      <c r="D70" s="54">
        <v>3</v>
      </c>
    </row>
    <row r="71" spans="3:4" x14ac:dyDescent="0.2">
      <c r="C71" s="54">
        <v>69</v>
      </c>
      <c r="D71" s="54">
        <v>3</v>
      </c>
    </row>
    <row r="72" spans="3:4" x14ac:dyDescent="0.2">
      <c r="C72" s="54">
        <v>70</v>
      </c>
      <c r="D72" s="54">
        <v>3</v>
      </c>
    </row>
    <row r="73" spans="3:4" x14ac:dyDescent="0.2">
      <c r="C73" s="54">
        <v>71</v>
      </c>
      <c r="D73" s="54">
        <v>3</v>
      </c>
    </row>
    <row r="74" spans="3:4" x14ac:dyDescent="0.2">
      <c r="C74" s="54">
        <v>72</v>
      </c>
      <c r="D74" s="54">
        <v>3</v>
      </c>
    </row>
    <row r="75" spans="3:4" x14ac:dyDescent="0.2">
      <c r="C75" s="54">
        <v>73</v>
      </c>
      <c r="D75" s="54">
        <v>3</v>
      </c>
    </row>
    <row r="76" spans="3:4" x14ac:dyDescent="0.2">
      <c r="C76" s="54">
        <v>74</v>
      </c>
      <c r="D76" s="54">
        <v>3</v>
      </c>
    </row>
    <row r="77" spans="3:4" x14ac:dyDescent="0.2">
      <c r="C77" s="54">
        <v>75</v>
      </c>
      <c r="D77" s="54">
        <v>3</v>
      </c>
    </row>
    <row r="78" spans="3:4" x14ac:dyDescent="0.2">
      <c r="C78" s="54">
        <v>76</v>
      </c>
      <c r="D78" s="54">
        <v>3</v>
      </c>
    </row>
    <row r="79" spans="3:4" x14ac:dyDescent="0.2">
      <c r="C79" s="54">
        <v>77</v>
      </c>
      <c r="D79" s="54">
        <v>3</v>
      </c>
    </row>
    <row r="80" spans="3:4" x14ac:dyDescent="0.2">
      <c r="C80" s="54">
        <v>78</v>
      </c>
      <c r="D80" s="54">
        <v>3</v>
      </c>
    </row>
    <row r="81" spans="3:4" x14ac:dyDescent="0.2">
      <c r="C81" s="54">
        <v>79</v>
      </c>
      <c r="D81" s="54">
        <v>3</v>
      </c>
    </row>
    <row r="82" spans="3:4" x14ac:dyDescent="0.2">
      <c r="C82" s="54">
        <v>80</v>
      </c>
      <c r="D82" s="54">
        <v>3</v>
      </c>
    </row>
    <row r="83" spans="3:4" x14ac:dyDescent="0.2">
      <c r="C83" s="54">
        <v>81</v>
      </c>
      <c r="D83" s="54">
        <v>3</v>
      </c>
    </row>
    <row r="84" spans="3:4" x14ac:dyDescent="0.2">
      <c r="C84" s="54">
        <v>82</v>
      </c>
      <c r="D84" s="54">
        <v>3</v>
      </c>
    </row>
    <row r="85" spans="3:4" x14ac:dyDescent="0.2">
      <c r="C85" s="54">
        <v>83</v>
      </c>
      <c r="D85" s="54">
        <v>3</v>
      </c>
    </row>
    <row r="86" spans="3:4" x14ac:dyDescent="0.2">
      <c r="C86" s="54">
        <v>84</v>
      </c>
      <c r="D86" s="54">
        <v>3</v>
      </c>
    </row>
    <row r="87" spans="3:4" x14ac:dyDescent="0.2">
      <c r="C87" s="54">
        <v>85</v>
      </c>
      <c r="D87" s="54">
        <v>3</v>
      </c>
    </row>
    <row r="88" spans="3:4" x14ac:dyDescent="0.2">
      <c r="C88" s="54">
        <v>86</v>
      </c>
      <c r="D88" s="54">
        <v>3</v>
      </c>
    </row>
    <row r="89" spans="3:4" x14ac:dyDescent="0.2">
      <c r="C89" s="54">
        <v>87</v>
      </c>
      <c r="D89" s="54">
        <v>3</v>
      </c>
    </row>
    <row r="90" spans="3:4" x14ac:dyDescent="0.2">
      <c r="C90" s="54">
        <v>88</v>
      </c>
      <c r="D90" s="54">
        <v>3</v>
      </c>
    </row>
    <row r="91" spans="3:4" x14ac:dyDescent="0.2">
      <c r="C91" s="54">
        <v>89</v>
      </c>
      <c r="D91" s="54">
        <v>3</v>
      </c>
    </row>
    <row r="92" spans="3:4" x14ac:dyDescent="0.2">
      <c r="C92" s="54">
        <v>90</v>
      </c>
      <c r="D92" s="54">
        <v>3</v>
      </c>
    </row>
    <row r="93" spans="3:4" x14ac:dyDescent="0.2">
      <c r="C93" s="54">
        <v>91</v>
      </c>
      <c r="D93" s="54">
        <v>3</v>
      </c>
    </row>
    <row r="94" spans="3:4" x14ac:dyDescent="0.2">
      <c r="C94" s="54">
        <v>92</v>
      </c>
      <c r="D94" s="54">
        <v>3</v>
      </c>
    </row>
    <row r="95" spans="3:4" x14ac:dyDescent="0.2">
      <c r="C95" s="54">
        <v>93</v>
      </c>
      <c r="D95" s="54">
        <v>3</v>
      </c>
    </row>
    <row r="96" spans="3:4" x14ac:dyDescent="0.2">
      <c r="C96" s="54">
        <v>94</v>
      </c>
      <c r="D96" s="54">
        <v>4</v>
      </c>
    </row>
    <row r="97" spans="3:4" x14ac:dyDescent="0.2">
      <c r="C97" s="54">
        <v>95</v>
      </c>
      <c r="D97" s="54">
        <v>4</v>
      </c>
    </row>
    <row r="98" spans="3:4" x14ac:dyDescent="0.2">
      <c r="C98" s="54">
        <v>96</v>
      </c>
      <c r="D98" s="54">
        <v>4</v>
      </c>
    </row>
    <row r="99" spans="3:4" x14ac:dyDescent="0.2">
      <c r="C99" s="54">
        <v>97</v>
      </c>
      <c r="D99" s="54">
        <v>4</v>
      </c>
    </row>
    <row r="100" spans="3:4" x14ac:dyDescent="0.2">
      <c r="C100" s="54">
        <v>98</v>
      </c>
      <c r="D100" s="54">
        <v>4</v>
      </c>
    </row>
    <row r="101" spans="3:4" x14ac:dyDescent="0.2">
      <c r="C101" s="54">
        <v>99</v>
      </c>
      <c r="D101" s="54">
        <v>4</v>
      </c>
    </row>
    <row r="102" spans="3:4" x14ac:dyDescent="0.2">
      <c r="C102" s="54">
        <v>100</v>
      </c>
      <c r="D102" s="54">
        <v>4</v>
      </c>
    </row>
    <row r="103" spans="3:4" x14ac:dyDescent="0.2">
      <c r="C103" s="54">
        <v>101</v>
      </c>
      <c r="D103" s="54">
        <v>4</v>
      </c>
    </row>
    <row r="104" spans="3:4" x14ac:dyDescent="0.2">
      <c r="C104" s="54">
        <v>102</v>
      </c>
      <c r="D104" s="54">
        <v>4</v>
      </c>
    </row>
    <row r="105" spans="3:4" x14ac:dyDescent="0.2">
      <c r="C105" s="54">
        <v>103</v>
      </c>
      <c r="D105" s="54">
        <v>4</v>
      </c>
    </row>
    <row r="106" spans="3:4" x14ac:dyDescent="0.2">
      <c r="C106" s="54">
        <v>104</v>
      </c>
      <c r="D106" s="54">
        <v>4</v>
      </c>
    </row>
    <row r="107" spans="3:4" x14ac:dyDescent="0.2">
      <c r="C107" s="54">
        <v>105</v>
      </c>
      <c r="D107" s="54">
        <v>4</v>
      </c>
    </row>
    <row r="108" spans="3:4" x14ac:dyDescent="0.2">
      <c r="C108" s="54">
        <v>106</v>
      </c>
      <c r="D108" s="54">
        <v>4</v>
      </c>
    </row>
    <row r="109" spans="3:4" x14ac:dyDescent="0.2">
      <c r="C109" s="54">
        <v>107</v>
      </c>
      <c r="D109" s="54">
        <v>4</v>
      </c>
    </row>
    <row r="110" spans="3:4" x14ac:dyDescent="0.2">
      <c r="C110" s="54">
        <v>108</v>
      </c>
      <c r="D110" s="54">
        <v>4</v>
      </c>
    </row>
    <row r="111" spans="3:4" x14ac:dyDescent="0.2">
      <c r="C111" s="54">
        <v>109</v>
      </c>
      <c r="D111" s="54">
        <v>4</v>
      </c>
    </row>
    <row r="112" spans="3:4" x14ac:dyDescent="0.2">
      <c r="C112" s="54">
        <v>110</v>
      </c>
      <c r="D112" s="54">
        <v>4</v>
      </c>
    </row>
    <row r="113" spans="3:4" x14ac:dyDescent="0.2">
      <c r="C113" s="54">
        <v>111</v>
      </c>
      <c r="D113" s="54">
        <v>4</v>
      </c>
    </row>
    <row r="114" spans="3:4" x14ac:dyDescent="0.2">
      <c r="C114" s="54">
        <v>112</v>
      </c>
      <c r="D114" s="54">
        <v>4</v>
      </c>
    </row>
    <row r="115" spans="3:4" x14ac:dyDescent="0.2">
      <c r="C115" s="54">
        <v>113</v>
      </c>
      <c r="D115" s="54">
        <v>4</v>
      </c>
    </row>
    <row r="116" spans="3:4" x14ac:dyDescent="0.2">
      <c r="C116" s="54">
        <v>114</v>
      </c>
      <c r="D116" s="54">
        <v>4</v>
      </c>
    </row>
    <row r="117" spans="3:4" x14ac:dyDescent="0.2">
      <c r="C117" s="54">
        <v>115</v>
      </c>
      <c r="D117" s="54">
        <v>4</v>
      </c>
    </row>
    <row r="118" spans="3:4" x14ac:dyDescent="0.2">
      <c r="C118" s="54">
        <v>116</v>
      </c>
      <c r="D118" s="54">
        <v>4</v>
      </c>
    </row>
    <row r="119" spans="3:4" x14ac:dyDescent="0.2">
      <c r="C119" s="54">
        <v>117</v>
      </c>
      <c r="D119" s="54">
        <v>4</v>
      </c>
    </row>
    <row r="120" spans="3:4" x14ac:dyDescent="0.2">
      <c r="C120" s="54">
        <v>118</v>
      </c>
      <c r="D120" s="54">
        <v>4</v>
      </c>
    </row>
    <row r="121" spans="3:4" x14ac:dyDescent="0.2">
      <c r="C121" s="54">
        <v>119</v>
      </c>
      <c r="D121" s="54">
        <v>4</v>
      </c>
    </row>
    <row r="122" spans="3:4" x14ac:dyDescent="0.2">
      <c r="C122" s="54">
        <v>120</v>
      </c>
      <c r="D122" s="54">
        <v>4</v>
      </c>
    </row>
    <row r="123" spans="3:4" x14ac:dyDescent="0.2">
      <c r="C123" s="54">
        <v>121</v>
      </c>
      <c r="D123" s="54">
        <v>4</v>
      </c>
    </row>
    <row r="124" spans="3:4" x14ac:dyDescent="0.2">
      <c r="C124" s="54">
        <v>122</v>
      </c>
      <c r="D124" s="54">
        <v>4</v>
      </c>
    </row>
    <row r="125" spans="3:4" x14ac:dyDescent="0.2">
      <c r="C125" s="54">
        <v>123</v>
      </c>
      <c r="D125" s="54">
        <v>4</v>
      </c>
    </row>
    <row r="126" spans="3:4" x14ac:dyDescent="0.2">
      <c r="C126" s="54">
        <v>124</v>
      </c>
      <c r="D126" s="54">
        <v>4</v>
      </c>
    </row>
    <row r="127" spans="3:4" x14ac:dyDescent="0.2">
      <c r="C127" s="54">
        <v>125</v>
      </c>
      <c r="D127" s="54">
        <v>5</v>
      </c>
    </row>
    <row r="128" spans="3:4" x14ac:dyDescent="0.2">
      <c r="C128" s="54">
        <v>126</v>
      </c>
      <c r="D128" s="54">
        <v>5</v>
      </c>
    </row>
    <row r="129" spans="3:4" x14ac:dyDescent="0.2">
      <c r="C129" s="54">
        <v>127</v>
      </c>
      <c r="D129" s="54">
        <v>5</v>
      </c>
    </row>
    <row r="130" spans="3:4" x14ac:dyDescent="0.2">
      <c r="C130" s="54">
        <v>128</v>
      </c>
      <c r="D130" s="54">
        <v>5</v>
      </c>
    </row>
    <row r="131" spans="3:4" x14ac:dyDescent="0.2">
      <c r="C131" s="54">
        <v>129</v>
      </c>
      <c r="D131" s="54">
        <v>5</v>
      </c>
    </row>
    <row r="132" spans="3:4" x14ac:dyDescent="0.2">
      <c r="C132" s="54">
        <v>130</v>
      </c>
      <c r="D132" s="54">
        <v>5</v>
      </c>
    </row>
    <row r="133" spans="3:4" x14ac:dyDescent="0.2">
      <c r="C133" s="54">
        <v>131</v>
      </c>
      <c r="D133" s="54">
        <v>5</v>
      </c>
    </row>
    <row r="134" spans="3:4" x14ac:dyDescent="0.2">
      <c r="C134" s="54">
        <v>132</v>
      </c>
      <c r="D134" s="54">
        <v>5</v>
      </c>
    </row>
    <row r="135" spans="3:4" x14ac:dyDescent="0.2">
      <c r="C135" s="54">
        <v>133</v>
      </c>
      <c r="D135" s="54">
        <v>5</v>
      </c>
    </row>
    <row r="136" spans="3:4" x14ac:dyDescent="0.2">
      <c r="C136" s="54">
        <v>134</v>
      </c>
      <c r="D136" s="54">
        <v>5</v>
      </c>
    </row>
    <row r="137" spans="3:4" x14ac:dyDescent="0.2">
      <c r="C137" s="54">
        <v>135</v>
      </c>
      <c r="D137" s="54">
        <v>5</v>
      </c>
    </row>
    <row r="138" spans="3:4" x14ac:dyDescent="0.2">
      <c r="C138" s="54">
        <v>136</v>
      </c>
      <c r="D138" s="54">
        <v>5</v>
      </c>
    </row>
    <row r="139" spans="3:4" x14ac:dyDescent="0.2">
      <c r="C139" s="54">
        <v>137</v>
      </c>
      <c r="D139" s="54">
        <v>5</v>
      </c>
    </row>
    <row r="140" spans="3:4" x14ac:dyDescent="0.2">
      <c r="C140" s="54">
        <v>138</v>
      </c>
      <c r="D140" s="54">
        <v>5</v>
      </c>
    </row>
    <row r="141" spans="3:4" x14ac:dyDescent="0.2">
      <c r="C141" s="54">
        <v>139</v>
      </c>
      <c r="D141" s="54">
        <v>5</v>
      </c>
    </row>
    <row r="142" spans="3:4" x14ac:dyDescent="0.2">
      <c r="C142" s="54">
        <v>140</v>
      </c>
      <c r="D142" s="54">
        <v>5</v>
      </c>
    </row>
    <row r="143" spans="3:4" x14ac:dyDescent="0.2">
      <c r="C143" s="54">
        <v>141</v>
      </c>
      <c r="D143" s="54">
        <v>5</v>
      </c>
    </row>
    <row r="144" spans="3:4" x14ac:dyDescent="0.2">
      <c r="C144" s="54">
        <v>142</v>
      </c>
      <c r="D144" s="54">
        <v>5</v>
      </c>
    </row>
    <row r="145" spans="3:4" x14ac:dyDescent="0.2">
      <c r="C145" s="54">
        <v>143</v>
      </c>
      <c r="D145" s="54">
        <v>5</v>
      </c>
    </row>
    <row r="146" spans="3:4" x14ac:dyDescent="0.2">
      <c r="C146" s="54">
        <v>144</v>
      </c>
      <c r="D146" s="54">
        <v>5</v>
      </c>
    </row>
    <row r="147" spans="3:4" x14ac:dyDescent="0.2">
      <c r="C147" s="54">
        <v>145</v>
      </c>
      <c r="D147" s="54">
        <v>5</v>
      </c>
    </row>
    <row r="148" spans="3:4" x14ac:dyDescent="0.2">
      <c r="C148" s="54">
        <v>146</v>
      </c>
      <c r="D148" s="54">
        <v>5</v>
      </c>
    </row>
    <row r="149" spans="3:4" x14ac:dyDescent="0.2">
      <c r="C149" s="54">
        <v>147</v>
      </c>
      <c r="D149" s="54">
        <v>5</v>
      </c>
    </row>
    <row r="150" spans="3:4" x14ac:dyDescent="0.2">
      <c r="C150" s="54">
        <v>148</v>
      </c>
      <c r="D150" s="54">
        <v>5</v>
      </c>
    </row>
    <row r="151" spans="3:4" x14ac:dyDescent="0.2">
      <c r="C151" s="54">
        <v>149</v>
      </c>
      <c r="D151" s="54">
        <v>5</v>
      </c>
    </row>
    <row r="152" spans="3:4" x14ac:dyDescent="0.2">
      <c r="C152" s="54">
        <v>150</v>
      </c>
      <c r="D152" s="54">
        <v>5</v>
      </c>
    </row>
    <row r="153" spans="3:4" x14ac:dyDescent="0.2">
      <c r="C153" s="54">
        <v>151</v>
      </c>
      <c r="D153" s="54">
        <v>5</v>
      </c>
    </row>
    <row r="154" spans="3:4" x14ac:dyDescent="0.2">
      <c r="C154" s="54">
        <v>152</v>
      </c>
      <c r="D154" s="54">
        <v>5</v>
      </c>
    </row>
    <row r="155" spans="3:4" x14ac:dyDescent="0.2">
      <c r="C155" s="54">
        <v>153</v>
      </c>
      <c r="D155" s="54">
        <v>5</v>
      </c>
    </row>
    <row r="156" spans="3:4" x14ac:dyDescent="0.2">
      <c r="C156" s="54">
        <v>154</v>
      </c>
      <c r="D156" s="54">
        <v>5</v>
      </c>
    </row>
    <row r="157" spans="3:4" x14ac:dyDescent="0.2">
      <c r="C157" s="54">
        <v>155</v>
      </c>
      <c r="D157" s="54">
        <v>5</v>
      </c>
    </row>
    <row r="158" spans="3:4" x14ac:dyDescent="0.2">
      <c r="C158" s="54">
        <v>156</v>
      </c>
      <c r="D158" s="54">
        <v>6</v>
      </c>
    </row>
    <row r="159" spans="3:4" x14ac:dyDescent="0.2">
      <c r="C159" s="54">
        <v>157</v>
      </c>
      <c r="D159" s="54">
        <v>6</v>
      </c>
    </row>
    <row r="160" spans="3:4" x14ac:dyDescent="0.2">
      <c r="C160" s="54">
        <v>158</v>
      </c>
      <c r="D160" s="54">
        <v>6</v>
      </c>
    </row>
    <row r="161" spans="3:4" x14ac:dyDescent="0.2">
      <c r="C161" s="54">
        <v>159</v>
      </c>
      <c r="D161" s="54">
        <v>6</v>
      </c>
    </row>
    <row r="162" spans="3:4" x14ac:dyDescent="0.2">
      <c r="C162" s="54">
        <v>160</v>
      </c>
      <c r="D162" s="54">
        <v>6</v>
      </c>
    </row>
    <row r="163" spans="3:4" x14ac:dyDescent="0.2">
      <c r="C163" s="54">
        <v>161</v>
      </c>
      <c r="D163" s="54">
        <v>6</v>
      </c>
    </row>
    <row r="164" spans="3:4" x14ac:dyDescent="0.2">
      <c r="C164" s="54">
        <v>162</v>
      </c>
      <c r="D164" s="54">
        <v>6</v>
      </c>
    </row>
    <row r="165" spans="3:4" x14ac:dyDescent="0.2">
      <c r="C165" s="54">
        <v>163</v>
      </c>
      <c r="D165" s="54">
        <v>6</v>
      </c>
    </row>
    <row r="166" spans="3:4" x14ac:dyDescent="0.2">
      <c r="C166" s="54">
        <v>164</v>
      </c>
      <c r="D166" s="54">
        <v>6</v>
      </c>
    </row>
    <row r="167" spans="3:4" x14ac:dyDescent="0.2">
      <c r="C167" s="54">
        <v>165</v>
      </c>
      <c r="D167" s="54">
        <v>6</v>
      </c>
    </row>
    <row r="168" spans="3:4" x14ac:dyDescent="0.2">
      <c r="C168" s="54">
        <v>166</v>
      </c>
      <c r="D168" s="54">
        <v>6</v>
      </c>
    </row>
    <row r="169" spans="3:4" x14ac:dyDescent="0.2">
      <c r="C169" s="54">
        <v>167</v>
      </c>
      <c r="D169" s="54">
        <v>6</v>
      </c>
    </row>
    <row r="170" spans="3:4" x14ac:dyDescent="0.2">
      <c r="C170" s="54">
        <v>168</v>
      </c>
      <c r="D170" s="54">
        <v>6</v>
      </c>
    </row>
    <row r="171" spans="3:4" x14ac:dyDescent="0.2">
      <c r="C171" s="54">
        <v>169</v>
      </c>
      <c r="D171" s="54">
        <v>6</v>
      </c>
    </row>
    <row r="172" spans="3:4" x14ac:dyDescent="0.2">
      <c r="C172" s="54">
        <v>170</v>
      </c>
      <c r="D172" s="54">
        <v>6</v>
      </c>
    </row>
    <row r="173" spans="3:4" x14ac:dyDescent="0.2">
      <c r="C173" s="54">
        <v>171</v>
      </c>
      <c r="D173" s="54">
        <v>6</v>
      </c>
    </row>
    <row r="174" spans="3:4" x14ac:dyDescent="0.2">
      <c r="C174" s="54">
        <v>172</v>
      </c>
      <c r="D174" s="54">
        <v>6</v>
      </c>
    </row>
    <row r="175" spans="3:4" x14ac:dyDescent="0.2">
      <c r="C175" s="54">
        <v>173</v>
      </c>
      <c r="D175" s="54">
        <v>6</v>
      </c>
    </row>
    <row r="176" spans="3:4" x14ac:dyDescent="0.2">
      <c r="C176" s="54">
        <v>174</v>
      </c>
      <c r="D176" s="54">
        <v>6</v>
      </c>
    </row>
    <row r="177" spans="3:4" x14ac:dyDescent="0.2">
      <c r="C177" s="54">
        <v>175</v>
      </c>
      <c r="D177" s="54">
        <v>6</v>
      </c>
    </row>
    <row r="178" spans="3:4" x14ac:dyDescent="0.2">
      <c r="C178" s="54">
        <v>176</v>
      </c>
      <c r="D178" s="54">
        <v>6</v>
      </c>
    </row>
    <row r="179" spans="3:4" x14ac:dyDescent="0.2">
      <c r="C179" s="54">
        <v>177</v>
      </c>
      <c r="D179" s="54">
        <v>6</v>
      </c>
    </row>
    <row r="180" spans="3:4" x14ac:dyDescent="0.2">
      <c r="C180" s="54">
        <v>178</v>
      </c>
      <c r="D180" s="54">
        <v>6</v>
      </c>
    </row>
    <row r="181" spans="3:4" x14ac:dyDescent="0.2">
      <c r="C181" s="54">
        <v>179</v>
      </c>
      <c r="D181" s="54">
        <v>6</v>
      </c>
    </row>
    <row r="182" spans="3:4" x14ac:dyDescent="0.2">
      <c r="C182" s="54">
        <v>180</v>
      </c>
      <c r="D182" s="54">
        <v>6</v>
      </c>
    </row>
    <row r="183" spans="3:4" x14ac:dyDescent="0.2">
      <c r="C183" s="54">
        <v>181</v>
      </c>
      <c r="D183" s="54">
        <v>6</v>
      </c>
    </row>
    <row r="184" spans="3:4" x14ac:dyDescent="0.2">
      <c r="C184" s="54">
        <v>182</v>
      </c>
      <c r="D184" s="54">
        <v>6</v>
      </c>
    </row>
    <row r="185" spans="3:4" x14ac:dyDescent="0.2">
      <c r="C185" s="54">
        <v>183</v>
      </c>
      <c r="D185" s="54">
        <v>6</v>
      </c>
    </row>
    <row r="186" spans="3:4" x14ac:dyDescent="0.2">
      <c r="C186" s="54">
        <v>184</v>
      </c>
      <c r="D186" s="54">
        <v>6</v>
      </c>
    </row>
    <row r="187" spans="3:4" x14ac:dyDescent="0.2">
      <c r="C187" s="54">
        <v>185</v>
      </c>
      <c r="D187" s="54">
        <v>6</v>
      </c>
    </row>
    <row r="188" spans="3:4" x14ac:dyDescent="0.2">
      <c r="C188" s="54">
        <v>186</v>
      </c>
      <c r="D188" s="54">
        <v>6</v>
      </c>
    </row>
    <row r="189" spans="3:4" x14ac:dyDescent="0.2">
      <c r="C189" s="54">
        <v>187</v>
      </c>
      <c r="D189" s="54">
        <v>7</v>
      </c>
    </row>
    <row r="190" spans="3:4" x14ac:dyDescent="0.2">
      <c r="C190" s="54">
        <v>188</v>
      </c>
      <c r="D190" s="54">
        <v>7</v>
      </c>
    </row>
    <row r="191" spans="3:4" x14ac:dyDescent="0.2">
      <c r="C191" s="54">
        <v>189</v>
      </c>
      <c r="D191" s="54">
        <v>7</v>
      </c>
    </row>
    <row r="192" spans="3:4" x14ac:dyDescent="0.2">
      <c r="C192" s="54">
        <v>190</v>
      </c>
      <c r="D192" s="54">
        <v>7</v>
      </c>
    </row>
    <row r="193" spans="3:4" x14ac:dyDescent="0.2">
      <c r="C193" s="54">
        <v>191</v>
      </c>
      <c r="D193" s="54">
        <v>7</v>
      </c>
    </row>
    <row r="194" spans="3:4" x14ac:dyDescent="0.2">
      <c r="C194" s="54">
        <v>192</v>
      </c>
      <c r="D194" s="54">
        <v>7</v>
      </c>
    </row>
    <row r="195" spans="3:4" x14ac:dyDescent="0.2">
      <c r="C195" s="54">
        <v>193</v>
      </c>
      <c r="D195" s="54">
        <v>7</v>
      </c>
    </row>
    <row r="196" spans="3:4" x14ac:dyDescent="0.2">
      <c r="C196" s="54">
        <v>194</v>
      </c>
      <c r="D196" s="54">
        <v>7</v>
      </c>
    </row>
    <row r="197" spans="3:4" x14ac:dyDescent="0.2">
      <c r="C197" s="54">
        <v>195</v>
      </c>
      <c r="D197" s="54">
        <v>7</v>
      </c>
    </row>
    <row r="198" spans="3:4" x14ac:dyDescent="0.2">
      <c r="C198" s="54">
        <v>196</v>
      </c>
      <c r="D198" s="54">
        <v>7</v>
      </c>
    </row>
    <row r="199" spans="3:4" x14ac:dyDescent="0.2">
      <c r="C199" s="54">
        <v>197</v>
      </c>
      <c r="D199" s="54">
        <v>7</v>
      </c>
    </row>
    <row r="200" spans="3:4" x14ac:dyDescent="0.2">
      <c r="C200" s="54">
        <v>198</v>
      </c>
      <c r="D200" s="54">
        <v>7</v>
      </c>
    </row>
    <row r="201" spans="3:4" x14ac:dyDescent="0.2">
      <c r="C201" s="54">
        <v>199</v>
      </c>
      <c r="D201" s="54">
        <v>7</v>
      </c>
    </row>
    <row r="202" spans="3:4" x14ac:dyDescent="0.2">
      <c r="C202" s="54">
        <v>200</v>
      </c>
      <c r="D202" s="54">
        <v>7</v>
      </c>
    </row>
    <row r="203" spans="3:4" x14ac:dyDescent="0.2">
      <c r="C203" s="54">
        <v>201</v>
      </c>
      <c r="D203" s="54">
        <v>7</v>
      </c>
    </row>
    <row r="204" spans="3:4" x14ac:dyDescent="0.2">
      <c r="C204" s="54">
        <v>202</v>
      </c>
      <c r="D204" s="54">
        <v>7</v>
      </c>
    </row>
    <row r="205" spans="3:4" x14ac:dyDescent="0.2">
      <c r="C205" s="54">
        <v>203</v>
      </c>
      <c r="D205" s="54">
        <v>7</v>
      </c>
    </row>
    <row r="206" spans="3:4" x14ac:dyDescent="0.2">
      <c r="C206" s="54">
        <v>204</v>
      </c>
      <c r="D206" s="54">
        <v>7</v>
      </c>
    </row>
    <row r="207" spans="3:4" x14ac:dyDescent="0.2">
      <c r="C207" s="54">
        <v>205</v>
      </c>
      <c r="D207" s="54">
        <v>7</v>
      </c>
    </row>
    <row r="208" spans="3:4" x14ac:dyDescent="0.2">
      <c r="C208" s="54">
        <v>206</v>
      </c>
      <c r="D208" s="54">
        <v>7</v>
      </c>
    </row>
    <row r="209" spans="3:4" x14ac:dyDescent="0.2">
      <c r="C209" s="54">
        <v>207</v>
      </c>
      <c r="D209" s="54">
        <v>7</v>
      </c>
    </row>
    <row r="210" spans="3:4" x14ac:dyDescent="0.2">
      <c r="C210" s="54">
        <v>208</v>
      </c>
      <c r="D210" s="54">
        <v>7</v>
      </c>
    </row>
    <row r="211" spans="3:4" x14ac:dyDescent="0.2">
      <c r="C211" s="54">
        <v>209</v>
      </c>
      <c r="D211" s="54">
        <v>7</v>
      </c>
    </row>
    <row r="212" spans="3:4" x14ac:dyDescent="0.2">
      <c r="C212" s="54">
        <v>210</v>
      </c>
      <c r="D212" s="54">
        <v>7</v>
      </c>
    </row>
    <row r="213" spans="3:4" x14ac:dyDescent="0.2">
      <c r="C213" s="54">
        <v>211</v>
      </c>
      <c r="D213" s="54">
        <v>7</v>
      </c>
    </row>
    <row r="214" spans="3:4" x14ac:dyDescent="0.2">
      <c r="C214" s="54">
        <v>212</v>
      </c>
      <c r="D214" s="54">
        <v>7</v>
      </c>
    </row>
    <row r="215" spans="3:4" x14ac:dyDescent="0.2">
      <c r="C215" s="54">
        <v>213</v>
      </c>
      <c r="D215" s="54">
        <v>7</v>
      </c>
    </row>
    <row r="216" spans="3:4" x14ac:dyDescent="0.2">
      <c r="C216" s="54">
        <v>214</v>
      </c>
      <c r="D216" s="54">
        <v>7</v>
      </c>
    </row>
    <row r="217" spans="3:4" x14ac:dyDescent="0.2">
      <c r="C217" s="54">
        <v>215</v>
      </c>
      <c r="D217" s="54">
        <v>7</v>
      </c>
    </row>
    <row r="218" spans="3:4" x14ac:dyDescent="0.2">
      <c r="C218" s="54">
        <v>216</v>
      </c>
      <c r="D218" s="54">
        <v>7</v>
      </c>
    </row>
    <row r="219" spans="3:4" x14ac:dyDescent="0.2">
      <c r="C219" s="54">
        <v>217</v>
      </c>
      <c r="D219" s="54">
        <v>7</v>
      </c>
    </row>
    <row r="220" spans="3:4" x14ac:dyDescent="0.2">
      <c r="C220" s="54">
        <v>218</v>
      </c>
      <c r="D220" s="54">
        <v>8</v>
      </c>
    </row>
    <row r="221" spans="3:4" x14ac:dyDescent="0.2">
      <c r="C221" s="54">
        <v>219</v>
      </c>
      <c r="D221" s="54">
        <v>8</v>
      </c>
    </row>
    <row r="222" spans="3:4" x14ac:dyDescent="0.2">
      <c r="C222" s="54">
        <v>220</v>
      </c>
      <c r="D222" s="54">
        <v>8</v>
      </c>
    </row>
    <row r="223" spans="3:4" x14ac:dyDescent="0.2">
      <c r="C223" s="54">
        <v>221</v>
      </c>
      <c r="D223" s="54">
        <v>8</v>
      </c>
    </row>
    <row r="224" spans="3:4" x14ac:dyDescent="0.2">
      <c r="C224" s="54">
        <v>222</v>
      </c>
      <c r="D224" s="54">
        <v>8</v>
      </c>
    </row>
    <row r="225" spans="3:4" x14ac:dyDescent="0.2">
      <c r="C225" s="54">
        <v>223</v>
      </c>
      <c r="D225" s="54">
        <v>8</v>
      </c>
    </row>
    <row r="226" spans="3:4" x14ac:dyDescent="0.2">
      <c r="C226" s="54">
        <v>224</v>
      </c>
      <c r="D226" s="54">
        <v>8</v>
      </c>
    </row>
    <row r="227" spans="3:4" x14ac:dyDescent="0.2">
      <c r="C227" s="54">
        <v>225</v>
      </c>
      <c r="D227" s="54">
        <v>8</v>
      </c>
    </row>
    <row r="228" spans="3:4" x14ac:dyDescent="0.2">
      <c r="C228" s="54">
        <v>226</v>
      </c>
      <c r="D228" s="54">
        <v>8</v>
      </c>
    </row>
    <row r="229" spans="3:4" x14ac:dyDescent="0.2">
      <c r="C229" s="54">
        <v>227</v>
      </c>
      <c r="D229" s="54">
        <v>8</v>
      </c>
    </row>
    <row r="230" spans="3:4" x14ac:dyDescent="0.2">
      <c r="C230" s="54">
        <v>228</v>
      </c>
      <c r="D230" s="54">
        <v>8</v>
      </c>
    </row>
    <row r="231" spans="3:4" x14ac:dyDescent="0.2">
      <c r="C231" s="54">
        <v>229</v>
      </c>
      <c r="D231" s="54">
        <v>8</v>
      </c>
    </row>
    <row r="232" spans="3:4" x14ac:dyDescent="0.2">
      <c r="C232" s="54">
        <v>230</v>
      </c>
      <c r="D232" s="54">
        <v>8</v>
      </c>
    </row>
    <row r="233" spans="3:4" x14ac:dyDescent="0.2">
      <c r="C233" s="54">
        <v>231</v>
      </c>
      <c r="D233" s="54">
        <v>8</v>
      </c>
    </row>
    <row r="234" spans="3:4" x14ac:dyDescent="0.2">
      <c r="C234" s="54">
        <v>232</v>
      </c>
      <c r="D234" s="54">
        <v>8</v>
      </c>
    </row>
    <row r="235" spans="3:4" x14ac:dyDescent="0.2">
      <c r="C235" s="54">
        <v>233</v>
      </c>
      <c r="D235" s="54">
        <v>8</v>
      </c>
    </row>
    <row r="236" spans="3:4" x14ac:dyDescent="0.2">
      <c r="C236" s="54">
        <v>234</v>
      </c>
      <c r="D236" s="54">
        <v>8</v>
      </c>
    </row>
    <row r="237" spans="3:4" x14ac:dyDescent="0.2">
      <c r="C237" s="54">
        <v>235</v>
      </c>
      <c r="D237" s="54">
        <v>8</v>
      </c>
    </row>
    <row r="238" spans="3:4" x14ac:dyDescent="0.2">
      <c r="C238" s="54">
        <v>236</v>
      </c>
      <c r="D238" s="54">
        <v>8</v>
      </c>
    </row>
    <row r="239" spans="3:4" x14ac:dyDescent="0.2">
      <c r="C239" s="54">
        <v>237</v>
      </c>
      <c r="D239" s="54">
        <v>8</v>
      </c>
    </row>
    <row r="240" spans="3:4" x14ac:dyDescent="0.2">
      <c r="C240" s="54">
        <v>238</v>
      </c>
      <c r="D240" s="54">
        <v>8</v>
      </c>
    </row>
    <row r="241" spans="3:4" x14ac:dyDescent="0.2">
      <c r="C241" s="54">
        <v>239</v>
      </c>
      <c r="D241" s="54">
        <v>8</v>
      </c>
    </row>
    <row r="242" spans="3:4" x14ac:dyDescent="0.2">
      <c r="C242" s="54">
        <v>240</v>
      </c>
      <c r="D242" s="54">
        <v>8</v>
      </c>
    </row>
    <row r="243" spans="3:4" x14ac:dyDescent="0.2">
      <c r="C243" s="54">
        <v>241</v>
      </c>
      <c r="D243" s="54">
        <v>8</v>
      </c>
    </row>
    <row r="244" spans="3:4" x14ac:dyDescent="0.2">
      <c r="C244" s="54">
        <v>242</v>
      </c>
      <c r="D244" s="54">
        <v>8</v>
      </c>
    </row>
    <row r="245" spans="3:4" x14ac:dyDescent="0.2">
      <c r="C245" s="54">
        <v>243</v>
      </c>
      <c r="D245" s="54">
        <v>8</v>
      </c>
    </row>
    <row r="246" spans="3:4" x14ac:dyDescent="0.2">
      <c r="C246" s="54">
        <v>244</v>
      </c>
      <c r="D246" s="54">
        <v>8</v>
      </c>
    </row>
    <row r="247" spans="3:4" x14ac:dyDescent="0.2">
      <c r="C247" s="54">
        <v>245</v>
      </c>
      <c r="D247" s="54">
        <v>8</v>
      </c>
    </row>
    <row r="248" spans="3:4" x14ac:dyDescent="0.2">
      <c r="C248" s="54">
        <v>246</v>
      </c>
      <c r="D248" s="54">
        <v>8</v>
      </c>
    </row>
    <row r="249" spans="3:4" x14ac:dyDescent="0.2">
      <c r="C249" s="54">
        <v>247</v>
      </c>
      <c r="D249" s="54">
        <v>8</v>
      </c>
    </row>
    <row r="250" spans="3:4" x14ac:dyDescent="0.2">
      <c r="C250" s="54">
        <v>248</v>
      </c>
      <c r="D250" s="54">
        <v>8</v>
      </c>
    </row>
    <row r="251" spans="3:4" x14ac:dyDescent="0.2">
      <c r="C251" s="54">
        <v>249</v>
      </c>
      <c r="D251" s="54">
        <v>9</v>
      </c>
    </row>
    <row r="252" spans="3:4" x14ac:dyDescent="0.2">
      <c r="C252" s="54">
        <v>250</v>
      </c>
      <c r="D252" s="54">
        <v>9</v>
      </c>
    </row>
    <row r="253" spans="3:4" x14ac:dyDescent="0.2">
      <c r="C253" s="54">
        <v>251</v>
      </c>
      <c r="D253" s="54">
        <v>9</v>
      </c>
    </row>
    <row r="254" spans="3:4" x14ac:dyDescent="0.2">
      <c r="C254" s="54">
        <v>252</v>
      </c>
      <c r="D254" s="54">
        <v>9</v>
      </c>
    </row>
    <row r="255" spans="3:4" x14ac:dyDescent="0.2">
      <c r="C255" s="54">
        <v>253</v>
      </c>
      <c r="D255" s="54">
        <v>9</v>
      </c>
    </row>
    <row r="256" spans="3:4" x14ac:dyDescent="0.2">
      <c r="C256" s="54">
        <v>254</v>
      </c>
      <c r="D256" s="54">
        <v>9</v>
      </c>
    </row>
    <row r="257" spans="3:4" x14ac:dyDescent="0.2">
      <c r="C257" s="54">
        <v>255</v>
      </c>
      <c r="D257" s="54">
        <v>9</v>
      </c>
    </row>
    <row r="258" spans="3:4" x14ac:dyDescent="0.2">
      <c r="C258" s="54">
        <v>256</v>
      </c>
      <c r="D258" s="54">
        <v>9</v>
      </c>
    </row>
    <row r="259" spans="3:4" x14ac:dyDescent="0.2">
      <c r="C259" s="54">
        <v>257</v>
      </c>
      <c r="D259" s="54">
        <v>9</v>
      </c>
    </row>
    <row r="260" spans="3:4" x14ac:dyDescent="0.2">
      <c r="C260" s="54">
        <v>258</v>
      </c>
      <c r="D260" s="54">
        <v>9</v>
      </c>
    </row>
    <row r="261" spans="3:4" x14ac:dyDescent="0.2">
      <c r="C261" s="54">
        <v>259</v>
      </c>
      <c r="D261" s="54">
        <v>9</v>
      </c>
    </row>
    <row r="262" spans="3:4" x14ac:dyDescent="0.2">
      <c r="C262" s="54">
        <v>260</v>
      </c>
      <c r="D262" s="54">
        <v>9</v>
      </c>
    </row>
    <row r="263" spans="3:4" x14ac:dyDescent="0.2">
      <c r="C263" s="54">
        <v>261</v>
      </c>
      <c r="D263" s="54">
        <v>9</v>
      </c>
    </row>
    <row r="264" spans="3:4" x14ac:dyDescent="0.2">
      <c r="C264" s="54">
        <v>262</v>
      </c>
      <c r="D264" s="54">
        <v>9</v>
      </c>
    </row>
    <row r="265" spans="3:4" x14ac:dyDescent="0.2">
      <c r="C265" s="54">
        <v>263</v>
      </c>
      <c r="D265" s="54">
        <v>9</v>
      </c>
    </row>
    <row r="266" spans="3:4" x14ac:dyDescent="0.2">
      <c r="C266" s="54">
        <v>264</v>
      </c>
      <c r="D266" s="54">
        <v>9</v>
      </c>
    </row>
    <row r="267" spans="3:4" x14ac:dyDescent="0.2">
      <c r="C267" s="54">
        <v>265</v>
      </c>
      <c r="D267" s="54">
        <v>9</v>
      </c>
    </row>
    <row r="268" spans="3:4" x14ac:dyDescent="0.2">
      <c r="C268" s="54">
        <v>266</v>
      </c>
      <c r="D268" s="54">
        <v>9</v>
      </c>
    </row>
    <row r="269" spans="3:4" x14ac:dyDescent="0.2">
      <c r="C269" s="54">
        <v>267</v>
      </c>
      <c r="D269" s="54">
        <v>9</v>
      </c>
    </row>
    <row r="270" spans="3:4" x14ac:dyDescent="0.2">
      <c r="C270" s="54">
        <v>268</v>
      </c>
      <c r="D270" s="54">
        <v>9</v>
      </c>
    </row>
    <row r="271" spans="3:4" x14ac:dyDescent="0.2">
      <c r="C271" s="54">
        <v>269</v>
      </c>
      <c r="D271" s="54">
        <v>9</v>
      </c>
    </row>
    <row r="272" spans="3:4" x14ac:dyDescent="0.2">
      <c r="C272" s="54">
        <v>270</v>
      </c>
      <c r="D272" s="54">
        <v>9</v>
      </c>
    </row>
    <row r="273" spans="3:4" x14ac:dyDescent="0.2">
      <c r="C273" s="54">
        <v>271</v>
      </c>
      <c r="D273" s="54">
        <v>9</v>
      </c>
    </row>
    <row r="274" spans="3:4" x14ac:dyDescent="0.2">
      <c r="C274" s="54">
        <v>272</v>
      </c>
      <c r="D274" s="54">
        <v>9</v>
      </c>
    </row>
    <row r="275" spans="3:4" x14ac:dyDescent="0.2">
      <c r="C275" s="54">
        <v>273</v>
      </c>
      <c r="D275" s="54">
        <v>9</v>
      </c>
    </row>
    <row r="276" spans="3:4" x14ac:dyDescent="0.2">
      <c r="C276" s="54">
        <v>274</v>
      </c>
      <c r="D276" s="54">
        <v>9</v>
      </c>
    </row>
    <row r="277" spans="3:4" x14ac:dyDescent="0.2">
      <c r="C277" s="54">
        <v>275</v>
      </c>
      <c r="D277" s="54">
        <v>9</v>
      </c>
    </row>
    <row r="278" spans="3:4" x14ac:dyDescent="0.2">
      <c r="C278" s="54">
        <v>276</v>
      </c>
      <c r="D278" s="54">
        <v>9</v>
      </c>
    </row>
    <row r="279" spans="3:4" x14ac:dyDescent="0.2">
      <c r="C279" s="54">
        <v>277</v>
      </c>
      <c r="D279" s="54">
        <v>9</v>
      </c>
    </row>
    <row r="280" spans="3:4" x14ac:dyDescent="0.2">
      <c r="C280" s="54">
        <v>278</v>
      </c>
      <c r="D280" s="54">
        <v>9</v>
      </c>
    </row>
    <row r="281" spans="3:4" x14ac:dyDescent="0.2">
      <c r="C281" s="54">
        <v>279</v>
      </c>
      <c r="D281" s="54">
        <v>9</v>
      </c>
    </row>
    <row r="282" spans="3:4" x14ac:dyDescent="0.2">
      <c r="C282" s="54">
        <v>280</v>
      </c>
      <c r="D282" s="54">
        <v>10</v>
      </c>
    </row>
    <row r="283" spans="3:4" x14ac:dyDescent="0.2">
      <c r="C283" s="54">
        <v>281</v>
      </c>
      <c r="D283" s="54">
        <v>10</v>
      </c>
    </row>
    <row r="284" spans="3:4" x14ac:dyDescent="0.2">
      <c r="C284" s="54">
        <v>282</v>
      </c>
      <c r="D284" s="54">
        <v>10</v>
      </c>
    </row>
    <row r="285" spans="3:4" x14ac:dyDescent="0.2">
      <c r="C285" s="54">
        <v>283</v>
      </c>
      <c r="D285" s="54">
        <v>10</v>
      </c>
    </row>
    <row r="286" spans="3:4" x14ac:dyDescent="0.2">
      <c r="C286" s="54">
        <v>284</v>
      </c>
      <c r="D286" s="54">
        <v>10</v>
      </c>
    </row>
    <row r="287" spans="3:4" x14ac:dyDescent="0.2">
      <c r="C287" s="54">
        <v>285</v>
      </c>
      <c r="D287" s="54">
        <v>10</v>
      </c>
    </row>
    <row r="288" spans="3:4" x14ac:dyDescent="0.2">
      <c r="C288" s="54">
        <v>286</v>
      </c>
      <c r="D288" s="54">
        <v>10</v>
      </c>
    </row>
    <row r="289" spans="3:4" x14ac:dyDescent="0.2">
      <c r="C289" s="54">
        <v>287</v>
      </c>
      <c r="D289" s="54">
        <v>10</v>
      </c>
    </row>
    <row r="290" spans="3:4" x14ac:dyDescent="0.2">
      <c r="C290" s="54">
        <v>288</v>
      </c>
      <c r="D290" s="54">
        <v>10</v>
      </c>
    </row>
    <row r="291" spans="3:4" x14ac:dyDescent="0.2">
      <c r="C291" s="54">
        <v>289</v>
      </c>
      <c r="D291" s="54">
        <v>10</v>
      </c>
    </row>
    <row r="292" spans="3:4" x14ac:dyDescent="0.2">
      <c r="C292" s="54">
        <v>290</v>
      </c>
      <c r="D292" s="54">
        <v>10</v>
      </c>
    </row>
    <row r="293" spans="3:4" x14ac:dyDescent="0.2">
      <c r="C293" s="54">
        <v>291</v>
      </c>
      <c r="D293" s="54">
        <v>10</v>
      </c>
    </row>
    <row r="294" spans="3:4" x14ac:dyDescent="0.2">
      <c r="C294" s="54">
        <v>292</v>
      </c>
      <c r="D294" s="54">
        <v>10</v>
      </c>
    </row>
    <row r="295" spans="3:4" x14ac:dyDescent="0.2">
      <c r="C295" s="54">
        <v>293</v>
      </c>
      <c r="D295" s="54">
        <v>10</v>
      </c>
    </row>
    <row r="296" spans="3:4" x14ac:dyDescent="0.2">
      <c r="C296" s="54">
        <v>294</v>
      </c>
      <c r="D296" s="54">
        <v>10</v>
      </c>
    </row>
    <row r="297" spans="3:4" x14ac:dyDescent="0.2">
      <c r="C297" s="54">
        <v>295</v>
      </c>
      <c r="D297" s="54">
        <v>10</v>
      </c>
    </row>
    <row r="298" spans="3:4" x14ac:dyDescent="0.2">
      <c r="C298" s="54">
        <v>296</v>
      </c>
      <c r="D298" s="54">
        <v>10</v>
      </c>
    </row>
    <row r="299" spans="3:4" x14ac:dyDescent="0.2">
      <c r="C299" s="54">
        <v>297</v>
      </c>
      <c r="D299" s="54">
        <v>10</v>
      </c>
    </row>
    <row r="300" spans="3:4" x14ac:dyDescent="0.2">
      <c r="C300" s="54">
        <v>298</v>
      </c>
      <c r="D300" s="54">
        <v>10</v>
      </c>
    </row>
    <row r="301" spans="3:4" x14ac:dyDescent="0.2">
      <c r="C301" s="54">
        <v>299</v>
      </c>
      <c r="D301" s="54">
        <v>10</v>
      </c>
    </row>
    <row r="302" spans="3:4" x14ac:dyDescent="0.2">
      <c r="C302" s="54">
        <v>300</v>
      </c>
      <c r="D302" s="54">
        <v>10</v>
      </c>
    </row>
    <row r="303" spans="3:4" x14ac:dyDescent="0.2">
      <c r="C303" s="54">
        <v>301</v>
      </c>
      <c r="D303" s="54">
        <v>10</v>
      </c>
    </row>
    <row r="304" spans="3:4" x14ac:dyDescent="0.2">
      <c r="C304" s="54">
        <v>302</v>
      </c>
      <c r="D304" s="54">
        <v>10</v>
      </c>
    </row>
    <row r="305" spans="3:4" x14ac:dyDescent="0.2">
      <c r="C305" s="54">
        <v>303</v>
      </c>
      <c r="D305" s="54">
        <v>10</v>
      </c>
    </row>
    <row r="306" spans="3:4" x14ac:dyDescent="0.2">
      <c r="C306" s="54">
        <v>304</v>
      </c>
      <c r="D306" s="54">
        <v>10</v>
      </c>
    </row>
    <row r="307" spans="3:4" x14ac:dyDescent="0.2">
      <c r="C307" s="54">
        <v>305</v>
      </c>
      <c r="D307" s="54">
        <v>10</v>
      </c>
    </row>
    <row r="308" spans="3:4" x14ac:dyDescent="0.2">
      <c r="C308" s="54">
        <v>306</v>
      </c>
      <c r="D308" s="54">
        <v>10</v>
      </c>
    </row>
    <row r="309" spans="3:4" x14ac:dyDescent="0.2">
      <c r="C309" s="54">
        <v>307</v>
      </c>
      <c r="D309" s="54">
        <v>10</v>
      </c>
    </row>
    <row r="310" spans="3:4" x14ac:dyDescent="0.2">
      <c r="C310" s="54">
        <v>308</v>
      </c>
      <c r="D310" s="54">
        <v>10</v>
      </c>
    </row>
    <row r="311" spans="3:4" x14ac:dyDescent="0.2">
      <c r="C311" s="54">
        <v>309</v>
      </c>
      <c r="D311" s="54">
        <v>10</v>
      </c>
    </row>
    <row r="312" spans="3:4" x14ac:dyDescent="0.2">
      <c r="C312" s="54">
        <v>310</v>
      </c>
      <c r="D312" s="54">
        <v>10</v>
      </c>
    </row>
    <row r="313" spans="3:4" x14ac:dyDescent="0.2">
      <c r="C313" s="54">
        <v>311</v>
      </c>
      <c r="D313" s="54">
        <v>11</v>
      </c>
    </row>
    <row r="314" spans="3:4" x14ac:dyDescent="0.2">
      <c r="C314" s="54">
        <v>312</v>
      </c>
      <c r="D314" s="54">
        <v>11</v>
      </c>
    </row>
    <row r="315" spans="3:4" x14ac:dyDescent="0.2">
      <c r="C315" s="54">
        <v>313</v>
      </c>
      <c r="D315" s="54">
        <v>11</v>
      </c>
    </row>
    <row r="316" spans="3:4" x14ac:dyDescent="0.2">
      <c r="C316" s="54">
        <v>314</v>
      </c>
      <c r="D316" s="54">
        <v>11</v>
      </c>
    </row>
    <row r="317" spans="3:4" x14ac:dyDescent="0.2">
      <c r="C317" s="54">
        <v>315</v>
      </c>
      <c r="D317" s="54">
        <v>11</v>
      </c>
    </row>
    <row r="318" spans="3:4" x14ac:dyDescent="0.2">
      <c r="C318" s="54">
        <v>316</v>
      </c>
      <c r="D318" s="54">
        <v>11</v>
      </c>
    </row>
    <row r="319" spans="3:4" x14ac:dyDescent="0.2">
      <c r="C319" s="54">
        <v>317</v>
      </c>
      <c r="D319" s="54">
        <v>11</v>
      </c>
    </row>
    <row r="320" spans="3:4" x14ac:dyDescent="0.2">
      <c r="C320" s="54">
        <v>318</v>
      </c>
      <c r="D320" s="54">
        <v>11</v>
      </c>
    </row>
    <row r="321" spans="3:4" x14ac:dyDescent="0.2">
      <c r="C321" s="54">
        <v>319</v>
      </c>
      <c r="D321" s="54">
        <v>11</v>
      </c>
    </row>
    <row r="322" spans="3:4" x14ac:dyDescent="0.2">
      <c r="C322" s="54">
        <v>320</v>
      </c>
      <c r="D322" s="54">
        <v>11</v>
      </c>
    </row>
    <row r="323" spans="3:4" x14ac:dyDescent="0.2">
      <c r="C323" s="54">
        <v>321</v>
      </c>
      <c r="D323" s="54">
        <v>11</v>
      </c>
    </row>
    <row r="324" spans="3:4" x14ac:dyDescent="0.2">
      <c r="C324" s="54">
        <v>322</v>
      </c>
      <c r="D324" s="54">
        <v>11</v>
      </c>
    </row>
    <row r="325" spans="3:4" x14ac:dyDescent="0.2">
      <c r="C325" s="54">
        <v>323</v>
      </c>
      <c r="D325" s="54">
        <v>11</v>
      </c>
    </row>
    <row r="326" spans="3:4" x14ac:dyDescent="0.2">
      <c r="C326" s="54">
        <v>324</v>
      </c>
      <c r="D326" s="54">
        <v>11</v>
      </c>
    </row>
    <row r="327" spans="3:4" x14ac:dyDescent="0.2">
      <c r="C327" s="54">
        <v>325</v>
      </c>
      <c r="D327" s="54">
        <v>11</v>
      </c>
    </row>
    <row r="328" spans="3:4" x14ac:dyDescent="0.2">
      <c r="C328" s="54">
        <v>326</v>
      </c>
      <c r="D328" s="54">
        <v>11</v>
      </c>
    </row>
    <row r="329" spans="3:4" x14ac:dyDescent="0.2">
      <c r="C329" s="54">
        <v>327</v>
      </c>
      <c r="D329" s="54">
        <v>11</v>
      </c>
    </row>
    <row r="330" spans="3:4" x14ac:dyDescent="0.2">
      <c r="C330" s="54">
        <v>328</v>
      </c>
      <c r="D330" s="54">
        <v>11</v>
      </c>
    </row>
    <row r="331" spans="3:4" x14ac:dyDescent="0.2">
      <c r="C331" s="54">
        <v>329</v>
      </c>
      <c r="D331" s="54">
        <v>11</v>
      </c>
    </row>
    <row r="332" spans="3:4" x14ac:dyDescent="0.2">
      <c r="C332" s="54">
        <v>330</v>
      </c>
      <c r="D332" s="54">
        <v>11</v>
      </c>
    </row>
    <row r="333" spans="3:4" x14ac:dyDescent="0.2">
      <c r="C333" s="54">
        <v>331</v>
      </c>
      <c r="D333" s="54">
        <v>11</v>
      </c>
    </row>
    <row r="334" spans="3:4" x14ac:dyDescent="0.2">
      <c r="C334" s="54">
        <v>332</v>
      </c>
      <c r="D334" s="54">
        <v>11</v>
      </c>
    </row>
    <row r="335" spans="3:4" x14ac:dyDescent="0.2">
      <c r="C335" s="54">
        <v>333</v>
      </c>
      <c r="D335" s="54">
        <v>11</v>
      </c>
    </row>
    <row r="336" spans="3:4" x14ac:dyDescent="0.2">
      <c r="C336" s="54">
        <v>334</v>
      </c>
      <c r="D336" s="54">
        <v>11</v>
      </c>
    </row>
    <row r="337" spans="3:4" x14ac:dyDescent="0.2">
      <c r="C337" s="54">
        <v>335</v>
      </c>
      <c r="D337" s="54">
        <v>11</v>
      </c>
    </row>
    <row r="338" spans="3:4" x14ac:dyDescent="0.2">
      <c r="C338" s="54">
        <v>336</v>
      </c>
      <c r="D338" s="54">
        <v>11</v>
      </c>
    </row>
    <row r="339" spans="3:4" x14ac:dyDescent="0.2">
      <c r="C339" s="54">
        <v>337</v>
      </c>
      <c r="D339" s="54">
        <v>11</v>
      </c>
    </row>
    <row r="340" spans="3:4" x14ac:dyDescent="0.2">
      <c r="C340" s="54">
        <v>338</v>
      </c>
      <c r="D340" s="54">
        <v>11</v>
      </c>
    </row>
    <row r="341" spans="3:4" x14ac:dyDescent="0.2">
      <c r="C341" s="54">
        <v>339</v>
      </c>
      <c r="D341" s="54">
        <v>11</v>
      </c>
    </row>
    <row r="342" spans="3:4" x14ac:dyDescent="0.2">
      <c r="C342" s="54">
        <v>340</v>
      </c>
      <c r="D342" s="54">
        <v>11</v>
      </c>
    </row>
    <row r="343" spans="3:4" x14ac:dyDescent="0.2">
      <c r="C343" s="54">
        <v>341</v>
      </c>
      <c r="D343" s="54">
        <v>11</v>
      </c>
    </row>
    <row r="344" spans="3:4" x14ac:dyDescent="0.2">
      <c r="C344" s="54">
        <v>342</v>
      </c>
      <c r="D344" s="54">
        <v>12</v>
      </c>
    </row>
    <row r="345" spans="3:4" x14ac:dyDescent="0.2">
      <c r="C345" s="54">
        <v>343</v>
      </c>
      <c r="D345" s="54">
        <v>12</v>
      </c>
    </row>
    <row r="346" spans="3:4" x14ac:dyDescent="0.2">
      <c r="C346" s="54">
        <v>344</v>
      </c>
      <c r="D346" s="54">
        <v>12</v>
      </c>
    </row>
    <row r="347" spans="3:4" x14ac:dyDescent="0.2">
      <c r="C347" s="54">
        <v>345</v>
      </c>
      <c r="D347" s="54">
        <v>12</v>
      </c>
    </row>
    <row r="348" spans="3:4" x14ac:dyDescent="0.2">
      <c r="C348" s="54">
        <v>346</v>
      </c>
      <c r="D348" s="54">
        <v>12</v>
      </c>
    </row>
    <row r="349" spans="3:4" x14ac:dyDescent="0.2">
      <c r="C349" s="54">
        <v>347</v>
      </c>
      <c r="D349" s="54">
        <v>12</v>
      </c>
    </row>
    <row r="350" spans="3:4" x14ac:dyDescent="0.2">
      <c r="C350" s="54">
        <v>348</v>
      </c>
      <c r="D350" s="54">
        <v>12</v>
      </c>
    </row>
    <row r="351" spans="3:4" x14ac:dyDescent="0.2">
      <c r="C351" s="54">
        <v>349</v>
      </c>
      <c r="D351" s="54">
        <v>12</v>
      </c>
    </row>
    <row r="352" spans="3:4" x14ac:dyDescent="0.2">
      <c r="C352" s="54">
        <v>350</v>
      </c>
      <c r="D352" s="54">
        <v>12</v>
      </c>
    </row>
    <row r="353" spans="3:4" x14ac:dyDescent="0.2">
      <c r="C353" s="54">
        <v>351</v>
      </c>
      <c r="D353" s="54">
        <v>12</v>
      </c>
    </row>
    <row r="354" spans="3:4" x14ac:dyDescent="0.2">
      <c r="C354" s="54">
        <v>352</v>
      </c>
      <c r="D354" s="54">
        <v>12</v>
      </c>
    </row>
    <row r="355" spans="3:4" x14ac:dyDescent="0.2">
      <c r="C355" s="54">
        <v>353</v>
      </c>
      <c r="D355" s="54">
        <v>12</v>
      </c>
    </row>
    <row r="356" spans="3:4" x14ac:dyDescent="0.2">
      <c r="C356" s="54">
        <v>354</v>
      </c>
      <c r="D356" s="54">
        <v>12</v>
      </c>
    </row>
    <row r="357" spans="3:4" x14ac:dyDescent="0.2">
      <c r="C357" s="54">
        <v>355</v>
      </c>
      <c r="D357" s="54">
        <v>12</v>
      </c>
    </row>
    <row r="358" spans="3:4" x14ac:dyDescent="0.2">
      <c r="C358" s="54">
        <v>356</v>
      </c>
      <c r="D358" s="54">
        <v>12</v>
      </c>
    </row>
    <row r="359" spans="3:4" x14ac:dyDescent="0.2">
      <c r="C359" s="54">
        <v>357</v>
      </c>
      <c r="D359" s="54">
        <v>12</v>
      </c>
    </row>
    <row r="360" spans="3:4" x14ac:dyDescent="0.2">
      <c r="C360" s="54">
        <v>358</v>
      </c>
      <c r="D360" s="54">
        <v>12</v>
      </c>
    </row>
    <row r="361" spans="3:4" x14ac:dyDescent="0.2">
      <c r="C361" s="54">
        <v>359</v>
      </c>
      <c r="D361" s="54">
        <v>12</v>
      </c>
    </row>
    <row r="362" spans="3:4" x14ac:dyDescent="0.2">
      <c r="C362" s="54">
        <v>360</v>
      </c>
      <c r="D362" s="54">
        <v>12</v>
      </c>
    </row>
    <row r="363" spans="3:4" x14ac:dyDescent="0.2">
      <c r="C363" s="54">
        <v>361</v>
      </c>
      <c r="D363" s="54">
        <v>12</v>
      </c>
    </row>
    <row r="364" spans="3:4" x14ac:dyDescent="0.2">
      <c r="C364" s="54">
        <v>362</v>
      </c>
      <c r="D364" s="54">
        <v>12</v>
      </c>
    </row>
    <row r="365" spans="3:4" x14ac:dyDescent="0.2">
      <c r="C365" s="54">
        <v>363</v>
      </c>
      <c r="D365" s="54">
        <v>12</v>
      </c>
    </row>
    <row r="366" spans="3:4" x14ac:dyDescent="0.2">
      <c r="C366" s="54">
        <v>364</v>
      </c>
      <c r="D366" s="54">
        <v>12</v>
      </c>
    </row>
    <row r="367" spans="3:4" x14ac:dyDescent="0.2">
      <c r="C367" s="54">
        <v>365</v>
      </c>
      <c r="D367" s="54">
        <v>12</v>
      </c>
    </row>
  </sheetData>
  <autoFilter ref="C1:D1" xr:uid="{7CB4E6BF-614A-4EDC-AF7B-63D4020106DE}"/>
  <phoneticPr fontId="3"/>
  <pageMargins left="0.7" right="0.7" top="0.75" bottom="0.75" header="0.3" footer="0.3"/>
  <pageSetup paperSize="9" orientation="portrait" r:id="rId1"/>
  <headerFooter>
    <oddHeader>&amp;L【機密性○（取扱制限）】</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8" ma:contentTypeDescription="新しいドキュメントを作成します。" ma:contentTypeScope="" ma:versionID="d16532155229906ac694c7e61d3841f0">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0653240cc7594a95c6104f03643cc144"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2:TaxCatchAll" minOccurs="0"/>
                <xsd:element ref="ns3:MediaServiceGenerationTime" minOccurs="0"/>
                <xsd:element ref="ns3:MediaServiceEventHashCode" minOccurs="0"/>
                <xsd:element ref="ns3:lcf76f155ced4ddcb4097134ff3c332f" minOccurs="0"/>
                <xsd:element ref="ns3:MediaServiceOCR"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eb220b93-50e7-4b3f-9b7b-fcdd0378adff}"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f739fab-6d78-413b-bdfb-b8e4b081b506" xsi:nil="true"/>
    <lcf76f155ced4ddcb4097134ff3c332f xmlns="0cfd19f7-9a31-48f1-a827-fb01c45dd14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2C0C0E0-9E5B-431F-8836-FB8C858385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739fab-6d78-413b-bdfb-b8e4b081b506"/>
    <ds:schemaRef ds:uri="0cfd19f7-9a31-48f1-a827-fb01c45dd1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0C1445-D075-47A9-A3F1-E7117A888E0A}">
  <ds:schemaRefs>
    <ds:schemaRef ds:uri="http://schemas.microsoft.com/sharepoint/v3/contenttype/forms"/>
  </ds:schemaRefs>
</ds:datastoreItem>
</file>

<file path=customXml/itemProps3.xml><?xml version="1.0" encoding="utf-8"?>
<ds:datastoreItem xmlns:ds="http://schemas.openxmlformats.org/officeDocument/2006/customXml" ds:itemID="{0C1422E9-8C76-488E-BB42-1B7890CB508C}">
  <ds:schemaRefs>
    <ds:schemaRef ds:uri="http://purl.org/dc/elements/1.1/"/>
    <ds:schemaRef ds:uri="http://schemas.microsoft.com/office/2006/metadata/properties"/>
    <ds:schemaRef ds:uri="http://www.w3.org/XML/1998/namespace"/>
    <ds:schemaRef ds:uri="http://purl.org/dc/terms/"/>
    <ds:schemaRef ds:uri="http://schemas.microsoft.com/office/2006/documentManagement/types"/>
    <ds:schemaRef ds:uri="0cfd19f7-9a31-48f1-a827-fb01c45dd146"/>
    <ds:schemaRef ds:uri="http://purl.org/dc/dcmitype/"/>
    <ds:schemaRef ds:uri="http://schemas.openxmlformats.org/package/2006/metadata/core-properties"/>
    <ds:schemaRef ds:uri="http://schemas.microsoft.com/office/infopath/2007/PartnerControls"/>
    <ds:schemaRef ds:uri="1f739fab-6d78-413b-bdfb-b8e4b081b50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【様式LC】奨学金支給申請書　兼　修了証明書</vt:lpstr>
      <vt:lpstr>【記入例LC】</vt:lpstr>
      <vt:lpstr>非表示)国・地域コード </vt:lpstr>
      <vt:lpstr>非表示)支給対象月数</vt:lpstr>
      <vt:lpstr>【記入例LC】!Print_Area</vt:lpstr>
      <vt:lpstr>'【様式LC】奨学金支給申請書　兼　修了証明書'!Print_Area</vt:lpstr>
      <vt:lpstr>'非表示)国・地域コード '!Print_Area</vt:lpstr>
      <vt:lpstr>'非表示)国・地域コード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2024-06-10T08:41:58Z</dcterms:created>
  <dcterms:modified xsi:type="dcterms:W3CDTF">2026-06-10T03:33:56Z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2025-04-14T11:26:39Z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a1aa577e-c684-4d7e-906c-ebdea3333a35</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y fmtid="{D5CDD505-2E9C-101B-9397-08002B2CF9AE}" pid="10" name="ContentTypeId">
    <vt:lpwstr>0x010100B3E7916579E48942A578B93BD249C02F</vt:lpwstr>
  </property>
</Properties>
</file>