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7A000C3F-DA7A-449D-8599-80DA7B031A37}" xr6:coauthVersionLast="47" xr6:coauthVersionMax="47" xr10:uidLastSave="{00000000-0000-0000-0000-000000000000}"/>
  <workbookProtection workbookAlgorithmName="SHA-512" workbookHashValue="3w+9f0gF+Jfl7l7y+dtXrdNw2DuDM0JjM4wav3W2UY7t2S6xuZw08sbecbQ3loElZfV0hTj8RxusO/kEQn10Kw==" workbookSaltValue="en9GP3rAXELzVDocP6v7dQ==" workbookSpinCount="100000" lockStructure="1"/>
  <bookViews>
    <workbookView xWindow="-120" yWindow="-120" windowWidth="19440" windowHeight="14880" tabRatio="796" xr2:uid="{00000000-000D-0000-FFFF-FFFF00000000}"/>
  </bookViews>
  <sheets>
    <sheet name="勤務形態一覧表" sheetId="60" r:id="rId1"/>
    <sheet name="選択肢" sheetId="90" state="hidden" r:id="rId2"/>
  </sheets>
  <definedNames>
    <definedName name="___kk06">#REF!</definedName>
    <definedName name="___kk29">#REF!</definedName>
    <definedName name="__kk06">#REF!</definedName>
    <definedName name="__kk29">#REF!</definedName>
    <definedName name="_xlnm._FilterDatabase" localSheetId="1" hidden="1">選択肢!$A$1:$A$32</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選択肢!#REF!</definedName>
    <definedName name="一般相談支援事業">選択肢!#REF!</definedName>
    <definedName name="機能訓練">選択肢!#REF!</definedName>
    <definedName name="居宅介護">選択肢!#REF!</definedName>
    <definedName name="居宅介護・重度訪問介護・同行援護・行動援護">選択肢!#REF!</definedName>
    <definedName name="居宅訪問型児童発達支援">選択肢!#REF!</definedName>
    <definedName name="共同生活援助">選択肢!#REF!</definedName>
    <definedName name="共同生活援助・介護サービス包括型">選択肢!#REF!</definedName>
    <definedName name="共同生活援助・外部サービス利用型">選択肢!#REF!</definedName>
    <definedName name="共同生活援助・日中サービス支援型">選択肢!#REF!</definedName>
    <definedName name="行動援護">選択肢!#REF!</definedName>
    <definedName name="児童発達支援・児童発達支援センターであるもの">選択肢!#REF!</definedName>
    <definedName name="児童発達支援・主として重症心身障害児を対象とする場合">選択肢!#REF!</definedName>
    <definedName name="児童発達支援・放課後等デイサービス">選択肢!#REF!</definedName>
    <definedName name="自立生活援助">選択肢!#REF!</definedName>
    <definedName name="就労移行支援">選択肢!#REF!</definedName>
    <definedName name="就労継続支援Ａ型">選択肢!#REF!</definedName>
    <definedName name="就労継続支援Ａ型・B型">選択肢!#REF!</definedName>
    <definedName name="就労継続支援Ｂ型">選択肢!#REF!</definedName>
    <definedName name="就労選択支援">選択肢!#REF!</definedName>
    <definedName name="就労定着支援">選択肢!#REF!</definedName>
    <definedName name="重度障害者等包括支援">選択肢!#REF!</definedName>
    <definedName name="重度訪問介護">選択肢!#REF!</definedName>
    <definedName name="障害者支援施設">選択肢!#REF!</definedName>
    <definedName name="生活介護">選択肢!#REF!</definedName>
    <definedName name="生活訓練">選択肢!#REF!</definedName>
    <definedName name="短期入所・空床利用型">選択肢!#REF!</definedName>
    <definedName name="短期入所・単独型">選択肢!#REF!</definedName>
    <definedName name="短期入所・併設型">選択肢!#REF!</definedName>
    <definedName name="同行援護">選択肢!#REF!</definedName>
    <definedName name="特定相談支援・障害児相談支援">選択肢!#REF!</definedName>
    <definedName name="認定指定就労移行支援">選択肢!#REF!</definedName>
    <definedName name="福祉型障害児入所施設">選択肢!#REF!</definedName>
    <definedName name="保育所等訪問支援">選択肢!#REF!</definedName>
    <definedName name="利用日数記入例">#REF!</definedName>
    <definedName name="療養介護">選択肢!#REF!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60" l="1"/>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L12" i="60" s="1"/>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60"/>
  <c r="AI10" i="60"/>
  <c r="AJ9" i="60"/>
  <c r="AJ10" i="60"/>
  <c r="AL28" i="60"/>
  <c r="AL20" i="60"/>
  <c r="AL17" i="60"/>
  <c r="AL25" i="60"/>
</calcChain>
</file>

<file path=xl/sharedStrings.xml><?xml version="1.0" encoding="utf-8"?>
<sst xmlns="http://schemas.openxmlformats.org/spreadsheetml/2006/main" count="120" uniqueCount="118">
  <si>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</si>
  <si>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</si>
  <si>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</si>
  <si>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6"/>
  </si>
  <si>
    <t>月</t>
    <rPh sb="0" eb="1">
      <t>ゲツ</t>
    </rPh>
    <phoneticPr fontId="6"/>
  </si>
  <si>
    <t>事業所名</t>
    <rPh sb="0" eb="3">
      <t>ジギョウショ</t>
    </rPh>
    <rPh sb="3" eb="4">
      <t>メイ</t>
    </rPh>
    <phoneticPr fontId="1"/>
  </si>
  <si>
    <t>定員</t>
  </si>
  <si>
    <t>名</t>
  </si>
  <si>
    <t>(1)記載する期間</t>
    <rPh sb="3" eb="5">
      <t>キサイ</t>
    </rPh>
    <rPh sb="7" eb="9">
      <t>キカン</t>
    </rPh>
    <phoneticPr fontId="6"/>
  </si>
  <si>
    <t>４週</t>
  </si>
  <si>
    <t>前年度の平均実利用者数</t>
  </si>
  <si>
    <t>(2)予定/実績の別</t>
    <rPh sb="3" eb="5">
      <t>ヨテイ</t>
    </rPh>
    <rPh sb="6" eb="8">
      <t>ジッセキ</t>
    </rPh>
    <rPh sb="9" eb="10">
      <t>ベツ</t>
    </rPh>
    <phoneticPr fontId="6"/>
  </si>
  <si>
    <t>予定</t>
  </si>
  <si>
    <t>人員配置区分</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</si>
  <si>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</si>
  <si>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6"/>
  </si>
  <si>
    <t>時間/月</t>
    <rPh sb="0" eb="2">
      <t>ジカン</t>
    </rPh>
    <rPh sb="3" eb="4">
      <t>ツキ</t>
    </rPh>
    <phoneticPr fontId="6"/>
  </si>
  <si>
    <t>No.</t>
    <phoneticPr fontId="6"/>
  </si>
  <si>
    <t>(4)職種</t>
    <rPh sb="3" eb="5">
      <t>ショクシュ</t>
    </rPh>
    <phoneticPr fontId="6"/>
  </si>
  <si>
    <t>(5)勤務形態</t>
    <rPh sb="3" eb="5">
      <t>キンム</t>
    </rPh>
    <rPh sb="5" eb="7">
      <t>ケイタイ</t>
    </rPh>
    <phoneticPr fontId="6"/>
  </si>
  <si>
    <t>(6)資格</t>
    <rPh sb="3" eb="5">
      <t>シカク</t>
    </rPh>
    <phoneticPr fontId="6"/>
  </si>
  <si>
    <t>(7)氏名</t>
    <rPh sb="3" eb="5">
      <t>シメイ</t>
    </rPh>
    <phoneticPr fontId="6"/>
  </si>
  <si>
    <t>(8)</t>
    <phoneticPr fontId="6"/>
  </si>
  <si>
    <t>(9)勤務時間数合計</t>
    <rPh sb="3" eb="5">
      <t>キンム</t>
    </rPh>
    <rPh sb="5" eb="7">
      <t>ジカン</t>
    </rPh>
    <rPh sb="7" eb="8">
      <t>スウ</t>
    </rPh>
    <rPh sb="8" eb="10">
      <t>ゴウケイ</t>
    </rPh>
    <phoneticPr fontId="6"/>
  </si>
  <si>
    <t>(10)週平均の勤務時間数</t>
    <rPh sb="4" eb="7">
      <t>シュウヘイキン</t>
    </rPh>
    <rPh sb="8" eb="10">
      <t>キンム</t>
    </rPh>
    <rPh sb="10" eb="12">
      <t>ジカン</t>
    </rPh>
    <rPh sb="12" eb="13">
      <t>スウ</t>
    </rPh>
    <phoneticPr fontId="6"/>
  </si>
  <si>
    <t>(11)兼務状況
（兼務先／兼務する職務の内容）等</t>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</si>
  <si>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</si>
  <si>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</si>
  <si>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</si>
  <si>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</si>
  <si>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第５週</t>
    <rPh sb="0" eb="1">
      <t>ダイ</t>
    </rPh>
    <rPh sb="2" eb="3">
      <t>シュウ</t>
    </rPh>
    <phoneticPr fontId="6"/>
  </si>
  <si>
    <t>合計</t>
    <rPh sb="0" eb="2">
      <t>ゴウケイ</t>
    </rPh>
    <phoneticPr fontId="6"/>
  </si>
  <si>
    <t>サービス提供時間</t>
    <rPh sb="4" eb="6">
      <t>テイキョウ</t>
    </rPh>
    <rPh sb="6" eb="8">
      <t>ジカン</t>
    </rPh>
    <phoneticPr fontId="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</si>
  <si>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</si>
  <si>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</si>
  <si>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</si>
  <si>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</si>
  <si>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(2)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</si>
  <si>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</si>
  <si>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(3)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</si>
  <si>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</si>
  <si>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</si>
  <si>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</si>
  <si>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</si>
  <si>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</si>
  <si>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</si>
  <si>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</si>
  <si>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</si>
  <si>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</si>
  <si>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</si>
  <si>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</si>
  <si>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</si>
  <si>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</si>
  <si>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(4)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</si>
  <si>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</si>
  <si>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</si>
  <si>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(5) 従業者の氏名を記入してください。</t>
    <rPh sb="5" eb="8">
      <t>ジュウギョウシャ</t>
    </rPh>
    <rPh sb="9" eb="11">
      <t>シメイ</t>
    </rPh>
    <rPh sb="12" eb="14">
      <t>キニュウ</t>
    </rPh>
    <phoneticPr fontId="1"/>
  </si>
  <si>
    <t>　(6)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</si>
  <si>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(7)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</si>
  <si>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6"/>
  </si>
  <si>
    <t>※指定基準の確認に際しては、４週分の入力で差し支えありません。</t>
    <rPh sb="1" eb="5">
      <t>シテイキジュン</t>
    </rPh>
    <rPh sb="15" eb="17">
      <t>シュウブン</t>
    </rPh>
    <rPh sb="18" eb="20">
      <t>ニュウリョク</t>
    </rPh>
    <rPh sb="21" eb="22">
      <t>サ</t>
    </rPh>
    <rPh sb="23" eb="24">
      <t>ツカ</t>
    </rPh>
    <phoneticPr fontId="6"/>
  </si>
  <si>
    <t>　(8)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</si>
  <si>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</si>
  <si>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(9) 従業者ごとに、週平均の勤務時間数を入力してください。</t>
    <rPh sb="5" eb="8">
      <t>ジュウギョウシャ</t>
    </rPh>
    <rPh sb="12" eb="15">
      <t>シュウヘイキン</t>
    </rPh>
    <rPh sb="16" eb="18">
      <t>キンム</t>
    </rPh>
    <rPh sb="18" eb="21">
      <t>ジカンスウ</t>
    </rPh>
    <rPh sb="22" eb="24">
      <t>ニュウリョク</t>
    </rPh>
    <phoneticPr fontId="1"/>
  </si>
  <si>
    <t>　(10)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</si>
  <si>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</si>
  <si>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</si>
  <si>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（11)本表には計算式を設定していますが、結果に誤りがないかご確認ください。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6"/>
  </si>
  <si>
    <t xml:space="preserve"> （12) 必要項目を満たしていれば、各事業所で使用するシフト表等をもって代替書類として差し支えありません。</t>
    <phoneticPr fontId="6"/>
  </si>
  <si>
    <t>居宅介護</t>
    <phoneticPr fontId="6"/>
  </si>
  <si>
    <t>管理者</t>
    <rPh sb="0" eb="3">
      <t>カンリシャ</t>
    </rPh>
    <phoneticPr fontId="3"/>
  </si>
  <si>
    <t>重度訪問介護</t>
    <rPh sb="0" eb="2">
      <t>ジュウド</t>
    </rPh>
    <rPh sb="2" eb="4">
      <t>ホウモン</t>
    </rPh>
    <rPh sb="4" eb="6">
      <t>カイゴ</t>
    </rPh>
    <phoneticPr fontId="3"/>
  </si>
  <si>
    <t>サービス管理責任者</t>
    <rPh sb="4" eb="6">
      <t>カンリ</t>
    </rPh>
    <rPh sb="6" eb="9">
      <t>セキニンシャ</t>
    </rPh>
    <phoneticPr fontId="3"/>
  </si>
  <si>
    <t>同行援護</t>
    <rPh sb="0" eb="2">
      <t>ドウコウ</t>
    </rPh>
    <rPh sb="2" eb="4">
      <t>エンゴ</t>
    </rPh>
    <phoneticPr fontId="3"/>
  </si>
  <si>
    <t>サービス提供責任者</t>
    <rPh sb="4" eb="6">
      <t>テイキョウ</t>
    </rPh>
    <rPh sb="6" eb="9">
      <t>セキニンシャ</t>
    </rPh>
    <phoneticPr fontId="3"/>
  </si>
  <si>
    <t>行動援護</t>
    <rPh sb="0" eb="4">
      <t>コウドウエンゴ</t>
    </rPh>
    <phoneticPr fontId="3"/>
  </si>
  <si>
    <t>生活支援員</t>
    <rPh sb="0" eb="5">
      <t>セイカツシエンイン</t>
    </rPh>
    <phoneticPr fontId="3"/>
  </si>
  <si>
    <t>療養介護</t>
    <rPh sb="0" eb="2">
      <t>リョウヨウ</t>
    </rPh>
    <rPh sb="2" eb="4">
      <t>カイゴ</t>
    </rPh>
    <phoneticPr fontId="6"/>
  </si>
  <si>
    <t>就労選択支援員</t>
    <rPh sb="0" eb="2">
      <t>シュウロウ</t>
    </rPh>
    <rPh sb="2" eb="4">
      <t>センタク</t>
    </rPh>
    <rPh sb="4" eb="7">
      <t>シエンイン</t>
    </rPh>
    <phoneticPr fontId="3"/>
  </si>
  <si>
    <t>生活介護</t>
    <rPh sb="0" eb="2">
      <t>セイカツ</t>
    </rPh>
    <rPh sb="2" eb="4">
      <t>カイゴ</t>
    </rPh>
    <phoneticPr fontId="6"/>
  </si>
  <si>
    <t>相談支援専門員</t>
    <rPh sb="0" eb="7">
      <t>ソウダンシエンセンモンイン</t>
    </rPh>
    <phoneticPr fontId="3"/>
  </si>
  <si>
    <t>短期入所・併設型</t>
    <rPh sb="0" eb="2">
      <t>タンキ</t>
    </rPh>
    <rPh sb="2" eb="4">
      <t>ニュウショ</t>
    </rPh>
    <rPh sb="5" eb="8">
      <t>ヘイセツガタ</t>
    </rPh>
    <phoneticPr fontId="6"/>
  </si>
  <si>
    <t>医師</t>
    <rPh sb="0" eb="2">
      <t>イシ</t>
    </rPh>
    <phoneticPr fontId="3"/>
  </si>
  <si>
    <t>短期入所・空床利用型</t>
    <rPh sb="0" eb="2">
      <t>タンキ</t>
    </rPh>
    <rPh sb="2" eb="4">
      <t>ニュウショ</t>
    </rPh>
    <rPh sb="5" eb="7">
      <t>クウショウ</t>
    </rPh>
    <rPh sb="7" eb="10">
      <t>リヨウガタ</t>
    </rPh>
    <phoneticPr fontId="6"/>
  </si>
  <si>
    <t>世話人</t>
    <rPh sb="0" eb="3">
      <t>セワニン</t>
    </rPh>
    <phoneticPr fontId="3"/>
  </si>
  <si>
    <t>短期入所・単独型</t>
    <rPh sb="0" eb="2">
      <t>タンキ</t>
    </rPh>
    <rPh sb="2" eb="4">
      <t>ニュウショ</t>
    </rPh>
    <rPh sb="5" eb="8">
      <t>タンドクガタ</t>
    </rPh>
    <phoneticPr fontId="6"/>
  </si>
  <si>
    <t>看護職員</t>
    <rPh sb="0" eb="4">
      <t>カンゴショクイン</t>
    </rPh>
    <phoneticPr fontId="3"/>
  </si>
  <si>
    <t>重度障害者等包括支援</t>
    <rPh sb="0" eb="2">
      <t>ジュウド</t>
    </rPh>
    <rPh sb="2" eb="5">
      <t>ショウガイシャ</t>
    </rPh>
    <rPh sb="5" eb="6">
      <t>ナド</t>
    </rPh>
    <rPh sb="6" eb="8">
      <t>ホウカツ</t>
    </rPh>
    <rPh sb="8" eb="10">
      <t>シエン</t>
    </rPh>
    <phoneticPr fontId="6"/>
  </si>
  <si>
    <t>地域移行支援員</t>
    <rPh sb="0" eb="4">
      <t>チイキイコウ</t>
    </rPh>
    <rPh sb="4" eb="7">
      <t>シエンイン</t>
    </rPh>
    <phoneticPr fontId="3"/>
  </si>
  <si>
    <t>共同生活援助・介護サービス包括型</t>
    <rPh sb="0" eb="2">
      <t>キョウドウ</t>
    </rPh>
    <rPh sb="2" eb="4">
      <t>セイカツ</t>
    </rPh>
    <rPh sb="4" eb="6">
      <t>エンジョ</t>
    </rPh>
    <phoneticPr fontId="6"/>
  </si>
  <si>
    <t>就労支援員</t>
    <rPh sb="0" eb="5">
      <t>シュウロウシエンイン</t>
    </rPh>
    <phoneticPr fontId="3"/>
  </si>
  <si>
    <t>共同生活援助・外部サービス利用型</t>
    <rPh sb="0" eb="2">
      <t>キョウドウ</t>
    </rPh>
    <rPh sb="2" eb="4">
      <t>セイカツ</t>
    </rPh>
    <rPh sb="4" eb="6">
      <t>エンジョ</t>
    </rPh>
    <phoneticPr fontId="6"/>
  </si>
  <si>
    <t>職業指導員</t>
    <rPh sb="0" eb="4">
      <t>ショクギョウシドウ</t>
    </rPh>
    <rPh sb="4" eb="5">
      <t>イン</t>
    </rPh>
    <phoneticPr fontId="3"/>
  </si>
  <si>
    <t>共同生活援助・日中サービス支援型</t>
    <rPh sb="0" eb="2">
      <t>キョウドウ</t>
    </rPh>
    <rPh sb="2" eb="4">
      <t>セイカツ</t>
    </rPh>
    <rPh sb="4" eb="6">
      <t>エンジョ</t>
    </rPh>
    <phoneticPr fontId="6"/>
  </si>
  <si>
    <t>就労定着支援員</t>
    <rPh sb="0" eb="2">
      <t>シュウロウ</t>
    </rPh>
    <rPh sb="2" eb="7">
      <t>テイチャクシエンイン</t>
    </rPh>
    <phoneticPr fontId="3"/>
  </si>
  <si>
    <t>障害者支援施設</t>
    <rPh sb="0" eb="3">
      <t>ショウガイシャ</t>
    </rPh>
    <rPh sb="3" eb="5">
      <t>シエン</t>
    </rPh>
    <rPh sb="5" eb="7">
      <t>シセツ</t>
    </rPh>
    <phoneticPr fontId="6"/>
  </si>
  <si>
    <t>地域生活支援員</t>
    <rPh sb="0" eb="7">
      <t>チイキセイカツシエンイン</t>
    </rPh>
    <phoneticPr fontId="3"/>
  </si>
  <si>
    <t>機能訓練</t>
    <rPh sb="0" eb="2">
      <t>キノウ</t>
    </rPh>
    <rPh sb="2" eb="4">
      <t>クンレン</t>
    </rPh>
    <phoneticPr fontId="6"/>
  </si>
  <si>
    <t>相談支援員</t>
    <rPh sb="0" eb="2">
      <t>ソウダン</t>
    </rPh>
    <rPh sb="2" eb="5">
      <t>シエンイン</t>
    </rPh>
    <phoneticPr fontId="3"/>
  </si>
  <si>
    <t>生活訓練</t>
    <rPh sb="0" eb="2">
      <t>セイカツ</t>
    </rPh>
    <rPh sb="2" eb="4">
      <t>クンレン</t>
    </rPh>
    <phoneticPr fontId="6"/>
  </si>
  <si>
    <t>嘱託医</t>
    <rPh sb="0" eb="2">
      <t>ショクタク</t>
    </rPh>
    <phoneticPr fontId="3"/>
  </si>
  <si>
    <t>就労選択支援</t>
    <rPh sb="0" eb="2">
      <t>シュウロウ</t>
    </rPh>
    <rPh sb="2" eb="4">
      <t>センタク</t>
    </rPh>
    <rPh sb="4" eb="6">
      <t>シエン</t>
    </rPh>
    <phoneticPr fontId="3"/>
  </si>
  <si>
    <t>訪問支援員</t>
    <rPh sb="0" eb="2">
      <t>ホウモン</t>
    </rPh>
    <rPh sb="2" eb="5">
      <t>シエンイン</t>
    </rPh>
    <phoneticPr fontId="3"/>
  </si>
  <si>
    <t>就労移行支援</t>
    <rPh sb="0" eb="2">
      <t>シュウロウ</t>
    </rPh>
    <rPh sb="2" eb="4">
      <t>イコウ</t>
    </rPh>
    <rPh sb="4" eb="6">
      <t>シエン</t>
    </rPh>
    <phoneticPr fontId="6"/>
  </si>
  <si>
    <t>理学療法士</t>
    <rPh sb="0" eb="5">
      <t>リガクリョウホウシ</t>
    </rPh>
    <phoneticPr fontId="3"/>
  </si>
  <si>
    <t>認定指定就労移行支援</t>
    <rPh sb="0" eb="2">
      <t>ニンテイ</t>
    </rPh>
    <rPh sb="2" eb="4">
      <t>シテイ</t>
    </rPh>
    <rPh sb="4" eb="6">
      <t>シュウロウ</t>
    </rPh>
    <rPh sb="6" eb="8">
      <t>イコウ</t>
    </rPh>
    <rPh sb="8" eb="10">
      <t>シエン</t>
    </rPh>
    <phoneticPr fontId="6"/>
  </si>
  <si>
    <t>夜間支援従事者</t>
    <rPh sb="0" eb="7">
      <t>ヤカンシエンジュウジシャ</t>
    </rPh>
    <phoneticPr fontId="3"/>
  </si>
  <si>
    <t>就労継続支援Ａ型・Ｂ型</t>
    <rPh sb="0" eb="2">
      <t>シュウロウ</t>
    </rPh>
    <rPh sb="2" eb="4">
      <t>ケイゾク</t>
    </rPh>
    <rPh sb="4" eb="6">
      <t>シエン</t>
    </rPh>
    <rPh sb="7" eb="8">
      <t>ガタ</t>
    </rPh>
    <rPh sb="10" eb="11">
      <t>ガタ</t>
    </rPh>
    <phoneticPr fontId="6"/>
  </si>
  <si>
    <t>作業療法士</t>
    <rPh sb="0" eb="5">
      <t>サギョウリョウホウシ</t>
    </rPh>
    <phoneticPr fontId="3"/>
  </si>
  <si>
    <t>一般相談支援事業</t>
    <rPh sb="2" eb="4">
      <t>ソウダン</t>
    </rPh>
    <rPh sb="4" eb="6">
      <t>シエン</t>
    </rPh>
    <rPh sb="6" eb="8">
      <t>ジギョウ</t>
    </rPh>
    <phoneticPr fontId="6"/>
  </si>
  <si>
    <t>機能訓練担当職員</t>
    <rPh sb="0" eb="4">
      <t>キノウクンレン</t>
    </rPh>
    <rPh sb="4" eb="6">
      <t>タントウ</t>
    </rPh>
    <rPh sb="6" eb="8">
      <t>ショクイン</t>
    </rPh>
    <phoneticPr fontId="3"/>
  </si>
  <si>
    <t>就労定着支援</t>
    <rPh sb="0" eb="2">
      <t>シュウロウ</t>
    </rPh>
    <rPh sb="2" eb="4">
      <t>テイチャク</t>
    </rPh>
    <rPh sb="4" eb="6">
      <t>シエン</t>
    </rPh>
    <phoneticPr fontId="6"/>
  </si>
  <si>
    <t>言語聴覚士</t>
    <rPh sb="0" eb="2">
      <t>ゲンゴ</t>
    </rPh>
    <rPh sb="2" eb="5">
      <t>チョウカクシ</t>
    </rPh>
    <phoneticPr fontId="3"/>
  </si>
  <si>
    <t>自立生活援助</t>
    <rPh sb="0" eb="2">
      <t>ジリツ</t>
    </rPh>
    <rPh sb="2" eb="4">
      <t>セイカツ</t>
    </rPh>
    <rPh sb="4" eb="6">
      <t>エンジョ</t>
    </rPh>
    <phoneticPr fontId="6"/>
  </si>
  <si>
    <t>栄養士</t>
    <rPh sb="0" eb="3">
      <t>エイヨウシ</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</si>
  <si>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</si>
  <si>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心理担当職員</t>
    <rPh sb="0" eb="6">
      <t>シンリタントウショクイン</t>
    </rPh>
    <phoneticPr fontId="3"/>
  </si>
  <si>
    <t>調理員</t>
    <rPh sb="0" eb="3">
      <t>チョウリイン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</si>
</sst>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20">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b/>
      <sz val="12"/>
      <color rgb="FFFF0000"/>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9">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8">
    <xf numFmtId="0" fontId="0" fillId="0" borderId="0">
      <alignment vertical="center"/>
    </xf>
    <xf numFmtId="0" fontId="5" fillId="0" borderId="0"/>
    <xf numFmtId="6" fontId="5" fillId="0" borderId="0" applyFont="0" applyFill="0" applyBorder="0" applyAlignment="0" applyProtection="0"/>
    <xf numFmtId="0" fontId="13" fillId="0" borderId="0">
      <alignment vertical="center"/>
    </xf>
    <xf numFmtId="0" fontId="5" fillId="0" borderId="0"/>
    <xf numFmtId="0" fontId="5" fillId="0" borderId="0"/>
    <xf numFmtId="0" fontId="14" fillId="0" borderId="0">
      <alignment vertical="center"/>
    </xf>
    <xf numFmtId="0" fontId="5" fillId="0" borderId="0">
      <alignment vertical="center"/>
    </xf>
  </cellStyleXfs>
  <cellXfs count="83">
    <xf numFmtId="0" fontId="0" fillId="0" borderId="0" xfId="0">
      <alignment vertical="center"/>
    </xf>
    <xf numFmtId="0" fontId="7" fillId="0" borderId="0" xfId="7" applyFont="1">
      <alignment vertical="center"/>
    </xf>
    <xf numFmtId="0" fontId="4" fillId="0" borderId="0" xfId="7" applyFont="1">
      <alignment vertical="center"/>
    </xf>
    <xf numFmtId="0" fontId="7"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left" vertical="center"/>
    </xf>
    <xf numFmtId="0" fontId="2" fillId="0" borderId="0" xfId="7" applyFont="1" applyAlignment="1">
      <alignment horizontal="right" vertical="center"/>
    </xf>
    <xf numFmtId="0" fontId="14" fillId="0" borderId="0" xfId="0" applyFont="1">
      <alignment vertical="center"/>
    </xf>
    <xf numFmtId="0" fontId="4" fillId="0" borderId="0" xfId="7" applyFont="1" applyAlignment="1">
      <alignment horizontal="left" vertical="center"/>
    </xf>
    <xf numFmtId="0" fontId="13" fillId="0" borderId="0" xfId="0" applyFont="1">
      <alignment vertical="center"/>
    </xf>
    <xf numFmtId="0" fontId="13" fillId="0" borderId="0" xfId="0" applyFont="1" applyAlignment="1">
      <alignment horizontal="right" vertical="center"/>
    </xf>
    <xf numFmtId="0" fontId="18" fillId="0" borderId="0" xfId="0" applyFont="1">
      <alignment vertical="center"/>
    </xf>
    <xf numFmtId="0" fontId="19" fillId="0" borderId="0" xfId="7" applyFont="1">
      <alignment vertical="center"/>
    </xf>
    <xf numFmtId="0" fontId="13" fillId="5" borderId="0" xfId="0" applyFont="1" applyFill="1" applyProtection="1">
      <alignment vertical="center"/>
      <protection locked="0"/>
    </xf>
    <xf numFmtId="0" fontId="2" fillId="0" borderId="5" xfId="7" applyFont="1" applyBorder="1" applyProtection="1">
      <alignment vertical="center"/>
      <protection locked="0"/>
    </xf>
    <xf numFmtId="0" fontId="4" fillId="2" borderId="5" xfId="7" applyFont="1" applyFill="1" applyBorder="1" applyAlignment="1" applyProtection="1">
      <alignment horizontal="center" vertical="center"/>
      <protection locked="0"/>
    </xf>
    <xf numFmtId="0" fontId="4" fillId="2" borderId="8" xfId="7" applyFont="1" applyFill="1" applyBorder="1" applyAlignment="1" applyProtection="1">
      <alignment horizontal="center" vertical="center"/>
      <protection locked="0"/>
    </xf>
    <xf numFmtId="0" fontId="4" fillId="4" borderId="5" xfId="7" applyFont="1" applyFill="1" applyBorder="1" applyAlignment="1" applyProtection="1">
      <alignment horizontal="left" vertical="center"/>
      <protection locked="0"/>
    </xf>
    <xf numFmtId="0" fontId="4" fillId="4" borderId="8" xfId="7" applyFont="1" applyFill="1" applyBorder="1" applyAlignment="1" applyProtection="1">
      <alignment horizontal="left" vertical="center"/>
      <protection locked="0"/>
    </xf>
    <xf numFmtId="0" fontId="4" fillId="3" borderId="5" xfId="7" applyFont="1" applyFill="1" applyBorder="1" applyAlignment="1" applyProtection="1">
      <alignment horizontal="right" vertical="center"/>
      <protection locked="0"/>
    </xf>
    <xf numFmtId="0" fontId="4" fillId="3" borderId="9" xfId="7" applyFont="1" applyFill="1" applyBorder="1" applyAlignment="1" applyProtection="1">
      <alignment horizontal="right" vertical="center"/>
      <protection locked="0"/>
    </xf>
    <xf numFmtId="0" fontId="4" fillId="0" borderId="4" xfId="7" applyFont="1" applyBorder="1" applyAlignment="1" applyProtection="1">
      <alignment horizontal="right" vertical="center"/>
      <protection locked="0"/>
    </xf>
    <xf numFmtId="176" fontId="4" fillId="0" borderId="5" xfId="7" applyNumberFormat="1" applyFont="1" applyBorder="1" applyAlignment="1" applyProtection="1">
      <alignment horizontal="right" vertical="center"/>
      <protection locked="0"/>
    </xf>
    <xf numFmtId="0" fontId="4" fillId="0" borderId="5" xfId="7" applyFont="1" applyBorder="1" applyAlignment="1" applyProtection="1">
      <alignment horizontal="right" vertical="center"/>
      <protection locked="0"/>
    </xf>
    <xf numFmtId="0" fontId="4" fillId="0" borderId="9" xfId="7" applyFont="1" applyBorder="1" applyAlignment="1" applyProtection="1">
      <alignment horizontal="right" vertical="center"/>
      <protection locked="0"/>
    </xf>
    <xf numFmtId="0" fontId="4" fillId="3" borderId="10" xfId="7" applyFont="1" applyFill="1" applyBorder="1" applyAlignment="1" applyProtection="1">
      <alignment horizontal="right" vertical="center"/>
      <protection locked="0"/>
    </xf>
    <xf numFmtId="0" fontId="4" fillId="3" borderId="11" xfId="7" applyFont="1" applyFill="1" applyBorder="1" applyAlignment="1" applyProtection="1">
      <alignment horizontal="right" vertical="center"/>
      <protection locked="0"/>
    </xf>
    <xf numFmtId="0" fontId="4" fillId="0" borderId="0" xfId="7" applyFont="1" applyAlignment="1" applyProtection="1">
      <alignment horizontal="center" vertical="center"/>
      <protection locked="0"/>
    </xf>
    <xf numFmtId="0" fontId="4" fillId="0" borderId="0" xfId="7" applyFont="1" applyProtection="1">
      <alignment vertical="center"/>
      <protection locked="0"/>
    </xf>
    <xf numFmtId="0" fontId="2" fillId="0" borderId="0" xfId="7" applyFont="1" applyProtection="1">
      <alignment vertical="center"/>
      <protection locked="0"/>
    </xf>
    <xf numFmtId="0" fontId="7" fillId="0" borderId="0" xfId="7" applyFont="1" applyProtection="1">
      <alignment vertical="center"/>
      <protection locked="0"/>
    </xf>
    <xf numFmtId="0" fontId="2" fillId="0" borderId="0" xfId="7" applyFont="1" applyAlignment="1" applyProtection="1">
      <alignment horizontal="left" vertical="center"/>
      <protection locked="0"/>
    </xf>
    <xf numFmtId="0" fontId="12" fillId="0" borderId="0" xfId="7" applyFont="1" applyAlignment="1" applyProtection="1">
      <alignment horizontal="left" vertical="center"/>
      <protection locked="0"/>
    </xf>
    <xf numFmtId="0" fontId="7" fillId="0" borderId="0" xfId="7" applyFont="1" applyAlignment="1" applyProtection="1">
      <alignment vertical="center" textRotation="255" shrinkToFit="1"/>
      <protection locked="0"/>
    </xf>
    <xf numFmtId="0" fontId="8" fillId="0" borderId="0" xfId="7" applyFont="1" applyAlignment="1" applyProtection="1">
      <alignment horizontal="left" vertical="center"/>
      <protection locked="0"/>
    </xf>
    <xf numFmtId="0" fontId="16" fillId="0" borderId="0" xfId="0" applyFont="1" applyProtection="1">
      <alignment vertical="center"/>
      <protection locked="0"/>
    </xf>
    <xf numFmtId="0" fontId="2" fillId="0" borderId="0" xfId="7" applyFont="1" applyAlignment="1" applyProtection="1">
      <alignment horizontal="right" vertical="center"/>
      <protection locked="0"/>
    </xf>
    <xf numFmtId="0" fontId="2" fillId="0" borderId="0" xfId="7" applyFont="1" applyAlignment="1" applyProtection="1">
      <alignment horizontal="center" vertical="center"/>
      <protection locked="0"/>
    </xf>
    <xf numFmtId="0" fontId="14" fillId="0" borderId="0" xfId="0"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right" vertical="center"/>
      <protection locked="0"/>
    </xf>
    <xf numFmtId="177" fontId="4" fillId="0" borderId="5" xfId="7" applyNumberFormat="1" applyFont="1" applyBorder="1" applyProtection="1">
      <alignment vertical="center"/>
      <protection locked="0"/>
    </xf>
    <xf numFmtId="178" fontId="4" fillId="0" borderId="5" xfId="7" applyNumberFormat="1" applyFont="1" applyBorder="1" applyProtection="1">
      <alignment vertical="center"/>
      <protection locked="0"/>
    </xf>
    <xf numFmtId="0" fontId="17" fillId="0" borderId="0" xfId="7" applyFont="1" applyAlignment="1">
      <alignment horizontal="center" vertical="center"/>
    </xf>
    <xf numFmtId="0" fontId="17" fillId="0" borderId="0" xfId="3" applyFont="1" applyAlignment="1">
      <alignment horizontal="center" vertical="center"/>
    </xf>
    <xf numFmtId="0" fontId="17" fillId="0" borderId="0" xfId="7" applyFont="1">
      <alignment vertical="center"/>
    </xf>
    <xf numFmtId="0" fontId="15" fillId="0" borderId="0" xfId="3" applyFont="1" applyAlignment="1">
      <alignment horizontal="center" vertical="center"/>
    </xf>
    <xf numFmtId="0" fontId="15" fillId="0" borderId="0" xfId="7" applyFont="1">
      <alignment vertical="center"/>
    </xf>
    <xf numFmtId="0" fontId="15" fillId="0" borderId="0" xfId="7" applyFont="1" applyAlignment="1">
      <alignment horizontal="center" vertical="center"/>
    </xf>
    <xf numFmtId="0" fontId="4" fillId="0" borderId="0" xfId="7" applyFont="1" applyAlignment="1">
      <alignment vertical="center" textRotation="255" shrinkToFit="1"/>
    </xf>
    <xf numFmtId="0" fontId="4" fillId="0" borderId="5" xfId="7" applyFont="1" applyBorder="1" applyAlignment="1">
      <alignment horizontal="center" vertical="center"/>
    </xf>
    <xf numFmtId="0" fontId="4" fillId="0" borderId="5" xfId="7" applyFont="1" applyBorder="1" applyAlignment="1">
      <alignment vertical="center" textRotation="255" shrinkToFit="1"/>
    </xf>
    <xf numFmtId="0" fontId="14" fillId="0" borderId="12" xfId="0" applyFont="1" applyBorder="1">
      <alignment vertical="center"/>
    </xf>
    <xf numFmtId="0" fontId="14" fillId="0" borderId="14" xfId="0" applyFont="1" applyBorder="1">
      <alignment vertical="center"/>
    </xf>
    <xf numFmtId="0" fontId="14" fillId="0" borderId="16" xfId="0" applyFont="1" applyBorder="1" applyAlignment="1">
      <alignment vertical="center" wrapText="1"/>
    </xf>
    <xf numFmtId="0" fontId="14" fillId="0" borderId="18" xfId="0" applyFont="1" applyBorder="1">
      <alignment vertical="center"/>
    </xf>
    <xf numFmtId="0" fontId="14" fillId="0" borderId="12" xfId="0" applyFont="1" applyBorder="1" applyProtection="1">
      <alignment vertical="center"/>
      <protection locked="0"/>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14" fillId="0" borderId="13"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2" fillId="0" borderId="5" xfId="7" applyFont="1" applyBorder="1" applyAlignment="1" applyProtection="1">
      <alignment horizontal="center" vertical="center" wrapText="1"/>
      <protection locked="0"/>
    </xf>
    <xf numFmtId="0" fontId="2" fillId="2" borderId="5" xfId="7" applyFont="1" applyFill="1" applyBorder="1" applyAlignment="1" applyProtection="1">
      <alignment horizontal="center" vertical="center" wrapText="1"/>
      <protection locked="0"/>
    </xf>
    <xf numFmtId="0" fontId="2" fillId="4" borderId="5" xfId="7" applyFont="1" applyFill="1" applyBorder="1" applyAlignment="1" applyProtection="1">
      <alignment horizontal="center" vertical="center"/>
      <protection locked="0"/>
    </xf>
    <xf numFmtId="0" fontId="2" fillId="2" borderId="5" xfId="7" applyFont="1" applyFill="1" applyBorder="1" applyAlignment="1">
      <alignment horizontal="center" vertical="center"/>
    </xf>
    <xf numFmtId="0" fontId="4" fillId="0" borderId="4" xfId="7" applyFont="1" applyBorder="1" applyAlignment="1" applyProtection="1">
      <alignment horizontal="center" vertical="center" wrapText="1"/>
      <protection locked="0"/>
    </xf>
    <xf numFmtId="0" fontId="4" fillId="0" borderId="5" xfId="7" applyFont="1" applyBorder="1" applyAlignment="1" applyProtection="1">
      <alignment horizontal="center" vertical="center" wrapText="1"/>
      <protection locked="0"/>
    </xf>
    <xf numFmtId="0" fontId="4" fillId="0" borderId="5" xfId="7" applyFont="1" applyBorder="1" applyAlignment="1" applyProtection="1">
      <alignment horizontal="center" vertical="center"/>
      <protection locked="0"/>
    </xf>
    <xf numFmtId="0" fontId="2" fillId="0" borderId="3" xfId="7" applyFont="1" applyBorder="1" applyAlignment="1" applyProtection="1">
      <alignment horizontal="center" vertical="center"/>
      <protection locked="0"/>
    </xf>
    <xf numFmtId="0" fontId="2" fillId="3" borderId="3" xfId="7" applyFont="1" applyFill="1" applyBorder="1" applyAlignment="1" applyProtection="1">
      <alignment horizontal="center" vertical="center"/>
      <protection locked="0"/>
    </xf>
    <xf numFmtId="0" fontId="13" fillId="5" borderId="0" xfId="0" applyFont="1" applyFill="1" applyAlignment="1" applyProtection="1">
      <alignment vertical="center"/>
      <protection locked="0"/>
    </xf>
    <xf numFmtId="49" fontId="4" fillId="0" borderId="5" xfId="7" applyNumberFormat="1" applyFont="1" applyBorder="1" applyAlignment="1" applyProtection="1">
      <alignment horizontal="center" vertical="center"/>
      <protection locked="0"/>
    </xf>
    <xf numFmtId="0" fontId="4" fillId="0" borderId="1" xfId="7" applyFont="1" applyBorder="1" applyAlignment="1" applyProtection="1">
      <alignment horizontal="center" vertical="center" wrapText="1"/>
      <protection locked="0"/>
    </xf>
    <xf numFmtId="0" fontId="4" fillId="0" borderId="6" xfId="7" applyFont="1" applyBorder="1" applyAlignment="1" applyProtection="1">
      <alignment horizontal="center" vertical="center" wrapText="1"/>
      <protection locked="0"/>
    </xf>
    <xf numFmtId="0" fontId="4" fillId="0" borderId="2" xfId="7" applyFont="1" applyBorder="1" applyAlignment="1" applyProtection="1">
      <alignment horizontal="center" vertical="center" wrapText="1"/>
      <protection locked="0"/>
    </xf>
    <xf numFmtId="0" fontId="2" fillId="0" borderId="5" xfId="7" applyFont="1" applyBorder="1" applyAlignment="1" applyProtection="1">
      <alignment vertical="center"/>
      <protection locked="0"/>
    </xf>
    <xf numFmtId="0" fontId="4" fillId="0" borderId="8" xfId="7" applyFont="1" applyBorder="1" applyAlignment="1" applyProtection="1">
      <alignment horizontal="center" vertical="center"/>
      <protection locked="0"/>
    </xf>
    <xf numFmtId="0" fontId="4" fillId="0" borderId="7" xfId="7" applyFont="1" applyBorder="1" applyAlignment="1" applyProtection="1">
      <alignment horizontal="center" vertical="center"/>
      <protection locked="0"/>
    </xf>
    <xf numFmtId="0" fontId="4" fillId="0" borderId="4" xfId="7" applyFont="1" applyBorder="1" applyAlignment="1" applyProtection="1">
      <alignment horizontal="center" vertical="center"/>
      <protection locked="0"/>
    </xf>
    <xf numFmtId="0" fontId="2" fillId="4" borderId="5" xfId="7" applyFont="1" applyFill="1" applyBorder="1" applyAlignment="1" applyProtection="1">
      <alignment vertical="center"/>
      <protection locked="0"/>
    </xf>
    <xf numFmtId="0" fontId="4" fillId="0" borderId="5" xfId="7" applyFont="1" applyBorder="1" applyAlignment="1">
      <alignment horizontal="center" vertical="center"/>
    </xf>
    <xf numFmtId="0" fontId="4" fillId="0" borderId="5" xfId="7" applyFont="1" applyBorder="1" applyAlignment="1">
      <alignment vertical="center"/>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O64"/>
  <sheetViews>
    <sheetView showGridLines="0" tabSelected="1" view="pageBreakPreview" zoomScaleNormal="100" zoomScaleSheetLayoutView="100" workbookViewId="0">
      <selection activeCell="D14" sqref="D14"/>
    </sheetView>
  </sheetViews>
  <sheetFormatPr defaultColWidth="8.25" defaultRowHeight="21" customHeight="1"/>
  <cols>
    <col min="1" max="1" width="2.625" style="1" customWidth="1"/>
    <col min="2" max="2" width="12.75" style="3" customWidth="1"/>
    <col min="3" max="3" width="9.875" style="1" customWidth="1"/>
    <col min="4" max="4" width="8.375" style="1" customWidth="1"/>
    <col min="5" max="5" width="12.25" style="1" customWidth="1"/>
    <col min="6" max="36" width="2.625" style="1" customWidth="1"/>
    <col min="37" max="37" width="6.625" style="1" customWidth="1"/>
    <col min="38" max="39" width="7.625" style="1" customWidth="1"/>
    <col min="40" max="40" width="5.625" style="1" customWidth="1"/>
    <col min="41" max="16384" width="8.25" style="1"/>
  </cols>
  <sheetData>
    <row r="1" spans="1:41" s="30" customFormat="1" ht="18" customHeight="1">
      <c r="A1" s="32" t="s">
        <v>0</v>
      </c>
      <c r="B1" s="33"/>
      <c r="C1" s="34"/>
      <c r="D1" s="34"/>
      <c r="E1" s="34"/>
      <c r="F1" s="34"/>
      <c r="G1" s="34"/>
      <c r="H1" s="34"/>
      <c r="I1" s="34"/>
      <c r="J1" s="34"/>
      <c r="K1" s="34"/>
      <c r="L1" s="34"/>
      <c r="M1" s="34"/>
      <c r="N1" s="34"/>
      <c r="O1" s="34"/>
      <c r="P1" s="34"/>
      <c r="Q1" s="34"/>
      <c r="R1" s="34"/>
      <c r="S1" s="34"/>
      <c r="T1" s="34"/>
      <c r="U1" s="34"/>
      <c r="V1" s="34"/>
      <c r="W1" s="34"/>
      <c r="X1" s="31"/>
      <c r="Y1" s="31"/>
      <c r="Z1" s="29"/>
      <c r="AA1" s="29"/>
      <c r="AB1" s="29"/>
      <c r="AC1" s="29"/>
      <c r="AD1" s="35"/>
      <c r="AE1" s="35"/>
      <c r="AF1" s="35"/>
      <c r="AG1" s="35"/>
      <c r="AH1" s="35"/>
      <c r="AI1" s="36" t="s">
        <v>1</v>
      </c>
      <c r="AJ1" s="36"/>
      <c r="AK1" s="63" t="s">
        <v>2</v>
      </c>
      <c r="AL1" s="63"/>
      <c r="AM1" s="63"/>
      <c r="AN1" s="63"/>
    </row>
    <row r="2" spans="1:41" s="30" customFormat="1" ht="18" customHeight="1">
      <c r="A2" s="29"/>
      <c r="B2" s="37"/>
      <c r="C2" s="37"/>
      <c r="D2" s="37"/>
      <c r="E2" s="37"/>
      <c r="F2" s="37"/>
      <c r="G2" s="37"/>
      <c r="H2" s="37"/>
      <c r="I2" s="37"/>
      <c r="J2" s="37"/>
      <c r="K2" s="37"/>
      <c r="L2" s="37"/>
      <c r="M2" s="70">
        <v>2026</v>
      </c>
      <c r="N2" s="70"/>
      <c r="O2" s="70"/>
      <c r="P2" s="70"/>
      <c r="Q2" s="69" t="s">
        <v>3</v>
      </c>
      <c r="R2" s="69"/>
      <c r="S2" s="70">
        <v>4</v>
      </c>
      <c r="T2" s="70"/>
      <c r="U2" s="69" t="s">
        <v>4</v>
      </c>
      <c r="V2" s="69"/>
      <c r="W2" s="37"/>
      <c r="X2" s="37"/>
      <c r="Y2" s="37"/>
      <c r="Z2" s="29"/>
      <c r="AA2" s="29"/>
      <c r="AC2" s="36"/>
      <c r="AD2" s="37"/>
      <c r="AE2" s="37"/>
      <c r="AF2" s="37"/>
      <c r="AG2" s="37"/>
      <c r="AH2" s="37"/>
      <c r="AI2" s="36" t="s">
        <v>5</v>
      </c>
      <c r="AJ2" s="36"/>
      <c r="AK2" s="64"/>
      <c r="AL2" s="64"/>
      <c r="AM2" s="64"/>
      <c r="AN2" s="64"/>
    </row>
    <row r="3" spans="1:41" ht="18" customHeight="1">
      <c r="A3" s="7"/>
      <c r="B3" s="52" t="s">
        <v>6</v>
      </c>
      <c r="C3" s="57"/>
      <c r="D3" s="57"/>
      <c r="E3" s="53" t="s">
        <v>7</v>
      </c>
      <c r="F3" s="7"/>
      <c r="G3" s="7"/>
      <c r="H3" s="7"/>
      <c r="I3" s="7"/>
      <c r="J3" s="7"/>
      <c r="K3" s="7"/>
      <c r="L3" s="7"/>
      <c r="M3" s="7"/>
      <c r="N3" s="7"/>
      <c r="O3" s="7"/>
      <c r="P3" s="7"/>
      <c r="Q3" s="7"/>
      <c r="R3" s="7"/>
      <c r="S3" s="7"/>
      <c r="T3" s="7"/>
      <c r="U3" s="7"/>
      <c r="V3" s="7"/>
      <c r="W3" s="7"/>
      <c r="Y3" s="9"/>
      <c r="Z3" s="9"/>
      <c r="AA3" s="9"/>
      <c r="AB3" s="4"/>
      <c r="AC3" s="9"/>
      <c r="AD3" s="9"/>
      <c r="AE3" s="9"/>
      <c r="AF3" s="9"/>
      <c r="AG3" s="9"/>
      <c r="AH3" s="9"/>
      <c r="AI3" s="10" t="s">
        <v>8</v>
      </c>
      <c r="AJ3" s="6"/>
      <c r="AK3" s="65" t="s">
        <v>9</v>
      </c>
      <c r="AL3" s="65"/>
      <c r="AM3" s="65"/>
      <c r="AN3" s="65"/>
      <c r="AO3" s="12"/>
    </row>
    <row r="4" spans="1:41" ht="35.25" customHeight="1">
      <c r="A4" s="7"/>
      <c r="B4" s="54" t="s">
        <v>10</v>
      </c>
      <c r="C4" s="58"/>
      <c r="D4" s="58"/>
      <c r="E4" s="55" t="s">
        <v>7</v>
      </c>
      <c r="F4" s="7"/>
      <c r="G4" s="7"/>
      <c r="H4" s="7"/>
      <c r="I4" s="7"/>
      <c r="J4" s="7"/>
      <c r="K4" s="7"/>
      <c r="L4" s="7"/>
      <c r="M4" s="7"/>
      <c r="N4" s="7"/>
      <c r="O4" s="7"/>
      <c r="P4" s="7"/>
      <c r="Q4" s="7"/>
      <c r="R4" s="7"/>
      <c r="S4" s="7"/>
      <c r="T4" s="7"/>
      <c r="U4" s="7"/>
      <c r="V4" s="7"/>
      <c r="W4" s="7"/>
      <c r="Y4" s="9"/>
      <c r="Z4" s="9"/>
      <c r="AA4" s="9"/>
      <c r="AB4" s="4"/>
      <c r="AC4" s="9"/>
      <c r="AD4" s="9"/>
      <c r="AE4" s="9"/>
      <c r="AF4" s="9"/>
      <c r="AG4" s="9"/>
      <c r="AH4" s="9"/>
      <c r="AI4" s="10" t="s">
        <v>11</v>
      </c>
      <c r="AJ4" s="6"/>
      <c r="AK4" s="65" t="s">
        <v>12</v>
      </c>
      <c r="AL4" s="65"/>
      <c r="AM4" s="65"/>
      <c r="AN4" s="65"/>
      <c r="AO4" s="12"/>
    </row>
    <row r="5" spans="1:41" s="30" customFormat="1" ht="18" customHeight="1">
      <c r="A5" s="38"/>
      <c r="B5" s="56" t="s">
        <v>13</v>
      </c>
      <c r="C5" s="59"/>
      <c r="D5" s="60"/>
      <c r="E5" s="61"/>
      <c r="F5" s="38"/>
      <c r="G5" s="38"/>
      <c r="H5" s="38"/>
      <c r="I5" s="38"/>
      <c r="J5" s="38"/>
      <c r="K5" s="38"/>
      <c r="L5" s="38"/>
      <c r="M5" s="38"/>
      <c r="N5" s="38"/>
      <c r="O5" s="38"/>
      <c r="P5" s="38"/>
      <c r="Q5" s="38"/>
      <c r="R5" s="38"/>
      <c r="S5" s="38"/>
      <c r="U5" s="38"/>
      <c r="V5" s="38"/>
      <c r="W5" s="38"/>
      <c r="Y5" s="39"/>
      <c r="Z5" s="39"/>
      <c r="AA5" s="39"/>
      <c r="AB5" s="29"/>
      <c r="AC5" s="39"/>
      <c r="AD5" s="39"/>
      <c r="AE5" s="39"/>
      <c r="AF5" s="39"/>
      <c r="AG5" s="40" t="s">
        <v>14</v>
      </c>
      <c r="AH5" s="71"/>
      <c r="AI5" s="71"/>
      <c r="AJ5" s="71"/>
      <c r="AK5" s="39" t="s">
        <v>15</v>
      </c>
      <c r="AL5" s="13"/>
      <c r="AM5" s="39" t="s">
        <v>16</v>
      </c>
      <c r="AN5" s="29"/>
    </row>
    <row r="6" spans="1:41" s="30" customFormat="1" ht="9.9499999999999993" customHeight="1">
      <c r="A6" s="29"/>
      <c r="B6" s="27"/>
      <c r="C6" s="27"/>
      <c r="D6" s="27"/>
      <c r="E6" s="27"/>
      <c r="F6" s="27"/>
      <c r="G6" s="27"/>
      <c r="H6" s="27"/>
      <c r="I6" s="27"/>
      <c r="J6" s="27"/>
      <c r="K6" s="27"/>
      <c r="L6" s="27"/>
      <c r="M6" s="27"/>
      <c r="N6" s="27"/>
      <c r="O6" s="27"/>
      <c r="P6" s="27"/>
      <c r="Q6" s="27"/>
      <c r="R6" s="27"/>
      <c r="S6" s="27"/>
      <c r="T6" s="27"/>
      <c r="U6" s="27"/>
      <c r="V6" s="27"/>
      <c r="W6" s="27"/>
      <c r="X6" s="37"/>
      <c r="Y6" s="37"/>
      <c r="Z6" s="37"/>
      <c r="AA6" s="37"/>
      <c r="AB6" s="37"/>
      <c r="AC6" s="37"/>
      <c r="AD6" s="37"/>
      <c r="AE6" s="37"/>
      <c r="AF6" s="37"/>
      <c r="AG6" s="37"/>
      <c r="AH6" s="37"/>
      <c r="AI6" s="37"/>
      <c r="AJ6" s="37"/>
      <c r="AK6" s="37"/>
      <c r="AL6" s="37"/>
      <c r="AM6" s="29"/>
      <c r="AN6" s="29"/>
    </row>
    <row r="7" spans="1:41" s="30" customFormat="1" ht="15" customHeight="1">
      <c r="A7" s="76" t="s">
        <v>17</v>
      </c>
      <c r="B7" s="68" t="s">
        <v>18</v>
      </c>
      <c r="C7" s="73" t="s">
        <v>19</v>
      </c>
      <c r="D7" s="68" t="s">
        <v>20</v>
      </c>
      <c r="E7" s="77" t="s">
        <v>21</v>
      </c>
      <c r="F7" s="72" t="s">
        <v>22</v>
      </c>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66" t="s">
        <v>23</v>
      </c>
      <c r="AL7" s="67" t="s">
        <v>24</v>
      </c>
      <c r="AM7" s="62" t="s">
        <v>25</v>
      </c>
      <c r="AN7" s="62"/>
    </row>
    <row r="8" spans="1:41" s="30" customFormat="1" ht="15" customHeight="1">
      <c r="A8" s="76"/>
      <c r="B8" s="68"/>
      <c r="C8" s="74"/>
      <c r="D8" s="68"/>
      <c r="E8" s="77"/>
      <c r="F8" s="68" t="s">
        <v>26</v>
      </c>
      <c r="G8" s="68"/>
      <c r="H8" s="68"/>
      <c r="I8" s="68"/>
      <c r="J8" s="68"/>
      <c r="K8" s="68"/>
      <c r="L8" s="68"/>
      <c r="M8" s="68" t="s">
        <v>27</v>
      </c>
      <c r="N8" s="68"/>
      <c r="O8" s="68"/>
      <c r="P8" s="68"/>
      <c r="Q8" s="68"/>
      <c r="R8" s="68"/>
      <c r="S8" s="68"/>
      <c r="T8" s="68" t="s">
        <v>28</v>
      </c>
      <c r="U8" s="68"/>
      <c r="V8" s="68"/>
      <c r="W8" s="68"/>
      <c r="X8" s="68"/>
      <c r="Y8" s="68"/>
      <c r="Z8" s="68"/>
      <c r="AA8" s="68" t="s">
        <v>29</v>
      </c>
      <c r="AB8" s="68"/>
      <c r="AC8" s="68"/>
      <c r="AD8" s="68"/>
      <c r="AE8" s="68"/>
      <c r="AF8" s="68"/>
      <c r="AG8" s="68"/>
      <c r="AH8" s="68" t="s">
        <v>30</v>
      </c>
      <c r="AI8" s="68"/>
      <c r="AJ8" s="68"/>
      <c r="AK8" s="66"/>
      <c r="AL8" s="67"/>
      <c r="AM8" s="62"/>
      <c r="AN8" s="62"/>
    </row>
    <row r="9" spans="1:41" s="30" customFormat="1" ht="15" customHeight="1">
      <c r="A9" s="76"/>
      <c r="B9" s="68"/>
      <c r="C9" s="74"/>
      <c r="D9" s="68"/>
      <c r="E9" s="77"/>
      <c r="F9" s="41">
        <f>DATE($M$2,$S$2,1)</f>
        <v>46113</v>
      </c>
      <c r="G9" s="41">
        <f>DATE($M$2,$S$2,2)</f>
        <v>46114</v>
      </c>
      <c r="H9" s="41">
        <f>DATE($M$2,$S$2,3)</f>
        <v>46115</v>
      </c>
      <c r="I9" s="41">
        <f>DATE($M$2,$S$2,4)</f>
        <v>46116</v>
      </c>
      <c r="J9" s="41">
        <f>DATE($M$2,$S$2,5)</f>
        <v>46117</v>
      </c>
      <c r="K9" s="41">
        <f>DATE($M$2,$S$2,6)</f>
        <v>46118</v>
      </c>
      <c r="L9" s="41">
        <f>DATE($M$2,$S$2,7)</f>
        <v>46119</v>
      </c>
      <c r="M9" s="41">
        <f>DATE($M$2,$S$2,8)</f>
        <v>46120</v>
      </c>
      <c r="N9" s="41">
        <f>DATE($M$2,$S$2,9)</f>
        <v>46121</v>
      </c>
      <c r="O9" s="41">
        <f>DATE($M$2,$S$2,10)</f>
        <v>46122</v>
      </c>
      <c r="P9" s="41">
        <f>DATE($M$2,$S$2,11)</f>
        <v>46123</v>
      </c>
      <c r="Q9" s="41">
        <f>DATE($M$2,$S$2,12)</f>
        <v>46124</v>
      </c>
      <c r="R9" s="41">
        <f>DATE($M$2,$S$2,13)</f>
        <v>46125</v>
      </c>
      <c r="S9" s="41">
        <f>DATE($M$2,$S$2,14)</f>
        <v>46126</v>
      </c>
      <c r="T9" s="41">
        <f>DATE($M$2,$S$2,15)</f>
        <v>46127</v>
      </c>
      <c r="U9" s="41">
        <f>DATE($M$2,$S$2,16)</f>
        <v>46128</v>
      </c>
      <c r="V9" s="41">
        <f>DATE($M$2,$S$2,17)</f>
        <v>46129</v>
      </c>
      <c r="W9" s="41">
        <f>DATE($M$2,$S$2,18)</f>
        <v>46130</v>
      </c>
      <c r="X9" s="41">
        <f>DATE($M$2,$S$2,19)</f>
        <v>46131</v>
      </c>
      <c r="Y9" s="41">
        <f>DATE($M$2,$S$2,20)</f>
        <v>46132</v>
      </c>
      <c r="Z9" s="41">
        <f>DATE($M$2,$S$2,21)</f>
        <v>46133</v>
      </c>
      <c r="AA9" s="41">
        <f>DATE($M$2,$S$2,22)</f>
        <v>46134</v>
      </c>
      <c r="AB9" s="41">
        <f>DATE($M$2,$S$2,23)</f>
        <v>46135</v>
      </c>
      <c r="AC9" s="41">
        <f>DATE($M$2,$S$2,24)</f>
        <v>46136</v>
      </c>
      <c r="AD9" s="41">
        <f>DATE($M$2,$S$2,25)</f>
        <v>46137</v>
      </c>
      <c r="AE9" s="41">
        <f>DATE($M$2,$S$2,26)</f>
        <v>46138</v>
      </c>
      <c r="AF9" s="41">
        <f>DATE($M$2,$S$2,27)</f>
        <v>46139</v>
      </c>
      <c r="AG9" s="41">
        <f>DATE($M$2,$S$2,28)</f>
        <v>46140</v>
      </c>
      <c r="AH9" s="41">
        <f>IF(DAY(EOMONTH(F9,0))&lt;29,"",DATE($M$2,$S$2,29))</f>
        <v>46141</v>
      </c>
      <c r="AI9" s="41">
        <f>IF(DAY(EOMONTH(F9,0))&lt;30,"",DATE($M$2,$S$2,30))</f>
        <v>46142</v>
      </c>
      <c r="AJ9" s="41" t="str">
        <f>IF(DAY(EOMONTH(F9,0))&lt;31,"",DATE($M$2,$S$2,31))</f>
        <v/>
      </c>
      <c r="AK9" s="66"/>
      <c r="AL9" s="67"/>
      <c r="AM9" s="62"/>
      <c r="AN9" s="62"/>
    </row>
    <row r="10" spans="1:41" s="30" customFormat="1" ht="15" customHeight="1">
      <c r="A10" s="76"/>
      <c r="B10" s="68"/>
      <c r="C10" s="75"/>
      <c r="D10" s="68"/>
      <c r="E10" s="77"/>
      <c r="F10" s="42">
        <f>DATE($M$2,$S$2,1)</f>
        <v>46113</v>
      </c>
      <c r="G10" s="42">
        <f>DATE($M$2,$S$2,2)</f>
        <v>46114</v>
      </c>
      <c r="H10" s="42">
        <f>DATE($M$2,$S$2,3)</f>
        <v>46115</v>
      </c>
      <c r="I10" s="42">
        <f>DATE($M$2,$S$2,4)</f>
        <v>46116</v>
      </c>
      <c r="J10" s="42">
        <f>DATE($M$2,$S$2,5)</f>
        <v>46117</v>
      </c>
      <c r="K10" s="42">
        <f>DATE($M$2,$S$2,6)</f>
        <v>46118</v>
      </c>
      <c r="L10" s="42">
        <f>DATE($M$2,$S$2,7)</f>
        <v>46119</v>
      </c>
      <c r="M10" s="42">
        <f>DATE($M$2,$S$2,8)</f>
        <v>46120</v>
      </c>
      <c r="N10" s="42">
        <f>DATE($M$2,$S$2,9)</f>
        <v>46121</v>
      </c>
      <c r="O10" s="42">
        <f>DATE($M$2,$S$2,10)</f>
        <v>46122</v>
      </c>
      <c r="P10" s="42">
        <f>DATE($M$2,$S$2,11)</f>
        <v>46123</v>
      </c>
      <c r="Q10" s="42">
        <f>DATE($M$2,$S$2,12)</f>
        <v>46124</v>
      </c>
      <c r="R10" s="42">
        <f>DATE($M$2,$S$2,13)</f>
        <v>46125</v>
      </c>
      <c r="S10" s="42">
        <f>DATE($M$2,$S$2,14)</f>
        <v>46126</v>
      </c>
      <c r="T10" s="42">
        <f>DATE($M$2,$S$2,15)</f>
        <v>46127</v>
      </c>
      <c r="U10" s="42">
        <f>DATE($M$2,$S$2,16)</f>
        <v>46128</v>
      </c>
      <c r="V10" s="42">
        <f>DATE($M$2,$S$2,17)</f>
        <v>46129</v>
      </c>
      <c r="W10" s="42">
        <f>DATE($M$2,$S$2,18)</f>
        <v>46130</v>
      </c>
      <c r="X10" s="42">
        <f>DATE($M$2,$S$2,19)</f>
        <v>46131</v>
      </c>
      <c r="Y10" s="42">
        <f>DATE($M$2,$S$2,20)</f>
        <v>46132</v>
      </c>
      <c r="Z10" s="42">
        <f>DATE($M$2,$S$2,21)</f>
        <v>46133</v>
      </c>
      <c r="AA10" s="42">
        <f>DATE($M$2,$S$2,22)</f>
        <v>46134</v>
      </c>
      <c r="AB10" s="42">
        <f>DATE($M$2,$S$2,23)</f>
        <v>46135</v>
      </c>
      <c r="AC10" s="42">
        <f>DATE($M$2,$S$2,24)</f>
        <v>46136</v>
      </c>
      <c r="AD10" s="42">
        <f>DATE($M$2,$S$2,25)</f>
        <v>46137</v>
      </c>
      <c r="AE10" s="42">
        <f>DATE($M$2,$S$2,26)</f>
        <v>46138</v>
      </c>
      <c r="AF10" s="42">
        <f>DATE($M$2,$S$2,27)</f>
        <v>46139</v>
      </c>
      <c r="AG10" s="42">
        <f>DATE($M$2,$S$2,28)</f>
        <v>46140</v>
      </c>
      <c r="AH10" s="42">
        <f>IF(DAY(EOMONTH(F10,0))&lt;29,"",DATE($M$2,$S$2,29))</f>
        <v>46141</v>
      </c>
      <c r="AI10" s="42">
        <f>IF(DAY(EOMONTH(F10,0))&lt;30,"",DATE($M$2,$S$2,30))</f>
        <v>46142</v>
      </c>
      <c r="AJ10" s="42" t="str">
        <f>IF(DAY(EOMONTH(F10,0))&lt;31,"",DATE($M$2,$S$2,31))</f>
        <v/>
      </c>
      <c r="AK10" s="66"/>
      <c r="AL10" s="67"/>
      <c r="AM10" s="62"/>
      <c r="AN10" s="62"/>
    </row>
    <row r="11" spans="1:41" s="30" customFormat="1" ht="18" customHeight="1">
      <c r="A11" s="14">
        <v>1</v>
      </c>
      <c r="B11" s="15"/>
      <c r="C11" s="16"/>
      <c r="D11" s="17"/>
      <c r="E11" s="18"/>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20"/>
      <c r="AI11" s="20"/>
      <c r="AJ11" s="20"/>
      <c r="AK11" s="21">
        <f>+SUM(F11:AJ11)</f>
        <v>0</v>
      </c>
      <c r="AL11" s="22">
        <f>IF($AK$3="４週",AK11/4,AK11/(DAY(EOMONTH($F$9,0))/7))</f>
        <v>0</v>
      </c>
      <c r="AM11" s="80"/>
      <c r="AN11" s="80"/>
    </row>
    <row r="12" spans="1:41" s="30" customFormat="1" ht="18" customHeight="1">
      <c r="A12" s="14">
        <v>2</v>
      </c>
      <c r="B12" s="15"/>
      <c r="C12" s="16"/>
      <c r="D12" s="17"/>
      <c r="E12" s="18"/>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20"/>
      <c r="AI12" s="20"/>
      <c r="AJ12" s="20"/>
      <c r="AK12" s="21">
        <f t="shared" ref="AK12:AK31" si="0">+SUM(F12:AJ12)</f>
        <v>0</v>
      </c>
      <c r="AL12" s="22">
        <f>IF($AK$3="４週",AK12/4,AK12/(DAY(EOMONTH($F$9,0))/7))</f>
        <v>0</v>
      </c>
      <c r="AM12" s="80"/>
      <c r="AN12" s="80"/>
    </row>
    <row r="13" spans="1:41" s="30" customFormat="1" ht="18" customHeight="1">
      <c r="A13" s="14">
        <v>3</v>
      </c>
      <c r="B13" s="15"/>
      <c r="C13" s="16"/>
      <c r="D13" s="17"/>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c r="AI13" s="20"/>
      <c r="AJ13" s="20"/>
      <c r="AK13" s="21">
        <f t="shared" si="0"/>
        <v>0</v>
      </c>
      <c r="AL13" s="22">
        <f t="shared" ref="AL13:AL30" si="1">IF($AK$3="４週",AK13/4,AK13/(DAY(EOMONTH($F$9,0))/7))</f>
        <v>0</v>
      </c>
      <c r="AM13" s="80"/>
      <c r="AN13" s="80"/>
    </row>
    <row r="14" spans="1:41" s="30" customFormat="1" ht="18" customHeight="1">
      <c r="A14" s="14">
        <v>4</v>
      </c>
      <c r="B14" s="15"/>
      <c r="C14" s="16"/>
      <c r="D14" s="17"/>
      <c r="E14" s="18"/>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20"/>
      <c r="AI14" s="20"/>
      <c r="AJ14" s="20"/>
      <c r="AK14" s="21">
        <f t="shared" si="0"/>
        <v>0</v>
      </c>
      <c r="AL14" s="22">
        <f t="shared" si="1"/>
        <v>0</v>
      </c>
      <c r="AM14" s="80"/>
      <c r="AN14" s="80"/>
    </row>
    <row r="15" spans="1:41" s="30" customFormat="1" ht="18" customHeight="1">
      <c r="A15" s="14">
        <v>5</v>
      </c>
      <c r="B15" s="15"/>
      <c r="C15" s="16"/>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20"/>
      <c r="AI15" s="20"/>
      <c r="AJ15" s="20"/>
      <c r="AK15" s="21">
        <f t="shared" si="0"/>
        <v>0</v>
      </c>
      <c r="AL15" s="22">
        <f t="shared" si="1"/>
        <v>0</v>
      </c>
      <c r="AM15" s="80"/>
      <c r="AN15" s="80"/>
    </row>
    <row r="16" spans="1:41" s="30" customFormat="1" ht="18" customHeight="1">
      <c r="A16" s="14">
        <v>6</v>
      </c>
      <c r="B16" s="15"/>
      <c r="C16" s="16"/>
      <c r="D16" s="17"/>
      <c r="E16" s="18"/>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20"/>
      <c r="AI16" s="20"/>
      <c r="AJ16" s="20"/>
      <c r="AK16" s="21">
        <f t="shared" si="0"/>
        <v>0</v>
      </c>
      <c r="AL16" s="22">
        <f t="shared" si="1"/>
        <v>0</v>
      </c>
      <c r="AM16" s="80"/>
      <c r="AN16" s="80"/>
    </row>
    <row r="17" spans="1:40" s="30" customFormat="1" ht="18" customHeight="1">
      <c r="A17" s="14">
        <v>7</v>
      </c>
      <c r="B17" s="15"/>
      <c r="C17" s="16"/>
      <c r="D17" s="17"/>
      <c r="E17" s="18"/>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c r="AI17" s="20"/>
      <c r="AJ17" s="20"/>
      <c r="AK17" s="21">
        <f t="shared" si="0"/>
        <v>0</v>
      </c>
      <c r="AL17" s="22">
        <f t="shared" si="1"/>
        <v>0</v>
      </c>
      <c r="AM17" s="80"/>
      <c r="AN17" s="80"/>
    </row>
    <row r="18" spans="1:40" s="30" customFormat="1" ht="18" customHeight="1">
      <c r="A18" s="14">
        <v>8</v>
      </c>
      <c r="B18" s="15"/>
      <c r="C18" s="16"/>
      <c r="D18" s="17"/>
      <c r="E18" s="18"/>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20"/>
      <c r="AI18" s="20"/>
      <c r="AJ18" s="20"/>
      <c r="AK18" s="21">
        <f t="shared" si="0"/>
        <v>0</v>
      </c>
      <c r="AL18" s="22">
        <f t="shared" si="1"/>
        <v>0</v>
      </c>
      <c r="AM18" s="80"/>
      <c r="AN18" s="80"/>
    </row>
    <row r="19" spans="1:40" s="30" customFormat="1" ht="18" customHeight="1">
      <c r="A19" s="14">
        <v>9</v>
      </c>
      <c r="B19" s="15"/>
      <c r="C19" s="16"/>
      <c r="D19" s="17"/>
      <c r="E19" s="18"/>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20"/>
      <c r="AI19" s="20"/>
      <c r="AJ19" s="20"/>
      <c r="AK19" s="21">
        <f t="shared" si="0"/>
        <v>0</v>
      </c>
      <c r="AL19" s="22">
        <f t="shared" si="1"/>
        <v>0</v>
      </c>
      <c r="AM19" s="80"/>
      <c r="AN19" s="80"/>
    </row>
    <row r="20" spans="1:40" s="30" customFormat="1" ht="18" customHeight="1">
      <c r="A20" s="14">
        <v>10</v>
      </c>
      <c r="B20" s="15"/>
      <c r="C20" s="16"/>
      <c r="D20" s="17"/>
      <c r="E20" s="18"/>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20"/>
      <c r="AI20" s="20"/>
      <c r="AJ20" s="20"/>
      <c r="AK20" s="21">
        <f t="shared" ref="AK20:AK29" si="2">+SUM(F20:AJ20)</f>
        <v>0</v>
      </c>
      <c r="AL20" s="22">
        <f t="shared" si="1"/>
        <v>0</v>
      </c>
      <c r="AM20" s="80"/>
      <c r="AN20" s="80"/>
    </row>
    <row r="21" spans="1:40" s="30" customFormat="1" ht="18" customHeight="1">
      <c r="A21" s="14">
        <v>11</v>
      </c>
      <c r="B21" s="15"/>
      <c r="C21" s="16"/>
      <c r="D21" s="17"/>
      <c r="E21" s="18"/>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0"/>
      <c r="AI21" s="20"/>
      <c r="AJ21" s="20"/>
      <c r="AK21" s="21">
        <f t="shared" si="2"/>
        <v>0</v>
      </c>
      <c r="AL21" s="22">
        <f t="shared" si="1"/>
        <v>0</v>
      </c>
      <c r="AM21" s="80"/>
      <c r="AN21" s="80"/>
    </row>
    <row r="22" spans="1:40" s="30" customFormat="1" ht="18" customHeight="1">
      <c r="A22" s="14">
        <v>12</v>
      </c>
      <c r="B22" s="15"/>
      <c r="C22" s="16"/>
      <c r="D22" s="17"/>
      <c r="E22" s="18"/>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20"/>
      <c r="AI22" s="20"/>
      <c r="AJ22" s="20"/>
      <c r="AK22" s="21">
        <f t="shared" si="2"/>
        <v>0</v>
      </c>
      <c r="AL22" s="22">
        <f t="shared" si="1"/>
        <v>0</v>
      </c>
      <c r="AM22" s="80"/>
      <c r="AN22" s="80"/>
    </row>
    <row r="23" spans="1:40" s="30" customFormat="1" ht="18" customHeight="1">
      <c r="A23" s="14">
        <v>13</v>
      </c>
      <c r="B23" s="15"/>
      <c r="C23" s="16"/>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20"/>
      <c r="AI23" s="20"/>
      <c r="AJ23" s="20"/>
      <c r="AK23" s="21">
        <f t="shared" si="2"/>
        <v>0</v>
      </c>
      <c r="AL23" s="22">
        <f t="shared" si="1"/>
        <v>0</v>
      </c>
      <c r="AM23" s="80"/>
      <c r="AN23" s="80"/>
    </row>
    <row r="24" spans="1:40" s="30" customFormat="1" ht="18" customHeight="1">
      <c r="A24" s="14">
        <v>14</v>
      </c>
      <c r="B24" s="15"/>
      <c r="C24" s="16"/>
      <c r="D24" s="17"/>
      <c r="E24" s="18"/>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20"/>
      <c r="AI24" s="20"/>
      <c r="AJ24" s="20"/>
      <c r="AK24" s="21">
        <f t="shared" si="2"/>
        <v>0</v>
      </c>
      <c r="AL24" s="22">
        <f t="shared" si="1"/>
        <v>0</v>
      </c>
      <c r="AM24" s="80"/>
      <c r="AN24" s="80"/>
    </row>
    <row r="25" spans="1:40" s="30" customFormat="1" ht="18" customHeight="1">
      <c r="A25" s="14">
        <v>15</v>
      </c>
      <c r="B25" s="15"/>
      <c r="C25" s="16"/>
      <c r="D25" s="17"/>
      <c r="E25" s="18"/>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20"/>
      <c r="AI25" s="20"/>
      <c r="AJ25" s="20"/>
      <c r="AK25" s="21">
        <f t="shared" si="2"/>
        <v>0</v>
      </c>
      <c r="AL25" s="22">
        <f t="shared" si="1"/>
        <v>0</v>
      </c>
      <c r="AM25" s="80"/>
      <c r="AN25" s="80"/>
    </row>
    <row r="26" spans="1:40" s="30" customFormat="1" ht="18" customHeight="1">
      <c r="A26" s="14">
        <v>16</v>
      </c>
      <c r="B26" s="15"/>
      <c r="C26" s="16"/>
      <c r="D26" s="17"/>
      <c r="E26" s="18"/>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20"/>
      <c r="AI26" s="20"/>
      <c r="AJ26" s="20"/>
      <c r="AK26" s="21">
        <f t="shared" si="2"/>
        <v>0</v>
      </c>
      <c r="AL26" s="22">
        <f t="shared" si="1"/>
        <v>0</v>
      </c>
      <c r="AM26" s="80"/>
      <c r="AN26" s="80"/>
    </row>
    <row r="27" spans="1:40" s="30" customFormat="1" ht="18" customHeight="1">
      <c r="A27" s="14">
        <v>17</v>
      </c>
      <c r="B27" s="15"/>
      <c r="C27" s="16"/>
      <c r="D27" s="17"/>
      <c r="E27" s="18"/>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0"/>
      <c r="AI27" s="20"/>
      <c r="AJ27" s="20"/>
      <c r="AK27" s="21">
        <f t="shared" si="2"/>
        <v>0</v>
      </c>
      <c r="AL27" s="22">
        <f t="shared" si="1"/>
        <v>0</v>
      </c>
      <c r="AM27" s="80"/>
      <c r="AN27" s="80"/>
    </row>
    <row r="28" spans="1:40" s="30" customFormat="1" ht="18" customHeight="1">
      <c r="A28" s="14">
        <v>18</v>
      </c>
      <c r="B28" s="15"/>
      <c r="C28" s="16"/>
      <c r="D28" s="17"/>
      <c r="E28" s="18"/>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20"/>
      <c r="AI28" s="20"/>
      <c r="AJ28" s="20"/>
      <c r="AK28" s="21">
        <f t="shared" si="2"/>
        <v>0</v>
      </c>
      <c r="AL28" s="22">
        <f t="shared" si="1"/>
        <v>0</v>
      </c>
      <c r="AM28" s="80"/>
      <c r="AN28" s="80"/>
    </row>
    <row r="29" spans="1:40" s="30" customFormat="1" ht="18" customHeight="1">
      <c r="A29" s="14">
        <v>19</v>
      </c>
      <c r="B29" s="15"/>
      <c r="C29" s="16"/>
      <c r="D29" s="17"/>
      <c r="E29" s="18"/>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20"/>
      <c r="AI29" s="20"/>
      <c r="AJ29" s="20"/>
      <c r="AK29" s="21">
        <f t="shared" si="2"/>
        <v>0</v>
      </c>
      <c r="AL29" s="22">
        <f t="shared" si="1"/>
        <v>0</v>
      </c>
      <c r="AM29" s="80"/>
      <c r="AN29" s="80"/>
    </row>
    <row r="30" spans="1:40" s="30" customFormat="1" ht="18" customHeight="1">
      <c r="A30" s="14">
        <v>20</v>
      </c>
      <c r="B30" s="15"/>
      <c r="C30" s="16"/>
      <c r="D30" s="17"/>
      <c r="E30" s="18"/>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20"/>
      <c r="AI30" s="20"/>
      <c r="AJ30" s="20"/>
      <c r="AK30" s="21">
        <f t="shared" si="0"/>
        <v>0</v>
      </c>
      <c r="AL30" s="22">
        <f t="shared" si="1"/>
        <v>0</v>
      </c>
      <c r="AM30" s="80"/>
      <c r="AN30" s="80"/>
    </row>
    <row r="31" spans="1:40" s="30" customFormat="1" ht="18" customHeight="1">
      <c r="A31" s="77" t="s">
        <v>31</v>
      </c>
      <c r="B31" s="78"/>
      <c r="C31" s="78"/>
      <c r="D31" s="78"/>
      <c r="E31" s="78"/>
      <c r="F31" s="23">
        <f>+SUM(F11:F30)</f>
        <v>0</v>
      </c>
      <c r="G31" s="23">
        <f t="shared" ref="G31:AJ31" si="3">+SUM(G11:G30)</f>
        <v>0</v>
      </c>
      <c r="H31" s="23">
        <f t="shared" si="3"/>
        <v>0</v>
      </c>
      <c r="I31" s="23">
        <f t="shared" si="3"/>
        <v>0</v>
      </c>
      <c r="J31" s="23">
        <f t="shared" si="3"/>
        <v>0</v>
      </c>
      <c r="K31" s="23">
        <f t="shared" si="3"/>
        <v>0</v>
      </c>
      <c r="L31" s="23">
        <f t="shared" si="3"/>
        <v>0</v>
      </c>
      <c r="M31" s="23">
        <f t="shared" si="3"/>
        <v>0</v>
      </c>
      <c r="N31" s="23">
        <f t="shared" si="3"/>
        <v>0</v>
      </c>
      <c r="O31" s="23">
        <f t="shared" si="3"/>
        <v>0</v>
      </c>
      <c r="P31" s="23">
        <f t="shared" si="3"/>
        <v>0</v>
      </c>
      <c r="Q31" s="23">
        <f t="shared" si="3"/>
        <v>0</v>
      </c>
      <c r="R31" s="23">
        <f t="shared" si="3"/>
        <v>0</v>
      </c>
      <c r="S31" s="23">
        <f t="shared" si="3"/>
        <v>0</v>
      </c>
      <c r="T31" s="23">
        <f t="shared" si="3"/>
        <v>0</v>
      </c>
      <c r="U31" s="23">
        <f t="shared" si="3"/>
        <v>0</v>
      </c>
      <c r="V31" s="23">
        <f t="shared" si="3"/>
        <v>0</v>
      </c>
      <c r="W31" s="23">
        <f t="shared" si="3"/>
        <v>0</v>
      </c>
      <c r="X31" s="23">
        <f t="shared" si="3"/>
        <v>0</v>
      </c>
      <c r="Y31" s="23">
        <f t="shared" si="3"/>
        <v>0</v>
      </c>
      <c r="Z31" s="23">
        <f t="shared" si="3"/>
        <v>0</v>
      </c>
      <c r="AA31" s="23">
        <f t="shared" si="3"/>
        <v>0</v>
      </c>
      <c r="AB31" s="23">
        <f t="shared" si="3"/>
        <v>0</v>
      </c>
      <c r="AC31" s="23">
        <f t="shared" si="3"/>
        <v>0</v>
      </c>
      <c r="AD31" s="23">
        <f t="shared" si="3"/>
        <v>0</v>
      </c>
      <c r="AE31" s="23">
        <f t="shared" si="3"/>
        <v>0</v>
      </c>
      <c r="AF31" s="23">
        <f t="shared" si="3"/>
        <v>0</v>
      </c>
      <c r="AG31" s="23">
        <f t="shared" si="3"/>
        <v>0</v>
      </c>
      <c r="AH31" s="24">
        <f t="shared" si="3"/>
        <v>0</v>
      </c>
      <c r="AI31" s="24">
        <f t="shared" si="3"/>
        <v>0</v>
      </c>
      <c r="AJ31" s="24">
        <f t="shared" si="3"/>
        <v>0</v>
      </c>
      <c r="AK31" s="21">
        <f t="shared" si="0"/>
        <v>0</v>
      </c>
      <c r="AL31" s="22">
        <f>IF($AK$3="４週",AK31/4,AK31/(DAY(EOMONTH($F$9,0))/7))</f>
        <v>0</v>
      </c>
      <c r="AM31" s="76"/>
      <c r="AN31" s="76"/>
    </row>
    <row r="32" spans="1:40" s="30" customFormat="1" ht="18" customHeight="1">
      <c r="A32" s="78" t="s">
        <v>32</v>
      </c>
      <c r="B32" s="78"/>
      <c r="C32" s="78"/>
      <c r="D32" s="78"/>
      <c r="E32" s="79"/>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6"/>
      <c r="AI32" s="26"/>
      <c r="AJ32" s="26"/>
      <c r="AK32" s="23"/>
      <c r="AL32" s="24"/>
      <c r="AM32" s="76"/>
      <c r="AN32" s="76"/>
    </row>
    <row r="33" spans="1:39" s="30" customFormat="1" ht="15" customHeight="1">
      <c r="A33" s="27"/>
      <c r="B33" s="27"/>
      <c r="C33" s="27"/>
      <c r="D33" s="27"/>
      <c r="E33" s="27"/>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7"/>
      <c r="AL33" s="27"/>
      <c r="AM33" s="29"/>
    </row>
    <row r="34" spans="1:39" ht="15" customHeight="1">
      <c r="A34" s="2" t="s">
        <v>33</v>
      </c>
      <c r="B34" s="43"/>
      <c r="C34" s="44"/>
      <c r="D34" s="44"/>
      <c r="E34" s="44"/>
      <c r="F34" s="45"/>
      <c r="G34" s="44"/>
      <c r="H34" s="46"/>
      <c r="I34" s="46"/>
      <c r="J34" s="46"/>
      <c r="K34" s="46"/>
      <c r="L34" s="46"/>
      <c r="M34" s="46"/>
      <c r="N34" s="46"/>
      <c r="O34" s="46"/>
      <c r="P34" s="46"/>
      <c r="Q34" s="46"/>
      <c r="R34" s="46">
        <v>6</v>
      </c>
      <c r="S34" s="46"/>
      <c r="T34" s="46"/>
      <c r="U34" s="46"/>
      <c r="V34" s="46"/>
      <c r="W34" s="46"/>
      <c r="X34" s="46">
        <v>7</v>
      </c>
      <c r="Y34" s="46"/>
      <c r="Z34" s="46"/>
      <c r="AA34" s="46"/>
      <c r="AB34" s="46"/>
      <c r="AC34" s="46"/>
      <c r="AD34" s="46">
        <v>8</v>
      </c>
      <c r="AE34" s="46"/>
      <c r="AF34" s="46"/>
      <c r="AG34" s="47"/>
      <c r="AH34" s="47"/>
      <c r="AI34" s="47"/>
      <c r="AJ34" s="47">
        <v>9</v>
      </c>
      <c r="AK34" s="48"/>
      <c r="AL34" s="48"/>
      <c r="AM34" s="4"/>
    </row>
    <row r="35" spans="1:39" s="2" customFormat="1" ht="12" hidden="1" customHeight="1">
      <c r="A35" s="2" t="s">
        <v>34</v>
      </c>
      <c r="B35" s="8"/>
      <c r="C35" s="8"/>
      <c r="D35" s="8"/>
      <c r="E35" s="8"/>
      <c r="F35" s="8"/>
      <c r="G35" s="8"/>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row>
    <row r="36" spans="1:39" s="2" customFormat="1" ht="12" hidden="1">
      <c r="A36" s="2" t="s">
        <v>35</v>
      </c>
      <c r="B36" s="8"/>
      <c r="C36" s="8"/>
      <c r="D36" s="8"/>
      <c r="E36" s="8"/>
      <c r="F36" s="8"/>
      <c r="G36" s="8"/>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row>
    <row r="37" spans="1:39" s="2" customFormat="1" ht="15" customHeight="1">
      <c r="A37" s="2" t="s">
        <v>36</v>
      </c>
      <c r="B37" s="8"/>
      <c r="C37" s="8"/>
      <c r="D37" s="8"/>
      <c r="E37" s="8"/>
      <c r="F37" s="8"/>
      <c r="G37" s="8"/>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row>
    <row r="38" spans="1:39" s="2" customFormat="1" ht="15" customHeight="1">
      <c r="A38" s="2" t="s">
        <v>37</v>
      </c>
      <c r="B38" s="8"/>
      <c r="C38" s="8"/>
      <c r="D38" s="8"/>
      <c r="E38" s="8"/>
      <c r="F38" s="8"/>
      <c r="G38" s="8"/>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row>
    <row r="39" spans="1:39" ht="15" customHeight="1">
      <c r="A39" s="2" t="s">
        <v>38</v>
      </c>
      <c r="B39" s="49"/>
      <c r="C39" s="2"/>
      <c r="D39" s="2"/>
      <c r="E39" s="2"/>
      <c r="F39" s="2"/>
      <c r="G39" s="2"/>
    </row>
    <row r="40" spans="1:39" ht="15" customHeight="1">
      <c r="A40" s="2" t="s">
        <v>39</v>
      </c>
      <c r="B40" s="49"/>
      <c r="C40" s="2"/>
      <c r="D40" s="2"/>
      <c r="E40" s="2"/>
      <c r="F40" s="2"/>
      <c r="G40" s="2"/>
    </row>
    <row r="41" spans="1:39" ht="15" customHeight="1">
      <c r="A41" s="2"/>
      <c r="B41" s="50" t="s">
        <v>40</v>
      </c>
      <c r="C41" s="81" t="s">
        <v>41</v>
      </c>
      <c r="D41" s="81"/>
      <c r="E41" s="81"/>
      <c r="F41" s="2"/>
      <c r="G41" s="2"/>
    </row>
    <row r="42" spans="1:39" ht="15" customHeight="1">
      <c r="A42" s="2"/>
      <c r="B42" s="51" t="s">
        <v>42</v>
      </c>
      <c r="C42" s="82" t="s">
        <v>43</v>
      </c>
      <c r="D42" s="82"/>
      <c r="E42" s="82"/>
      <c r="F42" s="2"/>
      <c r="G42" s="2"/>
    </row>
    <row r="43" spans="1:39" ht="15" customHeight="1">
      <c r="A43" s="2"/>
      <c r="B43" s="51" t="s">
        <v>44</v>
      </c>
      <c r="C43" s="82" t="s">
        <v>45</v>
      </c>
      <c r="D43" s="82"/>
      <c r="E43" s="82"/>
      <c r="F43" s="2"/>
      <c r="G43" s="2"/>
    </row>
    <row r="44" spans="1:39" ht="15" customHeight="1">
      <c r="A44" s="2"/>
      <c r="B44" s="51" t="s">
        <v>46</v>
      </c>
      <c r="C44" s="82" t="s">
        <v>47</v>
      </c>
      <c r="D44" s="82"/>
      <c r="E44" s="82"/>
      <c r="F44" s="2"/>
      <c r="G44" s="2"/>
    </row>
    <row r="45" spans="1:39" ht="15" customHeight="1">
      <c r="A45" s="2"/>
      <c r="B45" s="51" t="s">
        <v>48</v>
      </c>
      <c r="C45" s="82" t="s">
        <v>49</v>
      </c>
      <c r="D45" s="82"/>
      <c r="E45" s="82"/>
      <c r="F45" s="2"/>
      <c r="G45" s="2"/>
    </row>
    <row r="46" spans="1:39" ht="15" customHeight="1">
      <c r="A46" s="2"/>
      <c r="B46" s="2" t="s">
        <v>50</v>
      </c>
      <c r="C46" s="2"/>
      <c r="D46" s="2"/>
      <c r="E46" s="2"/>
      <c r="F46" s="2"/>
      <c r="G46" s="2"/>
    </row>
    <row r="47" spans="1:39" ht="15" customHeight="1">
      <c r="A47" s="2"/>
      <c r="B47" s="2" t="s">
        <v>51</v>
      </c>
      <c r="C47" s="2"/>
      <c r="D47" s="2"/>
      <c r="E47" s="2"/>
      <c r="F47" s="2"/>
      <c r="G47" s="2"/>
    </row>
    <row r="48" spans="1:39" ht="15" customHeight="1">
      <c r="A48" s="2"/>
      <c r="B48" s="2" t="s">
        <v>52</v>
      </c>
      <c r="C48" s="2"/>
      <c r="D48" s="2"/>
      <c r="E48" s="2"/>
      <c r="F48" s="2"/>
      <c r="G48" s="2"/>
    </row>
    <row r="49" spans="1:7" ht="15" customHeight="1">
      <c r="A49" s="2" t="s">
        <v>53</v>
      </c>
      <c r="B49" s="49"/>
      <c r="C49" s="2"/>
      <c r="D49" s="2"/>
      <c r="E49" s="2"/>
      <c r="F49" s="2"/>
      <c r="G49" s="2"/>
    </row>
    <row r="50" spans="1:7" ht="15" customHeight="1">
      <c r="A50" s="2" t="s">
        <v>54</v>
      </c>
      <c r="B50" s="49"/>
      <c r="C50" s="2"/>
      <c r="D50" s="2"/>
      <c r="E50" s="2"/>
      <c r="F50" s="2"/>
      <c r="G50" s="2"/>
    </row>
    <row r="51" spans="1:7" ht="15" customHeight="1">
      <c r="A51" s="2" t="s">
        <v>55</v>
      </c>
      <c r="B51" s="49"/>
      <c r="C51" s="2"/>
      <c r="D51" s="2"/>
      <c r="E51" s="2"/>
      <c r="F51" s="2"/>
      <c r="G51" s="2"/>
    </row>
    <row r="52" spans="1:7" ht="15" customHeight="1">
      <c r="A52" s="2" t="s">
        <v>56</v>
      </c>
      <c r="B52" s="49"/>
      <c r="C52" s="2"/>
      <c r="D52" s="2"/>
      <c r="E52" s="2"/>
      <c r="F52" s="2"/>
      <c r="G52" s="2"/>
    </row>
    <row r="53" spans="1:7" ht="15" customHeight="1">
      <c r="A53" s="2" t="s">
        <v>57</v>
      </c>
      <c r="B53" s="49"/>
      <c r="C53" s="2"/>
      <c r="D53" s="2"/>
      <c r="E53" s="2"/>
      <c r="F53" s="2"/>
      <c r="G53" s="2"/>
    </row>
    <row r="54" spans="1:7" ht="15" customHeight="1">
      <c r="A54" s="2" t="s">
        <v>58</v>
      </c>
      <c r="B54" s="49"/>
      <c r="C54" s="2"/>
      <c r="D54" s="2"/>
      <c r="E54" s="2"/>
      <c r="F54" s="2"/>
      <c r="G54" s="2"/>
    </row>
    <row r="55" spans="1:7" ht="15" customHeight="1">
      <c r="A55" s="2"/>
      <c r="B55" s="2" t="s">
        <v>59</v>
      </c>
      <c r="C55" s="2"/>
      <c r="D55" s="2"/>
      <c r="E55" s="2"/>
      <c r="F55" s="2"/>
      <c r="G55" s="2"/>
    </row>
    <row r="56" spans="1:7" ht="15" customHeight="1">
      <c r="A56" s="2"/>
      <c r="B56" s="2" t="s">
        <v>60</v>
      </c>
      <c r="C56" s="2"/>
      <c r="D56" s="2"/>
      <c r="E56" s="2"/>
      <c r="F56" s="2"/>
      <c r="G56" s="2"/>
    </row>
    <row r="57" spans="1:7" ht="15" customHeight="1">
      <c r="A57" s="2" t="s">
        <v>61</v>
      </c>
      <c r="B57" s="49"/>
      <c r="C57" s="2"/>
      <c r="D57" s="2"/>
      <c r="E57" s="2"/>
      <c r="F57" s="2"/>
      <c r="G57" s="2"/>
    </row>
    <row r="58" spans="1:7" ht="15" customHeight="1">
      <c r="A58" s="2" t="s">
        <v>62</v>
      </c>
      <c r="B58" s="49"/>
      <c r="C58" s="2"/>
      <c r="D58" s="2"/>
      <c r="E58" s="2"/>
      <c r="F58" s="2"/>
      <c r="G58" s="2"/>
    </row>
    <row r="59" spans="1:7" ht="15" customHeight="1">
      <c r="A59" s="2" t="s">
        <v>63</v>
      </c>
      <c r="B59" s="49"/>
      <c r="C59" s="2"/>
      <c r="D59" s="2"/>
      <c r="E59" s="2"/>
      <c r="F59" s="2"/>
      <c r="G59" s="2"/>
    </row>
    <row r="60" spans="1:7" ht="15" customHeight="1">
      <c r="A60" s="2" t="s">
        <v>64</v>
      </c>
      <c r="B60" s="49"/>
      <c r="C60" s="2"/>
      <c r="D60" s="2"/>
      <c r="E60" s="2"/>
      <c r="F60" s="2"/>
      <c r="G60" s="2"/>
    </row>
    <row r="61" spans="1:7" ht="15" customHeight="1">
      <c r="A61" s="2" t="s">
        <v>65</v>
      </c>
      <c r="B61" s="49"/>
      <c r="C61" s="2"/>
      <c r="D61" s="2"/>
      <c r="E61" s="2"/>
      <c r="F61" s="2"/>
      <c r="G61" s="2"/>
    </row>
    <row r="62" spans="1:7" ht="15" customHeight="1">
      <c r="A62" s="2" t="s">
        <v>66</v>
      </c>
      <c r="B62" s="49"/>
      <c r="C62" s="2"/>
      <c r="D62" s="2"/>
      <c r="E62" s="2"/>
      <c r="F62" s="2"/>
      <c r="G62" s="2"/>
    </row>
    <row r="63" spans="1:7" ht="15" customHeight="1">
      <c r="A63" s="2" t="s">
        <v>67</v>
      </c>
      <c r="B63" s="49"/>
      <c r="C63" s="2"/>
      <c r="D63" s="2"/>
      <c r="E63" s="2"/>
      <c r="F63" s="2"/>
      <c r="G63" s="2"/>
    </row>
    <row r="64" spans="1:7" ht="15" customHeight="1">
      <c r="A64" s="2" t="s">
        <v>68</v>
      </c>
      <c r="B64" s="49"/>
      <c r="C64" s="2"/>
      <c r="D64" s="2"/>
      <c r="E64" s="2"/>
      <c r="F64" s="2"/>
      <c r="G64" s="2"/>
    </row>
  </sheetData>
  <sheetProtection formatCells="0" formatColumns="0" insertColumns="0" insertRows="0" deleteRows="0" autoFilter="0"/>
  <protectedRanges>
    <protectedRange sqref="B3:E5" name="範囲1"/>
  </protectedRanges>
  <mergeCells count="54">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S2:T2"/>
    <mergeCell ref="M2:P2"/>
    <mergeCell ref="AH5:AJ5"/>
    <mergeCell ref="F7:AJ7"/>
    <mergeCell ref="Q2:R2"/>
    <mergeCell ref="C3:D3"/>
    <mergeCell ref="C4:D4"/>
    <mergeCell ref="C5:E5"/>
    <mergeCell ref="AM7:AN10"/>
    <mergeCell ref="AK1:AN1"/>
    <mergeCell ref="AK2:AN2"/>
    <mergeCell ref="AK3:AN3"/>
    <mergeCell ref="AK4:AN4"/>
    <mergeCell ref="AK7:AK10"/>
    <mergeCell ref="AL7:AL10"/>
    <mergeCell ref="F8:L8"/>
    <mergeCell ref="M8:S8"/>
    <mergeCell ref="T8:Z8"/>
    <mergeCell ref="AA8:AG8"/>
    <mergeCell ref="AH8:AJ8"/>
    <mergeCell ref="U2:V2"/>
  </mergeCells>
  <phoneticPr fontId="6"/>
  <dataValidations count="1">
    <dataValidation type="list" allowBlank="1" showInputMessage="1" showErrorMessage="1" sqref="C11:C30" xr:uid="{00000000-0002-0000-0100-00000000000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1" manualBreakCount="1">
    <brk id="33" max="3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880E5F6-64CB-4D4A-8D99-437699B207E1}">
          <x14:formula1>
            <xm:f>選択肢!$A$1:$A$25</xm:f>
          </x14:formula1>
          <xm:sqref>AK1:AN1</xm:sqref>
        </x14:dataValidation>
        <x14:dataValidation type="list" allowBlank="1" showInputMessage="1" xr:uid="{85685FCB-27D8-426A-8B62-FB8703E0493F}">
          <x14:formula1>
            <xm:f>選択肢!$B$1:$B$26</xm:f>
          </x14:formula1>
          <xm:sqref>B11:B30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B32"/>
  <sheetViews>
    <sheetView workbookViewId="0">
      <selection activeCell="L22" sqref="L22"/>
    </sheetView>
  </sheetViews>
  <sheetFormatPr defaultRowHeight="18.75"/>
  <cols>
    <col min="1" max="1" width="41.125" customWidth="1"/>
  </cols>
  <sheetData>
    <row r="1" spans="1:2">
      <c r="A1" t="s">
        <v>2</v>
      </c>
    </row>
    <row r="2" spans="1:2">
      <c r="A2" t="s">
        <v>69</v>
      </c>
      <c r="B2" t="s">
        <v>70</v>
      </c>
    </row>
    <row r="3" spans="1:2">
      <c r="A3" t="s">
        <v>71</v>
      </c>
      <c r="B3" s="11" t="s">
        <v>72</v>
      </c>
    </row>
    <row r="4" spans="1:2">
      <c r="A4" t="s">
        <v>73</v>
      </c>
      <c r="B4" t="s">
        <v>74</v>
      </c>
    </row>
    <row r="5" spans="1:2">
      <c r="A5" t="s">
        <v>75</v>
      </c>
      <c r="B5" s="11" t="s">
        <v>76</v>
      </c>
    </row>
    <row r="6" spans="1:2">
      <c r="A6" s="11" t="s">
        <v>77</v>
      </c>
      <c r="B6" s="11" t="s">
        <v>78</v>
      </c>
    </row>
    <row r="7" spans="1:2">
      <c r="A7" s="11" t="s">
        <v>79</v>
      </c>
      <c r="B7" s="11" t="s">
        <v>80</v>
      </c>
    </row>
    <row r="8" spans="1:2">
      <c r="A8" s="11" t="s">
        <v>81</v>
      </c>
      <c r="B8" s="11" t="s">
        <v>82</v>
      </c>
    </row>
    <row r="9" spans="1:2">
      <c r="A9" s="11" t="s">
        <v>83</v>
      </c>
      <c r="B9" s="11" t="s">
        <v>84</v>
      </c>
    </row>
    <row r="10" spans="1:2">
      <c r="A10" s="11" t="s">
        <v>85</v>
      </c>
      <c r="B10" s="11" t="s">
        <v>86</v>
      </c>
    </row>
    <row r="11" spans="1:2">
      <c r="A11" s="11" t="s">
        <v>87</v>
      </c>
      <c r="B11" s="11" t="s">
        <v>88</v>
      </c>
    </row>
    <row r="12" spans="1:2">
      <c r="A12" s="11" t="s">
        <v>89</v>
      </c>
      <c r="B12" s="11" t="s">
        <v>90</v>
      </c>
    </row>
    <row r="13" spans="1:2">
      <c r="A13" s="11" t="s">
        <v>91</v>
      </c>
      <c r="B13" s="11" t="s">
        <v>92</v>
      </c>
    </row>
    <row r="14" spans="1:2">
      <c r="A14" s="11" t="s">
        <v>93</v>
      </c>
      <c r="B14" s="11" t="s">
        <v>94</v>
      </c>
    </row>
    <row r="15" spans="1:2">
      <c r="A15" s="11" t="s">
        <v>95</v>
      </c>
      <c r="B15" s="11" t="s">
        <v>96</v>
      </c>
    </row>
    <row r="16" spans="1:2">
      <c r="A16" s="11" t="s">
        <v>97</v>
      </c>
      <c r="B16" s="11" t="s">
        <v>98</v>
      </c>
    </row>
    <row r="17" spans="1:2">
      <c r="A17" s="11" t="s">
        <v>99</v>
      </c>
      <c r="B17" s="11" t="s">
        <v>100</v>
      </c>
    </row>
    <row r="18" spans="1:2">
      <c r="A18" s="11" t="s">
        <v>101</v>
      </c>
      <c r="B18" s="11" t="s">
        <v>102</v>
      </c>
    </row>
    <row r="19" spans="1:2">
      <c r="A19" s="11" t="s">
        <v>103</v>
      </c>
      <c r="B19" s="11" t="s">
        <v>104</v>
      </c>
    </row>
    <row r="20" spans="1:2">
      <c r="A20" s="11" t="s">
        <v>105</v>
      </c>
      <c r="B20" s="11" t="s">
        <v>106</v>
      </c>
    </row>
    <row r="21" spans="1:2">
      <c r="A21" s="11" t="s">
        <v>107</v>
      </c>
      <c r="B21" s="11" t="s">
        <v>108</v>
      </c>
    </row>
    <row r="22" spans="1:2">
      <c r="A22" s="11" t="s">
        <v>109</v>
      </c>
      <c r="B22" s="11" t="s">
        <v>110</v>
      </c>
    </row>
    <row r="23" spans="1:2">
      <c r="A23" s="11" t="s">
        <v>111</v>
      </c>
      <c r="B23" s="11" t="s">
        <v>112</v>
      </c>
    </row>
    <row r="24" spans="1:2">
      <c r="A24" s="11" t="s">
        <v>113</v>
      </c>
      <c r="B24" s="11" t="s">
        <v>114</v>
      </c>
    </row>
    <row r="25" spans="1:2">
      <c r="A25" s="11" t="s">
        <v>115</v>
      </c>
      <c r="B25" s="11" t="s">
        <v>116</v>
      </c>
    </row>
    <row r="26" spans="1:2">
      <c r="A26" s="11"/>
      <c r="B26" s="11" t="s">
        <v>117</v>
      </c>
    </row>
    <row r="27" spans="1:2">
      <c r="A27" s="11"/>
      <c r="B27" s="11"/>
    </row>
    <row r="28" spans="1:2">
      <c r="A28" s="11"/>
    </row>
    <row r="29" spans="1:2">
      <c r="A29" s="11"/>
    </row>
    <row r="30" spans="1:2">
      <c r="A30" s="11"/>
    </row>
    <row r="31" spans="1:2">
      <c r="A31" s="11"/>
    </row>
    <row r="32" spans="1:2">
      <c r="A32" s="11"/>
    </row>
  </sheetData>
  <autoFilter ref="A1:A32" xr:uid="{00000000-0001-0000-1E00-000000000000}"/>
  <phoneticPr fontId="3"/>
  <conditionalFormatting sqref="A2:A32">
    <cfRule type="duplicateValues" dxfId="0" priority="2"/>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d9a409-cab5-48e5-94bf-cdd9da35ca45" xsi:nil="true"/>
    <lcf76f155ced4ddcb4097134ff3c332f xmlns="58982630-2200-46e9-8f71-47443e0d88d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A384B6B0F7F44829D0F81A4C01A71" ma:contentTypeVersion="14" ma:contentTypeDescription="新しいドキュメントを作成します。" ma:contentTypeScope="" ma:versionID="8af35737c56e29006437da6a6f196cdf">
  <xsd:schema xmlns:xsd="http://www.w3.org/2001/XMLSchema" xmlns:xs="http://www.w3.org/2001/XMLSchema" xmlns:p="http://schemas.microsoft.com/office/2006/metadata/properties" xmlns:ns2="58982630-2200-46e9-8f71-47443e0d88d2" xmlns:ns3="3dd9a409-cab5-48e5-94bf-cdd9da35ca45" targetNamespace="http://schemas.microsoft.com/office/2006/metadata/properties" ma:root="true" ma:fieldsID="159642155502712af741403ed2c8513c" ns2:_="" ns3:_="">
    <xsd:import namespace="58982630-2200-46e9-8f71-47443e0d88d2"/>
    <xsd:import namespace="3dd9a409-cab5-48e5-94bf-cdd9da35ca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82630-2200-46e9-8f71-47443e0d88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dd9a409-cab5-48e5-94bf-cdd9da35ca4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d8abbbe-4c5e-4184-9b49-a11fdd43d028}" ma:internalName="TaxCatchAll" ma:showField="CatchAllData" ma:web="3dd9a409-cab5-48e5-94bf-cdd9da35ca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551D27-7DB8-4579-98B5-061BD699C59F}">
  <ds:schemaRefs>
    <ds:schemaRef ds:uri="http://schemas.microsoft.com/office/infopath/2007/PartnerControls"/>
    <ds:schemaRef ds:uri="http://purl.org/dc/dcmitype/"/>
    <ds:schemaRef ds:uri="58982630-2200-46e9-8f71-47443e0d88d2"/>
    <ds:schemaRef ds:uri="http://purl.org/dc/elements/1.1/"/>
    <ds:schemaRef ds:uri="http://schemas.microsoft.com/office/2006/documentManagement/types"/>
    <ds:schemaRef ds:uri="3dd9a409-cab5-48e5-94bf-cdd9da35ca45"/>
    <ds:schemaRef ds:uri="http://schemas.openxmlformats.org/package/2006/metadata/core-properties"/>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CB0F71D-E488-43EA-BFB9-EB6F4A1E0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82630-2200-46e9-8f71-47443e0d88d2"/>
    <ds:schemaRef ds:uri="3dd9a409-cab5-48e5-94bf-cdd9da35ca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22286D-BC8D-49E9-B322-E878679A8E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勤務形態一覧表</vt:lpstr>
      <vt:lpstr>選択肢</vt:lpstr>
      <vt:lpstr>勤務形態一覧表!Print_Area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2026-04-17T11:58:08Z</dcterms:created>
  <dcterms:modified xsi:type="dcterms:W3CDTF">2026-04-23T03:57:17Z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0x0101005DCA384B6B0F7F44829D0F81A4C01A71</vt:lpwstr>
  </property>
  <property fmtid="{D5CDD505-2E9C-101B-9397-08002B2CF9AE}" pid="3" name="MediaServiceImageTags">
    <vt:lpwstr/>
  </property>
</Properties>
</file>