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331DEF2-3F86-4026-A6EC-F78EB1FF79CC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様式１" sheetId="10" r:id="rId1"/>
    <sheet name="集計ファイル【入力不要】" sheetId="11" state="hidden" r:id="rId2"/>
    <sheet name="記入例" sheetId="12" r:id="rId3"/>
    <sheet name="Sheet1" sheetId="8" state="hidden" r:id="rId4"/>
  </sheets>
  <definedNames>
    <definedName name="_xlnm.Print_Area" localSheetId="2">記入例!$A$1:$R$46</definedName>
    <definedName name="_xlnm.Print_Area" localSheetId="1">集計ファイル【入力不要】!$A$1:$AM$29</definedName>
    <definedName name="_xlnm.Print_Area" localSheetId="0">様式１!$A$1:$R$46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0" l="1"/>
  <c r="M32" i="12"/>
  <c r="M31" i="12"/>
  <c r="M30" i="12"/>
  <c r="M29" i="12"/>
  <c r="M28" i="12"/>
  <c r="M27" i="12"/>
  <c r="M26" i="12"/>
  <c r="AL6" i="11"/>
  <c r="AL7" i="11" s="1"/>
  <c r="AL8" i="11" s="1"/>
  <c r="AL9" i="11" s="1"/>
  <c r="AK6" i="11"/>
  <c r="AK7" i="11" s="1"/>
  <c r="AK8" i="11" s="1"/>
  <c r="AK9" i="11" s="1"/>
  <c r="AJ6" i="11"/>
  <c r="AJ7" i="11" s="1"/>
  <c r="AJ8" i="11" s="1"/>
  <c r="AJ9" i="11" s="1"/>
  <c r="P7" i="11"/>
  <c r="U7" i="11" s="1"/>
  <c r="P8" i="11"/>
  <c r="U8" i="11" s="1"/>
  <c r="P9" i="11"/>
  <c r="U9" i="11" s="1"/>
  <c r="P6" i="11"/>
  <c r="U6" i="11" s="1"/>
  <c r="N6" i="11"/>
  <c r="N7" i="11" s="1"/>
  <c r="N8" i="11" s="1"/>
  <c r="N9" i="11" s="1"/>
  <c r="M33" i="12" l="1"/>
  <c r="AF6" i="11"/>
  <c r="AH6" i="11"/>
  <c r="M6" i="11" l="1"/>
  <c r="M7" i="11" s="1"/>
  <c r="M8" i="11" s="1"/>
  <c r="M9" i="11" s="1"/>
  <c r="L6" i="11"/>
  <c r="L7" i="11" s="1"/>
  <c r="L8" i="11" s="1"/>
  <c r="L9" i="11" s="1"/>
  <c r="AB10" i="11"/>
  <c r="AC10" i="11" s="1"/>
  <c r="Y10" i="11"/>
  <c r="X10" i="11"/>
  <c r="V10" i="11"/>
  <c r="S10" i="11"/>
  <c r="I10" i="11"/>
  <c r="AB9" i="11"/>
  <c r="AC9" i="11" s="1"/>
  <c r="Y9" i="11"/>
  <c r="X9" i="11"/>
  <c r="I9" i="11"/>
  <c r="AB8" i="11"/>
  <c r="AC8" i="11" s="1"/>
  <c r="Y8" i="11"/>
  <c r="X8" i="11"/>
  <c r="I8" i="11"/>
  <c r="AB7" i="11"/>
  <c r="AC7" i="11" s="1"/>
  <c r="Y7" i="11"/>
  <c r="X7" i="11"/>
  <c r="I7" i="11"/>
  <c r="AB6" i="11"/>
  <c r="AC6" i="11" s="1"/>
  <c r="Y6" i="11"/>
  <c r="X6" i="11"/>
  <c r="I6" i="11"/>
  <c r="M32" i="10" l="1"/>
  <c r="M31" i="10"/>
  <c r="M30" i="10"/>
  <c r="Q8" i="11" s="1"/>
  <c r="M29" i="10"/>
  <c r="M28" i="10"/>
  <c r="Q9" i="11" s="1"/>
  <c r="M27" i="10"/>
  <c r="Q6" i="11" s="1"/>
  <c r="S6" i="11" s="1"/>
  <c r="Q7" i="11"/>
  <c r="S8" i="11" l="1"/>
  <c r="T8" i="11"/>
  <c r="V8" i="11" s="1"/>
  <c r="W8" i="11" s="1"/>
  <c r="S9" i="11"/>
  <c r="T9" i="11"/>
  <c r="V9" i="11" s="1"/>
  <c r="W9" i="11" s="1"/>
  <c r="T6" i="11"/>
  <c r="V6" i="11" s="1"/>
  <c r="W6" i="11" s="1"/>
  <c r="S7" i="11"/>
  <c r="T7" i="11"/>
  <c r="V7" i="11" s="1"/>
  <c r="W7" i="11" s="1"/>
  <c r="M3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8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26" authorId="0" shapeId="0" xr:uid="{BEF1475E-E3DE-481F-BB15-A9245F3B4961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2447D421-DDC2-49D8-9D94-1BA85F288C30}">
      <text>
        <r>
          <rPr>
            <sz val="10"/>
            <color indexed="81"/>
            <rFont val="ＭＳ ゴシック"/>
            <family val="3"/>
            <charset val="128"/>
          </rPr>
          <t>交付要綱３（交付の対象）の該当する番号を選択</t>
        </r>
      </text>
    </comment>
    <comment ref="AH3" authorId="0" shapeId="0" xr:uid="{C86F6C1E-5E59-4FF6-9198-CD98AA5908BB}">
      <text>
        <r>
          <rPr>
            <sz val="9"/>
            <color indexed="81"/>
            <rFont val="ＭＳ ゴシック"/>
            <family val="3"/>
            <charset val="128"/>
          </rPr>
          <t>品名が複数ある場合は品名を全て列挙すること</t>
        </r>
      </text>
    </comment>
    <comment ref="AH6" authorId="0" shapeId="0" xr:uid="{2CF20B68-6975-4374-9436-7A39CB0DA30E}">
      <text>
        <r>
          <rPr>
            <sz val="9"/>
            <color indexed="81"/>
            <rFont val="ＭＳ ゴシック"/>
            <family val="3"/>
            <charset val="128"/>
          </rPr>
          <t>品名が複数ある場合は品名を全て列挙すること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8" authorId="0" shapeId="0" xr:uid="{B7F333E6-541C-41C5-A285-EA9FA53E4C17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26" authorId="0" shapeId="0" xr:uid="{F57DC073-701F-43D1-866B-F40D951A85F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<sst xmlns="http://schemas.openxmlformats.org/spreadsheetml/2006/main" count="217" uniqueCount="152">
  <si>
    <t>様式１</t>
    <rPh sb="0" eb="2">
      <t>ヨウシキ</t>
    </rPh>
    <phoneticPr fontId="1"/>
  </si>
  <si>
    <t>設備整備事業計画書</t>
    <rPh sb="0" eb="2">
      <t>セツビ</t>
    </rPh>
    <rPh sb="2" eb="4">
      <t>セイビ</t>
    </rPh>
    <rPh sb="4" eb="6">
      <t>ジギョウ</t>
    </rPh>
    <rPh sb="6" eb="9">
      <t>ケイカクショ</t>
    </rPh>
    <phoneticPr fontId="12"/>
  </si>
  <si>
    <t>開設者</t>
    <rPh sb="0" eb="3">
      <t>カイセツシャ</t>
    </rPh>
    <phoneticPr fontId="1"/>
  </si>
  <si>
    <t>施設（医療機関）名</t>
    <rPh sb="0" eb="2">
      <t>シセツ</t>
    </rPh>
    <rPh sb="3" eb="5">
      <t>イリョウ</t>
    </rPh>
    <rPh sb="5" eb="7">
      <t>キカン</t>
    </rPh>
    <rPh sb="8" eb="9">
      <t>メイ</t>
    </rPh>
    <phoneticPr fontId="1"/>
  </si>
  <si>
    <t>所在地</t>
    <phoneticPr fontId="1"/>
  </si>
  <si>
    <t>担当者部署</t>
    <rPh sb="0" eb="3">
      <t>タントウシャ</t>
    </rPh>
    <rPh sb="3" eb="5">
      <t>ブショ</t>
    </rPh>
    <phoneticPr fontId="12"/>
  </si>
  <si>
    <t>担当者氏名</t>
    <rPh sb="0" eb="3">
      <t>タントウシャ</t>
    </rPh>
    <rPh sb="3" eb="5">
      <t>シメイ</t>
    </rPh>
    <phoneticPr fontId="12"/>
  </si>
  <si>
    <t>電話番号</t>
    <rPh sb="0" eb="2">
      <t>デンワ</t>
    </rPh>
    <rPh sb="2" eb="4">
      <t>バンゴウ</t>
    </rPh>
    <phoneticPr fontId="12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</si>
  <si>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</si>
  <si>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</si>
  <si>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</si>
  <si>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２．設備種目</t>
    <rPh sb="2" eb="4">
      <t>セツビ</t>
    </rPh>
    <rPh sb="4" eb="6">
      <t>シュモク</t>
    </rPh>
    <phoneticPr fontId="1"/>
  </si>
  <si>
    <t>病床確保</t>
    <rPh sb="0" eb="2">
      <t>ビョウショウ</t>
    </rPh>
    <rPh sb="2" eb="4">
      <t>カクホ</t>
    </rPh>
    <phoneticPr fontId="1"/>
  </si>
  <si>
    <t>発熱外来</t>
    <rPh sb="0" eb="2">
      <t>ハツネツ</t>
    </rPh>
    <rPh sb="2" eb="4">
      <t>ガイライ</t>
    </rPh>
    <phoneticPr fontId="1"/>
  </si>
  <si>
    <t>種目</t>
    <rPh sb="0" eb="2">
      <t>シュモク</t>
    </rPh>
    <phoneticPr fontId="1"/>
  </si>
  <si>
    <t>簡易陰圧装置</t>
  </si>
  <si>
    <t>検査機器（PCR検査装置／等温遺伝子増幅装置）</t>
    <rPh sb="13" eb="15">
      <t>トウオン</t>
    </rPh>
    <rPh sb="15" eb="18">
      <t>イデンシ</t>
    </rPh>
    <rPh sb="18" eb="20">
      <t>ゾウフク</t>
    </rPh>
    <rPh sb="20" eb="22">
      <t>ソウチ</t>
    </rPh>
    <phoneticPr fontId="1"/>
  </si>
  <si>
    <t>簡易ベッド</t>
  </si>
  <si>
    <t>HEPAフィルター付き空気清浄機</t>
    <phoneticPr fontId="1"/>
  </si>
  <si>
    <t>３．設備整備内訳</t>
    <rPh sb="2" eb="4">
      <t>セツビ</t>
    </rPh>
    <rPh sb="4" eb="6">
      <t>セイビ</t>
    </rPh>
    <rPh sb="6" eb="8">
      <t>ウチワケ</t>
    </rPh>
    <phoneticPr fontId="1"/>
  </si>
  <si>
    <t>品目</t>
    <rPh sb="0" eb="2">
      <t>ヒンモク</t>
    </rPh>
    <phoneticPr fontId="1"/>
  </si>
  <si>
    <t>メーカー</t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</si>
  <si>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</si>
  <si>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</si>
  <si>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</si>
  <si>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</si>
  <si>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設置場所</t>
    <rPh sb="0" eb="2">
      <t>セッチ</t>
    </rPh>
    <rPh sb="2" eb="4">
      <t>バショ</t>
    </rPh>
    <phoneticPr fontId="1"/>
  </si>
  <si>
    <r>
      <t xml:space="preserve">整備の様態
</t>
    </r>
    <r>
      <rPr>
        <sz val="9"/>
        <rFont val="ＭＳ ゴシック"/>
        <family val="3"/>
        <charset val="128"/>
      </rPr>
      <t>（新規／増設／更新の別）</t>
    </r>
    <rPh sb="0" eb="2">
      <t>セイビ</t>
    </rPh>
    <rPh sb="3" eb="5">
      <t>ヨウタイ</t>
    </rPh>
    <rPh sb="7" eb="9">
      <t>シンキ</t>
    </rPh>
    <rPh sb="10" eb="12">
      <t>ゾウセツ</t>
    </rPh>
    <rPh sb="13" eb="15">
      <t>コウシン</t>
    </rPh>
    <rPh sb="16" eb="17">
      <t>ベツ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</si>
  <si>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</si>
  <si>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</si>
  <si>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４.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</si>
  <si>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設備整備を必要とする理由</t>
    <phoneticPr fontId="1"/>
  </si>
  <si>
    <t>令和６年度（令和５年度からの繰越分）医療施設等　設備　整備費補助金</t>
    <rPh sb="0" eb="2">
      <t>レイワ</t>
    </rPh>
    <rPh sb="3" eb="5">
      <t>ネンド</t>
    </rPh>
    <rPh sb="6" eb="8">
      <t>レイワ</t>
    </rPh>
    <rPh sb="9" eb="11">
      <t>ネンド</t>
    </rPh>
    <rPh sb="14" eb="16">
      <t>クリコシ</t>
    </rPh>
    <rPh sb="16" eb="17">
      <t>ブン</t>
    </rPh>
    <rPh sb="18" eb="20">
      <t>イリョウ</t>
    </rPh>
    <phoneticPr fontId="12"/>
  </si>
  <si>
    <t>県追加</t>
    <rPh sb="0" eb="1">
      <t>ケン</t>
    </rPh>
    <rPh sb="1" eb="3">
      <t>ツイカ</t>
    </rPh>
    <phoneticPr fontId="1"/>
  </si>
  <si>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</si>
  <si>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</si>
  <si>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</si>
  <si>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</si>
  <si>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</si>
  <si>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</si>
  <si>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</si>
  <si>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</si>
  <si>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</si>
  <si>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</si>
  <si>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</si>
  <si>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</si>
  <si>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Ｋ－Ｌ＝Ｍ</t>
  </si>
  <si>
    <t>優先
順位</t>
    <rPh sb="0" eb="2">
      <t>ユウセン</t>
    </rPh>
    <rPh sb="3" eb="5">
      <t>ジュンイ</t>
    </rPh>
    <phoneticPr fontId="12"/>
  </si>
  <si>
    <t>都道府県</t>
  </si>
  <si>
    <t>提出年月日・番号</t>
    <rPh sb="0" eb="2">
      <t>テイシュツ</t>
    </rPh>
    <phoneticPr fontId="12"/>
  </si>
  <si>
    <t>交付申請年月日･番号</t>
  </si>
  <si>
    <t>補助事業者名</t>
  </si>
  <si>
    <t>交付の対象</t>
    <rPh sb="0" eb="2">
      <t>コウフ</t>
    </rPh>
    <rPh sb="3" eb="5">
      <t>タイショウ</t>
    </rPh>
    <phoneticPr fontId="12"/>
  </si>
  <si>
    <t>区分</t>
  </si>
  <si>
    <t>種目</t>
    <rPh sb="0" eb="1">
      <t>タネ</t>
    </rPh>
    <rPh sb="1" eb="2">
      <t>メ</t>
    </rPh>
    <phoneticPr fontId="12"/>
  </si>
  <si>
    <t>補助率</t>
    <rPh sb="0" eb="3">
      <t>ホジョリツ</t>
    </rPh>
    <phoneticPr fontId="12"/>
  </si>
  <si>
    <t>施設名</t>
  </si>
  <si>
    <t>開設者</t>
  </si>
  <si>
    <t>所在値</t>
    <rPh sb="0" eb="3">
      <t>ショザイチ</t>
    </rPh>
    <phoneticPr fontId="1"/>
  </si>
  <si>
    <t>設備種目</t>
    <rPh sb="0" eb="2">
      <t>セツビ</t>
    </rPh>
    <rPh sb="2" eb="4">
      <t>シュモク</t>
    </rPh>
    <phoneticPr fontId="1"/>
  </si>
  <si>
    <t>総事業費</t>
  </si>
  <si>
    <t>寄付金その他の収入額</t>
  </si>
  <si>
    <t>差引事業費</t>
  </si>
  <si>
    <t>対象経費の
支出予定額</t>
    <phoneticPr fontId="12"/>
  </si>
  <si>
    <t>基準額</t>
  </si>
  <si>
    <t>選定額</t>
  </si>
  <si>
    <t>都道府県
補助額</t>
    <phoneticPr fontId="12"/>
  </si>
  <si>
    <t>国庫補助
基本額</t>
    <phoneticPr fontId="12"/>
  </si>
  <si>
    <t>国庫補助
所要額</t>
    <phoneticPr fontId="12"/>
  </si>
  <si>
    <t>国庫補助交付決定額</t>
  </si>
  <si>
    <t>国庫補助受入済額</t>
  </si>
  <si>
    <t>国庫補助交付確定額</t>
  </si>
  <si>
    <t>差引過△不足額</t>
  </si>
  <si>
    <t>交付決定年月日・番号</t>
  </si>
  <si>
    <t>所在地</t>
  </si>
  <si>
    <t>品名</t>
    <rPh sb="0" eb="1">
      <t>シナ</t>
    </rPh>
    <rPh sb="1" eb="2">
      <t>メイ</t>
    </rPh>
    <phoneticPr fontId="12"/>
  </si>
  <si>
    <t>担当者部署</t>
    <rPh sb="0" eb="3">
      <t>タントウシャ</t>
    </rPh>
    <rPh sb="3" eb="5">
      <t>ブショ</t>
    </rPh>
    <phoneticPr fontId="1"/>
  </si>
  <si>
    <t>担当者名</t>
    <rPh sb="0" eb="4">
      <t>タントウシャメイ</t>
    </rPh>
    <phoneticPr fontId="1"/>
  </si>
  <si>
    <t>電話</t>
    <rPh sb="0" eb="2">
      <t>デンワ</t>
    </rPh>
    <phoneticPr fontId="1"/>
  </si>
  <si>
    <t>市町村名</t>
  </si>
  <si>
    <t>円</t>
  </si>
  <si>
    <t>群馬県</t>
    <rPh sb="0" eb="3">
      <t>グンマケン</t>
    </rPh>
    <phoneticPr fontId="1"/>
  </si>
  <si>
    <t>（２１）</t>
  </si>
  <si>
    <t>医療機器整備費</t>
  </si>
  <si>
    <t>検査機器（PCR検査装置）</t>
  </si>
  <si>
    <t>HEPAフィルター付き空気清浄機</t>
  </si>
  <si>
    <t>基準額</t>
    <rPh sb="0" eb="3">
      <t>キジュンガク</t>
    </rPh>
    <phoneticPr fontId="1"/>
  </si>
  <si>
    <t>=</t>
    <phoneticPr fontId="1"/>
  </si>
  <si>
    <t>上限額</t>
    <rPh sb="0" eb="3">
      <t>ジョウゲンガク</t>
    </rPh>
    <phoneticPr fontId="1"/>
  </si>
  <si>
    <t>簡易ベッド</t>
    <phoneticPr fontId="1"/>
  </si>
  <si>
    <t>検査機器（PCR検査装置）</t>
    <phoneticPr fontId="1"/>
  </si>
  <si>
    <t>法人なら法人の開設者
個人なら院長　〇〇　〇〇</t>
  </si>
  <si>
    <t>〇〇診療所</t>
  </si>
  <si>
    <t>〇〇市　〇〇町　〇〇</t>
  </si>
  <si>
    <t>事務</t>
  </si>
  <si>
    <t>〇〇〇〇</t>
  </si>
  <si>
    <t>０００ー０００－００００</t>
  </si>
  <si>
    <t>○</t>
  </si>
  <si>
    <t>〇</t>
  </si>
  <si>
    <t>株式会社〇〇</t>
  </si>
  <si>
    <t>機器の名称</t>
  </si>
  <si>
    <t>発熱外来</t>
  </si>
  <si>
    <t>３.更新</t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</si>
  <si>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</si>
  <si>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検査機器が故障しており、現在の体制では新興感染症まん延時に対応できないため。</t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</si>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</sst>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shrinkToFit="1"/>
    </xf>
    <xf numFmtId="38" fontId="7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38" fontId="10" fillId="0" borderId="0" xfId="1" applyFont="1" applyFill="1" applyAlignment="1">
      <alignment vertical="center"/>
    </xf>
    <xf numFmtId="38" fontId="11" fillId="0" borderId="11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57" fontId="11" fillId="0" borderId="0" xfId="1" applyNumberFormat="1" applyFont="1" applyBorder="1" applyAlignment="1">
      <alignment vertical="center"/>
    </xf>
    <xf numFmtId="38" fontId="11" fillId="0" borderId="0" xfId="1" applyFont="1" applyAlignment="1">
      <alignment vertical="center"/>
    </xf>
    <xf numFmtId="38" fontId="7" fillId="3" borderId="14" xfId="1" applyFont="1" applyFill="1" applyBorder="1" applyAlignment="1">
      <alignment vertical="center"/>
    </xf>
    <xf numFmtId="57" fontId="7" fillId="3" borderId="14" xfId="1" applyNumberFormat="1" applyFont="1" applyFill="1" applyBorder="1" applyAlignment="1">
      <alignment horizontal="center" vertical="center"/>
    </xf>
    <xf numFmtId="57" fontId="7" fillId="3" borderId="5" xfId="1" applyNumberFormat="1" applyFont="1" applyFill="1" applyBorder="1" applyAlignment="1">
      <alignment horizontal="center" vertical="center"/>
    </xf>
    <xf numFmtId="57" fontId="7" fillId="3" borderId="6" xfId="1" applyNumberFormat="1" applyFont="1" applyFill="1" applyBorder="1" applyAlignment="1">
      <alignment horizontal="center" vertical="center"/>
    </xf>
    <xf numFmtId="38" fontId="7" fillId="3" borderId="14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57" fontId="7" fillId="3" borderId="5" xfId="1" applyNumberFormat="1" applyFont="1" applyFill="1" applyBorder="1" applyAlignment="1">
      <alignment vertical="center"/>
    </xf>
    <xf numFmtId="38" fontId="7" fillId="3" borderId="7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7" fillId="3" borderId="15" xfId="1" applyFont="1" applyFill="1" applyBorder="1" applyAlignment="1">
      <alignment horizontal="center" vertical="center" wrapText="1"/>
    </xf>
    <xf numFmtId="57" fontId="7" fillId="3" borderId="8" xfId="1" applyNumberFormat="1" applyFont="1" applyFill="1" applyBorder="1" applyAlignment="1">
      <alignment horizontal="center" vertical="center"/>
    </xf>
    <xf numFmtId="57" fontId="7" fillId="3" borderId="8" xfId="1" applyNumberFormat="1" applyFont="1" applyFill="1" applyBorder="1" applyAlignment="1">
      <alignment horizontal="centerContinuous" vertical="center" wrapText="1"/>
    </xf>
    <xf numFmtId="57" fontId="7" fillId="3" borderId="0" xfId="1" applyNumberFormat="1" applyFont="1" applyFill="1" applyBorder="1" applyAlignment="1">
      <alignment horizontal="centerContinuous" vertical="center" wrapText="1"/>
    </xf>
    <xf numFmtId="57" fontId="7" fillId="3" borderId="15" xfId="1" applyNumberFormat="1" applyFont="1" applyFill="1" applyBorder="1" applyAlignment="1">
      <alignment horizontal="center" vertical="center"/>
    </xf>
    <xf numFmtId="38" fontId="7" fillId="3" borderId="15" xfId="1" applyFont="1" applyFill="1" applyBorder="1" applyAlignment="1">
      <alignment horizontal="center" vertical="center"/>
    </xf>
    <xf numFmtId="38" fontId="7" fillId="3" borderId="8" xfId="1" applyFont="1" applyFill="1" applyBorder="1" applyAlignment="1">
      <alignment horizontal="center" vertical="center"/>
    </xf>
    <xf numFmtId="38" fontId="7" fillId="3" borderId="8" xfId="1" applyFont="1" applyFill="1" applyBorder="1" applyAlignment="1">
      <alignment horizontal="center" vertical="center" wrapText="1"/>
    </xf>
    <xf numFmtId="40" fontId="7" fillId="3" borderId="8" xfId="1" applyNumberFormat="1" applyFont="1" applyFill="1" applyBorder="1" applyAlignment="1">
      <alignment horizontal="center" vertical="center" wrapText="1"/>
    </xf>
    <xf numFmtId="40" fontId="7" fillId="3" borderId="8" xfId="1" applyNumberFormat="1" applyFont="1" applyFill="1" applyBorder="1" applyAlignment="1">
      <alignment horizontal="centerContinuous" vertical="center"/>
    </xf>
    <xf numFmtId="57" fontId="7" fillId="3" borderId="8" xfId="1" applyNumberFormat="1" applyFont="1" applyFill="1" applyBorder="1" applyAlignment="1">
      <alignment horizontal="centerContinuous" vertical="center"/>
    </xf>
    <xf numFmtId="38" fontId="7" fillId="3" borderId="9" xfId="1" applyFont="1" applyFill="1" applyBorder="1" applyAlignment="1">
      <alignment horizontal="centerContinuous" vertical="center"/>
    </xf>
    <xf numFmtId="38" fontId="7" fillId="3" borderId="16" xfId="1" applyFont="1" applyFill="1" applyBorder="1" applyAlignment="1">
      <alignment vertical="center"/>
    </xf>
    <xf numFmtId="57" fontId="7" fillId="3" borderId="16" xfId="1" applyNumberFormat="1" applyFont="1" applyFill="1" applyBorder="1" applyAlignment="1">
      <alignment horizontal="center" vertical="center"/>
    </xf>
    <xf numFmtId="57" fontId="7" fillId="3" borderId="10" xfId="1" applyNumberFormat="1" applyFont="1" applyFill="1" applyBorder="1" applyAlignment="1">
      <alignment horizontal="center" vertical="center"/>
    </xf>
    <xf numFmtId="57" fontId="7" fillId="3" borderId="11" xfId="1" applyNumberFormat="1" applyFont="1" applyFill="1" applyBorder="1" applyAlignment="1">
      <alignment horizontal="center" vertical="center"/>
    </xf>
    <xf numFmtId="38" fontId="7" fillId="3" borderId="10" xfId="1" applyFont="1" applyFill="1" applyBorder="1" applyAlignment="1">
      <alignment vertical="center"/>
    </xf>
    <xf numFmtId="38" fontId="7" fillId="3" borderId="10" xfId="1" applyFont="1" applyFill="1" applyBorder="1" applyAlignment="1">
      <alignment horizontal="center" vertical="center"/>
    </xf>
    <xf numFmtId="40" fontId="7" fillId="3" borderId="10" xfId="1" applyNumberFormat="1" applyFont="1" applyFill="1" applyBorder="1" applyAlignment="1">
      <alignment horizontal="center" vertical="center"/>
    </xf>
    <xf numFmtId="38" fontId="7" fillId="3" borderId="16" xfId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7" fillId="0" borderId="14" xfId="1" applyFont="1" applyFill="1" applyBorder="1" applyAlignment="1">
      <alignment vertical="top" wrapText="1"/>
    </xf>
    <xf numFmtId="0" fontId="7" fillId="0" borderId="8" xfId="0" applyFont="1" applyBorder="1" applyAlignment="1">
      <alignment horizontal="left" vertical="top" wrapText="1"/>
    </xf>
    <xf numFmtId="57" fontId="7" fillId="0" borderId="8" xfId="1" applyNumberFormat="1" applyFont="1" applyFill="1" applyBorder="1" applyAlignment="1">
      <alignment horizontal="center" vertical="top" wrapText="1"/>
    </xf>
    <xf numFmtId="38" fontId="7" fillId="0" borderId="15" xfId="1" applyFont="1" applyFill="1" applyBorder="1" applyAlignment="1">
      <alignment horizontal="center" vertical="top" wrapText="1"/>
    </xf>
    <xf numFmtId="38" fontId="7" fillId="0" borderId="15" xfId="1" applyFont="1" applyFill="1" applyBorder="1" applyAlignment="1">
      <alignment vertical="top" wrapText="1"/>
    </xf>
    <xf numFmtId="38" fontId="7" fillId="0" borderId="8" xfId="1" applyFont="1" applyFill="1" applyBorder="1" applyAlignment="1">
      <alignment horizontal="center" vertical="top" wrapText="1"/>
    </xf>
    <xf numFmtId="38" fontId="7" fillId="0" borderId="8" xfId="1" applyFont="1" applyFill="1" applyBorder="1" applyAlignment="1">
      <alignment horizontal="right" vertical="top" wrapText="1"/>
    </xf>
    <xf numFmtId="38" fontId="7" fillId="0" borderId="15" xfId="1" applyFont="1" applyFill="1" applyBorder="1" applyAlignment="1">
      <alignment horizontal="right" vertical="top" wrapText="1"/>
    </xf>
    <xf numFmtId="57" fontId="7" fillId="0" borderId="15" xfId="1" applyNumberFormat="1" applyFont="1" applyFill="1" applyBorder="1" applyAlignment="1">
      <alignment vertical="top" wrapText="1"/>
    </xf>
    <xf numFmtId="38" fontId="7" fillId="0" borderId="9" xfId="1" applyFont="1" applyFill="1" applyBorder="1" applyAlignment="1">
      <alignment vertical="top" wrapText="1"/>
    </xf>
    <xf numFmtId="38" fontId="7" fillId="0" borderId="1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57" fontId="7" fillId="2" borderId="2" xfId="0" applyNumberFormat="1" applyFont="1" applyFill="1" applyBorder="1" applyAlignment="1">
      <alignment horizontal="right"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38" fontId="7" fillId="2" borderId="1" xfId="1" applyFont="1" applyFill="1" applyBorder="1" applyAlignment="1">
      <alignment horizontal="left" vertical="center" wrapText="1"/>
    </xf>
    <xf numFmtId="12" fontId="7" fillId="0" borderId="1" xfId="1" applyNumberFormat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left" vertical="center" wrapText="1"/>
    </xf>
    <xf numFmtId="38" fontId="7" fillId="2" borderId="16" xfId="1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1" xfId="1" applyNumberFormat="1" applyFont="1" applyFill="1" applyBorder="1" applyAlignment="1">
      <alignment horizontal="left" vertical="center" wrapText="1"/>
    </xf>
    <xf numFmtId="0" fontId="7" fillId="2" borderId="11" xfId="1" applyNumberFormat="1" applyFont="1" applyFill="1" applyBorder="1" applyAlignment="1">
      <alignment horizontal="left" vertical="center" wrapText="1"/>
    </xf>
    <xf numFmtId="38" fontId="7" fillId="2" borderId="2" xfId="1" applyFont="1" applyFill="1" applyBorder="1" applyAlignment="1">
      <alignment vertical="center" wrapText="1"/>
    </xf>
    <xf numFmtId="3" fontId="0" fillId="0" borderId="0" xfId="0" applyNumberFormat="1"/>
    <xf numFmtId="49" fontId="2" fillId="0" borderId="5" xfId="0" applyNumberFormat="1" applyFont="1" applyBorder="1" applyAlignment="1">
      <alignment horizontal="center" vertical="center"/>
    </xf>
    <xf numFmtId="38" fontId="10" fillId="2" borderId="11" xfId="1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5" borderId="17" xfId="0" applyNumberFormat="1" applyFont="1" applyFill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shrinkToFi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right" vertical="center" wrapText="1"/>
    </xf>
    <xf numFmtId="0" fontId="7" fillId="0" borderId="0" xfId="1" applyNumberFormat="1" applyFont="1" applyFill="1" applyBorder="1" applyAlignment="1">
      <alignment vertical="top" wrapText="1"/>
    </xf>
    <xf numFmtId="38" fontId="11" fillId="6" borderId="0" xfId="1" applyFont="1" applyFill="1" applyAlignment="1">
      <alignment vertical="center"/>
    </xf>
    <xf numFmtId="38" fontId="7" fillId="6" borderId="7" xfId="1" applyFont="1" applyFill="1" applyBorder="1" applyAlignment="1">
      <alignment vertical="center"/>
    </xf>
    <xf numFmtId="38" fontId="7" fillId="6" borderId="9" xfId="1" applyFont="1" applyFill="1" applyBorder="1" applyAlignment="1">
      <alignment horizontal="centerContinuous" vertical="center"/>
    </xf>
    <xf numFmtId="0" fontId="7" fillId="6" borderId="12" xfId="0" applyFont="1" applyFill="1" applyBorder="1" applyAlignment="1">
      <alignment vertical="center"/>
    </xf>
    <xf numFmtId="38" fontId="7" fillId="6" borderId="9" xfId="1" applyFont="1" applyFill="1" applyBorder="1" applyAlignment="1">
      <alignment vertical="top" wrapText="1"/>
    </xf>
    <xf numFmtId="0" fontId="0" fillId="6" borderId="0" xfId="0" applyFill="1"/>
    <xf numFmtId="0" fontId="7" fillId="6" borderId="0" xfId="0" applyFont="1" applyFill="1"/>
    <xf numFmtId="38" fontId="10" fillId="7" borderId="11" xfId="1" applyFont="1" applyFill="1" applyBorder="1" applyAlignment="1">
      <alignment vertical="center"/>
    </xf>
    <xf numFmtId="38" fontId="7" fillId="7" borderId="5" xfId="1" applyFont="1" applyFill="1" applyBorder="1" applyAlignment="1">
      <alignment horizontal="center" vertical="center"/>
    </xf>
    <xf numFmtId="38" fontId="7" fillId="7" borderId="8" xfId="1" applyFont="1" applyFill="1" applyBorder="1" applyAlignment="1">
      <alignment horizontal="center" vertical="center"/>
    </xf>
    <xf numFmtId="38" fontId="7" fillId="7" borderId="10" xfId="1" applyFont="1" applyFill="1" applyBorder="1" applyAlignment="1">
      <alignment vertical="center"/>
    </xf>
    <xf numFmtId="38" fontId="7" fillId="7" borderId="8" xfId="1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11" xfId="1" applyNumberFormat="1" applyFont="1" applyFill="1" applyBorder="1" applyAlignment="1">
      <alignment horizontal="left" vertical="center" wrapText="1"/>
    </xf>
    <xf numFmtId="0" fontId="7" fillId="7" borderId="0" xfId="0" applyFont="1" applyFill="1"/>
    <xf numFmtId="38" fontId="7" fillId="0" borderId="2" xfId="1" applyFont="1" applyFill="1" applyBorder="1" applyAlignment="1">
      <alignment vertical="center" wrapText="1"/>
    </xf>
    <xf numFmtId="38" fontId="7" fillId="4" borderId="2" xfId="1" applyFont="1" applyFill="1" applyBorder="1" applyAlignment="1">
      <alignment vertical="center" wrapText="1"/>
    </xf>
    <xf numFmtId="38" fontId="7" fillId="0" borderId="1" xfId="1" applyFont="1" applyFill="1" applyBorder="1" applyAlignment="1">
      <alignment vertical="center" wrapText="1"/>
    </xf>
    <xf numFmtId="38" fontId="7" fillId="2" borderId="1" xfId="1" applyFont="1" applyFill="1" applyBorder="1" applyAlignment="1">
      <alignment vertical="center" wrapText="1"/>
    </xf>
    <xf numFmtId="38" fontId="7" fillId="2" borderId="3" xfId="1" applyFont="1" applyFill="1" applyBorder="1" applyAlignment="1">
      <alignment horizontal="left" vertical="center" wrapText="1"/>
    </xf>
    <xf numFmtId="38" fontId="7" fillId="6" borderId="3" xfId="1" applyFont="1" applyFill="1" applyBorder="1" applyAlignment="1">
      <alignment horizontal="right" vertical="center" wrapText="1"/>
    </xf>
    <xf numFmtId="38" fontId="7" fillId="2" borderId="16" xfId="1" applyFont="1" applyFill="1" applyBorder="1" applyAlignment="1">
      <alignment vertical="center" wrapText="1"/>
    </xf>
    <xf numFmtId="38" fontId="7" fillId="2" borderId="10" xfId="1" applyFont="1" applyFill="1" applyBorder="1" applyAlignment="1">
      <alignment vertical="center" wrapText="1"/>
    </xf>
    <xf numFmtId="38" fontId="7" fillId="2" borderId="12" xfId="1" applyFont="1" applyFill="1" applyBorder="1" applyAlignment="1">
      <alignment horizontal="left" vertical="center" wrapText="1"/>
    </xf>
    <xf numFmtId="38" fontId="7" fillId="6" borderId="12" xfId="1" applyFont="1" applyFill="1" applyBorder="1" applyAlignment="1">
      <alignment horizontal="left" vertical="center" wrapText="1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49" fontId="17" fillId="8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/>
    </xf>
    <xf numFmtId="38" fontId="2" fillId="2" borderId="10" xfId="1" applyFont="1" applyFill="1" applyBorder="1" applyAlignment="1" applyProtection="1">
      <alignment vertical="center"/>
      <protection locked="0"/>
    </xf>
    <xf numFmtId="38" fontId="2" fillId="2" borderId="12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49" fontId="2" fillId="2" borderId="8" xfId="0" applyNumberFormat="1" applyFont="1" applyFill="1" applyBorder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9" xfId="0" applyNumberFormat="1" applyFont="1" applyFill="1" applyBorder="1" applyAlignment="1" applyProtection="1">
      <alignment vertical="top" wrapText="1"/>
      <protection locked="0"/>
    </xf>
    <xf numFmtId="49" fontId="2" fillId="2" borderId="10" xfId="0" applyNumberFormat="1" applyFont="1" applyFill="1" applyBorder="1" applyAlignment="1" applyProtection="1">
      <alignment vertical="top" wrapText="1"/>
      <protection locked="0"/>
    </xf>
    <xf numFmtId="49" fontId="2" fillId="2" borderId="11" xfId="0" applyNumberFormat="1" applyFont="1" applyFill="1" applyBorder="1" applyAlignment="1" applyProtection="1">
      <alignment vertical="top" wrapText="1"/>
      <protection locked="0"/>
    </xf>
    <xf numFmtId="49" fontId="2" fillId="2" borderId="12" xfId="0" applyNumberFormat="1" applyFont="1" applyFill="1" applyBorder="1" applyAlignment="1" applyProtection="1">
      <alignment vertical="top" wrapText="1"/>
      <protection locked="0"/>
    </xf>
    <xf numFmtId="38" fontId="20" fillId="2" borderId="10" xfId="1" applyFont="1" applyFill="1" applyBorder="1" applyAlignment="1" applyProtection="1">
      <alignment vertical="center" wrapText="1"/>
      <protection locked="0"/>
    </xf>
    <xf numFmtId="38" fontId="20" fillId="2" borderId="12" xfId="1" applyFont="1" applyFill="1" applyBorder="1" applyAlignment="1" applyProtection="1">
      <alignment vertical="center" wrapText="1"/>
      <protection locked="0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0" xfId="1" applyFont="1" applyFill="1" applyBorder="1" applyAlignment="1" applyProtection="1">
      <alignment vertical="center" wrapText="1"/>
      <protection locked="0"/>
    </xf>
    <xf numFmtId="38" fontId="2" fillId="2" borderId="11" xfId="1" applyFont="1" applyFill="1" applyBorder="1" applyAlignment="1" applyProtection="1">
      <alignment vertical="center" wrapText="1"/>
      <protection locked="0"/>
    </xf>
    <xf numFmtId="38" fontId="2" fillId="2" borderId="12" xfId="1" applyFont="1" applyFill="1" applyBorder="1" applyAlignment="1" applyProtection="1">
      <alignment vertical="center" wrapText="1"/>
      <protection locked="0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0" fillId="2" borderId="8" xfId="1" applyFont="1" applyFill="1" applyBorder="1" applyAlignment="1" applyProtection="1">
      <alignment vertical="center" wrapText="1"/>
      <protection locked="0"/>
    </xf>
    <xf numFmtId="38" fontId="20" fillId="2" borderId="9" xfId="1" applyFont="1" applyFill="1" applyBorder="1" applyAlignment="1" applyProtection="1">
      <alignment vertical="center" wrapText="1"/>
      <protection locked="0"/>
    </xf>
    <xf numFmtId="38" fontId="2" fillId="2" borderId="8" xfId="1" applyFont="1" applyFill="1" applyBorder="1" applyAlignment="1" applyProtection="1">
      <alignment vertical="center"/>
      <protection locked="0"/>
    </xf>
    <xf numFmtId="38" fontId="2" fillId="2" borderId="9" xfId="1" applyFont="1" applyFill="1" applyBorder="1" applyAlignment="1" applyProtection="1">
      <alignment vertical="center"/>
      <protection locked="0"/>
    </xf>
    <xf numFmtId="38" fontId="2" fillId="2" borderId="8" xfId="1" applyFont="1" applyFill="1" applyBorder="1" applyAlignment="1" applyProtection="1">
      <alignment vertical="center" wrapText="1"/>
      <protection locked="0"/>
    </xf>
    <xf numFmtId="38" fontId="2" fillId="2" borderId="0" xfId="1" applyFont="1" applyFill="1" applyBorder="1" applyAlignment="1" applyProtection="1">
      <alignment vertical="center" wrapText="1"/>
      <protection locked="0"/>
    </xf>
    <xf numFmtId="38" fontId="2" fillId="2" borderId="9" xfId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 applyProtection="1">
      <alignment vertical="top" wrapText="1"/>
      <protection locked="0"/>
    </xf>
    <xf numFmtId="49" fontId="2" fillId="2" borderId="6" xfId="0" applyNumberFormat="1" applyFont="1" applyFill="1" applyBorder="1" applyAlignment="1" applyProtection="1">
      <alignment vertical="top" wrapText="1"/>
      <protection locked="0"/>
    </xf>
    <xf numFmtId="49" fontId="2" fillId="2" borderId="7" xfId="0" applyNumberFormat="1" applyFont="1" applyFill="1" applyBorder="1" applyAlignment="1" applyProtection="1">
      <alignment vertical="top" wrapText="1"/>
      <protection locked="0"/>
    </xf>
    <xf numFmtId="49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57" fontId="11" fillId="2" borderId="11" xfId="1" applyNumberFormat="1" applyFont="1" applyFill="1" applyBorder="1" applyAlignment="1">
      <alignment vertical="center"/>
    </xf>
    <xf numFmtId="38" fontId="10" fillId="2" borderId="1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sheetPr>
    <tabColor rgb="FFFFC000"/>
    <pageSetUpPr fitToPage="1"/>
  </sheetPr>
  <dimension ref="A1:R48"/>
  <sheetViews>
    <sheetView tabSelected="1" view="pageBreakPreview" zoomScaleNormal="100" zoomScaleSheetLayoutView="100" workbookViewId="0">
      <pane ySplit="2" topLeftCell="A20" activePane="bottomLeft" state="frozen"/>
      <selection pane="bottomLeft" activeCell="W30" sqref="W30"/>
    </sheetView>
  </sheetViews>
  <sheetFormatPr defaultColWidth="5.453125" defaultRowHeight="12"/>
  <cols>
    <col min="1" max="16384" width="5.453125" style="1"/>
  </cols>
  <sheetData>
    <row r="1" spans="1:18" s="91" customFormat="1" ht="16.5">
      <c r="A1" s="126" t="s">
        <v>0</v>
      </c>
      <c r="H1" s="170"/>
      <c r="I1" s="170"/>
    </row>
    <row r="2" spans="1:18" s="93" customFormat="1" ht="2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4" spans="1:18">
      <c r="A4" s="156" t="s">
        <v>2</v>
      </c>
      <c r="B4" s="163"/>
      <c r="C4" s="163"/>
      <c r="D4" s="157"/>
      <c r="E4" s="156" t="s">
        <v>3</v>
      </c>
      <c r="F4" s="163"/>
      <c r="G4" s="163"/>
      <c r="H4" s="163"/>
      <c r="I4" s="163"/>
      <c r="J4" s="163"/>
      <c r="K4" s="157"/>
      <c r="L4" s="156" t="s">
        <v>4</v>
      </c>
      <c r="M4" s="163"/>
      <c r="N4" s="163"/>
      <c r="O4" s="163"/>
      <c r="P4" s="163"/>
      <c r="Q4" s="163"/>
      <c r="R4" s="157"/>
    </row>
    <row r="5" spans="1:18">
      <c r="A5" s="167"/>
      <c r="B5" s="168"/>
      <c r="C5" s="168"/>
      <c r="D5" s="169"/>
      <c r="E5" s="167"/>
      <c r="F5" s="168"/>
      <c r="G5" s="168"/>
      <c r="H5" s="168"/>
      <c r="I5" s="168"/>
      <c r="J5" s="168"/>
      <c r="K5" s="169"/>
      <c r="L5" s="167"/>
      <c r="M5" s="168"/>
      <c r="N5" s="168"/>
      <c r="O5" s="168"/>
      <c r="P5" s="168"/>
      <c r="Q5" s="168"/>
      <c r="R5" s="169"/>
    </row>
    <row r="6" spans="1:18">
      <c r="A6" s="131"/>
      <c r="B6" s="132"/>
      <c r="C6" s="132"/>
      <c r="D6" s="133"/>
      <c r="E6" s="131"/>
      <c r="F6" s="132"/>
      <c r="G6" s="132"/>
      <c r="H6" s="132"/>
      <c r="I6" s="132"/>
      <c r="J6" s="132"/>
      <c r="K6" s="133"/>
      <c r="L6" s="131"/>
      <c r="M6" s="132"/>
      <c r="N6" s="132"/>
      <c r="O6" s="132"/>
      <c r="P6" s="132"/>
      <c r="Q6" s="132"/>
      <c r="R6" s="133"/>
    </row>
    <row r="7" spans="1:18">
      <c r="A7" s="134"/>
      <c r="B7" s="135"/>
      <c r="C7" s="135"/>
      <c r="D7" s="136"/>
      <c r="E7" s="134"/>
      <c r="F7" s="135"/>
      <c r="G7" s="135"/>
      <c r="H7" s="135"/>
      <c r="I7" s="135"/>
      <c r="J7" s="135"/>
      <c r="K7" s="136"/>
      <c r="L7" s="134"/>
      <c r="M7" s="135"/>
      <c r="N7" s="135"/>
      <c r="O7" s="135"/>
      <c r="P7" s="135"/>
      <c r="Q7" s="135"/>
      <c r="R7" s="136"/>
    </row>
    <row r="8" spans="1:18" s="93" customFormat="1" ht="13" customHeight="1">
      <c r="A8" s="94"/>
      <c r="B8" s="94"/>
      <c r="C8" s="94"/>
      <c r="D8" s="94"/>
      <c r="E8" s="94"/>
      <c r="F8" s="94"/>
      <c r="H8" s="160" t="s">
        <v>5</v>
      </c>
      <c r="I8" s="160"/>
      <c r="J8" s="160"/>
      <c r="K8" s="160"/>
      <c r="L8" s="160"/>
      <c r="M8" s="160" t="s">
        <v>6</v>
      </c>
      <c r="N8" s="160"/>
      <c r="O8" s="160"/>
      <c r="P8" s="160" t="s">
        <v>7</v>
      </c>
      <c r="Q8" s="160"/>
      <c r="R8" s="160"/>
    </row>
    <row r="9" spans="1:18" s="93" customFormat="1" ht="24" customHeight="1">
      <c r="B9" s="94"/>
      <c r="C9" s="94"/>
      <c r="D9" s="94"/>
      <c r="E9" s="94"/>
      <c r="F9" s="94"/>
      <c r="H9" s="161"/>
      <c r="I9" s="161"/>
      <c r="J9" s="161"/>
      <c r="K9" s="161"/>
      <c r="L9" s="161"/>
      <c r="M9" s="162"/>
      <c r="N9" s="162"/>
      <c r="O9" s="162"/>
      <c r="P9" s="161"/>
      <c r="Q9" s="161"/>
      <c r="R9" s="161"/>
    </row>
    <row r="11" spans="1:18" s="9" customFormat="1" ht="17" thickBot="1">
      <c r="A11" s="12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5"/>
      <c r="O11" s="15"/>
      <c r="P11" s="10"/>
      <c r="Q11" s="10"/>
      <c r="R11" s="11"/>
    </row>
    <row r="12" spans="1:18" s="9" customFormat="1" ht="12.5" thickBot="1">
      <c r="B12" s="124"/>
      <c r="C12" s="13" t="s">
        <v>9</v>
      </c>
      <c r="D12" s="13"/>
      <c r="E12" s="13"/>
      <c r="F12" s="13"/>
      <c r="G12" s="13"/>
      <c r="H12" s="13"/>
      <c r="I12" s="13"/>
      <c r="J12" s="13"/>
    </row>
    <row r="13" spans="1:18" s="9" customFormat="1" ht="12.5" thickBot="1">
      <c r="B13" s="124"/>
      <c r="C13" s="13" t="s">
        <v>10</v>
      </c>
      <c r="D13" s="13"/>
      <c r="E13" s="13"/>
      <c r="F13" s="13"/>
      <c r="G13" s="13"/>
      <c r="H13" s="13"/>
      <c r="I13" s="13"/>
      <c r="J13" s="13"/>
    </row>
    <row r="14" spans="1:18" s="9" customFormat="1">
      <c r="B14" s="92"/>
      <c r="C14" s="13"/>
      <c r="D14" s="13"/>
      <c r="E14" s="13"/>
      <c r="F14" s="13"/>
      <c r="G14" s="13"/>
      <c r="H14" s="13"/>
      <c r="I14" s="13"/>
      <c r="J14" s="13"/>
    </row>
    <row r="15" spans="1:18" s="9" customFormat="1" ht="16.5">
      <c r="A15" s="12" t="s">
        <v>11</v>
      </c>
      <c r="B15" s="92"/>
      <c r="C15" s="13"/>
      <c r="D15" s="13"/>
      <c r="E15" s="13"/>
      <c r="F15" s="13"/>
      <c r="G15" s="13"/>
      <c r="H15" s="13"/>
      <c r="I15" s="13"/>
      <c r="J15" s="13"/>
    </row>
    <row r="17" spans="1:18" ht="26">
      <c r="B17" s="82"/>
      <c r="C17" s="90" t="s">
        <v>12</v>
      </c>
      <c r="D17" s="90" t="s">
        <v>13</v>
      </c>
      <c r="E17" s="87"/>
      <c r="F17" s="87"/>
      <c r="G17" s="87"/>
      <c r="H17" s="87"/>
      <c r="I17" s="87"/>
      <c r="J17" s="87"/>
      <c r="K17" s="88"/>
    </row>
    <row r="18" spans="1:18" ht="19.5" customHeight="1">
      <c r="B18" s="164" t="s">
        <v>14</v>
      </c>
      <c r="C18" s="125"/>
      <c r="D18" s="89"/>
      <c r="E18" s="84" t="s">
        <v>15</v>
      </c>
      <c r="F18" s="85"/>
      <c r="G18" s="85"/>
      <c r="H18" s="85"/>
      <c r="I18" s="85"/>
      <c r="J18" s="85"/>
      <c r="K18" s="86"/>
    </row>
    <row r="19" spans="1:18" ht="19.5" customHeight="1">
      <c r="B19" s="165"/>
      <c r="C19" s="125"/>
      <c r="D19" s="125"/>
      <c r="E19" s="84" t="s">
        <v>16</v>
      </c>
      <c r="F19" s="85"/>
      <c r="G19" s="85"/>
      <c r="H19" s="85"/>
      <c r="I19" s="85"/>
      <c r="J19" s="85"/>
      <c r="K19" s="86"/>
    </row>
    <row r="20" spans="1:18" ht="19.5" customHeight="1">
      <c r="B20" s="165"/>
      <c r="C20" s="125"/>
      <c r="D20" s="125"/>
      <c r="E20" s="84" t="s">
        <v>17</v>
      </c>
      <c r="F20" s="85"/>
      <c r="G20" s="85"/>
      <c r="H20" s="85"/>
      <c r="I20" s="85"/>
      <c r="J20" s="85"/>
      <c r="K20" s="86"/>
      <c r="O20" s="16"/>
      <c r="P20" s="16"/>
    </row>
    <row r="21" spans="1:18" ht="19.5" customHeight="1">
      <c r="B21" s="166"/>
      <c r="C21" s="89"/>
      <c r="D21" s="125"/>
      <c r="E21" s="84" t="s">
        <v>18</v>
      </c>
      <c r="F21" s="85"/>
      <c r="G21" s="85"/>
      <c r="H21" s="85"/>
      <c r="I21" s="85"/>
      <c r="J21" s="85"/>
      <c r="K21" s="86"/>
      <c r="O21" s="16"/>
      <c r="P21" s="16"/>
    </row>
    <row r="22" spans="1:1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8" ht="15" customHeight="1">
      <c r="A23" s="12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8" ht="49" customHeight="1">
      <c r="A24" s="156" t="s">
        <v>20</v>
      </c>
      <c r="B24" s="163"/>
      <c r="C24" s="163"/>
      <c r="D24" s="157"/>
      <c r="E24" s="156" t="s">
        <v>21</v>
      </c>
      <c r="F24" s="157"/>
      <c r="G24" s="156" t="s">
        <v>22</v>
      </c>
      <c r="H24" s="157"/>
      <c r="I24" s="156" t="s">
        <v>23</v>
      </c>
      <c r="J24" s="157"/>
      <c r="K24" s="154" t="s">
        <v>24</v>
      </c>
      <c r="L24" s="155"/>
      <c r="M24" s="154" t="s">
        <v>25</v>
      </c>
      <c r="N24" s="155"/>
      <c r="O24" s="156" t="s">
        <v>26</v>
      </c>
      <c r="P24" s="157"/>
      <c r="Q24" s="158" t="s">
        <v>27</v>
      </c>
      <c r="R24" s="159"/>
    </row>
    <row r="25" spans="1:18" ht="15" customHeight="1">
      <c r="A25" s="2"/>
      <c r="B25" s="3"/>
      <c r="C25" s="3"/>
      <c r="D25" s="4"/>
      <c r="E25" s="2"/>
      <c r="F25" s="4"/>
      <c r="G25" s="2"/>
      <c r="H25" s="4"/>
      <c r="I25" s="2"/>
      <c r="J25" s="4"/>
      <c r="K25" s="2"/>
      <c r="L25" s="4" t="s">
        <v>28</v>
      </c>
      <c r="M25" s="2"/>
      <c r="N25" s="4" t="s">
        <v>28</v>
      </c>
      <c r="O25" s="2"/>
      <c r="P25" s="4"/>
      <c r="Q25" s="2"/>
      <c r="R25" s="4"/>
    </row>
    <row r="26" spans="1:18" s="5" customFormat="1" ht="29.5" customHeight="1">
      <c r="A26" s="151"/>
      <c r="B26" s="152"/>
      <c r="C26" s="152"/>
      <c r="D26" s="153"/>
      <c r="E26" s="151"/>
      <c r="F26" s="153"/>
      <c r="G26" s="151"/>
      <c r="H26" s="153"/>
      <c r="I26" s="149"/>
      <c r="J26" s="150"/>
      <c r="K26" s="149"/>
      <c r="L26" s="150"/>
      <c r="M26" s="145">
        <f>I26*K26</f>
        <v>0</v>
      </c>
      <c r="N26" s="146"/>
      <c r="O26" s="147"/>
      <c r="P26" s="148"/>
      <c r="Q26" s="149"/>
      <c r="R26" s="150"/>
    </row>
    <row r="27" spans="1:18" s="5" customFormat="1" ht="29.5" customHeight="1">
      <c r="A27" s="151"/>
      <c r="B27" s="152"/>
      <c r="C27" s="152"/>
      <c r="D27" s="153"/>
      <c r="E27" s="151"/>
      <c r="F27" s="153"/>
      <c r="G27" s="151"/>
      <c r="H27" s="153"/>
      <c r="I27" s="149"/>
      <c r="J27" s="150"/>
      <c r="K27" s="149"/>
      <c r="L27" s="150"/>
      <c r="M27" s="145">
        <f t="shared" ref="M27:M32" si="0">I27*K27</f>
        <v>0</v>
      </c>
      <c r="N27" s="146"/>
      <c r="O27" s="147"/>
      <c r="P27" s="148"/>
      <c r="Q27" s="149"/>
      <c r="R27" s="150"/>
    </row>
    <row r="28" spans="1:18" s="5" customFormat="1" ht="29.5" customHeight="1">
      <c r="A28" s="151"/>
      <c r="B28" s="152"/>
      <c r="C28" s="152"/>
      <c r="D28" s="153"/>
      <c r="E28" s="151"/>
      <c r="F28" s="153"/>
      <c r="G28" s="151"/>
      <c r="H28" s="153"/>
      <c r="I28" s="149"/>
      <c r="J28" s="150"/>
      <c r="K28" s="149"/>
      <c r="L28" s="150"/>
      <c r="M28" s="145">
        <f t="shared" si="0"/>
        <v>0</v>
      </c>
      <c r="N28" s="146"/>
      <c r="O28" s="147"/>
      <c r="P28" s="148"/>
      <c r="Q28" s="149"/>
      <c r="R28" s="150"/>
    </row>
    <row r="29" spans="1:18" s="5" customFormat="1" ht="29.5" customHeight="1">
      <c r="A29" s="151"/>
      <c r="B29" s="152"/>
      <c r="C29" s="152"/>
      <c r="D29" s="153"/>
      <c r="E29" s="151"/>
      <c r="F29" s="153"/>
      <c r="G29" s="151"/>
      <c r="H29" s="153"/>
      <c r="I29" s="149"/>
      <c r="J29" s="150"/>
      <c r="K29" s="149"/>
      <c r="L29" s="150"/>
      <c r="M29" s="145">
        <f t="shared" si="0"/>
        <v>0</v>
      </c>
      <c r="N29" s="146"/>
      <c r="O29" s="147"/>
      <c r="P29" s="148"/>
      <c r="Q29" s="149"/>
      <c r="R29" s="150"/>
    </row>
    <row r="30" spans="1:18" s="5" customFormat="1" ht="29.5" customHeight="1">
      <c r="A30" s="151"/>
      <c r="B30" s="152"/>
      <c r="C30" s="152"/>
      <c r="D30" s="153"/>
      <c r="E30" s="151"/>
      <c r="F30" s="153"/>
      <c r="G30" s="151"/>
      <c r="H30" s="153"/>
      <c r="I30" s="149"/>
      <c r="J30" s="150"/>
      <c r="K30" s="149"/>
      <c r="L30" s="150"/>
      <c r="M30" s="145">
        <f t="shared" si="0"/>
        <v>0</v>
      </c>
      <c r="N30" s="146"/>
      <c r="O30" s="147"/>
      <c r="P30" s="148"/>
      <c r="Q30" s="149"/>
      <c r="R30" s="150"/>
    </row>
    <row r="31" spans="1:18" s="5" customFormat="1" ht="29.5" customHeight="1">
      <c r="A31" s="151"/>
      <c r="B31" s="152"/>
      <c r="C31" s="152"/>
      <c r="D31" s="153"/>
      <c r="E31" s="151"/>
      <c r="F31" s="153"/>
      <c r="G31" s="151"/>
      <c r="H31" s="153"/>
      <c r="I31" s="149"/>
      <c r="J31" s="150"/>
      <c r="K31" s="149"/>
      <c r="L31" s="150"/>
      <c r="M31" s="145">
        <f t="shared" si="0"/>
        <v>0</v>
      </c>
      <c r="N31" s="146"/>
      <c r="O31" s="147"/>
      <c r="P31" s="148"/>
      <c r="Q31" s="149"/>
      <c r="R31" s="150"/>
    </row>
    <row r="32" spans="1:18" s="5" customFormat="1" ht="29.5" customHeight="1">
      <c r="A32" s="142"/>
      <c r="B32" s="143"/>
      <c r="C32" s="143"/>
      <c r="D32" s="144"/>
      <c r="E32" s="142"/>
      <c r="F32" s="144"/>
      <c r="G32" s="142"/>
      <c r="H32" s="144"/>
      <c r="I32" s="127"/>
      <c r="J32" s="128"/>
      <c r="K32" s="127"/>
      <c r="L32" s="128"/>
      <c r="M32" s="129">
        <f t="shared" si="0"/>
        <v>0</v>
      </c>
      <c r="N32" s="130"/>
      <c r="O32" s="137"/>
      <c r="P32" s="138"/>
      <c r="Q32" s="127"/>
      <c r="R32" s="128"/>
    </row>
    <row r="33" spans="1:18" s="5" customFormat="1" ht="21" customHeight="1">
      <c r="A33" s="139"/>
      <c r="B33" s="140"/>
      <c r="C33" s="140"/>
      <c r="D33" s="141"/>
      <c r="E33" s="139"/>
      <c r="F33" s="141"/>
      <c r="G33" s="139"/>
      <c r="H33" s="141"/>
      <c r="I33" s="139"/>
      <c r="J33" s="141"/>
      <c r="K33" s="139" t="s">
        <v>29</v>
      </c>
      <c r="L33" s="141"/>
      <c r="M33" s="139">
        <f>SUBTOTAL(109,M26:N32)</f>
        <v>0</v>
      </c>
      <c r="N33" s="141"/>
      <c r="O33" s="139"/>
      <c r="P33" s="141"/>
      <c r="Q33" s="139"/>
      <c r="R33" s="141"/>
    </row>
    <row r="35" spans="1:18" ht="16.5">
      <c r="A35" s="12" t="s">
        <v>30</v>
      </c>
    </row>
    <row r="36" spans="1:18">
      <c r="A36" s="6" t="s">
        <v>31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</row>
    <row r="37" spans="1:18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3"/>
    </row>
    <row r="38" spans="1:18">
      <c r="A38" s="131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3"/>
    </row>
    <row r="39" spans="1:18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3"/>
    </row>
    <row r="40" spans="1:18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3"/>
    </row>
    <row r="41" spans="1:18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3"/>
    </row>
    <row r="42" spans="1:18">
      <c r="A42" s="131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3"/>
    </row>
    <row r="43" spans="1:18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3"/>
    </row>
    <row r="44" spans="1:18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3"/>
    </row>
    <row r="45" spans="1:18">
      <c r="A45" s="134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6"/>
    </row>
    <row r="47" spans="1:18">
      <c r="R47" s="5"/>
    </row>
    <row r="48" spans="1:18">
      <c r="R48" s="5"/>
    </row>
  </sheetData>
  <mergeCells count="88">
    <mergeCell ref="H1:I1"/>
    <mergeCell ref="A4:D4"/>
    <mergeCell ref="E4:K4"/>
    <mergeCell ref="L4:R4"/>
    <mergeCell ref="A2:R2"/>
    <mergeCell ref="B18:B21"/>
    <mergeCell ref="A5:D7"/>
    <mergeCell ref="E5:K7"/>
    <mergeCell ref="L5:R7"/>
    <mergeCell ref="H8:L8"/>
    <mergeCell ref="H9:L9"/>
    <mergeCell ref="A24:D24"/>
    <mergeCell ref="E24:F24"/>
    <mergeCell ref="G24:H24"/>
    <mergeCell ref="I24:J24"/>
    <mergeCell ref="K24:L24"/>
    <mergeCell ref="K26:L26"/>
    <mergeCell ref="M24:N24"/>
    <mergeCell ref="O24:P24"/>
    <mergeCell ref="Q24:R24"/>
    <mergeCell ref="P8:R8"/>
    <mergeCell ref="P9:R9"/>
    <mergeCell ref="M8:O8"/>
    <mergeCell ref="M9:O9"/>
    <mergeCell ref="M28:N28"/>
    <mergeCell ref="M26:N26"/>
    <mergeCell ref="O26:P26"/>
    <mergeCell ref="Q26:R26"/>
    <mergeCell ref="A27:D27"/>
    <mergeCell ref="E27:F27"/>
    <mergeCell ref="G27:H27"/>
    <mergeCell ref="I27:J27"/>
    <mergeCell ref="K27:L27"/>
    <mergeCell ref="M27:N27"/>
    <mergeCell ref="O27:P27"/>
    <mergeCell ref="Q27:R27"/>
    <mergeCell ref="A26:D26"/>
    <mergeCell ref="E26:F26"/>
    <mergeCell ref="G26:H26"/>
    <mergeCell ref="I26:J26"/>
    <mergeCell ref="Q31:R31"/>
    <mergeCell ref="O28:P28"/>
    <mergeCell ref="Q28:R28"/>
    <mergeCell ref="A29:D29"/>
    <mergeCell ref="E29:F29"/>
    <mergeCell ref="G29:H29"/>
    <mergeCell ref="I29:J29"/>
    <mergeCell ref="K29:L29"/>
    <mergeCell ref="M29:N29"/>
    <mergeCell ref="O29:P29"/>
    <mergeCell ref="Q29:R29"/>
    <mergeCell ref="A28:D28"/>
    <mergeCell ref="E28:F28"/>
    <mergeCell ref="G28:H28"/>
    <mergeCell ref="I28:J28"/>
    <mergeCell ref="K28:L28"/>
    <mergeCell ref="I32:J32"/>
    <mergeCell ref="M30:N30"/>
    <mergeCell ref="O30:P30"/>
    <mergeCell ref="Q30:R30"/>
    <mergeCell ref="A31:D31"/>
    <mergeCell ref="E31:F31"/>
    <mergeCell ref="G31:H31"/>
    <mergeCell ref="I31:J31"/>
    <mergeCell ref="A30:D30"/>
    <mergeCell ref="E30:F30"/>
    <mergeCell ref="G30:H30"/>
    <mergeCell ref="I30:J30"/>
    <mergeCell ref="K30:L30"/>
    <mergeCell ref="K31:L31"/>
    <mergeCell ref="M31:N31"/>
    <mergeCell ref="O31:P31"/>
    <mergeCell ref="K32:L32"/>
    <mergeCell ref="M32:N32"/>
    <mergeCell ref="A37:R45"/>
    <mergeCell ref="O32:P32"/>
    <mergeCell ref="Q32:R32"/>
    <mergeCell ref="A33:D33"/>
    <mergeCell ref="E33:F33"/>
    <mergeCell ref="G33:H33"/>
    <mergeCell ref="I33:J33"/>
    <mergeCell ref="K33:L33"/>
    <mergeCell ref="M33:N33"/>
    <mergeCell ref="O33:P33"/>
    <mergeCell ref="Q33:R33"/>
    <mergeCell ref="A32:D32"/>
    <mergeCell ref="E32:F32"/>
    <mergeCell ref="G32:H32"/>
  </mergeCells>
  <phoneticPr fontId="1"/>
  <dataValidations disablePrompts="1" count="4">
    <dataValidation type="list" allowBlank="1" showInputMessage="1" showErrorMessage="1" sqref="B12:B13" xr:uid="{A6D2E4DA-D498-4586-8298-17A7E026DA6E}">
      <formula1>"○"</formula1>
    </dataValidation>
    <dataValidation type="list" allowBlank="1" showInputMessage="1" showErrorMessage="1" sqref="C18:D21" xr:uid="{F73581EE-5D0A-4D75-A6D3-97441EBB97E3}">
      <formula1>"〇"</formula1>
    </dataValidation>
    <dataValidation type="list" allowBlank="1" showInputMessage="1" showErrorMessage="1" prompt="設備種目を選択" sqref="A26:D32" xr:uid="{04B31AC3-080C-4545-B75C-64B62C299469}">
      <formula1>$E$18:$E$21</formula1>
    </dataValidation>
    <dataValidation type="list" allowBlank="1" showInputMessage="1" showErrorMessage="1" sqref="Q26:R32" xr:uid="{722123BA-CD60-4F11-B832-583F239FFB64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3" orientation="portrait" r:id="rId1"/>
  <headerFooter>
    <oddFooter>&amp;C&amp;"ＭＳ ゴシック,標準"&amp;10&amp;P&amp;R&amp;F  &amp;A</oddFooter>
  </headerFooter>
  <rowBreaks count="1" manualBreakCount="1">
    <brk id="4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7AD0-945F-4A64-9190-CE9B2B29ADD0}">
  <sheetPr>
    <pageSetUpPr fitToPage="1"/>
  </sheetPr>
  <dimension ref="A1:AL17"/>
  <sheetViews>
    <sheetView view="pageBreakPreview" topLeftCell="L1" zoomScale="94" zoomScaleNormal="100" zoomScaleSheetLayoutView="94" workbookViewId="0">
      <selection activeCell="M20" sqref="M20"/>
    </sheetView>
  </sheetViews>
  <sheetFormatPr defaultRowHeight="13" outlineLevelCol="1"/>
  <cols>
    <col min="1" max="1" width="6" style="76" hidden="1" customWidth="1" outlineLevel="1"/>
    <col min="2" max="2" width="0" style="76" hidden="1" customWidth="1" collapsed="1"/>
    <col min="3" max="3" width="9.1796875" style="76" hidden="1" customWidth="1" outlineLevel="1"/>
    <col min="4" max="4" width="13.453125" style="76" hidden="1" customWidth="1" outlineLevel="1"/>
    <col min="5" max="5" width="9.1796875" style="76" hidden="1" customWidth="1" outlineLevel="1"/>
    <col min="6" max="6" width="13.453125" style="76" hidden="1" customWidth="1" outlineLevel="1"/>
    <col min="7" max="7" width="13.453125" style="76" hidden="1" customWidth="1" collapsed="1"/>
    <col min="8" max="8" width="11.26953125" style="76" hidden="1" customWidth="1"/>
    <col min="9" max="9" width="31.26953125" style="76" hidden="1" customWidth="1"/>
    <col min="10" max="10" width="22.453125" style="76" hidden="1" customWidth="1"/>
    <col min="11" max="11" width="9.453125" style="76" hidden="1" customWidth="1" outlineLevel="1"/>
    <col min="12" max="12" width="16.453125" style="76" customWidth="1" collapsed="1"/>
    <col min="13" max="14" width="12.1796875" style="76" customWidth="1"/>
    <col min="15" max="15" width="19.453125" style="113" customWidth="1"/>
    <col min="16" max="16" width="12.1796875" style="113" customWidth="1"/>
    <col min="17" max="17" width="12.453125" style="76" customWidth="1"/>
    <col min="18" max="18" width="8.453125" style="76" customWidth="1"/>
    <col min="19" max="19" width="12.453125" style="76" hidden="1" customWidth="1"/>
    <col min="20" max="21" width="12.453125" style="76" customWidth="1"/>
    <col min="22" max="22" width="12.453125" style="76" hidden="1" customWidth="1"/>
    <col min="23" max="23" width="12.453125" style="76" customWidth="1"/>
    <col min="24" max="25" width="12.453125" style="76" hidden="1" customWidth="1"/>
    <col min="26" max="29" width="12.453125" style="76" hidden="1" customWidth="1" outlineLevel="1"/>
    <col min="30" max="30" width="9" style="76" hidden="1" customWidth="1" outlineLevel="1"/>
    <col min="31" max="31" width="13.1796875" style="76" hidden="1" customWidth="1" outlineLevel="1"/>
    <col min="32" max="32" width="13.1796875" style="104" hidden="1" customWidth="1" outlineLevel="1"/>
    <col min="33" max="33" width="12.453125" style="76" customWidth="1" collapsed="1"/>
    <col min="34" max="34" width="6.453125" style="76" customWidth="1"/>
    <col min="35" max="35" width="9.26953125" bestFit="1" customWidth="1"/>
  </cols>
  <sheetData>
    <row r="1" spans="1:38" ht="23.5">
      <c r="A1" s="17"/>
      <c r="B1" s="172" t="s">
        <v>32</v>
      </c>
      <c r="C1" s="172"/>
      <c r="D1" s="172"/>
      <c r="E1" s="172"/>
      <c r="F1" s="172"/>
      <c r="G1" s="172"/>
      <c r="H1" s="172"/>
      <c r="I1" s="172"/>
      <c r="J1" s="172"/>
      <c r="K1" s="173"/>
      <c r="L1" s="173"/>
      <c r="M1" s="173"/>
      <c r="N1" s="83"/>
      <c r="O1" s="105"/>
      <c r="P1" s="105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9"/>
      <c r="AC1" s="20"/>
      <c r="AD1" s="21"/>
      <c r="AE1" s="21"/>
      <c r="AF1" s="98" t="s">
        <v>33</v>
      </c>
      <c r="AG1" s="21"/>
      <c r="AH1" s="21"/>
    </row>
    <row r="2" spans="1:38" s="21" customFormat="1" ht="23.5">
      <c r="A2" s="22"/>
      <c r="B2" s="23"/>
      <c r="C2" s="24"/>
      <c r="D2" s="25"/>
      <c r="E2" s="24"/>
      <c r="F2" s="25"/>
      <c r="G2" s="23"/>
      <c r="H2" s="23"/>
      <c r="I2" s="26"/>
      <c r="J2" s="26"/>
      <c r="K2" s="26"/>
      <c r="L2" s="22"/>
      <c r="M2" s="27"/>
      <c r="N2" s="27"/>
      <c r="O2" s="106"/>
      <c r="P2" s="106"/>
      <c r="Q2" s="28" t="s">
        <v>34</v>
      </c>
      <c r="R2" s="28" t="s">
        <v>35</v>
      </c>
      <c r="S2" s="28" t="s">
        <v>36</v>
      </c>
      <c r="T2" s="28" t="s">
        <v>37</v>
      </c>
      <c r="U2" s="28" t="s">
        <v>38</v>
      </c>
      <c r="V2" s="28" t="s">
        <v>39</v>
      </c>
      <c r="W2" s="28" t="s">
        <v>40</v>
      </c>
      <c r="X2" s="28" t="s">
        <v>41</v>
      </c>
      <c r="Y2" s="28" t="s">
        <v>42</v>
      </c>
      <c r="Z2" s="29" t="s">
        <v>43</v>
      </c>
      <c r="AA2" s="28" t="s">
        <v>44</v>
      </c>
      <c r="AB2" s="28" t="s">
        <v>45</v>
      </c>
      <c r="AC2" s="28" t="s">
        <v>46</v>
      </c>
      <c r="AD2" s="30"/>
      <c r="AE2" s="31"/>
      <c r="AF2" s="99"/>
      <c r="AG2" s="22"/>
      <c r="AH2" s="22"/>
    </row>
    <row r="3" spans="1:38" s="32" customFormat="1" ht="36">
      <c r="A3" s="33" t="s">
        <v>47</v>
      </c>
      <c r="B3" s="34" t="s">
        <v>48</v>
      </c>
      <c r="C3" s="35" t="s">
        <v>49</v>
      </c>
      <c r="D3" s="36"/>
      <c r="E3" s="35" t="s">
        <v>50</v>
      </c>
      <c r="F3" s="36"/>
      <c r="G3" s="37" t="s">
        <v>51</v>
      </c>
      <c r="H3" s="37" t="s">
        <v>52</v>
      </c>
      <c r="I3" s="38" t="s">
        <v>53</v>
      </c>
      <c r="J3" s="33" t="s">
        <v>54</v>
      </c>
      <c r="K3" s="33" t="s">
        <v>55</v>
      </c>
      <c r="L3" s="38" t="s">
        <v>56</v>
      </c>
      <c r="M3" s="39" t="s">
        <v>57</v>
      </c>
      <c r="N3" s="39" t="s">
        <v>58</v>
      </c>
      <c r="O3" s="107" t="s">
        <v>59</v>
      </c>
      <c r="P3" s="107" t="s">
        <v>23</v>
      </c>
      <c r="Q3" s="39" t="s">
        <v>60</v>
      </c>
      <c r="R3" s="40" t="s">
        <v>61</v>
      </c>
      <c r="S3" s="39" t="s">
        <v>62</v>
      </c>
      <c r="T3" s="41" t="s">
        <v>63</v>
      </c>
      <c r="U3" s="42" t="s">
        <v>64</v>
      </c>
      <c r="V3" s="39" t="s">
        <v>65</v>
      </c>
      <c r="W3" s="40" t="s">
        <v>66</v>
      </c>
      <c r="X3" s="40" t="s">
        <v>67</v>
      </c>
      <c r="Y3" s="40" t="s">
        <v>68</v>
      </c>
      <c r="Z3" s="33" t="s">
        <v>69</v>
      </c>
      <c r="AA3" s="40" t="s">
        <v>70</v>
      </c>
      <c r="AB3" s="40" t="s">
        <v>71</v>
      </c>
      <c r="AC3" s="40" t="s">
        <v>72</v>
      </c>
      <c r="AD3" s="43" t="s">
        <v>73</v>
      </c>
      <c r="AE3" s="44"/>
      <c r="AF3" s="100"/>
      <c r="AG3" s="38" t="s">
        <v>74</v>
      </c>
      <c r="AH3" s="38" t="s">
        <v>75</v>
      </c>
      <c r="AJ3" s="32" t="s">
        <v>76</v>
      </c>
      <c r="AK3" s="32" t="s">
        <v>77</v>
      </c>
      <c r="AL3" s="32" t="s">
        <v>78</v>
      </c>
    </row>
    <row r="4" spans="1:38" s="32" customFormat="1" ht="12">
      <c r="A4" s="45"/>
      <c r="B4" s="46"/>
      <c r="C4" s="47"/>
      <c r="D4" s="48"/>
      <c r="E4" s="47"/>
      <c r="F4" s="48"/>
      <c r="G4" s="47"/>
      <c r="H4" s="47"/>
      <c r="I4" s="45"/>
      <c r="J4" s="49"/>
      <c r="K4" s="49"/>
      <c r="L4" s="50"/>
      <c r="M4" s="49"/>
      <c r="N4" s="49"/>
      <c r="O4" s="108"/>
      <c r="P4" s="108"/>
      <c r="Q4" s="50"/>
      <c r="R4" s="50"/>
      <c r="S4" s="51"/>
      <c r="T4" s="51"/>
      <c r="U4" s="50"/>
      <c r="V4" s="50"/>
      <c r="W4" s="50"/>
      <c r="X4" s="50"/>
      <c r="Y4" s="50"/>
      <c r="Z4" s="52"/>
      <c r="AA4" s="50"/>
      <c r="AB4" s="50"/>
      <c r="AC4" s="53"/>
      <c r="AD4" s="49"/>
      <c r="AE4" s="54"/>
      <c r="AF4" s="101"/>
      <c r="AG4" s="55" t="s">
        <v>79</v>
      </c>
      <c r="AH4" s="45"/>
    </row>
    <row r="5" spans="1:38" s="56" customFormat="1" ht="12">
      <c r="A5" s="57"/>
      <c r="B5" s="58"/>
      <c r="C5" s="59"/>
      <c r="D5" s="59"/>
      <c r="E5" s="59"/>
      <c r="F5" s="59"/>
      <c r="G5" s="59"/>
      <c r="H5" s="59"/>
      <c r="I5" s="60"/>
      <c r="J5" s="60"/>
      <c r="K5" s="60"/>
      <c r="L5" s="61"/>
      <c r="M5" s="62"/>
      <c r="N5" s="62"/>
      <c r="O5" s="109"/>
      <c r="P5" s="109"/>
      <c r="Q5" s="63" t="s">
        <v>80</v>
      </c>
      <c r="R5" s="63" t="s">
        <v>80</v>
      </c>
      <c r="S5" s="63" t="s">
        <v>80</v>
      </c>
      <c r="T5" s="63" t="s">
        <v>80</v>
      </c>
      <c r="U5" s="63" t="s">
        <v>80</v>
      </c>
      <c r="V5" s="63" t="s">
        <v>80</v>
      </c>
      <c r="W5" s="63" t="s">
        <v>80</v>
      </c>
      <c r="X5" s="63" t="s">
        <v>80</v>
      </c>
      <c r="Y5" s="63" t="s">
        <v>80</v>
      </c>
      <c r="Z5" s="64" t="s">
        <v>80</v>
      </c>
      <c r="AA5" s="63" t="s">
        <v>80</v>
      </c>
      <c r="AB5" s="63" t="s">
        <v>80</v>
      </c>
      <c r="AC5" s="63" t="s">
        <v>80</v>
      </c>
      <c r="AD5" s="65"/>
      <c r="AE5" s="66"/>
      <c r="AF5" s="102"/>
      <c r="AG5" s="61"/>
      <c r="AH5" s="57"/>
    </row>
    <row r="6" spans="1:38" s="97" customFormat="1" ht="12">
      <c r="A6" s="95">
        <v>1</v>
      </c>
      <c r="B6" s="68" t="s">
        <v>81</v>
      </c>
      <c r="C6" s="69"/>
      <c r="D6" s="68"/>
      <c r="E6" s="69"/>
      <c r="F6" s="68"/>
      <c r="G6" s="68" t="s">
        <v>81</v>
      </c>
      <c r="H6" s="68" t="s">
        <v>82</v>
      </c>
      <c r="I6" s="71" t="str">
        <f>IFERROR(VLOOKUP(H6,#REF!,2,0),"")</f>
        <v/>
      </c>
      <c r="J6" s="78" t="s">
        <v>83</v>
      </c>
      <c r="K6" s="95">
        <v>0.5</v>
      </c>
      <c r="L6" s="96">
        <f>様式１!E5</f>
        <v>0</v>
      </c>
      <c r="M6" s="69">
        <f>様式１!A5</f>
        <v>0</v>
      </c>
      <c r="N6" s="69">
        <f>様式１!L5</f>
        <v>0</v>
      </c>
      <c r="O6" s="110" t="s">
        <v>15</v>
      </c>
      <c r="P6" s="111">
        <f ca="1">SUMIF(様式１!$A$26:$D$32,集計ファイル【入力不要】!O6,様式１!I$26:I$32)</f>
        <v>0</v>
      </c>
      <c r="Q6" s="80">
        <f ca="1">SUMIF(様式１!$A$26:$D$32,集計ファイル【入力不要】!O6,様式１!$M$26:$M$32)</f>
        <v>0</v>
      </c>
      <c r="R6" s="80">
        <v>0</v>
      </c>
      <c r="S6" s="114">
        <f ca="1">Q6-R6</f>
        <v>0</v>
      </c>
      <c r="T6" s="80">
        <f ca="1">Q6</f>
        <v>0</v>
      </c>
      <c r="U6" s="115">
        <f ca="1">VLOOKUP(O6,$T$14:$U$17,2,FALSE)*P6</f>
        <v>0</v>
      </c>
      <c r="V6" s="116">
        <f ca="1">MIN(T6,U6)</f>
        <v>0</v>
      </c>
      <c r="W6" s="80">
        <f ca="1">ROUNDDOWN(V6/2,-3)</f>
        <v>0</v>
      </c>
      <c r="X6" s="115" t="e">
        <f>IF(OR(#REF!=1,#REF!=6,#REF!=7),MIN(S6,V6),IF(#REF!=2,MIN(S6,V6,W6),IF(#REF!=3,MIN(MIN(S6,V6)*3/4,W6),IF(#REF!=4,MIN(MIN(S6,V6)*K6,W6),IF(#REF!=5,MIN(MIN(S6,V6)*2/3,W6),"")))))</f>
        <v>#REF!</v>
      </c>
      <c r="Y6" s="115" t="str">
        <f>IFERROR(ROUNDDOWN(IF(#REF!=1,X6*K6,IF(#REF!=2,X6*K6,IF(#REF!=3,X6*2/3,IF(#REF!=4,X6,IF(#REF!=5,X6*1/2,IF(#REF!=6,X6,IF(#REF!=7,MIN(W6,X6),""))))))),-3),"")</f>
        <v/>
      </c>
      <c r="Z6" s="117"/>
      <c r="AA6" s="80"/>
      <c r="AB6" s="116" t="str">
        <f>IFERROR(ROUNDDOWN(IF(#REF!=1,X6*K6,IF(#REF!=2,X6*K6,IF(#REF!=3,X6*2/3,IF(#REF!=4,X6,IF(#REF!=5,X6*1/2,""))))),-3),"")</f>
        <v/>
      </c>
      <c r="AC6" s="116" t="str">
        <f>IFERROR(AA6-AB6,"")</f>
        <v/>
      </c>
      <c r="AD6" s="72"/>
      <c r="AE6" s="118"/>
      <c r="AF6" s="119">
        <f>様式１!L5</f>
        <v>0</v>
      </c>
      <c r="AG6" s="72"/>
      <c r="AH6" s="78" t="e">
        <f>様式１!A26&amp;IF(様式１!#REF!="","","､")&amp;様式１!#REF!&amp;IF(様式１!#REF!="","","､")&amp;様式１!#REF!&amp;IF(様式１!#REF!="","","､")&amp;様式１!#REF!&amp;IF(様式１!A27="","","､")&amp;様式１!A27&amp;IF(様式１!A28="","","､")&amp;様式１!A28&amp;IF(様式１!A29="","","､")&amp;様式１!A29&amp;IF(様式１!A30="","","､")&amp;様式１!A30&amp;IF(様式１!A31="","","､")&amp;様式１!A31&amp;IF(様式１!A32="","","､")&amp;様式１!A32</f>
        <v>#REF!</v>
      </c>
      <c r="AJ6" s="78">
        <f>様式１!H9</f>
        <v>0</v>
      </c>
      <c r="AK6" s="78">
        <f>様式１!M9</f>
        <v>0</v>
      </c>
      <c r="AL6" s="78">
        <f>様式１!P9</f>
        <v>0</v>
      </c>
    </row>
    <row r="7" spans="1:38" s="74" customFormat="1" ht="24">
      <c r="A7" s="67">
        <v>2</v>
      </c>
      <c r="B7" s="68" t="s">
        <v>81</v>
      </c>
      <c r="C7" s="69"/>
      <c r="D7" s="68"/>
      <c r="E7" s="70"/>
      <c r="F7" s="68"/>
      <c r="G7" s="68" t="s">
        <v>81</v>
      </c>
      <c r="H7" s="68" t="s">
        <v>82</v>
      </c>
      <c r="I7" s="71" t="str">
        <f>IFERROR(VLOOKUP(H7,#REF!,2,0),"")</f>
        <v/>
      </c>
      <c r="J7" s="72"/>
      <c r="K7" s="73">
        <v>0.5</v>
      </c>
      <c r="L7" s="75">
        <f>L6</f>
        <v>0</v>
      </c>
      <c r="M7" s="75">
        <f t="shared" ref="M7:N7" si="0">M6</f>
        <v>0</v>
      </c>
      <c r="N7" s="75">
        <f t="shared" si="0"/>
        <v>0</v>
      </c>
      <c r="O7" s="112" t="s">
        <v>84</v>
      </c>
      <c r="P7" s="111">
        <f ca="1">SUMIF(様式１!$A$26:$D$32,集計ファイル【入力不要】!O7,様式１!I$26:I$32)</f>
        <v>0</v>
      </c>
      <c r="Q7" s="80">
        <f ca="1">SUMIF(様式１!$A$26:D33,集計ファイル【入力不要】!O7,様式１!$M$26:N33)</f>
        <v>0</v>
      </c>
      <c r="R7" s="80">
        <v>0</v>
      </c>
      <c r="S7" s="114">
        <f t="shared" ref="S7:S9" ca="1" si="1">Q7-R7</f>
        <v>0</v>
      </c>
      <c r="T7" s="80">
        <f t="shared" ref="T7:T9" ca="1" si="2">Q7</f>
        <v>0</v>
      </c>
      <c r="U7" s="115">
        <f ca="1">VLOOKUP(O7,$T$14:$U$17,2,FALSE)*P7</f>
        <v>0</v>
      </c>
      <c r="V7" s="116">
        <f t="shared" ref="V7:V9" ca="1" si="3">MIN(T7,U7)</f>
        <v>0</v>
      </c>
      <c r="W7" s="80">
        <f t="shared" ref="W7:W9" ca="1" si="4">ROUNDDOWN(V7/2,-3)</f>
        <v>0</v>
      </c>
      <c r="X7" s="114" t="e">
        <f>IF(OR(#REF!=1,#REF!=6,#REF!=7),MIN(S7,V7),IF(#REF!=2,MIN(S7,V7,W7),IF(#REF!=3,MIN(MIN(S7,V7)*3/4,W7),IF(#REF!=4,MIN(MIN(S7,V7)*K7,W7),IF(#REF!=5,MIN(MIN(S7,V7)*2/3,W7),"")))))</f>
        <v>#REF!</v>
      </c>
      <c r="Y7" s="114" t="str">
        <f>IFERROR(ROUNDDOWN(IF(#REF!=1,X7*K7,IF(#REF!=2,X7*K7,IF(#REF!=3,X7*2/3,IF(#REF!=4,X7,IF(#REF!=5,X7*1/2,IF(#REF!=6,X7,IF(#REF!=7,MIN(W7,X7),""))))))),-3),"")</f>
        <v/>
      </c>
      <c r="Z7" s="120"/>
      <c r="AA7" s="121"/>
      <c r="AB7" s="116" t="str">
        <f>IFERROR(ROUNDDOWN(IF(#REF!=1,X7*K7,IF(#REF!=2,X7*K7,IF(#REF!=3,X7*2/3,IF(#REF!=4,X7,IF(#REF!=5,X7*1/2,""))))),-3),"")</f>
        <v/>
      </c>
      <c r="AC7" s="116" t="str">
        <f t="shared" ref="AC7:AC10" si="5">IFERROR(AA7-AB7,"")</f>
        <v/>
      </c>
      <c r="AD7" s="75"/>
      <c r="AE7" s="122"/>
      <c r="AF7" s="123"/>
      <c r="AG7" s="75"/>
      <c r="AH7" s="75"/>
      <c r="AJ7" s="75">
        <f t="shared" ref="AJ7:AL9" si="6">AJ6</f>
        <v>0</v>
      </c>
      <c r="AK7" s="75">
        <f t="shared" si="6"/>
        <v>0</v>
      </c>
      <c r="AL7" s="75">
        <f t="shared" si="6"/>
        <v>0</v>
      </c>
    </row>
    <row r="8" spans="1:38">
      <c r="A8" s="67">
        <v>3</v>
      </c>
      <c r="B8" s="68" t="s">
        <v>81</v>
      </c>
      <c r="C8" s="69"/>
      <c r="D8" s="68"/>
      <c r="E8" s="70"/>
      <c r="F8" s="68"/>
      <c r="G8" s="68" t="s">
        <v>81</v>
      </c>
      <c r="H8" s="68" t="s">
        <v>82</v>
      </c>
      <c r="I8" s="71" t="str">
        <f>IFERROR(VLOOKUP(H8,#REF!,2,0),"")</f>
        <v/>
      </c>
      <c r="J8" s="72"/>
      <c r="K8" s="73">
        <v>0.5</v>
      </c>
      <c r="L8" s="75">
        <f t="shared" ref="L8:L9" si="7">L7</f>
        <v>0</v>
      </c>
      <c r="M8" s="75">
        <f t="shared" ref="M8:M9" si="8">M7</f>
        <v>0</v>
      </c>
      <c r="N8" s="75">
        <f t="shared" ref="N8:N9" si="9">N7</f>
        <v>0</v>
      </c>
      <c r="O8" s="112" t="s">
        <v>17</v>
      </c>
      <c r="P8" s="111">
        <f ca="1">SUMIF(様式１!$A$26:$D$32,集計ファイル【入力不要】!O8,様式１!I$26:I$32)</f>
        <v>0</v>
      </c>
      <c r="Q8" s="80">
        <f ca="1">SUMIF(様式１!$A$26:D34,集計ファイル【入力不要】!O8,様式１!$M$26:N34)</f>
        <v>0</v>
      </c>
      <c r="R8" s="80">
        <v>0</v>
      </c>
      <c r="S8" s="114">
        <f t="shared" ca="1" si="1"/>
        <v>0</v>
      </c>
      <c r="T8" s="80">
        <f t="shared" ca="1" si="2"/>
        <v>0</v>
      </c>
      <c r="U8" s="115">
        <f ca="1">VLOOKUP(O8,$T$14:$U$17,2,FALSE)*P8</f>
        <v>0</v>
      </c>
      <c r="V8" s="116">
        <f t="shared" ca="1" si="3"/>
        <v>0</v>
      </c>
      <c r="W8" s="80">
        <f t="shared" ca="1" si="4"/>
        <v>0</v>
      </c>
      <c r="X8" s="114" t="e">
        <f>IF(OR(#REF!=1,#REF!=6,#REF!=7),MIN(S8,V8),IF(#REF!=2,MIN(S8,V8,W8),IF(#REF!=3,MIN(MIN(S8,V8)*3/4,W8),IF(#REF!=4,MIN(MIN(S8,V8)*K8,W8),IF(#REF!=5,MIN(MIN(S8,V8)*2/3,W8),"")))))</f>
        <v>#REF!</v>
      </c>
      <c r="Y8" s="114" t="str">
        <f>IFERROR(ROUNDDOWN(IF(#REF!=1,X8*K8,IF(#REF!=2,X8*K8,IF(#REF!=3,X8*2/3,IF(#REF!=4,X8,IF(#REF!=5,X8*1/2,IF(#REF!=6,X8,IF(#REF!=7,MIN(W8,X8),""))))))),-3),"")</f>
        <v/>
      </c>
      <c r="Z8" s="120"/>
      <c r="AA8" s="121"/>
      <c r="AB8" s="116" t="str">
        <f>IFERROR(ROUNDDOWN(IF(#REF!=1,X8*K8,IF(#REF!=2,X8*K8,IF(#REF!=3,X8*2/3,IF(#REF!=4,X8,IF(#REF!=5,X8*1/2,""))))),-3),"")</f>
        <v/>
      </c>
      <c r="AC8" s="116" t="str">
        <f t="shared" si="5"/>
        <v/>
      </c>
      <c r="AD8" s="75"/>
      <c r="AE8" s="122"/>
      <c r="AF8" s="123"/>
      <c r="AG8" s="75"/>
      <c r="AH8" s="72"/>
      <c r="AJ8" s="75">
        <f t="shared" si="6"/>
        <v>0</v>
      </c>
      <c r="AK8" s="75">
        <f t="shared" si="6"/>
        <v>0</v>
      </c>
      <c r="AL8" s="75">
        <f t="shared" si="6"/>
        <v>0</v>
      </c>
    </row>
    <row r="9" spans="1:38" ht="24">
      <c r="A9" s="67">
        <v>4</v>
      </c>
      <c r="B9" s="68" t="s">
        <v>81</v>
      </c>
      <c r="C9" s="69"/>
      <c r="D9" s="68"/>
      <c r="E9" s="70"/>
      <c r="F9" s="68"/>
      <c r="G9" s="68" t="s">
        <v>81</v>
      </c>
      <c r="H9" s="68" t="s">
        <v>82</v>
      </c>
      <c r="I9" s="71" t="str">
        <f>IFERROR(VLOOKUP(H9,#REF!,2,0),"")</f>
        <v/>
      </c>
      <c r="J9" s="72"/>
      <c r="K9" s="73">
        <v>0.5</v>
      </c>
      <c r="L9" s="75">
        <f t="shared" si="7"/>
        <v>0</v>
      </c>
      <c r="M9" s="75">
        <f t="shared" si="8"/>
        <v>0</v>
      </c>
      <c r="N9" s="75">
        <f t="shared" si="9"/>
        <v>0</v>
      </c>
      <c r="O9" s="112" t="s">
        <v>85</v>
      </c>
      <c r="P9" s="111">
        <f ca="1">SUMIF(様式１!$A$26:$D$32,集計ファイル【入力不要】!O9,様式１!I$26:I$32)</f>
        <v>0</v>
      </c>
      <c r="Q9" s="80">
        <f ca="1">SUMIF(様式１!$A$26:D35,集計ファイル【入力不要】!O9,様式１!$M$26:N35)</f>
        <v>0</v>
      </c>
      <c r="R9" s="80">
        <v>0</v>
      </c>
      <c r="S9" s="114">
        <f t="shared" ca="1" si="1"/>
        <v>0</v>
      </c>
      <c r="T9" s="80">
        <f t="shared" ca="1" si="2"/>
        <v>0</v>
      </c>
      <c r="U9" s="115">
        <f ca="1">VLOOKUP(O9,$T$14:$U$17,2,FALSE)*P9</f>
        <v>0</v>
      </c>
      <c r="V9" s="116">
        <f t="shared" ca="1" si="3"/>
        <v>0</v>
      </c>
      <c r="W9" s="80">
        <f t="shared" ca="1" si="4"/>
        <v>0</v>
      </c>
      <c r="X9" s="114" t="e">
        <f>IF(OR(#REF!=1,#REF!=6,#REF!=7),MIN(S9,V9),IF(#REF!=2,MIN(S9,V9,W9),IF(#REF!=3,MIN(MIN(S9,V9)*3/4,W9),IF(#REF!=4,MIN(MIN(S9,V9)*K9,W9),IF(#REF!=5,MIN(MIN(S9,V9)*2/3,W9),"")))))</f>
        <v>#REF!</v>
      </c>
      <c r="Y9" s="114" t="str">
        <f>IFERROR(ROUNDDOWN(IF(#REF!=1,X9*K9,IF(#REF!=2,X9*K9,IF(#REF!=3,X9*2/3,IF(#REF!=4,X9,IF(#REF!=5,X9*1/2,IF(#REF!=6,X9,IF(#REF!=7,MIN(W9,X9),""))))))),-3),"")</f>
        <v/>
      </c>
      <c r="Z9" s="120"/>
      <c r="AA9" s="121"/>
      <c r="AB9" s="116" t="str">
        <f>IFERROR(ROUNDDOWN(IF(#REF!=1,X9*K9,IF(#REF!=2,X9*K9,IF(#REF!=3,X9*2/3,IF(#REF!=4,X9,IF(#REF!=5,X9*1/2,""))))),-3),"")</f>
        <v/>
      </c>
      <c r="AC9" s="116" t="str">
        <f t="shared" si="5"/>
        <v/>
      </c>
      <c r="AD9" s="75"/>
      <c r="AE9" s="122"/>
      <c r="AF9" s="123"/>
      <c r="AG9" s="75"/>
      <c r="AH9" s="72"/>
      <c r="AJ9" s="75">
        <f t="shared" si="6"/>
        <v>0</v>
      </c>
      <c r="AK9" s="75">
        <f t="shared" si="6"/>
        <v>0</v>
      </c>
      <c r="AL9" s="75">
        <f t="shared" si="6"/>
        <v>0</v>
      </c>
    </row>
    <row r="10" spans="1:38">
      <c r="A10" s="67">
        <v>7</v>
      </c>
      <c r="B10" s="68" t="s">
        <v>81</v>
      </c>
      <c r="C10" s="69"/>
      <c r="D10" s="68"/>
      <c r="E10" s="70"/>
      <c r="F10" s="68"/>
      <c r="G10" s="68" t="s">
        <v>81</v>
      </c>
      <c r="H10" s="68" t="s">
        <v>82</v>
      </c>
      <c r="I10" s="71" t="str">
        <f>IFERROR(VLOOKUP(H10,#REF!,2,0),"")</f>
        <v/>
      </c>
      <c r="J10" s="72"/>
      <c r="K10" s="73">
        <v>0.5</v>
      </c>
      <c r="L10" s="75"/>
      <c r="M10" s="79"/>
      <c r="N10" s="79"/>
      <c r="O10" s="112"/>
      <c r="P10" s="112"/>
      <c r="Q10" s="121"/>
      <c r="R10" s="121"/>
      <c r="S10" s="114">
        <f t="shared" ref="S10" si="10">Q10-R10</f>
        <v>0</v>
      </c>
      <c r="T10" s="121"/>
      <c r="U10" s="121"/>
      <c r="V10" s="116">
        <f t="shared" ref="V10" si="11">MIN(T10,U10)</f>
        <v>0</v>
      </c>
      <c r="W10" s="121"/>
      <c r="X10" s="114" t="e">
        <f>IF(OR(#REF!=1,#REF!=6,#REF!=7),MIN(S10,V10),IF(#REF!=2,MIN(S10,V10,W10),IF(#REF!=3,MIN(MIN(S10,V10)*3/4,W10),IF(#REF!=4,MIN(MIN(S10,V10)*K10,W10),IF(#REF!=5,MIN(MIN(S10,V10)*2/3,W10),"")))))</f>
        <v>#REF!</v>
      </c>
      <c r="Y10" s="114" t="str">
        <f>IFERROR(ROUNDDOWN(IF(#REF!=1,X10*K10,IF(#REF!=2,X10*K10,IF(#REF!=3,X10*2/3,IF(#REF!=4,X10,IF(#REF!=5,X10*1/2,IF(#REF!=6,X10,IF(#REF!=7,MIN(W10,X10),""))))))),-3),"")</f>
        <v/>
      </c>
      <c r="Z10" s="120"/>
      <c r="AA10" s="121"/>
      <c r="AB10" s="116" t="str">
        <f>IFERROR(ROUNDDOWN(IF(#REF!=1,X10*K10,IF(#REF!=2,X10*K10,IF(#REF!=3,X10*2/3,IF(#REF!=4,X10,IF(#REF!=5,X10*1/2,""))))),-3),"")</f>
        <v/>
      </c>
      <c r="AC10" s="116" t="str">
        <f t="shared" si="5"/>
        <v/>
      </c>
      <c r="AD10" s="75"/>
      <c r="AE10" s="122"/>
      <c r="AF10" s="123"/>
      <c r="AG10" s="75"/>
      <c r="AH10" s="72"/>
      <c r="AJ10" s="72"/>
      <c r="AK10" s="72"/>
      <c r="AL10" s="72"/>
    </row>
    <row r="11" spans="1:38">
      <c r="Y11" s="77"/>
      <c r="AF11" s="103" t="s">
        <v>86</v>
      </c>
    </row>
    <row r="12" spans="1:38">
      <c r="Y12" s="77"/>
      <c r="AF12" s="104" t="s">
        <v>87</v>
      </c>
    </row>
    <row r="13" spans="1:38">
      <c r="T13" s="76" t="s">
        <v>20</v>
      </c>
      <c r="U13" t="s">
        <v>88</v>
      </c>
      <c r="Y13" s="77"/>
    </row>
    <row r="14" spans="1:38">
      <c r="T14" s="76" t="s">
        <v>18</v>
      </c>
      <c r="U14" s="81">
        <v>905000</v>
      </c>
    </row>
    <row r="15" spans="1:38">
      <c r="T15" s="76" t="s">
        <v>89</v>
      </c>
      <c r="U15" s="81">
        <v>51400</v>
      </c>
    </row>
    <row r="16" spans="1:38">
      <c r="T16" s="76" t="s">
        <v>15</v>
      </c>
      <c r="U16" s="81">
        <v>4320000</v>
      </c>
    </row>
    <row r="17" spans="20:21">
      <c r="T17" s="76" t="s">
        <v>90</v>
      </c>
      <c r="U17" s="81">
        <v>9350000</v>
      </c>
    </row>
  </sheetData>
  <sortState xmlns:xlrd2="http://schemas.microsoft.com/office/spreadsheetml/2017/richdata2" ref="U23:W26">
    <sortCondition ref="U23:U26"/>
  </sortState>
  <mergeCells count="2">
    <mergeCell ref="B1:J1"/>
    <mergeCell ref="K1:M1"/>
  </mergeCells>
  <phoneticPr fontId="1"/>
  <dataValidations disablePrompts="1" count="3">
    <dataValidation type="list" allowBlank="1" showInputMessage="1" showErrorMessage="1" sqref="K1:P1" xr:uid="{797B7208-C513-41FF-A8B3-0B7C5086F4BE}">
      <formula1>"事業計画総括表,交付申請総括表,実績報告総括表"</formula1>
    </dataValidation>
    <dataValidation type="list" allowBlank="1" showInputMessage="1" showErrorMessage="1" sqref="J6" xr:uid="{1814BB4C-746A-4114-B43A-AC5DAA591F2B}">
      <formula1>INDIRECT(I6)</formula1>
    </dataValidation>
    <dataValidation type="list" allowBlank="1" showInputMessage="1" showErrorMessage="1" sqref="H6:H10 J7:J10" xr:uid="{D2DD40E9-9D34-4812-894D-B79A28EF0B3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&amp;R&amp;F  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02CD-29F9-44D1-AA7E-8182F310C5F7}">
  <sheetPr>
    <pageSetUpPr fitToPage="1"/>
  </sheetPr>
  <dimension ref="A1:R48"/>
  <sheetViews>
    <sheetView view="pageBreakPreview" zoomScaleNormal="100" zoomScaleSheetLayoutView="100" workbookViewId="0">
      <pane ySplit="2" topLeftCell="A3" activePane="bottomLeft" state="frozen"/>
      <selection pane="bottomLeft" activeCell="A37" sqref="A37:R45"/>
    </sheetView>
  </sheetViews>
  <sheetFormatPr defaultColWidth="5.453125" defaultRowHeight="12"/>
  <cols>
    <col min="1" max="16384" width="5.453125" style="1"/>
  </cols>
  <sheetData>
    <row r="1" spans="1:18" s="91" customFormat="1" ht="16.5">
      <c r="A1" s="126" t="s">
        <v>0</v>
      </c>
    </row>
    <row r="2" spans="1:18" s="93" customFormat="1" ht="2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4" spans="1:18">
      <c r="A4" s="156" t="s">
        <v>2</v>
      </c>
      <c r="B4" s="163"/>
      <c r="C4" s="163"/>
      <c r="D4" s="157"/>
      <c r="E4" s="156" t="s">
        <v>3</v>
      </c>
      <c r="F4" s="163"/>
      <c r="G4" s="163"/>
      <c r="H4" s="163"/>
      <c r="I4" s="163"/>
      <c r="J4" s="163"/>
      <c r="K4" s="157"/>
      <c r="L4" s="156" t="s">
        <v>4</v>
      </c>
      <c r="M4" s="163"/>
      <c r="N4" s="163"/>
      <c r="O4" s="163"/>
      <c r="P4" s="163"/>
      <c r="Q4" s="163"/>
      <c r="R4" s="157"/>
    </row>
    <row r="5" spans="1:18">
      <c r="A5" s="167" t="s">
        <v>91</v>
      </c>
      <c r="B5" s="168"/>
      <c r="C5" s="168"/>
      <c r="D5" s="169"/>
      <c r="E5" s="167" t="s">
        <v>92</v>
      </c>
      <c r="F5" s="168"/>
      <c r="G5" s="168"/>
      <c r="H5" s="168"/>
      <c r="I5" s="168"/>
      <c r="J5" s="168"/>
      <c r="K5" s="169"/>
      <c r="L5" s="167" t="s">
        <v>93</v>
      </c>
      <c r="M5" s="168"/>
      <c r="N5" s="168"/>
      <c r="O5" s="168"/>
      <c r="P5" s="168"/>
      <c r="Q5" s="168"/>
      <c r="R5" s="169"/>
    </row>
    <row r="6" spans="1:18">
      <c r="A6" s="131"/>
      <c r="B6" s="132"/>
      <c r="C6" s="132"/>
      <c r="D6" s="133"/>
      <c r="E6" s="131"/>
      <c r="F6" s="132"/>
      <c r="G6" s="132"/>
      <c r="H6" s="132"/>
      <c r="I6" s="132"/>
      <c r="J6" s="132"/>
      <c r="K6" s="133"/>
      <c r="L6" s="131"/>
      <c r="M6" s="132"/>
      <c r="N6" s="132"/>
      <c r="O6" s="132"/>
      <c r="P6" s="132"/>
      <c r="Q6" s="132"/>
      <c r="R6" s="133"/>
    </row>
    <row r="7" spans="1:18">
      <c r="A7" s="134"/>
      <c r="B7" s="135"/>
      <c r="C7" s="135"/>
      <c r="D7" s="136"/>
      <c r="E7" s="134"/>
      <c r="F7" s="135"/>
      <c r="G7" s="135"/>
      <c r="H7" s="135"/>
      <c r="I7" s="135"/>
      <c r="J7" s="135"/>
      <c r="K7" s="136"/>
      <c r="L7" s="134"/>
      <c r="M7" s="135"/>
      <c r="N7" s="135"/>
      <c r="O7" s="135"/>
      <c r="P7" s="135"/>
      <c r="Q7" s="135"/>
      <c r="R7" s="136"/>
    </row>
    <row r="8" spans="1:18" s="93" customFormat="1" ht="13" customHeight="1">
      <c r="A8" s="94"/>
      <c r="B8" s="94"/>
      <c r="C8" s="94"/>
      <c r="D8" s="94"/>
      <c r="E8" s="94"/>
      <c r="F8" s="94"/>
      <c r="H8" s="160" t="s">
        <v>5</v>
      </c>
      <c r="I8" s="160"/>
      <c r="J8" s="160"/>
      <c r="K8" s="160"/>
      <c r="L8" s="160"/>
      <c r="M8" s="160" t="s">
        <v>6</v>
      </c>
      <c r="N8" s="160"/>
      <c r="O8" s="160"/>
      <c r="P8" s="160" t="s">
        <v>7</v>
      </c>
      <c r="Q8" s="160"/>
      <c r="R8" s="160"/>
    </row>
    <row r="9" spans="1:18" s="93" customFormat="1" ht="24" customHeight="1">
      <c r="B9" s="94"/>
      <c r="C9" s="94"/>
      <c r="D9" s="94"/>
      <c r="E9" s="94"/>
      <c r="F9" s="94"/>
      <c r="H9" s="161" t="s">
        <v>94</v>
      </c>
      <c r="I9" s="161"/>
      <c r="J9" s="161"/>
      <c r="K9" s="161"/>
      <c r="L9" s="161"/>
      <c r="M9" s="162" t="s">
        <v>95</v>
      </c>
      <c r="N9" s="162"/>
      <c r="O9" s="162"/>
      <c r="P9" s="161" t="s">
        <v>96</v>
      </c>
      <c r="Q9" s="161"/>
      <c r="R9" s="161"/>
    </row>
    <row r="11" spans="1:18" s="9" customFormat="1" ht="17" thickBot="1">
      <c r="A11" s="12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5"/>
      <c r="O11" s="15"/>
      <c r="P11" s="10"/>
      <c r="Q11" s="10"/>
      <c r="R11" s="11"/>
    </row>
    <row r="12" spans="1:18" s="9" customFormat="1" ht="12.5" thickBot="1">
      <c r="B12" s="124"/>
      <c r="C12" s="13" t="s">
        <v>9</v>
      </c>
      <c r="D12" s="13"/>
      <c r="E12" s="13"/>
      <c r="F12" s="13"/>
      <c r="G12" s="13"/>
      <c r="H12" s="13"/>
      <c r="I12" s="13"/>
      <c r="J12" s="13"/>
    </row>
    <row r="13" spans="1:18" s="9" customFormat="1" ht="12.5" thickBot="1">
      <c r="B13" s="124" t="s">
        <v>97</v>
      </c>
      <c r="C13" s="13" t="s">
        <v>10</v>
      </c>
      <c r="D13" s="13"/>
      <c r="E13" s="13"/>
      <c r="F13" s="13"/>
      <c r="G13" s="13"/>
      <c r="H13" s="13"/>
      <c r="I13" s="13"/>
      <c r="J13" s="13"/>
    </row>
    <row r="14" spans="1:18" s="9" customFormat="1">
      <c r="B14" s="92"/>
      <c r="C14" s="13"/>
      <c r="D14" s="13"/>
      <c r="E14" s="13"/>
      <c r="F14" s="13"/>
      <c r="G14" s="13"/>
      <c r="H14" s="13"/>
      <c r="I14" s="13"/>
      <c r="J14" s="13"/>
    </row>
    <row r="15" spans="1:18" s="9" customFormat="1" ht="16.5">
      <c r="A15" s="12" t="s">
        <v>11</v>
      </c>
      <c r="B15" s="92"/>
      <c r="C15" s="13"/>
      <c r="D15" s="13"/>
      <c r="E15" s="13"/>
      <c r="F15" s="13"/>
      <c r="G15" s="13"/>
      <c r="H15" s="13"/>
      <c r="I15" s="13"/>
      <c r="J15" s="13"/>
    </row>
    <row r="17" spans="1:18" ht="26">
      <c r="B17" s="82"/>
      <c r="C17" s="90" t="s">
        <v>12</v>
      </c>
      <c r="D17" s="90" t="s">
        <v>13</v>
      </c>
      <c r="E17" s="87"/>
      <c r="F17" s="87"/>
      <c r="G17" s="87"/>
      <c r="H17" s="87"/>
      <c r="I17" s="87"/>
      <c r="J17" s="87"/>
      <c r="K17" s="88"/>
    </row>
    <row r="18" spans="1:18" ht="19.5" customHeight="1">
      <c r="B18" s="164" t="s">
        <v>14</v>
      </c>
      <c r="C18" s="125"/>
      <c r="D18" s="89"/>
      <c r="E18" s="84" t="s">
        <v>15</v>
      </c>
      <c r="F18" s="85"/>
      <c r="G18" s="85"/>
      <c r="H18" s="85"/>
      <c r="I18" s="85"/>
      <c r="J18" s="85"/>
      <c r="K18" s="86"/>
    </row>
    <row r="19" spans="1:18" ht="19.5" customHeight="1">
      <c r="B19" s="165"/>
      <c r="C19" s="125"/>
      <c r="D19" s="125" t="s">
        <v>98</v>
      </c>
      <c r="E19" s="84" t="s">
        <v>16</v>
      </c>
      <c r="F19" s="85"/>
      <c r="G19" s="85"/>
      <c r="H19" s="85"/>
      <c r="I19" s="85"/>
      <c r="J19" s="85"/>
      <c r="K19" s="86"/>
    </row>
    <row r="20" spans="1:18" ht="19.5" customHeight="1">
      <c r="B20" s="165"/>
      <c r="C20" s="125"/>
      <c r="D20" s="125"/>
      <c r="E20" s="84" t="s">
        <v>17</v>
      </c>
      <c r="F20" s="85"/>
      <c r="G20" s="85"/>
      <c r="H20" s="85"/>
      <c r="I20" s="85"/>
      <c r="J20" s="85"/>
      <c r="K20" s="86"/>
      <c r="O20" s="16"/>
      <c r="P20" s="16"/>
    </row>
    <row r="21" spans="1:18" ht="19.5" customHeight="1">
      <c r="B21" s="166"/>
      <c r="C21" s="89"/>
      <c r="D21" s="125"/>
      <c r="E21" s="84" t="s">
        <v>18</v>
      </c>
      <c r="F21" s="85"/>
      <c r="G21" s="85"/>
      <c r="H21" s="85"/>
      <c r="I21" s="85"/>
      <c r="J21" s="85"/>
      <c r="K21" s="86"/>
      <c r="O21" s="16"/>
      <c r="P21" s="16"/>
    </row>
    <row r="22" spans="1:1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8" ht="15" customHeight="1">
      <c r="A23" s="12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8" ht="49" customHeight="1">
      <c r="A24" s="156" t="s">
        <v>20</v>
      </c>
      <c r="B24" s="163"/>
      <c r="C24" s="163"/>
      <c r="D24" s="157"/>
      <c r="E24" s="156" t="s">
        <v>21</v>
      </c>
      <c r="F24" s="157"/>
      <c r="G24" s="156" t="s">
        <v>22</v>
      </c>
      <c r="H24" s="157"/>
      <c r="I24" s="156" t="s">
        <v>23</v>
      </c>
      <c r="J24" s="157"/>
      <c r="K24" s="154" t="s">
        <v>24</v>
      </c>
      <c r="L24" s="155"/>
      <c r="M24" s="154" t="s">
        <v>25</v>
      </c>
      <c r="N24" s="155"/>
      <c r="O24" s="156" t="s">
        <v>26</v>
      </c>
      <c r="P24" s="157"/>
      <c r="Q24" s="158" t="s">
        <v>27</v>
      </c>
      <c r="R24" s="159"/>
    </row>
    <row r="25" spans="1:18" ht="15" customHeight="1">
      <c r="A25" s="2"/>
      <c r="B25" s="3"/>
      <c r="C25" s="3"/>
      <c r="D25" s="4"/>
      <c r="E25" s="2"/>
      <c r="F25" s="4"/>
      <c r="G25" s="2"/>
      <c r="H25" s="4"/>
      <c r="I25" s="2"/>
      <c r="J25" s="4"/>
      <c r="K25" s="2"/>
      <c r="L25" s="4" t="s">
        <v>28</v>
      </c>
      <c r="M25" s="2"/>
      <c r="N25" s="4" t="s">
        <v>28</v>
      </c>
      <c r="O25" s="2"/>
      <c r="P25" s="4"/>
      <c r="Q25" s="2"/>
      <c r="R25" s="4"/>
    </row>
    <row r="26" spans="1:18" s="5" customFormat="1" ht="29.5" customHeight="1">
      <c r="A26" s="151" t="s">
        <v>16</v>
      </c>
      <c r="B26" s="152"/>
      <c r="C26" s="152"/>
      <c r="D26" s="153"/>
      <c r="E26" s="151" t="s">
        <v>99</v>
      </c>
      <c r="F26" s="153"/>
      <c r="G26" s="151" t="s">
        <v>100</v>
      </c>
      <c r="H26" s="153"/>
      <c r="I26" s="149">
        <v>1</v>
      </c>
      <c r="J26" s="150"/>
      <c r="K26" s="149">
        <v>9800000</v>
      </c>
      <c r="L26" s="150"/>
      <c r="M26" s="145">
        <f>I26*K26</f>
        <v>9800000</v>
      </c>
      <c r="N26" s="146"/>
      <c r="O26" s="147" t="s">
        <v>101</v>
      </c>
      <c r="P26" s="148"/>
      <c r="Q26" s="149" t="s">
        <v>102</v>
      </c>
      <c r="R26" s="150"/>
    </row>
    <row r="27" spans="1:18" s="5" customFormat="1" ht="29.5" customHeight="1">
      <c r="A27" s="151"/>
      <c r="B27" s="152"/>
      <c r="C27" s="152"/>
      <c r="D27" s="153"/>
      <c r="E27" s="151"/>
      <c r="F27" s="153"/>
      <c r="G27" s="151"/>
      <c r="H27" s="153"/>
      <c r="I27" s="149"/>
      <c r="J27" s="150"/>
      <c r="K27" s="149"/>
      <c r="L27" s="150"/>
      <c r="M27" s="145">
        <f t="shared" ref="M27:M32" si="0">I27*K27</f>
        <v>0</v>
      </c>
      <c r="N27" s="146"/>
      <c r="O27" s="147"/>
      <c r="P27" s="148"/>
      <c r="Q27" s="149"/>
      <c r="R27" s="150"/>
    </row>
    <row r="28" spans="1:18" s="5" customFormat="1" ht="29.5" customHeight="1">
      <c r="A28" s="151"/>
      <c r="B28" s="152"/>
      <c r="C28" s="152"/>
      <c r="D28" s="153"/>
      <c r="E28" s="151"/>
      <c r="F28" s="153"/>
      <c r="G28" s="151"/>
      <c r="H28" s="153"/>
      <c r="I28" s="149"/>
      <c r="J28" s="150"/>
      <c r="K28" s="149"/>
      <c r="L28" s="150"/>
      <c r="M28" s="145">
        <f t="shared" si="0"/>
        <v>0</v>
      </c>
      <c r="N28" s="146"/>
      <c r="O28" s="147"/>
      <c r="P28" s="148"/>
      <c r="Q28" s="149"/>
      <c r="R28" s="150"/>
    </row>
    <row r="29" spans="1:18" s="5" customFormat="1" ht="29.5" customHeight="1">
      <c r="A29" s="151"/>
      <c r="B29" s="152"/>
      <c r="C29" s="152"/>
      <c r="D29" s="153"/>
      <c r="E29" s="151"/>
      <c r="F29" s="153"/>
      <c r="G29" s="151"/>
      <c r="H29" s="153"/>
      <c r="I29" s="149"/>
      <c r="J29" s="150"/>
      <c r="K29" s="149"/>
      <c r="L29" s="150"/>
      <c r="M29" s="145">
        <f t="shared" si="0"/>
        <v>0</v>
      </c>
      <c r="N29" s="146"/>
      <c r="O29" s="147"/>
      <c r="P29" s="148"/>
      <c r="Q29" s="149"/>
      <c r="R29" s="150"/>
    </row>
    <row r="30" spans="1:18" s="5" customFormat="1" ht="29.5" customHeight="1">
      <c r="A30" s="151"/>
      <c r="B30" s="152"/>
      <c r="C30" s="152"/>
      <c r="D30" s="153"/>
      <c r="E30" s="151"/>
      <c r="F30" s="153"/>
      <c r="G30" s="151"/>
      <c r="H30" s="153"/>
      <c r="I30" s="149"/>
      <c r="J30" s="150"/>
      <c r="K30" s="149"/>
      <c r="L30" s="150"/>
      <c r="M30" s="145">
        <f t="shared" si="0"/>
        <v>0</v>
      </c>
      <c r="N30" s="146"/>
      <c r="O30" s="147"/>
      <c r="P30" s="148"/>
      <c r="Q30" s="149"/>
      <c r="R30" s="150"/>
    </row>
    <row r="31" spans="1:18" s="5" customFormat="1" ht="29.5" customHeight="1">
      <c r="A31" s="151"/>
      <c r="B31" s="152"/>
      <c r="C31" s="152"/>
      <c r="D31" s="153"/>
      <c r="E31" s="151"/>
      <c r="F31" s="153"/>
      <c r="G31" s="151"/>
      <c r="H31" s="153"/>
      <c r="I31" s="149"/>
      <c r="J31" s="150"/>
      <c r="K31" s="149"/>
      <c r="L31" s="150"/>
      <c r="M31" s="145">
        <f t="shared" si="0"/>
        <v>0</v>
      </c>
      <c r="N31" s="146"/>
      <c r="O31" s="147"/>
      <c r="P31" s="148"/>
      <c r="Q31" s="149"/>
      <c r="R31" s="150"/>
    </row>
    <row r="32" spans="1:18" s="5" customFormat="1" ht="29.5" customHeight="1">
      <c r="A32" s="142"/>
      <c r="B32" s="143"/>
      <c r="C32" s="143"/>
      <c r="D32" s="144"/>
      <c r="E32" s="142"/>
      <c r="F32" s="144"/>
      <c r="G32" s="142"/>
      <c r="H32" s="144"/>
      <c r="I32" s="127"/>
      <c r="J32" s="128"/>
      <c r="K32" s="127"/>
      <c r="L32" s="128"/>
      <c r="M32" s="129">
        <f t="shared" si="0"/>
        <v>0</v>
      </c>
      <c r="N32" s="130"/>
      <c r="O32" s="137"/>
      <c r="P32" s="138"/>
      <c r="Q32" s="127"/>
      <c r="R32" s="128"/>
    </row>
    <row r="33" spans="1:18" s="5" customFormat="1" ht="21" customHeight="1">
      <c r="A33" s="139"/>
      <c r="B33" s="140"/>
      <c r="C33" s="140"/>
      <c r="D33" s="141"/>
      <c r="E33" s="139"/>
      <c r="F33" s="141"/>
      <c r="G33" s="139"/>
      <c r="H33" s="141"/>
      <c r="I33" s="139"/>
      <c r="J33" s="141"/>
      <c r="K33" s="139" t="s">
        <v>29</v>
      </c>
      <c r="L33" s="141"/>
      <c r="M33" s="139">
        <f>SUBTOTAL(109,M26:N32)</f>
        <v>9800000</v>
      </c>
      <c r="N33" s="141"/>
      <c r="O33" s="139"/>
      <c r="P33" s="141"/>
      <c r="Q33" s="139"/>
      <c r="R33" s="141"/>
    </row>
    <row r="35" spans="1:18" ht="16.5">
      <c r="A35" s="12" t="s">
        <v>103</v>
      </c>
    </row>
    <row r="36" spans="1:18">
      <c r="A36" s="6" t="s">
        <v>31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</row>
    <row r="37" spans="1:18">
      <c r="A37" s="131" t="s">
        <v>104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3"/>
    </row>
    <row r="38" spans="1:18">
      <c r="A38" s="131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3"/>
    </row>
    <row r="39" spans="1:18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3"/>
    </row>
    <row r="40" spans="1:18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3"/>
    </row>
    <row r="41" spans="1:18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3"/>
    </row>
    <row r="42" spans="1:18">
      <c r="A42" s="131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3"/>
    </row>
    <row r="43" spans="1:18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3"/>
    </row>
    <row r="44" spans="1:18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3"/>
    </row>
    <row r="45" spans="1:18">
      <c r="A45" s="134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6"/>
    </row>
    <row r="47" spans="1:18">
      <c r="R47" s="5"/>
    </row>
    <row r="48" spans="1:18">
      <c r="R48" s="5"/>
    </row>
  </sheetData>
  <mergeCells count="87">
    <mergeCell ref="A2:R2"/>
    <mergeCell ref="A4:D4"/>
    <mergeCell ref="E4:K4"/>
    <mergeCell ref="L4:R4"/>
    <mergeCell ref="A5:D7"/>
    <mergeCell ref="E5:K7"/>
    <mergeCell ref="L5:R7"/>
    <mergeCell ref="H8:L8"/>
    <mergeCell ref="M8:O8"/>
    <mergeCell ref="P8:R8"/>
    <mergeCell ref="H9:L9"/>
    <mergeCell ref="M9:O9"/>
    <mergeCell ref="P9:R9"/>
    <mergeCell ref="B18:B21"/>
    <mergeCell ref="A24:D24"/>
    <mergeCell ref="E24:F24"/>
    <mergeCell ref="G24:H24"/>
    <mergeCell ref="I24:J24"/>
    <mergeCell ref="M24:N24"/>
    <mergeCell ref="O24:P24"/>
    <mergeCell ref="Q24:R24"/>
    <mergeCell ref="A26:D26"/>
    <mergeCell ref="E26:F26"/>
    <mergeCell ref="G26:H26"/>
    <mergeCell ref="I26:J26"/>
    <mergeCell ref="K26:L26"/>
    <mergeCell ref="M26:N26"/>
    <mergeCell ref="O26:P26"/>
    <mergeCell ref="K24:L24"/>
    <mergeCell ref="M28:N28"/>
    <mergeCell ref="Q26:R26"/>
    <mergeCell ref="A27:D27"/>
    <mergeCell ref="E27:F27"/>
    <mergeCell ref="G27:H27"/>
    <mergeCell ref="I27:J27"/>
    <mergeCell ref="K27:L27"/>
    <mergeCell ref="M27:N27"/>
    <mergeCell ref="O27:P27"/>
    <mergeCell ref="Q27:R27"/>
    <mergeCell ref="M30:N30"/>
    <mergeCell ref="O28:P28"/>
    <mergeCell ref="Q28:R28"/>
    <mergeCell ref="A29:D29"/>
    <mergeCell ref="E29:F29"/>
    <mergeCell ref="G29:H29"/>
    <mergeCell ref="I29:J29"/>
    <mergeCell ref="K29:L29"/>
    <mergeCell ref="M29:N29"/>
    <mergeCell ref="O29:P29"/>
    <mergeCell ref="Q29:R29"/>
    <mergeCell ref="A28:D28"/>
    <mergeCell ref="E28:F28"/>
    <mergeCell ref="G28:H28"/>
    <mergeCell ref="I28:J28"/>
    <mergeCell ref="K28:L28"/>
    <mergeCell ref="M32:N32"/>
    <mergeCell ref="O30:P30"/>
    <mergeCell ref="Q30:R30"/>
    <mergeCell ref="A31:D31"/>
    <mergeCell ref="E31:F31"/>
    <mergeCell ref="G31:H31"/>
    <mergeCell ref="I31:J31"/>
    <mergeCell ref="K31:L31"/>
    <mergeCell ref="M31:N31"/>
    <mergeCell ref="O31:P31"/>
    <mergeCell ref="Q31:R31"/>
    <mergeCell ref="A30:D30"/>
    <mergeCell ref="E30:F30"/>
    <mergeCell ref="G30:H30"/>
    <mergeCell ref="I30:J30"/>
    <mergeCell ref="K30:L30"/>
    <mergeCell ref="A37:R45"/>
    <mergeCell ref="O32:P32"/>
    <mergeCell ref="Q32:R32"/>
    <mergeCell ref="A33:D33"/>
    <mergeCell ref="E33:F33"/>
    <mergeCell ref="G33:H33"/>
    <mergeCell ref="I33:J33"/>
    <mergeCell ref="K33:L33"/>
    <mergeCell ref="M33:N33"/>
    <mergeCell ref="O33:P33"/>
    <mergeCell ref="Q33:R33"/>
    <mergeCell ref="A32:D32"/>
    <mergeCell ref="E32:F32"/>
    <mergeCell ref="G32:H32"/>
    <mergeCell ref="I32:J32"/>
    <mergeCell ref="K32:L32"/>
  </mergeCells>
  <phoneticPr fontId="1"/>
  <dataValidations count="4">
    <dataValidation type="list" allowBlank="1" showInputMessage="1" showErrorMessage="1" prompt="設備種目を選択" sqref="A26:D32" xr:uid="{870678BA-679B-4350-9C1D-1A4567BC321C}">
      <formula1>$E$18:$E$21</formula1>
    </dataValidation>
    <dataValidation type="list" allowBlank="1" showInputMessage="1" showErrorMessage="1" sqref="C18:D21" xr:uid="{60B4FF59-0409-4BDB-84DB-8B074A656C61}">
      <formula1>"〇"</formula1>
    </dataValidation>
    <dataValidation type="list" allowBlank="1" showInputMessage="1" showErrorMessage="1" sqref="B12:B13" xr:uid="{9F4B9CFA-A0C2-4806-AF15-2415E6E7D558}">
      <formula1>"○"</formula1>
    </dataValidation>
    <dataValidation type="list" allowBlank="1" showInputMessage="1" showErrorMessage="1" sqref="Q26:R32" xr:uid="{AF634947-6C48-4AF1-98F8-917939FCD1A2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3" orientation="portrait" cellComments="asDisplayed" r:id="rId1"/>
  <headerFooter>
    <oddFooter>&amp;C&amp;"ＭＳ ゴシック,標準"&amp;10&amp;P&amp;R&amp;F  &amp;A</oddFooter>
  </headerFooter>
  <rowBreaks count="1" manualBreakCount="1">
    <brk id="48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28" workbookViewId="0">
      <selection activeCell="F34" sqref="F34"/>
    </sheetView>
  </sheetViews>
  <sheetFormatPr defaultRowHeight="13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127</v>
      </c>
    </row>
    <row r="24" spans="1:1">
      <c r="A24" t="s">
        <v>128</v>
      </c>
    </row>
    <row r="25" spans="1:1">
      <c r="A25" t="s">
        <v>129</v>
      </c>
    </row>
    <row r="26" spans="1:1">
      <c r="A26" t="s">
        <v>130</v>
      </c>
    </row>
    <row r="27" spans="1:1">
      <c r="A27" t="s">
        <v>131</v>
      </c>
    </row>
    <row r="28" spans="1:1">
      <c r="A28" t="s">
        <v>132</v>
      </c>
    </row>
    <row r="29" spans="1:1">
      <c r="A29" t="s">
        <v>133</v>
      </c>
    </row>
    <row r="30" spans="1:1">
      <c r="A30" t="s">
        <v>134</v>
      </c>
    </row>
    <row r="31" spans="1:1">
      <c r="A31" t="s">
        <v>135</v>
      </c>
    </row>
    <row r="32" spans="1:1">
      <c r="A32" t="s">
        <v>136</v>
      </c>
    </row>
    <row r="33" spans="1:1">
      <c r="A33" t="s">
        <v>137</v>
      </c>
    </row>
    <row r="34" spans="1:1">
      <c r="A34" t="s">
        <v>138</v>
      </c>
    </row>
    <row r="35" spans="1:1">
      <c r="A35" t="s">
        <v>139</v>
      </c>
    </row>
    <row r="36" spans="1:1">
      <c r="A36" t="s">
        <v>140</v>
      </c>
    </row>
    <row r="37" spans="1:1">
      <c r="A37" t="s">
        <v>141</v>
      </c>
    </row>
    <row r="38" spans="1:1">
      <c r="A38" t="s">
        <v>142</v>
      </c>
    </row>
    <row r="39" spans="1:1">
      <c r="A39" t="s">
        <v>143</v>
      </c>
    </row>
    <row r="40" spans="1:1">
      <c r="A40" t="s">
        <v>144</v>
      </c>
    </row>
    <row r="41" spans="1:1">
      <c r="A41" t="s">
        <v>145</v>
      </c>
    </row>
    <row r="42" spans="1:1">
      <c r="A42" t="s">
        <v>146</v>
      </c>
    </row>
    <row r="43" spans="1:1">
      <c r="A43" t="s">
        <v>147</v>
      </c>
    </row>
    <row r="44" spans="1:1">
      <c r="A44" t="s">
        <v>148</v>
      </c>
    </row>
    <row r="45" spans="1:1">
      <c r="A45" t="s">
        <v>149</v>
      </c>
    </row>
    <row r="46" spans="1:1">
      <c r="A46" t="s">
        <v>150</v>
      </c>
    </row>
    <row r="47" spans="1:1">
      <c r="A47" t="s">
        <v>151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様式１</vt:lpstr>
      <vt:lpstr>集計ファイル【入力不要】</vt:lpstr>
      <vt:lpstr>記入例</vt:lpstr>
      <vt:lpstr>Sheet1</vt:lpstr>
      <vt:lpstr>記入例!Print_Area</vt:lpstr>
      <vt:lpstr>集計ファイル【入力不要】!Print_Area</vt:lpstr>
      <vt:lpstr>様式１!Print_Area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令和８年度事業計画書（設備）</dc:title>
  <dc:subject/>
  <dc:creator/>
  <cp:keywords/>
  <dc:description/>
  <cp:lastModifiedBy/>
  <cp:revision>1</cp:revision>
  <dcterms:created xsi:type="dcterms:W3CDTF">2026-03-30T04:29:49Z</dcterms:created>
  <dcterms:modified xsi:type="dcterms:W3CDTF">2026-03-30T04:30:14Z</dcterms:modified>
  <cp:category/>
  <cp:contentStatus/>
</cp:coreProperties>
</file>