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esktop\"/>
    </mc:Choice>
  </mc:AlternateContent>
  <xr:revisionPtr revIDLastSave="0" documentId="13_ncr:1_{BCD6770C-0CCB-40E8-B5AB-F8516268B85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23" i="12" l="1"/>
  <c r="AA32" i="12"/>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BE35" i="10"/>
  <c r="BE34" i="10"/>
  <c r="C34" i="10"/>
  <c r="C35" i="10" s="1"/>
  <c r="C36"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<sst xmlns="http://schemas.openxmlformats.org/spreadsheetml/2006/main" count="1147" uniqueCount="573">
  <si>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</si>
  <si>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</si>
  <si>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</si>
  <si>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</si>
  <si>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</si>
  <si>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</si>
  <si>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</si>
  <si>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</si>
  <si>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</si>
  <si>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</si>
  <si>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</si>
  <si>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</si>
  <si>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</si>
  <si>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</si>
  <si>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</si>
  <si>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</si>
  <si>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</si>
  <si>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</si>
  <si>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</si>
  <si>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</si>
  <si>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</si>
  <si>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</si>
  <si>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</si>
  <si>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</si>
  <si>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</si>
  <si>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</si>
  <si>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</si>
  <si>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</si>
  <si>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</si>
  <si>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</si>
  <si>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</si>
  <si>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</si>
  <si>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</si>
  <si>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</si>
  <si>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</si>
  <si>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</si>
  <si>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</si>
  <si>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</si>
  <si>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</si>
  <si>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</si>
  <si>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</si>
  <si>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</si>
  <si>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</si>
  <si>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</si>
  <si>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</si>
  <si>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</si>
  <si>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</si>
  <si>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</si>
  <si>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</si>
  <si>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</si>
  <si>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</si>
  <si>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</si>
  <si>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</si>
  <si>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</si>
  <si>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</si>
  <si>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</si>
  <si>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</si>
  <si>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</si>
  <si>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</si>
  <si>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</si>
  <si>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</si>
  <si>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</si>
  <si>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</si>
  <si>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</si>
  <si>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</si>
  <si>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</si>
  <si>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</si>
  <si>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</si>
  <si>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</si>
  <si>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</si>
  <si>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</si>
  <si>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</si>
  <si>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</si>
  <si>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</si>
  <si>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</si>
  <si>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</si>
  <si>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</si>
  <si>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</si>
  <si>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</si>
  <si>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</si>
  <si>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</si>
  <si>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</si>
  <si>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</si>
  <si>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</si>
  <si>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</si>
  <si>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</si>
  <si>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</si>
  <si>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</si>
  <si>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</si>
  <si>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</si>
  <si>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</si>
  <si>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</si>
  <si>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</si>
  <si>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</si>
  <si>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上野村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</si>
  <si>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</si>
  <si>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</si>
  <si>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</si>
  <si>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</si>
  <si>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</si>
  <si>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</si>
  <si>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</si>
  <si>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</si>
  <si>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</si>
  <si>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</si>
  <si>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</si>
  <si>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</si>
  <si>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</si>
  <si>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</si>
  <si>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</si>
  <si>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</si>
  <si>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</si>
  <si>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</si>
  <si>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</si>
  <si>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</si>
  <si>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</si>
  <si>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</si>
  <si>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</si>
  <si>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</si>
  <si>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</si>
  <si>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</si>
  <si>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</si>
  <si>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</si>
  <si>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</si>
  <si>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</si>
  <si>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</si>
  <si>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</si>
  <si>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</si>
  <si>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</si>
  <si>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</si>
  <si>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</si>
  <si>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</si>
  <si>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</si>
  <si>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</si>
  <si>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</si>
  <si>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</si>
  <si>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</si>
  <si>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</si>
  <si>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</si>
  <si>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</si>
  <si>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</si>
  <si>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</si>
  <si>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</si>
  <si>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</si>
  <si>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</si>
  <si>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</si>
  <si>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</si>
  <si>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</si>
  <si>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</si>
  <si>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</si>
  <si>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</si>
  <si>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</si>
  <si>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</si>
  <si>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</si>
  <si>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</si>
  <si>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</si>
  <si>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</si>
  <si>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</si>
  <si>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</si>
  <si>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</si>
  <si>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</si>
  <si>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</si>
  <si>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</si>
  <si>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</si>
  <si>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</si>
  <si>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</si>
  <si>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</si>
  <si>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</si>
  <si>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</si>
  <si>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</si>
  <si>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</si>
  <si>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</si>
  <si>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</si>
  <si>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</si>
  <si>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</si>
  <si>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</si>
  <si>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</si>
  <si>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</si>
  <si>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</si>
  <si>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</si>
  <si>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</si>
  <si>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</si>
  <si>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</si>
  <si>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</si>
  <si>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</si>
  <si>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</si>
  <si>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</si>
  <si>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</si>
  <si>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</si>
  <si>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</si>
  <si>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</si>
  <si>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</si>
  <si>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</si>
  <si>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</si>
  <si>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</si>
  <si>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</si>
  <si>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</si>
  <si>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</si>
  <si>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</si>
  <si>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</si>
  <si>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</si>
  <si>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</si>
  <si>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群馬県上野村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</si>
  <si>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</si>
  <si>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</si>
  <si>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</si>
  <si>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</si>
  <si>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</si>
  <si>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</si>
  <si>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</si>
  <si>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</si>
  <si>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</si>
  <si>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</si>
  <si>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</si>
  <si>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</si>
  <si>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</si>
  <si>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</si>
  <si>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</si>
  <si>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</si>
  <si>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</si>
  <si>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</si>
  <si>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</si>
  <si>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</si>
  <si>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</si>
  <si>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</si>
  <si>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</si>
  <si>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</si>
  <si>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</si>
  <si>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</si>
  <si>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</si>
  <si>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</si>
  <si>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</si>
  <si>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</si>
  <si>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</si>
  <si>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</si>
  <si>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</si>
  <si>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</si>
  <si>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</si>
  <si>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</si>
  <si>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</si>
  <si>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</si>
  <si>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</si>
  <si>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</si>
  <si>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</si>
  <si>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</si>
  <si>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</si>
  <si>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</si>
  <si>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</si>
  <si>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</si>
  <si>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</si>
  <si>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</si>
  <si>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</si>
  <si>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</si>
  <si>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</si>
  <si>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</si>
  <si>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</si>
  <si>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</si>
  <si>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</si>
  <si>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</si>
  <si>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</si>
  <si>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</si>
  <si>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</si>
  <si>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</si>
  <si>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</si>
  <si>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</si>
  <si>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</si>
  <si>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</si>
  <si>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</si>
  <si>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</si>
  <si>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</si>
  <si>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</si>
  <si>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</si>
  <si>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</si>
  <si>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</si>
  <si>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</si>
  <si>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</si>
  <si>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</si>
  <si>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</si>
  <si>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</si>
  <si>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</si>
  <si>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</si>
  <si>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</si>
  <si>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</si>
  <si>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</si>
  <si>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</si>
  <si>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</si>
  <si>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</si>
  <si>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</si>
  <si>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</si>
  <si>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</si>
  <si>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</si>
  <si>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</si>
  <si>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</si>
  <si>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</si>
  <si>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</si>
  <si>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</si>
  <si>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</si>
  <si>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</si>
  <si>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</si>
  <si>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</si>
  <si>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</si>
  <si>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</si>
  <si>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</si>
  <si>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</si>
  <si>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</si>
  <si>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</si>
  <si>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</si>
  <si>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</si>
  <si>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</si>
  <si>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</si>
  <si>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</si>
  <si>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</si>
  <si>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</si>
  <si>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</si>
  <si>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</si>
  <si>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</si>
  <si>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</si>
  <si>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</si>
  <si>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</si>
  <si>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</si>
  <si>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</si>
  <si>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</si>
  <si>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</si>
  <si>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</si>
  <si>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</si>
  <si>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</si>
  <si>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</si>
  <si>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</si>
  <si>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</si>
  <si>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</si>
  <si>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</si>
  <si>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</si>
  <si>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</si>
  <si>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</si>
  <si>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</si>
  <si>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</si>
  <si>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</si>
  <si>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</si>
  <si>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</si>
  <si>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</si>
  <si>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</si>
  <si>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</si>
  <si>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</si>
  <si>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</si>
  <si>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</si>
  <si>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</si>
  <si>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</si>
  <si>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</si>
  <si>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</si>
  <si>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</si>
  <si>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</si>
  <si>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</si>
  <si>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</si>
  <si>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群馬県上野村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</si>
  <si>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</si>
  <si>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</si>
  <si>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</si>
  <si>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</si>
  <si>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</si>
  <si>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</si>
  <si>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</si>
  <si>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</si>
  <si>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</si>
  <si>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</si>
  <si>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</si>
  <si>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</si>
  <si>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</si>
  <si>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</si>
  <si>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</si>
  <si>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</si>
  <si>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</si>
  <si>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</si>
  <si>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</si>
  <si>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</si>
  <si>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へき地診療所事業特別会計</t>
    <phoneticPr fontId="5"/>
  </si>
  <si>
    <t>上野村産業振興事業特別会計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</si>
  <si>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</si>
  <si>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</si>
  <si>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</si>
  <si>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</si>
  <si>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</si>
  <si>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</si>
  <si>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</si>
  <si>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</si>
  <si>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</si>
  <si>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</si>
  <si>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</si>
  <si>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</si>
  <si>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</si>
  <si>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</si>
  <si>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</si>
  <si>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上野村後期高齢者医療特別会計</t>
    <phoneticPr fontId="5"/>
  </si>
  <si>
    <t>簡易水道事業会計</t>
    <phoneticPr fontId="5"/>
  </si>
  <si>
    <t>法適用企業</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</si>
  <si>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</si>
  <si>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</si>
  <si>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</si>
  <si>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</si>
  <si>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</si>
  <si>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</si>
  <si>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</si>
  <si>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</si>
  <si>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</si>
  <si>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</si>
  <si>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</si>
  <si>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</si>
  <si>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</si>
  <si>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</si>
  <si>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</si>
  <si>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</si>
  <si>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</si>
  <si>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</si>
  <si>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</si>
  <si>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</si>
  <si>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</si>
  <si>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</si>
  <si>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</si>
  <si>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</si>
  <si>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</si>
  <si>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</si>
  <si>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</si>
  <si>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</si>
  <si>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</si>
  <si>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</si>
  <si>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</si>
  <si>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</si>
  <si>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</si>
  <si>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</si>
  <si>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</si>
  <si>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</si>
  <si>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</si>
  <si>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</si>
  <si>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</si>
  <si>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</si>
  <si>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</si>
  <si>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</si>
  <si>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</si>
  <si>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</si>
  <si>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</si>
  <si>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</si>
  <si>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</si>
  <si>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</si>
  <si>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</si>
  <si>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</si>
  <si>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</si>
  <si>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</si>
  <si>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</si>
  <si>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</si>
  <si>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</si>
  <si>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</si>
  <si>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</si>
  <si>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</si>
  <si>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</si>
  <si>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</si>
  <si>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</si>
  <si>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</si>
  <si>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</si>
  <si>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</si>
  <si>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</si>
  <si>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</si>
  <si>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</si>
  <si>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</si>
  <si>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</si>
  <si>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</si>
  <si>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</si>
  <si>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</si>
  <si>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</si>
  <si>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</si>
  <si>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</si>
  <si>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</si>
  <si>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</si>
  <si>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</si>
  <si>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</si>
  <si>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</si>
  <si>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</si>
  <si>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</si>
  <si>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</si>
  <si>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</si>
  <si>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</si>
  <si>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</si>
  <si>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</si>
  <si>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</si>
  <si>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</si>
  <si>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</si>
  <si>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</si>
  <si>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</si>
  <si>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</si>
  <si>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</si>
  <si>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</si>
  <si>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</si>
  <si>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</si>
  <si>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</si>
  <si>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</si>
  <si>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</si>
  <si>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</si>
  <si>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</si>
  <si>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</si>
  <si>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</si>
  <si>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</si>
  <si>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</si>
  <si>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</si>
  <si>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</si>
  <si>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</si>
  <si>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</si>
  <si>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</si>
  <si>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</si>
  <si>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</si>
  <si>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</si>
  <si>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</si>
  <si>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</si>
  <si>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</si>
  <si>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</si>
  <si>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</si>
  <si>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</si>
  <si>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</si>
  <si>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</si>
  <si>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</si>
  <si>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</si>
  <si>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</si>
  <si>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</si>
  <si>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</si>
  <si>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</si>
  <si>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</si>
  <si>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</si>
  <si>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</si>
  <si>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</si>
  <si>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</si>
  <si>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</si>
  <si>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</si>
  <si>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</si>
  <si>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5.99</t>
  </si>
  <si>
    <t>▲ 15.51</t>
  </si>
  <si>
    <t>▲ 7.54</t>
  </si>
  <si>
    <t>上野村産業振興事業特別会計</t>
  </si>
  <si>
    <t>▲ 3.17</t>
  </si>
  <si>
    <t>▲ 3.18</t>
  </si>
  <si>
    <t>▲ 3.70</t>
  </si>
  <si>
    <t>▲ 2.59</t>
  </si>
  <si>
    <t>▲ 1.86</t>
  </si>
  <si>
    <t>一般会計</t>
  </si>
  <si>
    <t>簡易水道事業会計</t>
  </si>
  <si>
    <t>生活排水処理事業会計</t>
  </si>
  <si>
    <t>介護保険事業特別会計</t>
  </si>
  <si>
    <t>上野村後期高齢者医療特別会計</t>
  </si>
  <si>
    <t>国民健康保険事業特別会計</t>
  </si>
  <si>
    <t>へき地診療所事業特別会計</t>
  </si>
  <si>
    <t>▲ 0.17</t>
  </si>
  <si>
    <t>その他会計（赤字）</t>
  </si>
  <si>
    <t>その他会計（黒字）</t>
  </si>
  <si>
    <t>R02</t>
    <phoneticPr fontId="5"/>
  </si>
  <si>
    <t>R03</t>
    <phoneticPr fontId="5"/>
  </si>
  <si>
    <t>R04</t>
    <phoneticPr fontId="5"/>
  </si>
  <si>
    <t>R05</t>
    <phoneticPr fontId="5"/>
  </si>
  <si>
    <t>R06</t>
    <phoneticPr fontId="5"/>
  </si>
  <si>
    <t>国土保全基金</t>
  </si>
  <si>
    <t>村営住宅整備基金</t>
  </si>
  <si>
    <t>振興発展基金</t>
  </si>
  <si>
    <t>特用林産物生産施設維持管理基金</t>
  </si>
  <si>
    <t>土地開発基金</t>
  </si>
  <si>
    <t>上野振興公社</t>
  </si>
  <si>
    <t>慰霊の園</t>
  </si>
  <si>
    <t>上野村きのこセンター</t>
  </si>
  <si>
    <t>ゆーぱる上野</t>
  </si>
  <si>
    <t>－</t>
  </si>
  <si>
    <t>－</t>
    <phoneticPr fontId="2"/>
  </si>
  <si>
    <t>多野藤岡広域市町村圏振興整備組合</t>
  </si>
  <si>
    <t>多野藤岡医療事務市町村組合（病院事業会計）</t>
  </si>
  <si>
    <t>多野藤岡医療事務市町村組合（老健施設会計）</t>
  </si>
  <si>
    <t>群馬県市町村会館管理組合</t>
  </si>
  <si>
    <t>群馬県市町村総合事務組合</t>
  </si>
  <si>
    <t>群馬県後期高齢者医療広域連合（一般会計）</t>
  </si>
  <si>
    <t>群馬県後期高齢者医療広域連合（事業会計）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</si>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</sst>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3C8F-4AE4-B3DF-D094418882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853481</c:v>
                </c:pt>
                <c:pt idx="1">
                  <c:v>854018</c:v>
                </c:pt>
                <c:pt idx="2">
                  <c:v>940757</c:v>
                </c:pt>
                <c:pt idx="3">
                  <c:v>837066</c:v>
                </c:pt>
                <c:pt idx="4">
                  <c:v>1384096</c:v>
                </c:pt>
              </c:numCache>
            </c:numRef>
          </c:val>
          <c:smooth val="0"/>
          <c:extLst>
            <c:ext xmlns:c16="http://schemas.microsoft.com/office/drawing/2014/chart" uri="{C3380CC4-5D6E-409C-BE32-E72D297353CC}">
              <c16:uniqueId val="{00000001-3C8F-4AE4-B3DF-D094418882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10.48</c:v>
                </c:pt>
                <c:pt idx="1">
                  <c:v>5.13</c:v>
                </c:pt>
                <c:pt idx="2">
                  <c:v>16.2</c:v>
                </c:pt>
                <c:pt idx="3">
                  <c:v>7.7</c:v>
                </c:pt>
                <c:pt idx="4">
                  <c:v>6.66</c:v>
                </c:pt>
              </c:numCache>
            </c:numRef>
          </c:val>
          <c:extLst>
            <c:ext xmlns:c16="http://schemas.microsoft.com/office/drawing/2014/chart" uri="{C3380CC4-5D6E-409C-BE32-E72D297353CC}">
              <c16:uniqueId val="{00000000-3212-4BC0-9018-75563620E8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49.02</c:v>
                </c:pt>
                <c:pt idx="1">
                  <c:v>51.54</c:v>
                </c:pt>
                <c:pt idx="2">
                  <c:v>57.59</c:v>
                </c:pt>
                <c:pt idx="3">
                  <c:v>68.849999999999994</c:v>
                </c:pt>
                <c:pt idx="4">
                  <c:v>64.95</c:v>
                </c:pt>
              </c:numCache>
            </c:numRef>
          </c:val>
          <c:extLst>
            <c:ext xmlns:c16="http://schemas.microsoft.com/office/drawing/2014/chart" uri="{C3380CC4-5D6E-409C-BE32-E72D297353CC}">
              <c16:uniqueId val="{00000001-3212-4BC0-9018-75563620E8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c:v>
                </c:pt>
                <c:pt idx="1">
                  <c:v>-5.99</c:v>
                </c:pt>
                <c:pt idx="2">
                  <c:v>7.62</c:v>
                </c:pt>
                <c:pt idx="3">
                  <c:v>-15.51</c:v>
                </c:pt>
                <c:pt idx="4">
                  <c:v>-7.54</c:v>
                </c:pt>
              </c:numCache>
            </c:numRef>
          </c:val>
          <c:smooth val="0"/>
          <c:extLst>
            <c:ext xmlns:c16="http://schemas.microsoft.com/office/drawing/2014/chart" uri="{C3380CC4-5D6E-409C-BE32-E72D297353CC}">
              <c16:uniqueId val="{00000002-3212-4BC0-9018-75563620E8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2.13</c:v>
                </c:pt>
                <c:pt idx="2">
                  <c:v>#N/A</c:v>
                </c:pt>
                <c:pt idx="3">
                  <c:v>2.39</c:v>
                </c:pt>
                <c:pt idx="4">
                  <c:v>#N/A</c:v>
                </c:pt>
                <c:pt idx="5">
                  <c:v>2.88</c:v>
                </c:pt>
                <c:pt idx="6">
                  <c:v>#N/A</c:v>
                </c:pt>
                <c:pt idx="7">
                  <c:v>3.09</c:v>
                </c:pt>
                <c:pt idx="8">
                  <c:v>0</c:v>
                </c:pt>
                <c:pt idx="9">
                  <c:v>0</c:v>
                </c:pt>
              </c:numCache>
            </c:numRef>
          </c:val>
          <c:extLst>
            <c:ext xmlns:c16="http://schemas.microsoft.com/office/drawing/2014/chart" uri="{C3380CC4-5D6E-409C-BE32-E72D297353CC}">
              <c16:uniqueId val="{00000000-D764-4C73-8669-D08F246561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64-4C73-8669-D08F246561F3}"/>
            </c:ext>
          </c:extLst>
        </c:ser>
        <c:ser>
          <c:idx val="2"/>
          <c:order val="2"/>
          <c:tx>
            <c:strRef>
              <c:f>データシート!$A$29</c:f>
              <c:strCache>
                <c:ptCount val="1"/>
                <c:pt idx="0">
                  <c:v>へき地診療所事業特別会計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0.17</c:v>
                </c:pt>
                <c:pt idx="1">
                  <c:v>#N/A</c:v>
                </c:pt>
                <c:pt idx="2">
                  <c:v>#N/A</c:v>
                </c:pt>
                <c:pt idx="3">
                  <c:v>0.04</c:v>
                </c:pt>
                <c:pt idx="4">
                  <c:v>#N/A</c:v>
                </c:pt>
                <c:pt idx="5">
                  <c:v>0.18</c:v>
                </c:pt>
                <c:pt idx="6">
                  <c:v>#N/A</c:v>
                </c:pt>
                <c:pt idx="7">
                  <c:v>0.03</c:v>
                </c:pt>
                <c:pt idx="8">
                  <c:v>#N/A</c:v>
                </c:pt>
                <c:pt idx="9">
                  <c:v>0.04</c:v>
                </c:pt>
              </c:numCache>
            </c:numRef>
          </c:val>
          <c:extLst>
            <c:ext xmlns:c16="http://schemas.microsoft.com/office/drawing/2014/chart" uri="{C3380CC4-5D6E-409C-BE32-E72D297353CC}">
              <c16:uniqueId val="{00000002-D764-4C73-8669-D08F246561F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0.09</c:v>
                </c:pt>
                <c:pt idx="4">
                  <c:v>#N/A</c:v>
                </c:pt>
                <c:pt idx="5">
                  <c:v>0.05</c:v>
                </c:pt>
                <c:pt idx="6">
                  <c:v>#N/A</c:v>
                </c:pt>
                <c:pt idx="7">
                  <c:v>0.19</c:v>
                </c:pt>
                <c:pt idx="8">
                  <c:v>#N/A</c:v>
                </c:pt>
                <c:pt idx="9">
                  <c:v>0.16</c:v>
                </c:pt>
              </c:numCache>
            </c:numRef>
          </c:val>
          <c:extLst>
            <c:ext xmlns:c16="http://schemas.microsoft.com/office/drawing/2014/chart" uri="{C3380CC4-5D6E-409C-BE32-E72D297353CC}">
              <c16:uniqueId val="{00000003-D764-4C73-8669-D08F246561F3}"/>
            </c:ext>
          </c:extLst>
        </c:ser>
        <c:ser>
          <c:idx val="4"/>
          <c:order val="4"/>
          <c:tx>
            <c:strRef>
              <c:f>データシート!$A$31</c:f>
              <c:strCache>
                <c:ptCount val="1"/>
                <c:pt idx="0">
                  <c:v>上野村後期高齢者医療特別会計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0.11</c:v>
                </c:pt>
                <c:pt idx="4">
                  <c:v>#N/A</c:v>
                </c:pt>
                <c:pt idx="5">
                  <c:v>0.03</c:v>
                </c:pt>
                <c:pt idx="6">
                  <c:v>#N/A</c:v>
                </c:pt>
                <c:pt idx="7">
                  <c:v>0.31</c:v>
                </c:pt>
                <c:pt idx="8">
                  <c:v>#N/A</c:v>
                </c:pt>
                <c:pt idx="9">
                  <c:v>0.18</c:v>
                </c:pt>
              </c:numCache>
            </c:numRef>
          </c:val>
          <c:extLst>
            <c:ext xmlns:c16="http://schemas.microsoft.com/office/drawing/2014/chart" uri="{C3380CC4-5D6E-409C-BE32-E72D297353CC}">
              <c16:uniqueId val="{00000004-D764-4C73-8669-D08F246561F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1.93</c:v>
                </c:pt>
                <c:pt idx="4">
                  <c:v>#N/A</c:v>
                </c:pt>
                <c:pt idx="5">
                  <c:v>2.78</c:v>
                </c:pt>
                <c:pt idx="6">
                  <c:v>#N/A</c:v>
                </c:pt>
                <c:pt idx="7">
                  <c:v>2.08</c:v>
                </c:pt>
                <c:pt idx="8">
                  <c:v>#N/A</c:v>
                </c:pt>
                <c:pt idx="9">
                  <c:v>0.61</c:v>
                </c:pt>
              </c:numCache>
            </c:numRef>
          </c:val>
          <c:extLst>
            <c:ext xmlns:c16="http://schemas.microsoft.com/office/drawing/2014/chart" uri="{C3380CC4-5D6E-409C-BE32-E72D297353CC}">
              <c16:uniqueId val="{00000005-D764-4C73-8669-D08F246561F3}"/>
            </c:ext>
          </c:extLst>
        </c:ser>
        <c:ser>
          <c:idx val="6"/>
          <c:order val="6"/>
          <c:tx>
            <c:strRef>
              <c:f>データシート!$A$33</c:f>
              <c:strCache>
                <c:ptCount val="1"/>
                <c:pt idx="0">
                  <c:v>生活排水処理事業会計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1.59</c:v>
                </c:pt>
              </c:numCache>
            </c:numRef>
          </c:val>
          <c:extLst>
            <c:ext xmlns:c16="http://schemas.microsoft.com/office/drawing/2014/chart" uri="{C3380CC4-5D6E-409C-BE32-E72D297353CC}">
              <c16:uniqueId val="{00000006-D764-4C73-8669-D08F246561F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3.08</c:v>
                </c:pt>
              </c:numCache>
            </c:numRef>
          </c:val>
          <c:extLst>
            <c:ext xmlns:c16="http://schemas.microsoft.com/office/drawing/2014/chart" uri="{C3380CC4-5D6E-409C-BE32-E72D297353CC}">
              <c16:uniqueId val="{00000007-D764-4C73-8669-D08F246561F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13.83</c:v>
                </c:pt>
                <c:pt idx="2">
                  <c:v>#N/A</c:v>
                </c:pt>
                <c:pt idx="3">
                  <c:v>4.96</c:v>
                </c:pt>
                <c:pt idx="4">
                  <c:v>#N/A</c:v>
                </c:pt>
                <c:pt idx="5">
                  <c:v>15.83</c:v>
                </c:pt>
                <c:pt idx="6">
                  <c:v>#N/A</c:v>
                </c:pt>
                <c:pt idx="7">
                  <c:v>7.5</c:v>
                </c:pt>
                <c:pt idx="8">
                  <c:v>#N/A</c:v>
                </c:pt>
                <c:pt idx="9">
                  <c:v>6.34</c:v>
                </c:pt>
              </c:numCache>
            </c:numRef>
          </c:val>
          <c:extLst>
            <c:ext xmlns:c16="http://schemas.microsoft.com/office/drawing/2014/chart" uri="{C3380CC4-5D6E-409C-BE32-E72D297353CC}">
              <c16:uniqueId val="{00000008-D764-4C73-8669-D08F246561F3}"/>
            </c:ext>
          </c:extLst>
        </c:ser>
        <c:ser>
          <c:idx val="9"/>
          <c:order val="9"/>
          <c:tx>
            <c:strRef>
              <c:f>データシート!$A$36</c:f>
              <c:strCache>
                <c:ptCount val="1"/>
                <c:pt idx="0">
                  <c:v>上野村産業振興事業特別会計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3.17</c:v>
                </c:pt>
                <c:pt idx="1">
                  <c:v>#N/A</c:v>
                </c:pt>
                <c:pt idx="2">
                  <c:v>3.18</c:v>
                </c:pt>
                <c:pt idx="3">
                  <c:v>#N/A</c:v>
                </c:pt>
                <c:pt idx="4">
                  <c:v>3.7</c:v>
                </c:pt>
                <c:pt idx="5">
                  <c:v>#N/A</c:v>
                </c:pt>
                <c:pt idx="6">
                  <c:v>2.59</c:v>
                </c:pt>
                <c:pt idx="7">
                  <c:v>#N/A</c:v>
                </c:pt>
                <c:pt idx="8">
                  <c:v>1.86</c:v>
                </c:pt>
                <c:pt idx="9">
                  <c:v>#N/A</c:v>
                </c:pt>
              </c:numCache>
            </c:numRef>
          </c:val>
          <c:extLst>
            <c:ext xmlns:c16="http://schemas.microsoft.com/office/drawing/2014/chart" uri="{C3380CC4-5D6E-409C-BE32-E72D297353CC}">
              <c16:uniqueId val="{00000009-D764-4C73-8669-D08F246561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c:v>
                </c:pt>
                <c:pt idx="5">
                  <c:v>319</c:v>
                </c:pt>
                <c:pt idx="8">
                  <c:v>260</c:v>
                </c:pt>
                <c:pt idx="11">
                  <c:v>213</c:v>
                </c:pt>
                <c:pt idx="14">
                  <c:v>281</c:v>
                </c:pt>
              </c:numCache>
            </c:numRef>
          </c:val>
          <c:extLst>
            <c:ext xmlns:c16="http://schemas.microsoft.com/office/drawing/2014/chart" uri="{C3380CC4-5D6E-409C-BE32-E72D297353CC}">
              <c16:uniqueId val="{00000000-B0AA-47EF-A850-5B6173B3B4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AA-47EF-A850-5B6173B3B4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AA-47EF-A850-5B6173B3B4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15</c:v>
                </c:pt>
                <c:pt idx="9">
                  <c:v>13</c:v>
                </c:pt>
                <c:pt idx="12">
                  <c:v>13</c:v>
                </c:pt>
              </c:numCache>
            </c:numRef>
          </c:val>
          <c:extLst>
            <c:ext xmlns:c16="http://schemas.microsoft.com/office/drawing/2014/chart" uri="{C3380CC4-5D6E-409C-BE32-E72D297353CC}">
              <c16:uniqueId val="{00000003-B0AA-47EF-A850-5B6173B3B4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c:v>
                </c:pt>
                <c:pt idx="3">
                  <c:v>8</c:v>
                </c:pt>
                <c:pt idx="6">
                  <c:v>8</c:v>
                </c:pt>
                <c:pt idx="9">
                  <c:v>7</c:v>
                </c:pt>
                <c:pt idx="12">
                  <c:v>8</c:v>
                </c:pt>
              </c:numCache>
            </c:numRef>
          </c:val>
          <c:extLst>
            <c:ext xmlns:c16="http://schemas.microsoft.com/office/drawing/2014/chart" uri="{C3380CC4-5D6E-409C-BE32-E72D297353CC}">
              <c16:uniqueId val="{00000004-B0AA-47EF-A850-5B6173B3B4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AA-47EF-A850-5B6173B3B4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AA-47EF-A850-5B6173B3B4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c:v>
                </c:pt>
                <c:pt idx="3">
                  <c:v>396</c:v>
                </c:pt>
                <c:pt idx="6">
                  <c:v>305</c:v>
                </c:pt>
                <c:pt idx="9">
                  <c:v>248</c:v>
                </c:pt>
                <c:pt idx="12">
                  <c:v>348</c:v>
                </c:pt>
              </c:numCache>
            </c:numRef>
          </c:val>
          <c:extLst>
            <c:ext xmlns:c16="http://schemas.microsoft.com/office/drawing/2014/chart" uri="{C3380CC4-5D6E-409C-BE32-E72D297353CC}">
              <c16:uniqueId val="{00000007-B0AA-47EF-A850-5B6173B3B4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c:v>
                </c:pt>
                <c:pt idx="2">
                  <c:v>#N/A</c:v>
                </c:pt>
                <c:pt idx="3">
                  <c:v>#N/A</c:v>
                </c:pt>
                <c:pt idx="4">
                  <c:v>99</c:v>
                </c:pt>
                <c:pt idx="5">
                  <c:v>#N/A</c:v>
                </c:pt>
                <c:pt idx="6">
                  <c:v>#N/A</c:v>
                </c:pt>
                <c:pt idx="7">
                  <c:v>68</c:v>
                </c:pt>
                <c:pt idx="8">
                  <c:v>#N/A</c:v>
                </c:pt>
                <c:pt idx="9">
                  <c:v>#N/A</c:v>
                </c:pt>
                <c:pt idx="10">
                  <c:v>55</c:v>
                </c:pt>
                <c:pt idx="11">
                  <c:v>#N/A</c:v>
                </c:pt>
                <c:pt idx="12">
                  <c:v>#N/A</c:v>
                </c:pt>
                <c:pt idx="13">
                  <c:v>88</c:v>
                </c:pt>
                <c:pt idx="14">
                  <c:v>#N/A</c:v>
                </c:pt>
              </c:numCache>
            </c:numRef>
          </c:val>
          <c:smooth val="0"/>
          <c:extLst>
            <c:ext xmlns:c16="http://schemas.microsoft.com/office/drawing/2014/chart" uri="{C3380CC4-5D6E-409C-BE32-E72D297353CC}">
              <c16:uniqueId val="{00000008-B0AA-47EF-A850-5B6173B3B4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2723</c:v>
                </c:pt>
                <c:pt idx="5">
                  <c:v>3938</c:v>
                </c:pt>
                <c:pt idx="8">
                  <c:v>4164</c:v>
                </c:pt>
                <c:pt idx="11">
                  <c:v>3354</c:v>
                </c:pt>
                <c:pt idx="14">
                  <c:v>3539</c:v>
                </c:pt>
              </c:numCache>
            </c:numRef>
          </c:val>
          <c:extLst>
            <c:ext xmlns:c16="http://schemas.microsoft.com/office/drawing/2014/chart" uri="{C3380CC4-5D6E-409C-BE32-E72D297353CC}">
              <c16:uniqueId val="{00000000-3654-40CA-B126-31F1F55B3A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654-40CA-B126-31F1F55B3A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5523</c:v>
                </c:pt>
                <c:pt idx="5">
                  <c:v>5676</c:v>
                </c:pt>
                <c:pt idx="8">
                  <c:v>5638</c:v>
                </c:pt>
                <c:pt idx="11">
                  <c:v>5872</c:v>
                </c:pt>
                <c:pt idx="14">
                  <c:v>5847</c:v>
                </c:pt>
              </c:numCache>
            </c:numRef>
          </c:val>
          <c:extLst>
            <c:ext xmlns:c16="http://schemas.microsoft.com/office/drawing/2014/chart" uri="{C3380CC4-5D6E-409C-BE32-E72D297353CC}">
              <c16:uniqueId val="{00000002-3654-40CA-B126-31F1F55B3A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54-40CA-B126-31F1F55B3A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54-40CA-B126-31F1F55B3A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3654-40CA-B126-31F1F55B3A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c:v>
                </c:pt>
                <c:pt idx="3">
                  <c:v>163</c:v>
                </c:pt>
                <c:pt idx="6">
                  <c:v>263</c:v>
                </c:pt>
                <c:pt idx="9">
                  <c:v>220</c:v>
                </c:pt>
                <c:pt idx="12">
                  <c:v>221</c:v>
                </c:pt>
              </c:numCache>
            </c:numRef>
          </c:val>
          <c:extLst>
            <c:ext xmlns:c16="http://schemas.microsoft.com/office/drawing/2014/chart" uri="{C3380CC4-5D6E-409C-BE32-E72D297353CC}">
              <c16:uniqueId val="{00000006-3654-40CA-B126-31F1F55B3A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c:v>
                </c:pt>
                <c:pt idx="3">
                  <c:v>123</c:v>
                </c:pt>
                <c:pt idx="6">
                  <c:v>114</c:v>
                </c:pt>
                <c:pt idx="9">
                  <c:v>108</c:v>
                </c:pt>
                <c:pt idx="12">
                  <c:v>127</c:v>
                </c:pt>
              </c:numCache>
            </c:numRef>
          </c:val>
          <c:extLst>
            <c:ext xmlns:c16="http://schemas.microsoft.com/office/drawing/2014/chart" uri="{C3380CC4-5D6E-409C-BE32-E72D297353CC}">
              <c16:uniqueId val="{00000007-3654-40CA-B126-31F1F55B3A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c:v>
                </c:pt>
                <c:pt idx="3">
                  <c:v>88</c:v>
                </c:pt>
                <c:pt idx="6">
                  <c:v>89</c:v>
                </c:pt>
                <c:pt idx="9">
                  <c:v>89</c:v>
                </c:pt>
                <c:pt idx="12">
                  <c:v>82</c:v>
                </c:pt>
              </c:numCache>
            </c:numRef>
          </c:val>
          <c:extLst>
            <c:ext xmlns:c16="http://schemas.microsoft.com/office/drawing/2014/chart" uri="{C3380CC4-5D6E-409C-BE32-E72D297353CC}">
              <c16:uniqueId val="{00000008-3654-40CA-B126-31F1F55B3A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54-40CA-B126-31F1F55B3A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3135</c:v>
                </c:pt>
                <c:pt idx="3">
                  <c:v>3634</c:v>
                </c:pt>
                <c:pt idx="6">
                  <c:v>3945</c:v>
                </c:pt>
                <c:pt idx="9">
                  <c:v>4070</c:v>
                </c:pt>
                <c:pt idx="12">
                  <c:v>4372</c:v>
                </c:pt>
              </c:numCache>
            </c:numRef>
          </c:val>
          <c:extLst>
            <c:ext xmlns:c16="http://schemas.microsoft.com/office/drawing/2014/chart" uri="{C3380CC4-5D6E-409C-BE32-E72D297353CC}">
              <c16:uniqueId val="{0000000A-3654-40CA-B126-31F1F55B3A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54-40CA-B126-31F1F55B3A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963</c:v>
                </c:pt>
                <c:pt idx="1">
                  <c:v>1112</c:v>
                </c:pt>
                <c:pt idx="2">
                  <c:v>1097</c:v>
                </c:pt>
              </c:numCache>
            </c:numRef>
          </c:val>
          <c:extLst>
            <c:ext xmlns:c16="http://schemas.microsoft.com/office/drawing/2014/chart" uri="{C3380CC4-5D6E-409C-BE32-E72D297353CC}">
              <c16:uniqueId val="{00000000-CB0B-4BB0-BEA6-ACDE1A340B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461</c:v>
                </c:pt>
                <c:pt idx="1">
                  <c:v>441</c:v>
                </c:pt>
                <c:pt idx="2">
                  <c:v>428</c:v>
                </c:pt>
              </c:numCache>
            </c:numRef>
          </c:val>
          <c:extLst>
            <c:ext xmlns:c16="http://schemas.microsoft.com/office/drawing/2014/chart" uri="{C3380CC4-5D6E-409C-BE32-E72D297353CC}">
              <c16:uniqueId val="{00000001-CB0B-4BB0-BEA6-ACDE1A340B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4039</c:v>
                </c:pt>
                <c:pt idx="1">
                  <c:v>4114</c:v>
                </c:pt>
                <c:pt idx="2">
                  <c:v>4128</c:v>
                </c:pt>
              </c:numCache>
            </c:numRef>
          </c:val>
          <c:extLst>
            <c:ext xmlns:c16="http://schemas.microsoft.com/office/drawing/2014/chart" uri="{C3380CC4-5D6E-409C-BE32-E72D297353CC}">
              <c16:uniqueId val="{00000002-CB0B-4BB0-BEA6-ACDE1A340B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等の充当可能財源などが比較的多く、平成２３年度以降は地方債発行を抑制し、借入金の減少と償還が進んでいたが、平成２８年度以降は交付税算入率の高い地方債の借入を継続して行っており、今後元利償還金は増額することが予想される。このため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満期一括償還地方債の償還の財源として減債基金の積立は行っていない。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等の充当可能財源などが比較的多く、平成２３年度以降は地方債発行を抑制し、借入金の減少と償還が進んでいたが、平成２８年度以降は地方債の借入を行っているため、将来負担額が増加することが予想される。このため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群馬県上野村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事業の再検討や経費削減等に努めたが、基金残高はやや減少した。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固定資産税収入の減少を補うだけの普通交付税の交付が見込めずに、一般財源の確保が今後益々厳しくなっていくことが予想される。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また固定資産の老朽化が進んでおり、改修並びに更新に係る費用が今後増加することが見込まれるため、基金の活用を見込んでいる。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公共施設の更新事業、本村の健全な自治存続と振興発展を推進するための事業等に充当した。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年度についても取り崩し額が少なかったため、残高は増加した。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条例に基づき適正に積立て管理を行い、計画的に公共施設の更新や、国土保全等に充当していく。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事業の再検討や経費削減等に努めたが、物価高騰等により事業費が増加もあり、基金残高はやや減少した。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特定目的基金の有効的な活用により一定の残高確保に努める。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地方債償還の財源に充当したため減少している。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条例に基づき適切な積立及び処分を行うものとする。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
989
181.85
4,069,455
3,917,760
112,483
1,688,500
4,372,144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東京電力神流川発電所の運転開始により、平成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年度から固定資産税収入については大幅に増額し、そこから毎年約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減少している状況である。財政力指数についても当時大きく上昇していたが、そこからは年々減少しており、後年度においても同様に減額してゆくと見込まれる。今後は、緊急に必要な事業を分別し、投資的経費や経常物件費を抑制する等、歳出の見直しを継続実施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39007</xdr:rowOff>
    </xdr:from>
    <xdr:to>
      <xdr:col>23</xdr:col>
      <xdr:colOff>133350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554107"/>
          <a:ext cx="0" cy="11547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125384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2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39007</xdr:rowOff>
    </xdr:from>
    <xdr:to>
      <xdr:col>24</xdr:col>
      <xdr:colOff>12700</xdr:colOff>
      <xdr:row>38</xdr:row>
      <xdr:rowOff>39007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55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73478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85164"/>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141514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3817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106136</xdr:rowOff>
    </xdr:from>
    <xdr:to>
      <xdr:col>15</xdr:col>
      <xdr:colOff>82550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783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96157</xdr:rowOff>
    </xdr:from>
    <xdr:to>
      <xdr:col>15</xdr:col>
      <xdr:colOff>133350</xdr:colOff>
      <xdr:row>44</xdr:row>
      <xdr:rowOff>26307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106136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1921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78922</xdr:rowOff>
    </xdr:from>
    <xdr:to>
      <xdr:col>11</xdr:col>
      <xdr:colOff>82550</xdr:colOff>
      <xdr:row>44</xdr:row>
      <xdr:rowOff>9072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22678</xdr:rowOff>
    </xdr:from>
    <xdr:to>
      <xdr:col>23</xdr:col>
      <xdr:colOff>184150</xdr:colOff>
      <xdr:row>38</xdr:row>
      <xdr:rowOff>124278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115405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5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55336</xdr:rowOff>
    </xdr:from>
    <xdr:to>
      <xdr:col>11</xdr:col>
      <xdr:colOff>82550</xdr:colOff>
      <xdr:row>36</xdr:row>
      <xdr:rowOff>156936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167113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大きな固定資産税収入のため、近年の数値は低く健全な値を示しているが、今後は固定資産税収入の減少により比率が上昇すると推測される。</a:t>
          </a:r>
        </a:p>
        <a:p>
          <a:r>
            <a:rPr kumimoji="1" lang="ja-JP" altLang="en-US" sz="1300">
              <a:latin typeface="ＭＳ Ｐゴシック" panose="020B0600070205080204" pitchFamily="50" charset="-128"/>
              <a:ea typeface="ＭＳ Ｐゴシック" panose="020B0600070205080204" pitchFamily="50" charset="-128"/>
            </a:rPr>
            <a:t>引き続き経常経費の削減につとめ、比率の維持に努める。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142029</xdr:rowOff>
    </xdr:from>
    <xdr:to>
      <xdr:col>23</xdr:col>
      <xdr:colOff>133350</xdr:colOff>
      <xdr:row>62</xdr:row>
      <xdr:rowOff>124883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29029"/>
          <a:ext cx="8382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60</xdr:row>
      <xdr:rowOff>142029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209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60</xdr:row>
      <xdr:rowOff>133985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008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61</xdr:row>
      <xdr:rowOff>107315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00877"/>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90610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91229</xdr:rowOff>
    </xdr:from>
    <xdr:to>
      <xdr:col>19</xdr:col>
      <xdr:colOff>184150</xdr:colOff>
      <xdr:row>61</xdr:row>
      <xdr:rowOff>21379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31556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47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23512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[1,417,235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大きく上回っている。これは物件費が要因となっており、主に産業振興関係各種事業を直営で行っているためである。一部事業の民営化を図っているものの近年は増加傾向である。必要な投資は行いつつ、今後も計画的に民間への移行を行うなど、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147047</xdr:rowOff>
    </xdr:from>
    <xdr:to>
      <xdr:col>23</xdr:col>
      <xdr:colOff>133350</xdr:colOff>
      <xdr:row>85</xdr:row>
      <xdr:rowOff>148231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720297"/>
          <a:ext cx="8382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46216</xdr:rowOff>
    </xdr:from>
    <xdr:to>
      <xdr:col>19</xdr:col>
      <xdr:colOff>133350</xdr:colOff>
      <xdr:row>85</xdr:row>
      <xdr:rowOff>148231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19466"/>
          <a:ext cx="889000" cy="10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35804</xdr:rowOff>
    </xdr:from>
    <xdr:to>
      <xdr:col>15</xdr:col>
      <xdr:colOff>82550</xdr:colOff>
      <xdr:row>85</xdr:row>
      <xdr:rowOff>46216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37604"/>
          <a:ext cx="889000" cy="18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10953</xdr:rowOff>
    </xdr:from>
    <xdr:to>
      <xdr:col>11</xdr:col>
      <xdr:colOff>31750</xdr:colOff>
      <xdr:row>84</xdr:row>
      <xdr:rowOff>35804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12753"/>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96247</xdr:rowOff>
    </xdr:from>
    <xdr:to>
      <xdr:col>23</xdr:col>
      <xdr:colOff>184150</xdr:colOff>
      <xdr:row>86</xdr:row>
      <xdr:rowOff>26397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68324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97431</xdr:rowOff>
    </xdr:from>
    <xdr:to>
      <xdr:col>19</xdr:col>
      <xdr:colOff>184150</xdr:colOff>
      <xdr:row>86</xdr:row>
      <xdr:rowOff>27581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12358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5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166866</xdr:rowOff>
    </xdr:from>
    <xdr:to>
      <xdr:col>15</xdr:col>
      <xdr:colOff>133350</xdr:colOff>
      <xdr:row>85</xdr:row>
      <xdr:rowOff>97016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81793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156454</xdr:rowOff>
    </xdr:from>
    <xdr:to>
      <xdr:col>11</xdr:col>
      <xdr:colOff>82550</xdr:colOff>
      <xdr:row>84</xdr:row>
      <xdr:rowOff>86604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71381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7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131603</xdr:rowOff>
    </xdr:from>
    <xdr:to>
      <xdr:col>7</xdr:col>
      <xdr:colOff>31750</xdr:colOff>
      <xdr:row>84</xdr:row>
      <xdr:rowOff>61753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6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46530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4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本村のラスパイレス指数は以前から低く推移しており、今後も均衡の原則に基づき、適正な給料水準を維持する。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82296</xdr:rowOff>
    </xdr:from>
    <xdr:to>
      <xdr:col>81</xdr:col>
      <xdr:colOff>44450</xdr:colOff>
      <xdr:row>86</xdr:row>
      <xdr:rowOff>145035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6996"/>
          <a:ext cx="8382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82296</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48513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93213"/>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48513</xdr:rowOff>
    </xdr:from>
    <xdr:to>
      <xdr:col>68</xdr:col>
      <xdr:colOff>152400</xdr:colOff>
      <xdr:row>86</xdr:row>
      <xdr:rowOff>67818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9321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94235</xdr:rowOff>
    </xdr:from>
    <xdr:to>
      <xdr:col>81</xdr:col>
      <xdr:colOff>95250</xdr:colOff>
      <xdr:row>87</xdr:row>
      <xdr:rowOff>24385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110762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31496</xdr:rowOff>
    </xdr:from>
    <xdr:to>
      <xdr:col>77</xdr:col>
      <xdr:colOff>95250</xdr:colOff>
      <xdr:row>86</xdr:row>
      <xdr:rowOff>133096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143273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4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169163</xdr:rowOff>
    </xdr:from>
    <xdr:to>
      <xdr:col>68</xdr:col>
      <xdr:colOff>203200</xdr:colOff>
      <xdr:row>86</xdr:row>
      <xdr:rowOff>99313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109490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17018</xdr:rowOff>
    </xdr:from>
    <xdr:to>
      <xdr:col>64</xdr:col>
      <xdr:colOff>152400</xdr:colOff>
      <xdr:row>86</xdr:row>
      <xdr:rowOff>118618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128795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3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本村は人口が少ないため、数値が大きくなってしまっている。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148738</xdr:rowOff>
    </xdr:from>
    <xdr:to>
      <xdr:col>81</xdr:col>
      <xdr:colOff>44450</xdr:colOff>
      <xdr:row>61</xdr:row>
      <xdr:rowOff>151554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07188"/>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168243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10004"/>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168243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73808"/>
          <a:ext cx="889000" cy="5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115358</xdr:rowOff>
    </xdr:from>
    <xdr:to>
      <xdr:col>68</xdr:col>
      <xdr:colOff>152400</xdr:colOff>
      <xdr:row>61</xdr:row>
      <xdr:rowOff>116363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7380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97938</xdr:rowOff>
    </xdr:from>
    <xdr:to>
      <xdr:col>81</xdr:col>
      <xdr:colOff>95250</xdr:colOff>
      <xdr:row>62</xdr:row>
      <xdr:rowOff>28088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70015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117443</xdr:rowOff>
    </xdr:from>
    <xdr:to>
      <xdr:col>73</xdr:col>
      <xdr:colOff>44450</xdr:colOff>
      <xdr:row>62</xdr:row>
      <xdr:rowOff>47593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32370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65563</xdr:rowOff>
    </xdr:from>
    <xdr:to>
      <xdr:col>64</xdr:col>
      <xdr:colOff>152400</xdr:colOff>
      <xdr:row>61</xdr:row>
      <xdr:rowOff>167163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151940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1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年度から地方債の借入を行わなかったため比率は低いものとなっているが、平成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年度以降は地方債の借入を行っているため、今後は実質公債費比率は上昇することが予想される。基金残高等も勘案し極力借入を抑えながら健全な財政運営を目指す。</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8636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6087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61722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3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81026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基金等の充当可能財源などが比較的多く、平成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年度以降は地方債発行を抑制し、借入金の減少と償還が進んでいるが、平成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年度からは再び地方債の発行を行っているため今後の状況に注視していく。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
989
181.85
4,069,455
3,917,760
112,483
1,688,500
4,372,144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給与水準は類似団体と比較しても低いが、産業振興事業に携わる職員を事業の民営化により削減していくことで人件費の更なる削減に努める。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10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57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127000</xdr:rowOff>
    </xdr:from>
    <xdr:to>
      <xdr:col>15</xdr:col>
      <xdr:colOff>98425</xdr:colOff>
      <xdr:row>34</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848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127000</xdr:rowOff>
    </xdr:from>
    <xdr:to>
      <xdr:col>11</xdr:col>
      <xdr:colOff>9525</xdr:colOff>
      <xdr:row>34</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84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76200</xdr:rowOff>
    </xdr:from>
    <xdr:to>
      <xdr:col>11</xdr:col>
      <xdr:colOff>60325</xdr:colOff>
      <xdr:row>34</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政策により将来に備えるための産業振興事業を各種行っているため、類似団体と比べて大きい数値となっている。事業の民間委託を進めたたことや、本年も観光誘客施設関係事業について外出の自粛もあり、経費が減少しているものもあるが、更なる民間への移行について検討を行うなど、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56134</xdr:rowOff>
    </xdr:from>
    <xdr:to>
      <xdr:col>82</xdr:col>
      <xdr:colOff>107950</xdr:colOff>
      <xdr:row>19</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136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56134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045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19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122428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1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51054</xdr:rowOff>
    </xdr:from>
    <xdr:to>
      <xdr:col>82</xdr:col>
      <xdr:colOff>158750</xdr:colOff>
      <xdr:row>19</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5334</xdr:rowOff>
    </xdr:from>
    <xdr:to>
      <xdr:col>78</xdr:col>
      <xdr:colOff>120650</xdr:colOff>
      <xdr:row>19</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91711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71628</xdr:rowOff>
    </xdr:from>
    <xdr:to>
      <xdr:col>65</xdr:col>
      <xdr:colOff>53975</xdr:colOff>
      <xdr:row>19</xdr:row>
      <xdr:rowOff>1778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158005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施策やコロナ対策関係支援策の実施により扶助費が高い傾向にある。現在の村の基礎をつくっていただいた高齢者への支援は必要不可欠であるが、今後、団塊世代の高齢化に伴い、上昇することが見込まれるため、新たな枠組みでの支援を検討す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199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22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220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今後も公営企業会計の健全化を図り、普通会計の負担を減らすよう努める。</a:t>
          </a:r>
        </a:p>
        <a:p>
          <a:r>
            <a:rPr kumimoji="1" lang="ja-JP" altLang="en-US" sz="1300">
              <a:latin typeface="ＭＳ Ｐゴシック" panose="020B0600070205080204" pitchFamily="50" charset="-128"/>
              <a:ea typeface="ＭＳ Ｐゴシック" panose="020B0600070205080204" pitchFamily="50" charset="-128"/>
            </a:rPr>
            <a:t>また、各種産業振興関係施設を持っているため、維持補修関係経費がやや増加傾向にあるため、経費節減等の対策を図る。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70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134620</xdr:rowOff>
    </xdr:from>
    <xdr:to>
      <xdr:col>73</xdr:col>
      <xdr:colOff>180975</xdr:colOff>
      <xdr:row>54</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134620</xdr:rowOff>
    </xdr:from>
    <xdr:to>
      <xdr:col>69</xdr:col>
      <xdr:colOff>92075</xdr:colOff>
      <xdr:row>55</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92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83820</xdr:rowOff>
    </xdr:from>
    <xdr:to>
      <xdr:col>69</xdr:col>
      <xdr:colOff>142875</xdr:colOff>
      <xdr:row>55</xdr:row>
      <xdr:rowOff>13970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24147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独自の子育て支援や定住対策等の政策による補助金を各種設置しているため増加傾向にあったが、効果が希薄なものについては統廃合を含めて年々規模が大きくならないよう、効果的な補助のみとし、今後も検討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165862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年度が公債費のピークであった。平成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年度以降は地方債の借入を行っており、増加している。今後も増加が見込まれるため数値に注視していく。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77</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9243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924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130811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029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78</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324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地方創生推進交付金事業やデジタル田園都市国家構想交付金事業に関する投資的事業が多くなっている。今後も緊急性のない事業等は検討し、補助金の活用や、計画を見直すなど後年に大きな負担を残さないよう努力す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105773</xdr:rowOff>
    </xdr:from>
    <xdr:to>
      <xdr:col>82</xdr:col>
      <xdr:colOff>107950</xdr:colOff>
      <xdr:row>76</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452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4535</xdr:rowOff>
    </xdr:from>
    <xdr:to>
      <xdr:col>78</xdr:col>
      <xdr:colOff>69850</xdr:colOff>
      <xdr:row>75</xdr:row>
      <xdr:rowOff>105773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63285"/>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48623</xdr:rowOff>
    </xdr:from>
    <xdr:to>
      <xdr:col>73</xdr:col>
      <xdr:colOff>180975</xdr:colOff>
      <xdr:row>75</xdr:row>
      <xdr:rowOff>4535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35923"/>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48623</xdr:rowOff>
    </xdr:from>
    <xdr:to>
      <xdr:col>69</xdr:col>
      <xdr:colOff>92075</xdr:colOff>
      <xdr:row>74</xdr:row>
      <xdr:rowOff>120469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359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149679</xdr:rowOff>
    </xdr:from>
    <xdr:to>
      <xdr:col>82</xdr:col>
      <xdr:colOff>158750</xdr:colOff>
      <xdr:row>76</xdr:row>
      <xdr:rowOff>79829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166205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54973</xdr:rowOff>
    </xdr:from>
    <xdr:to>
      <xdr:col>78</xdr:col>
      <xdr:colOff>120650</xdr:colOff>
      <xdr:row>75</xdr:row>
      <xdr:rowOff>156573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166750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8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125185</xdr:rowOff>
    </xdr:from>
    <xdr:to>
      <xdr:col>74</xdr:col>
      <xdr:colOff>31750</xdr:colOff>
      <xdr:row>75</xdr:row>
      <xdr:rowOff>55335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65512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169273</xdr:rowOff>
    </xdr:from>
    <xdr:to>
      <xdr:col>69</xdr:col>
      <xdr:colOff>142875</xdr:colOff>
      <xdr:row>74</xdr:row>
      <xdr:rowOff>99423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109600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69669</xdr:rowOff>
    </xdr:from>
    <xdr:to>
      <xdr:col>65</xdr:col>
      <xdr:colOff>53975</xdr:colOff>
      <xdr:row>74</xdr:row>
      <xdr:rowOff>171269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9996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98128</xdr:rowOff>
    </xdr:from>
    <xdr:to>
      <xdr:col>29</xdr:col>
      <xdr:colOff>127000</xdr:colOff>
      <xdr:row>17</xdr:row>
      <xdr:rowOff>135108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0403"/>
          <a:ext cx="647700" cy="3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135108</xdr:rowOff>
    </xdr:from>
    <xdr:to>
      <xdr:col>26</xdr:col>
      <xdr:colOff>50800</xdr:colOff>
      <xdr:row>18</xdr:row>
      <xdr:rowOff>29891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7383"/>
          <a:ext cx="698500" cy="6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29891</xdr:rowOff>
    </xdr:from>
    <xdr:to>
      <xdr:col>22</xdr:col>
      <xdr:colOff>114300</xdr:colOff>
      <xdr:row>18</xdr:row>
      <xdr:rowOff>74211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3616"/>
          <a:ext cx="698500" cy="4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61186</xdr:rowOff>
    </xdr:from>
    <xdr:to>
      <xdr:col>18</xdr:col>
      <xdr:colOff>177800</xdr:colOff>
      <xdr:row>18</xdr:row>
      <xdr:rowOff>74211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94911"/>
          <a:ext cx="698500" cy="1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47328</xdr:rowOff>
    </xdr:from>
    <xdr:to>
      <xdr:col>29</xdr:col>
      <xdr:colOff>177800</xdr:colOff>
      <xdr:row>17</xdr:row>
      <xdr:rowOff>148928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63855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84308</xdr:rowOff>
    </xdr:from>
    <xdr:to>
      <xdr:col>26</xdr:col>
      <xdr:colOff>101600</xdr:colOff>
      <xdr:row>18</xdr:row>
      <xdr:rowOff>14458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6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24635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1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150541</xdr:rowOff>
    </xdr:from>
    <xdr:to>
      <xdr:col>22</xdr:col>
      <xdr:colOff>165100</xdr:colOff>
      <xdr:row>18</xdr:row>
      <xdr:rowOff>80691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90868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23411</xdr:rowOff>
    </xdr:from>
    <xdr:to>
      <xdr:col>19</xdr:col>
      <xdr:colOff>38100</xdr:colOff>
      <xdr:row>18</xdr:row>
      <xdr:rowOff>125011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10386</xdr:rowOff>
    </xdr:from>
    <xdr:to>
      <xdr:col>15</xdr:col>
      <xdr:colOff>101600</xdr:colOff>
      <xdr:row>18</xdr:row>
      <xdr:rowOff>111986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15329</xdr:rowOff>
    </xdr:from>
    <xdr:to>
      <xdr:col>29</xdr:col>
      <xdr:colOff>127000</xdr:colOff>
      <xdr:row>35</xdr:row>
      <xdr:rowOff>169528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25679"/>
          <a:ext cx="647700" cy="15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120631</xdr:rowOff>
    </xdr:from>
    <xdr:to>
      <xdr:col>26</xdr:col>
      <xdr:colOff>50800</xdr:colOff>
      <xdr:row>35</xdr:row>
      <xdr:rowOff>169528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0981"/>
          <a:ext cx="698500" cy="4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13628</xdr:rowOff>
    </xdr:from>
    <xdr:to>
      <xdr:col>22</xdr:col>
      <xdr:colOff>114300</xdr:colOff>
      <xdr:row>35</xdr:row>
      <xdr:rowOff>120631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23978"/>
          <a:ext cx="698500" cy="10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13628</xdr:rowOff>
    </xdr:from>
    <xdr:to>
      <xdr:col>18</xdr:col>
      <xdr:colOff>177800</xdr:colOff>
      <xdr:row>35</xdr:row>
      <xdr:rowOff>29502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23978"/>
          <a:ext cx="698500" cy="1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307429</xdr:rowOff>
    </xdr:from>
    <xdr:to>
      <xdr:col>29</xdr:col>
      <xdr:colOff>177800</xdr:colOff>
      <xdr:row>35</xdr:row>
      <xdr:rowOff>66129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4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152506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1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118728</xdr:rowOff>
    </xdr:from>
    <xdr:to>
      <xdr:col>26</xdr:col>
      <xdr:colOff>101600</xdr:colOff>
      <xdr:row>35</xdr:row>
      <xdr:rowOff>220328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9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205105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69831</xdr:rowOff>
    </xdr:from>
    <xdr:to>
      <xdr:col>22</xdr:col>
      <xdr:colOff>165100</xdr:colOff>
      <xdr:row>35</xdr:row>
      <xdr:rowOff>171431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181608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305728</xdr:rowOff>
    </xdr:from>
    <xdr:to>
      <xdr:col>19</xdr:col>
      <xdr:colOff>38100</xdr:colOff>
      <xdr:row>35</xdr:row>
      <xdr:rowOff>64428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3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74605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321602</xdr:rowOff>
    </xdr:from>
    <xdr:to>
      <xdr:col>15</xdr:col>
      <xdr:colOff>101600</xdr:colOff>
      <xdr:row>35</xdr:row>
      <xdr:rowOff>80302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90479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5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
989
181.85
4,069,455
3,917,760
112,483
1,688,500
4,372,144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164203</xdr:rowOff>
    </xdr:from>
    <xdr:to>
      <xdr:col>24</xdr:col>
      <xdr:colOff>63500</xdr:colOff>
      <xdr:row>35</xdr:row>
      <xdr:rowOff>165225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164953"/>
          <a:ext cx="8382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164203</xdr:rowOff>
    </xdr:from>
    <xdr:to>
      <xdr:col>19</xdr:col>
      <xdr:colOff>177800</xdr:colOff>
      <xdr:row>36</xdr:row>
      <xdr:rowOff>38576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64953"/>
          <a:ext cx="889000" cy="4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38576</xdr:rowOff>
    </xdr:from>
    <xdr:to>
      <xdr:col>15</xdr:col>
      <xdr:colOff>50800</xdr:colOff>
      <xdr:row>36</xdr:row>
      <xdr:rowOff>86639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10776"/>
          <a:ext cx="889000" cy="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86639</xdr:rowOff>
    </xdr:from>
    <xdr:to>
      <xdr:col>10</xdr:col>
      <xdr:colOff>114300</xdr:colOff>
      <xdr:row>36</xdr:row>
      <xdr:rowOff>115925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58839"/>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114425</xdr:rowOff>
    </xdr:from>
    <xdr:to>
      <xdr:col>24</xdr:col>
      <xdr:colOff>114300</xdr:colOff>
      <xdr:row>36</xdr:row>
      <xdr:rowOff>44575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137302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6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113403</xdr:rowOff>
    </xdr:from>
    <xdr:to>
      <xdr:col>20</xdr:col>
      <xdr:colOff>38100</xdr:colOff>
      <xdr:row>36</xdr:row>
      <xdr:rowOff>43553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60080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8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159226</xdr:rowOff>
    </xdr:from>
    <xdr:to>
      <xdr:col>15</xdr:col>
      <xdr:colOff>101600</xdr:colOff>
      <xdr:row>36</xdr:row>
      <xdr:rowOff>89376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105903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3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35839</xdr:rowOff>
    </xdr:from>
    <xdr:to>
      <xdr:col>10</xdr:col>
      <xdr:colOff>165100</xdr:colOff>
      <xdr:row>36</xdr:row>
      <xdr:rowOff>137439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153966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8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65125</xdr:rowOff>
    </xdr:from>
    <xdr:to>
      <xdr:col>6</xdr:col>
      <xdr:colOff>38100</xdr:colOff>
      <xdr:row>36</xdr:row>
      <xdr:rowOff>166725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11802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1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148364</xdr:rowOff>
    </xdr:from>
    <xdr:to>
      <xdr:col>24</xdr:col>
      <xdr:colOff>63500</xdr:colOff>
      <xdr:row>51</xdr:row>
      <xdr:rowOff>154870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892314"/>
          <a:ext cx="8382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148364</xdr:rowOff>
    </xdr:from>
    <xdr:to>
      <xdr:col>19</xdr:col>
      <xdr:colOff>177800</xdr:colOff>
      <xdr:row>52</xdr:row>
      <xdr:rowOff>116124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892314"/>
          <a:ext cx="889000" cy="1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116124</xdr:rowOff>
    </xdr:from>
    <xdr:to>
      <xdr:col>15</xdr:col>
      <xdr:colOff>50800</xdr:colOff>
      <xdr:row>54</xdr:row>
      <xdr:rowOff>70867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31524"/>
          <a:ext cx="889000" cy="29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70867</xdr:rowOff>
    </xdr:from>
    <xdr:to>
      <xdr:col>10</xdr:col>
      <xdr:colOff>114300</xdr:colOff>
      <xdr:row>54</xdr:row>
      <xdr:rowOff>110401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29167"/>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104070</xdr:rowOff>
    </xdr:from>
    <xdr:to>
      <xdr:col>24</xdr:col>
      <xdr:colOff>114300</xdr:colOff>
      <xdr:row>52</xdr:row>
      <xdr:rowOff>34220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126947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9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97564</xdr:rowOff>
    </xdr:from>
    <xdr:to>
      <xdr:col>20</xdr:col>
      <xdr:colOff>38100</xdr:colOff>
      <xdr:row>52</xdr:row>
      <xdr:rowOff>27714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44241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1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65324</xdr:rowOff>
    </xdr:from>
    <xdr:to>
      <xdr:col>15</xdr:col>
      <xdr:colOff>101600</xdr:colOff>
      <xdr:row>52</xdr:row>
      <xdr:rowOff>166924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12001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5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20067</xdr:rowOff>
    </xdr:from>
    <xdr:to>
      <xdr:col>10</xdr:col>
      <xdr:colOff>165100</xdr:colOff>
      <xdr:row>54</xdr:row>
      <xdr:rowOff>121667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138194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59601</xdr:rowOff>
    </xdr:from>
    <xdr:to>
      <xdr:col>6</xdr:col>
      <xdr:colOff>38100</xdr:colOff>
      <xdr:row>54</xdr:row>
      <xdr:rowOff>161201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1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6278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61291</xdr:rowOff>
    </xdr:from>
    <xdr:to>
      <xdr:col>24</xdr:col>
      <xdr:colOff>63500</xdr:colOff>
      <xdr:row>77</xdr:row>
      <xdr:rowOff>75290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62941"/>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61291</xdr:rowOff>
    </xdr:from>
    <xdr:to>
      <xdr:col>19</xdr:col>
      <xdr:colOff>177800</xdr:colOff>
      <xdr:row>77</xdr:row>
      <xdr:rowOff>97555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62941"/>
          <a:ext cx="8890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97555</xdr:rowOff>
    </xdr:from>
    <xdr:to>
      <xdr:col>15</xdr:col>
      <xdr:colOff>50800</xdr:colOff>
      <xdr:row>77</xdr:row>
      <xdr:rowOff>138356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99205"/>
          <a:ext cx="8890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138356</xdr:rowOff>
    </xdr:from>
    <xdr:to>
      <xdr:col>10</xdr:col>
      <xdr:colOff>114300</xdr:colOff>
      <xdr:row>77</xdr:row>
      <xdr:rowOff>169743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40006"/>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24490</xdr:rowOff>
    </xdr:from>
    <xdr:to>
      <xdr:col>24</xdr:col>
      <xdr:colOff>114300</xdr:colOff>
      <xdr:row>77</xdr:row>
      <xdr:rowOff>126090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47367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10491</xdr:rowOff>
    </xdr:from>
    <xdr:to>
      <xdr:col>20</xdr:col>
      <xdr:colOff>38100</xdr:colOff>
      <xdr:row>77</xdr:row>
      <xdr:rowOff>112091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128618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46755</xdr:rowOff>
    </xdr:from>
    <xdr:to>
      <xdr:col>15</xdr:col>
      <xdr:colOff>101600</xdr:colOff>
      <xdr:row>77</xdr:row>
      <xdr:rowOff>148355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164882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87556</xdr:rowOff>
    </xdr:from>
    <xdr:to>
      <xdr:col>10</xdr:col>
      <xdr:colOff>165100</xdr:colOff>
      <xdr:row>78</xdr:row>
      <xdr:rowOff>17706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34233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118943</xdr:rowOff>
    </xdr:from>
    <xdr:to>
      <xdr:col>6</xdr:col>
      <xdr:colOff>38100</xdr:colOff>
      <xdr:row>78</xdr:row>
      <xdr:rowOff>49093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40220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49898</xdr:rowOff>
    </xdr:from>
    <xdr:to>
      <xdr:col>24</xdr:col>
      <xdr:colOff>63500</xdr:colOff>
      <xdr:row>94</xdr:row>
      <xdr:rowOff>46659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94748"/>
          <a:ext cx="838200" cy="16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46659</xdr:rowOff>
    </xdr:from>
    <xdr:to>
      <xdr:col>19</xdr:col>
      <xdr:colOff>177800</xdr:colOff>
      <xdr:row>94</xdr:row>
      <xdr:rowOff>83122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62959"/>
          <a:ext cx="889000" cy="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5336</xdr:rowOff>
    </xdr:from>
    <xdr:to>
      <xdr:col>15</xdr:col>
      <xdr:colOff>50800</xdr:colOff>
      <xdr:row>94</xdr:row>
      <xdr:rowOff>83122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50186"/>
          <a:ext cx="889000" cy="2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5336</xdr:rowOff>
    </xdr:from>
    <xdr:to>
      <xdr:col>10</xdr:col>
      <xdr:colOff>114300</xdr:colOff>
      <xdr:row>94</xdr:row>
      <xdr:rowOff>58173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50186"/>
          <a:ext cx="889000" cy="22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170548</xdr:rowOff>
    </xdr:from>
    <xdr:to>
      <xdr:col>24</xdr:col>
      <xdr:colOff>114300</xdr:colOff>
      <xdr:row>93</xdr:row>
      <xdr:rowOff>100698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21975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167309</xdr:rowOff>
    </xdr:from>
    <xdr:to>
      <xdr:col>20</xdr:col>
      <xdr:colOff>38100</xdr:colOff>
      <xdr:row>94</xdr:row>
      <xdr:rowOff>97459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113986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8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32322</xdr:rowOff>
    </xdr:from>
    <xdr:to>
      <xdr:col>15</xdr:col>
      <xdr:colOff>101600</xdr:colOff>
      <xdr:row>94</xdr:row>
      <xdr:rowOff>133922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150449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2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125986</xdr:rowOff>
    </xdr:from>
    <xdr:to>
      <xdr:col>10</xdr:col>
      <xdr:colOff>165100</xdr:colOff>
      <xdr:row>93</xdr:row>
      <xdr:rowOff>56136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72663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7373</xdr:rowOff>
    </xdr:from>
    <xdr:to>
      <xdr:col>6</xdr:col>
      <xdr:colOff>38100</xdr:colOff>
      <xdr:row>94</xdr:row>
      <xdr:rowOff>108973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125500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9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171025</xdr:rowOff>
    </xdr:from>
    <xdr:to>
      <xdr:col>55</xdr:col>
      <xdr:colOff>0</xdr:colOff>
      <xdr:row>36</xdr:row>
      <xdr:rowOff>55322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71775"/>
          <a:ext cx="838200" cy="5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55322</xdr:rowOff>
    </xdr:from>
    <xdr:to>
      <xdr:col>50</xdr:col>
      <xdr:colOff>114300</xdr:colOff>
      <xdr:row>36</xdr:row>
      <xdr:rowOff>85445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27522"/>
          <a:ext cx="88900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71882</xdr:rowOff>
    </xdr:from>
    <xdr:to>
      <xdr:col>45</xdr:col>
      <xdr:colOff>177800</xdr:colOff>
      <xdr:row>36</xdr:row>
      <xdr:rowOff>85445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44082"/>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110962</xdr:rowOff>
    </xdr:from>
    <xdr:to>
      <xdr:col>41</xdr:col>
      <xdr:colOff>50800</xdr:colOff>
      <xdr:row>36</xdr:row>
      <xdr:rowOff>71882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11712"/>
          <a:ext cx="889000" cy="1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120225</xdr:rowOff>
    </xdr:from>
    <xdr:to>
      <xdr:col>55</xdr:col>
      <xdr:colOff>50800</xdr:colOff>
      <xdr:row>36</xdr:row>
      <xdr:rowOff>50375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143102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7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4522</xdr:rowOff>
    </xdr:from>
    <xdr:to>
      <xdr:col>50</xdr:col>
      <xdr:colOff>165100</xdr:colOff>
      <xdr:row>36</xdr:row>
      <xdr:rowOff>106122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122649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5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34645</xdr:rowOff>
    </xdr:from>
    <xdr:to>
      <xdr:col>46</xdr:col>
      <xdr:colOff>38100</xdr:colOff>
      <xdr:row>36</xdr:row>
      <xdr:rowOff>136245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152772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21082</xdr:rowOff>
    </xdr:from>
    <xdr:to>
      <xdr:col>41</xdr:col>
      <xdr:colOff>101600</xdr:colOff>
      <xdr:row>36</xdr:row>
      <xdr:rowOff>122682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139209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60162</xdr:rowOff>
    </xdr:from>
    <xdr:to>
      <xdr:col>36</xdr:col>
      <xdr:colOff>165100</xdr:colOff>
      <xdr:row>35</xdr:row>
      <xdr:rowOff>161762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18469</xdr:rowOff>
    </xdr:from>
    <xdr:to>
      <xdr:col>55</xdr:col>
      <xdr:colOff>0</xdr:colOff>
      <xdr:row>55</xdr:row>
      <xdr:rowOff>92406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105319"/>
          <a:ext cx="838200" cy="41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13393</xdr:rowOff>
    </xdr:from>
    <xdr:to>
      <xdr:col>50</xdr:col>
      <xdr:colOff>114300</xdr:colOff>
      <xdr:row>55</xdr:row>
      <xdr:rowOff>92406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43143"/>
          <a:ext cx="889000" cy="7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13393</xdr:rowOff>
    </xdr:from>
    <xdr:to>
      <xdr:col>45</xdr:col>
      <xdr:colOff>177800</xdr:colOff>
      <xdr:row>55</xdr:row>
      <xdr:rowOff>79488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43143"/>
          <a:ext cx="8890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79488</xdr:rowOff>
    </xdr:from>
    <xdr:to>
      <xdr:col>41</xdr:col>
      <xdr:colOff>50800</xdr:colOff>
      <xdr:row>55</xdr:row>
      <xdr:rowOff>79897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0923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139119</xdr:rowOff>
    </xdr:from>
    <xdr:to>
      <xdr:col>55</xdr:col>
      <xdr:colOff>50800</xdr:colOff>
      <xdr:row>53</xdr:row>
      <xdr:rowOff>69269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0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161996</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90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41606</xdr:rowOff>
    </xdr:from>
    <xdr:to>
      <xdr:col>50</xdr:col>
      <xdr:colOff>165100</xdr:colOff>
      <xdr:row>55</xdr:row>
      <xdr:rowOff>143206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159733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4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134043</xdr:rowOff>
    </xdr:from>
    <xdr:to>
      <xdr:col>46</xdr:col>
      <xdr:colOff>38100</xdr:colOff>
      <xdr:row>55</xdr:row>
      <xdr:rowOff>64193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80720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6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28688</xdr:rowOff>
    </xdr:from>
    <xdr:to>
      <xdr:col>41</xdr:col>
      <xdr:colOff>101600</xdr:colOff>
      <xdr:row>55</xdr:row>
      <xdr:rowOff>130288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146815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29097</xdr:rowOff>
    </xdr:from>
    <xdr:to>
      <xdr:col>36</xdr:col>
      <xdr:colOff>165100</xdr:colOff>
      <xdr:row>55</xdr:row>
      <xdr:rowOff>130697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147224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139998</xdr:rowOff>
    </xdr:from>
    <xdr:to>
      <xdr:col>55</xdr:col>
      <xdr:colOff>0</xdr:colOff>
      <xdr:row>74</xdr:row>
      <xdr:rowOff>143559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141498"/>
          <a:ext cx="838200" cy="68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143559</xdr:rowOff>
    </xdr:from>
    <xdr:to>
      <xdr:col>50</xdr:col>
      <xdr:colOff>114300</xdr:colOff>
      <xdr:row>75</xdr:row>
      <xdr:rowOff>78012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830859"/>
          <a:ext cx="8890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78012</xdr:rowOff>
    </xdr:from>
    <xdr:to>
      <xdr:col>45</xdr:col>
      <xdr:colOff>177800</xdr:colOff>
      <xdr:row>75</xdr:row>
      <xdr:rowOff>169176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936762"/>
          <a:ext cx="889000" cy="9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80356</xdr:rowOff>
    </xdr:from>
    <xdr:to>
      <xdr:col>41</xdr:col>
      <xdr:colOff>50800</xdr:colOff>
      <xdr:row>75</xdr:row>
      <xdr:rowOff>169176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767656"/>
          <a:ext cx="889000" cy="26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89198</xdr:rowOff>
    </xdr:from>
    <xdr:to>
      <xdr:col>55</xdr:col>
      <xdr:colOff>50800</xdr:colOff>
      <xdr:row>71</xdr:row>
      <xdr:rowOff>19348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0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42225</xdr:rowOff>
    </xdr:from>
    <xdr:ext cx="69018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043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92759</xdr:rowOff>
    </xdr:from>
    <xdr:to>
      <xdr:col>50</xdr:col>
      <xdr:colOff>165100</xdr:colOff>
      <xdr:row>75</xdr:row>
      <xdr:rowOff>22909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39436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55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27212</xdr:rowOff>
    </xdr:from>
    <xdr:to>
      <xdr:col>46</xdr:col>
      <xdr:colOff>38100</xdr:colOff>
      <xdr:row>75</xdr:row>
      <xdr:rowOff>128812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8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145339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118376</xdr:rowOff>
    </xdr:from>
    <xdr:to>
      <xdr:col>41</xdr:col>
      <xdr:colOff>101600</xdr:colOff>
      <xdr:row>76</xdr:row>
      <xdr:rowOff>48526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65053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5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29556</xdr:rowOff>
    </xdr:from>
    <xdr:to>
      <xdr:col>36</xdr:col>
      <xdr:colOff>165100</xdr:colOff>
      <xdr:row>74</xdr:row>
      <xdr:rowOff>131156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147683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49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145317</xdr:rowOff>
    </xdr:from>
    <xdr:to>
      <xdr:col>55</xdr:col>
      <xdr:colOff>0</xdr:colOff>
      <xdr:row>97</xdr:row>
      <xdr:rowOff>153507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75967"/>
          <a:ext cx="8382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73265</xdr:rowOff>
    </xdr:from>
    <xdr:to>
      <xdr:col>50</xdr:col>
      <xdr:colOff>114300</xdr:colOff>
      <xdr:row>97</xdr:row>
      <xdr:rowOff>145317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32465"/>
          <a:ext cx="889000" cy="24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73265</xdr:rowOff>
    </xdr:from>
    <xdr:to>
      <xdr:col>45</xdr:col>
      <xdr:colOff>177800</xdr:colOff>
      <xdr:row>96</xdr:row>
      <xdr:rowOff>146700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32465"/>
          <a:ext cx="889000" cy="7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146700</xdr:rowOff>
    </xdr:from>
    <xdr:to>
      <xdr:col>41</xdr:col>
      <xdr:colOff>50800</xdr:colOff>
      <xdr:row>98</xdr:row>
      <xdr:rowOff>46723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05900"/>
          <a:ext cx="889000" cy="24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102707</xdr:rowOff>
    </xdr:from>
    <xdr:to>
      <xdr:col>55</xdr:col>
      <xdr:colOff>50800</xdr:colOff>
      <xdr:row>98</xdr:row>
      <xdr:rowOff>32857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125584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8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94517</xdr:rowOff>
    </xdr:from>
    <xdr:to>
      <xdr:col>50</xdr:col>
      <xdr:colOff>165100</xdr:colOff>
      <xdr:row>98</xdr:row>
      <xdr:rowOff>24667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41194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0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22465</xdr:rowOff>
    </xdr:from>
    <xdr:to>
      <xdr:col>46</xdr:col>
      <xdr:colOff>38100</xdr:colOff>
      <xdr:row>96</xdr:row>
      <xdr:rowOff>124065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140592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25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95900</xdr:rowOff>
    </xdr:from>
    <xdr:to>
      <xdr:col>41</xdr:col>
      <xdr:colOff>101600</xdr:colOff>
      <xdr:row>97</xdr:row>
      <xdr:rowOff>26050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42577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3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167373</xdr:rowOff>
    </xdr:from>
    <xdr:to>
      <xdr:col>36</xdr:col>
      <xdr:colOff>165100</xdr:colOff>
      <xdr:row>98</xdr:row>
      <xdr:rowOff>97523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88650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9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160769</xdr:rowOff>
    </xdr:from>
    <xdr:to>
      <xdr:col>85</xdr:col>
      <xdr:colOff>127000</xdr:colOff>
      <xdr:row>38</xdr:row>
      <xdr:rowOff>161953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75869"/>
          <a:ext cx="8382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11214</xdr:rowOff>
    </xdr:from>
    <xdr:to>
      <xdr:col>81</xdr:col>
      <xdr:colOff>50800</xdr:colOff>
      <xdr:row>38</xdr:row>
      <xdr:rowOff>161953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54864"/>
          <a:ext cx="889000" cy="3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112131</xdr:rowOff>
    </xdr:from>
    <xdr:to>
      <xdr:col>76</xdr:col>
      <xdr:colOff>114300</xdr:colOff>
      <xdr:row>37</xdr:row>
      <xdr:rowOff>11214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112881"/>
          <a:ext cx="889000" cy="24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85011</xdr:rowOff>
    </xdr:from>
    <xdr:to>
      <xdr:col>71</xdr:col>
      <xdr:colOff>177800</xdr:colOff>
      <xdr:row>35</xdr:row>
      <xdr:rowOff>112131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085761"/>
          <a:ext cx="8890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109969</xdr:rowOff>
    </xdr:from>
    <xdr:to>
      <xdr:col>85</xdr:col>
      <xdr:colOff>177800</xdr:colOff>
      <xdr:row>39</xdr:row>
      <xdr:rowOff>40119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69346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111153</xdr:rowOff>
    </xdr:from>
    <xdr:to>
      <xdr:col>81</xdr:col>
      <xdr:colOff>101600</xdr:colOff>
      <xdr:row>39</xdr:row>
      <xdr:rowOff>41303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2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57830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0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131864</xdr:rowOff>
    </xdr:from>
    <xdr:to>
      <xdr:col>76</xdr:col>
      <xdr:colOff>165100</xdr:colOff>
      <xdr:row>37</xdr:row>
      <xdr:rowOff>62014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78541</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61331</xdr:rowOff>
    </xdr:from>
    <xdr:to>
      <xdr:col>72</xdr:col>
      <xdr:colOff>38100</xdr:colOff>
      <xdr:row>35</xdr:row>
      <xdr:rowOff>162931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0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8008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34211</xdr:rowOff>
    </xdr:from>
    <xdr:to>
      <xdr:col>67</xdr:col>
      <xdr:colOff>101600</xdr:colOff>
      <xdr:row>35</xdr:row>
      <xdr:rowOff>135811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0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152338</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81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75426</xdr:rowOff>
    </xdr:from>
    <xdr:to>
      <xdr:col>85</xdr:col>
      <xdr:colOff>127000</xdr:colOff>
      <xdr:row>76</xdr:row>
      <xdr:rowOff>103857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34176"/>
          <a:ext cx="838200" cy="1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18292</xdr:rowOff>
    </xdr:from>
    <xdr:to>
      <xdr:col>81</xdr:col>
      <xdr:colOff>50800</xdr:colOff>
      <xdr:row>76</xdr:row>
      <xdr:rowOff>103857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48492"/>
          <a:ext cx="889000" cy="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67186</xdr:rowOff>
    </xdr:from>
    <xdr:to>
      <xdr:col>76</xdr:col>
      <xdr:colOff>114300</xdr:colOff>
      <xdr:row>76</xdr:row>
      <xdr:rowOff>18292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25936"/>
          <a:ext cx="889000" cy="1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67186</xdr:rowOff>
    </xdr:from>
    <xdr:to>
      <xdr:col>71</xdr:col>
      <xdr:colOff>177800</xdr:colOff>
      <xdr:row>75</xdr:row>
      <xdr:rowOff>79559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25936"/>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24626</xdr:rowOff>
    </xdr:from>
    <xdr:to>
      <xdr:col>85</xdr:col>
      <xdr:colOff>177800</xdr:colOff>
      <xdr:row>75</xdr:row>
      <xdr:rowOff>126226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47503</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3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53057</xdr:rowOff>
    </xdr:from>
    <xdr:to>
      <xdr:col>81</xdr:col>
      <xdr:colOff>101600</xdr:colOff>
      <xdr:row>76</xdr:row>
      <xdr:rowOff>154657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171184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138943</xdr:rowOff>
    </xdr:from>
    <xdr:to>
      <xdr:col>76</xdr:col>
      <xdr:colOff>165100</xdr:colOff>
      <xdr:row>76</xdr:row>
      <xdr:rowOff>69093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85620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77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16386</xdr:rowOff>
    </xdr:from>
    <xdr:to>
      <xdr:col>72</xdr:col>
      <xdr:colOff>38100</xdr:colOff>
      <xdr:row>75</xdr:row>
      <xdr:rowOff>117986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134513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65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28759</xdr:rowOff>
    </xdr:from>
    <xdr:to>
      <xdr:col>67</xdr:col>
      <xdr:colOff>101600</xdr:colOff>
      <xdr:row>75</xdr:row>
      <xdr:rowOff>130359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8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146886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66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58245</xdr:rowOff>
    </xdr:from>
    <xdr:to>
      <xdr:col>85</xdr:col>
      <xdr:colOff>127000</xdr:colOff>
      <xdr:row>98</xdr:row>
      <xdr:rowOff>80294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0345"/>
          <a:ext cx="8382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58245</xdr:rowOff>
    </xdr:from>
    <xdr:to>
      <xdr:col>81</xdr:col>
      <xdr:colOff>50800</xdr:colOff>
      <xdr:row>98</xdr:row>
      <xdr:rowOff>103045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60345"/>
          <a:ext cx="889000" cy="4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26845</xdr:rowOff>
    </xdr:from>
    <xdr:to>
      <xdr:col>76</xdr:col>
      <xdr:colOff>114300</xdr:colOff>
      <xdr:row>98</xdr:row>
      <xdr:rowOff>103045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289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26845</xdr:rowOff>
    </xdr:from>
    <xdr:to>
      <xdr:col>71</xdr:col>
      <xdr:colOff>177800</xdr:colOff>
      <xdr:row>98</xdr:row>
      <xdr:rowOff>111657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8945"/>
          <a:ext cx="8890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29494</xdr:rowOff>
    </xdr:from>
    <xdr:to>
      <xdr:col>85</xdr:col>
      <xdr:colOff>177800</xdr:colOff>
      <xdr:row>98</xdr:row>
      <xdr:rowOff>131094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7445</xdr:rowOff>
    </xdr:from>
    <xdr:to>
      <xdr:col>81</xdr:col>
      <xdr:colOff>101600</xdr:colOff>
      <xdr:row>98</xdr:row>
      <xdr:rowOff>109045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100172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52245</xdr:rowOff>
    </xdr:from>
    <xdr:to>
      <xdr:col>76</xdr:col>
      <xdr:colOff>165100</xdr:colOff>
      <xdr:row>98</xdr:row>
      <xdr:rowOff>153845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144972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147495</xdr:rowOff>
    </xdr:from>
    <xdr:to>
      <xdr:col>72</xdr:col>
      <xdr:colOff>38100</xdr:colOff>
      <xdr:row>98</xdr:row>
      <xdr:rowOff>77645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68772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7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60857</xdr:rowOff>
    </xdr:from>
    <xdr:to>
      <xdr:col>67</xdr:col>
      <xdr:colOff>101600</xdr:colOff>
      <xdr:row>98</xdr:row>
      <xdr:rowOff>162457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153584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39296</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211496"/>
          <a:ext cx="889000" cy="5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39296</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211496"/>
          <a:ext cx="889000" cy="57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159946</xdr:rowOff>
    </xdr:from>
    <xdr:to>
      <xdr:col>102</xdr:col>
      <xdr:colOff>165100</xdr:colOff>
      <xdr:row>36</xdr:row>
      <xdr:rowOff>90096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6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106623</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593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75819</xdr:rowOff>
    </xdr:from>
    <xdr:to>
      <xdr:col>116</xdr:col>
      <xdr:colOff>63500</xdr:colOff>
      <xdr:row>57</xdr:row>
      <xdr:rowOff>89344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48469"/>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67425</xdr:rowOff>
    </xdr:from>
    <xdr:to>
      <xdr:col>111</xdr:col>
      <xdr:colOff>177800</xdr:colOff>
      <xdr:row>57</xdr:row>
      <xdr:rowOff>89344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840075"/>
          <a:ext cx="889000" cy="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67425</xdr:rowOff>
    </xdr:from>
    <xdr:to>
      <xdr:col>107</xdr:col>
      <xdr:colOff>50800</xdr:colOff>
      <xdr:row>57</xdr:row>
      <xdr:rowOff>85141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40075"/>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85141</xdr:rowOff>
    </xdr:from>
    <xdr:to>
      <xdr:col>102</xdr:col>
      <xdr:colOff>114300</xdr:colOff>
      <xdr:row>57</xdr:row>
      <xdr:rowOff>121501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57791"/>
          <a:ext cx="889000" cy="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25019</xdr:rowOff>
    </xdr:from>
    <xdr:to>
      <xdr:col>116</xdr:col>
      <xdr:colOff>114300</xdr:colOff>
      <xdr:row>57</xdr:row>
      <xdr:rowOff>126619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47896</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38544</xdr:rowOff>
    </xdr:from>
    <xdr:to>
      <xdr:col>112</xdr:col>
      <xdr:colOff>38100</xdr:colOff>
      <xdr:row>57</xdr:row>
      <xdr:rowOff>140144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156671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16625</xdr:rowOff>
    </xdr:from>
    <xdr:to>
      <xdr:col>107</xdr:col>
      <xdr:colOff>101600</xdr:colOff>
      <xdr:row>57</xdr:row>
      <xdr:rowOff>118225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134752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34341</xdr:rowOff>
    </xdr:from>
    <xdr:to>
      <xdr:col>102</xdr:col>
      <xdr:colOff>165100</xdr:colOff>
      <xdr:row>57</xdr:row>
      <xdr:rowOff>135941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152468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70701</xdr:rowOff>
    </xdr:from>
    <xdr:to>
      <xdr:col>98</xdr:col>
      <xdr:colOff>38100</xdr:colOff>
      <xdr:row>58</xdr:row>
      <xdr:rowOff>851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17378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69013</xdr:rowOff>
    </xdr:from>
    <xdr:to>
      <xdr:col>116</xdr:col>
      <xdr:colOff>63500</xdr:colOff>
      <xdr:row>76</xdr:row>
      <xdr:rowOff>115570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99213"/>
          <a:ext cx="838200" cy="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52324</xdr:rowOff>
    </xdr:from>
    <xdr:to>
      <xdr:col>111</xdr:col>
      <xdr:colOff>177800</xdr:colOff>
      <xdr:row>76</xdr:row>
      <xdr:rowOff>69013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82524"/>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52324</xdr:rowOff>
    </xdr:from>
    <xdr:to>
      <xdr:col>107</xdr:col>
      <xdr:colOff>50800</xdr:colOff>
      <xdr:row>76</xdr:row>
      <xdr:rowOff>62466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2524"/>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32057</xdr:rowOff>
    </xdr:from>
    <xdr:to>
      <xdr:col>102</xdr:col>
      <xdr:colOff>114300</xdr:colOff>
      <xdr:row>76</xdr:row>
      <xdr:rowOff>62466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062257"/>
          <a:ext cx="889000" cy="3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64770</xdr:rowOff>
    </xdr:from>
    <xdr:to>
      <xdr:col>116</xdr:col>
      <xdr:colOff>114300</xdr:colOff>
      <xdr:row>76</xdr:row>
      <xdr:rowOff>166370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43197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18213</xdr:rowOff>
    </xdr:from>
    <xdr:to>
      <xdr:col>112</xdr:col>
      <xdr:colOff>38100</xdr:colOff>
      <xdr:row>76</xdr:row>
      <xdr:rowOff>119813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110940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1524</xdr:rowOff>
    </xdr:from>
    <xdr:to>
      <xdr:col>107</xdr:col>
      <xdr:colOff>101600</xdr:colOff>
      <xdr:row>76</xdr:row>
      <xdr:rowOff>103124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94251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11666</xdr:rowOff>
    </xdr:from>
    <xdr:to>
      <xdr:col>102</xdr:col>
      <xdr:colOff>165100</xdr:colOff>
      <xdr:row>76</xdr:row>
      <xdr:rowOff>113266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104393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152707</xdr:rowOff>
    </xdr:from>
    <xdr:to>
      <xdr:col>98</xdr:col>
      <xdr:colOff>38100</xdr:colOff>
      <xdr:row>76</xdr:row>
      <xdr:rowOff>82857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73984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普通建設事業費については防災行政無線の再整備やインフラの整備も重なり増額となっている。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公債費は減少しているが平成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年度以降は地方債の借入を行っており、今後は増加が見込まれる。</a:t>
          </a:r>
        </a:p>
        <a:p>
          <a:r>
            <a:rPr kumimoji="1" lang="ja-JP" altLang="en-US" sz="1300">
              <a:latin typeface="ＭＳ Ｐゴシック" panose="020B0600070205080204" pitchFamily="50" charset="-128"/>
              <a:ea typeface="ＭＳ Ｐゴシック" panose="020B0600070205080204" pitchFamily="50" charset="-128"/>
            </a:rPr>
            <a:t>物件費については、産業振興事業を各種行っているため、類似団体と比べて大きい数値となっている。民間への移行について検討を行うなど、経費の削減を図っていく。</a:t>
          </a:r>
        </a:p>
        <a:p>
          <a:r>
            <a:rPr kumimoji="1" lang="ja-JP" altLang="en-US" sz="1300">
              <a:latin typeface="ＭＳ Ｐゴシック" panose="020B0600070205080204" pitchFamily="50" charset="-128"/>
              <a:ea typeface="ＭＳ Ｐゴシック" panose="020B0600070205080204" pitchFamily="50" charset="-128"/>
            </a:rPr>
            <a:t>施設の老朽化が進んでいるため、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維持補修費はやや減少したが平均より高い状況である。中に</a:t>
          </a:r>
          <a:r>
            <a:rPr kumimoji="1" lang="ja-JP" altLang="en-US" sz="1300">
              <a:latin typeface="ＭＳ Ｐゴシック" panose="020B0600070205080204" pitchFamily="50" charset="-128"/>
              <a:ea typeface="ＭＳ Ｐゴシック" panose="020B0600070205080204" pitchFamily="50" charset="-128"/>
            </a:rPr>
            <a:t>は耐用年数を経過した施設もあるため、それらの施設については統廃合などを検討し、抑制に努める。</a:t>
          </a:r>
        </a:p>
        <a:p>
          <a:r>
            <a:rPr kumimoji="1" lang="ja-JP" altLang="en-US" sz="1300">
              <a:latin typeface="ＭＳ Ｐゴシック" panose="020B0600070205080204" pitchFamily="50" charset="-128"/>
              <a:ea typeface="ＭＳ Ｐゴシック" panose="020B0600070205080204" pitchFamily="50" charset="-128"/>
            </a:rPr>
            <a:t>扶助費については、人口が減少している中で、高齢化率が上昇しているため、住民一人あたりのコストが上昇傾向にあることが一つの要因である。現在の村の基礎をつくっていただいた高齢者への支援は必要不可欠であるが、今後更に高齢化率は上昇することが見込まれることから、若年層が支えることができる制度の構築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群馬県上野村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
989
181.85
4,069,455
3,917,760
112,483
1,688,500
4,372,144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76530</xdr:rowOff>
    </xdr:from>
    <xdr:to>
      <xdr:col>24</xdr:col>
      <xdr:colOff>63500</xdr:colOff>
      <xdr:row>35</xdr:row>
      <xdr:rowOff>125546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77280"/>
          <a:ext cx="838200" cy="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92189</xdr:rowOff>
    </xdr:from>
    <xdr:to>
      <xdr:col>19</xdr:col>
      <xdr:colOff>177800</xdr:colOff>
      <xdr:row>35</xdr:row>
      <xdr:rowOff>125546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92939"/>
          <a:ext cx="889000" cy="3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92189</xdr:rowOff>
    </xdr:from>
    <xdr:to>
      <xdr:col>15</xdr:col>
      <xdr:colOff>50800</xdr:colOff>
      <xdr:row>35</xdr:row>
      <xdr:rowOff>116649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092939"/>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86913</xdr:rowOff>
    </xdr:from>
    <xdr:to>
      <xdr:col>10</xdr:col>
      <xdr:colOff>114300</xdr:colOff>
      <xdr:row>35</xdr:row>
      <xdr:rowOff>116649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87663"/>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25730</xdr:rowOff>
    </xdr:from>
    <xdr:to>
      <xdr:col>24</xdr:col>
      <xdr:colOff>114300</xdr:colOff>
      <xdr:row>35</xdr:row>
      <xdr:rowOff>127330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48607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74746</xdr:rowOff>
    </xdr:from>
    <xdr:to>
      <xdr:col>20</xdr:col>
      <xdr:colOff>38100</xdr:colOff>
      <xdr:row>36</xdr:row>
      <xdr:rowOff>4896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21423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41389</xdr:rowOff>
    </xdr:from>
    <xdr:to>
      <xdr:col>15</xdr:col>
      <xdr:colOff>101600</xdr:colOff>
      <xdr:row>35</xdr:row>
      <xdr:rowOff>142989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159516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65849</xdr:rowOff>
    </xdr:from>
    <xdr:to>
      <xdr:col>10</xdr:col>
      <xdr:colOff>165100</xdr:colOff>
      <xdr:row>35</xdr:row>
      <xdr:rowOff>167449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12526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36113</xdr:rowOff>
    </xdr:from>
    <xdr:to>
      <xdr:col>6</xdr:col>
      <xdr:colOff>38100</xdr:colOff>
      <xdr:row>35</xdr:row>
      <xdr:rowOff>137713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3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154240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1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46502</xdr:rowOff>
    </xdr:from>
    <xdr:to>
      <xdr:col>24</xdr:col>
      <xdr:colOff>63500</xdr:colOff>
      <xdr:row>57</xdr:row>
      <xdr:rowOff>75754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9152"/>
          <a:ext cx="838200" cy="2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53049</xdr:rowOff>
    </xdr:from>
    <xdr:to>
      <xdr:col>19</xdr:col>
      <xdr:colOff>177800</xdr:colOff>
      <xdr:row>57</xdr:row>
      <xdr:rowOff>75754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25699"/>
          <a:ext cx="8890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9623</xdr:rowOff>
    </xdr:from>
    <xdr:to>
      <xdr:col>15</xdr:col>
      <xdr:colOff>50800</xdr:colOff>
      <xdr:row>57</xdr:row>
      <xdr:rowOff>53049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82273"/>
          <a:ext cx="889000" cy="4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9623</xdr:rowOff>
    </xdr:from>
    <xdr:to>
      <xdr:col>10</xdr:col>
      <xdr:colOff>114300</xdr:colOff>
      <xdr:row>57</xdr:row>
      <xdr:rowOff>49927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82273"/>
          <a:ext cx="889000" cy="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167152</xdr:rowOff>
    </xdr:from>
    <xdr:to>
      <xdr:col>24</xdr:col>
      <xdr:colOff>114300</xdr:colOff>
      <xdr:row>57</xdr:row>
      <xdr:rowOff>97302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18579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24954</xdr:rowOff>
    </xdr:from>
    <xdr:to>
      <xdr:col>20</xdr:col>
      <xdr:colOff>38100</xdr:colOff>
      <xdr:row>57</xdr:row>
      <xdr:rowOff>126554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143081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2249</xdr:rowOff>
    </xdr:from>
    <xdr:to>
      <xdr:col>15</xdr:col>
      <xdr:colOff>101600</xdr:colOff>
      <xdr:row>57</xdr:row>
      <xdr:rowOff>103849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120376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5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130273</xdr:rowOff>
    </xdr:from>
    <xdr:to>
      <xdr:col>10</xdr:col>
      <xdr:colOff>165100</xdr:colOff>
      <xdr:row>57</xdr:row>
      <xdr:rowOff>60423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76950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170577</xdr:rowOff>
    </xdr:from>
    <xdr:to>
      <xdr:col>6</xdr:col>
      <xdr:colOff>38100</xdr:colOff>
      <xdr:row>57</xdr:row>
      <xdr:rowOff>100727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117254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25378</xdr:rowOff>
    </xdr:from>
    <xdr:to>
      <xdr:col>24</xdr:col>
      <xdr:colOff>63500</xdr:colOff>
      <xdr:row>74</xdr:row>
      <xdr:rowOff>90868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12678"/>
          <a:ext cx="8382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90868</xdr:rowOff>
    </xdr:from>
    <xdr:to>
      <xdr:col>19</xdr:col>
      <xdr:colOff>177800</xdr:colOff>
      <xdr:row>75</xdr:row>
      <xdr:rowOff>75287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78168"/>
          <a:ext cx="889000" cy="15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27562</xdr:rowOff>
    </xdr:from>
    <xdr:to>
      <xdr:col>15</xdr:col>
      <xdr:colOff>50800</xdr:colOff>
      <xdr:row>75</xdr:row>
      <xdr:rowOff>75287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14862"/>
          <a:ext cx="889000" cy="2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27562</xdr:rowOff>
    </xdr:from>
    <xdr:to>
      <xdr:col>10</xdr:col>
      <xdr:colOff>114300</xdr:colOff>
      <xdr:row>75</xdr:row>
      <xdr:rowOff>69837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14862"/>
          <a:ext cx="889000" cy="2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146028</xdr:rowOff>
    </xdr:from>
    <xdr:to>
      <xdr:col>24</xdr:col>
      <xdr:colOff>114300</xdr:colOff>
      <xdr:row>74</xdr:row>
      <xdr:rowOff>76178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168905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1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40068</xdr:rowOff>
    </xdr:from>
    <xdr:to>
      <xdr:col>20</xdr:col>
      <xdr:colOff>38100</xdr:colOff>
      <xdr:row>74</xdr:row>
      <xdr:rowOff>141668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158195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0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24487</xdr:rowOff>
    </xdr:from>
    <xdr:to>
      <xdr:col>15</xdr:col>
      <xdr:colOff>101600</xdr:colOff>
      <xdr:row>75</xdr:row>
      <xdr:rowOff>126087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142614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5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148212</xdr:rowOff>
    </xdr:from>
    <xdr:to>
      <xdr:col>10</xdr:col>
      <xdr:colOff>165100</xdr:colOff>
      <xdr:row>74</xdr:row>
      <xdr:rowOff>78362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94889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19037</xdr:rowOff>
    </xdr:from>
    <xdr:to>
      <xdr:col>6</xdr:col>
      <xdr:colOff>38100</xdr:colOff>
      <xdr:row>75</xdr:row>
      <xdr:rowOff>120637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137164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5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140266</xdr:rowOff>
    </xdr:from>
    <xdr:to>
      <xdr:col>24</xdr:col>
      <xdr:colOff>63500</xdr:colOff>
      <xdr:row>91</xdr:row>
      <xdr:rowOff>105063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399316"/>
          <a:ext cx="838200" cy="3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105063</xdr:rowOff>
    </xdr:from>
    <xdr:to>
      <xdr:col>19</xdr:col>
      <xdr:colOff>177800</xdr:colOff>
      <xdr:row>94</xdr:row>
      <xdr:rowOff>5149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707013"/>
          <a:ext cx="889000" cy="4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5149</xdr:rowOff>
    </xdr:from>
    <xdr:to>
      <xdr:col>15</xdr:col>
      <xdr:colOff>50800</xdr:colOff>
      <xdr:row>96</xdr:row>
      <xdr:rowOff>13577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21449"/>
          <a:ext cx="889000" cy="35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13577</xdr:rowOff>
    </xdr:from>
    <xdr:to>
      <xdr:col>10</xdr:col>
      <xdr:colOff>114300</xdr:colOff>
      <xdr:row>96</xdr:row>
      <xdr:rowOff>166635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72777"/>
          <a:ext cx="889000" cy="1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89466</xdr:rowOff>
    </xdr:from>
    <xdr:to>
      <xdr:col>24</xdr:col>
      <xdr:colOff>114300</xdr:colOff>
      <xdr:row>90</xdr:row>
      <xdr:rowOff>19616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34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42493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3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54263</xdr:rowOff>
    </xdr:from>
    <xdr:to>
      <xdr:col>20</xdr:col>
      <xdr:colOff>38100</xdr:colOff>
      <xdr:row>91</xdr:row>
      <xdr:rowOff>155863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6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940</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4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125799</xdr:rowOff>
    </xdr:from>
    <xdr:to>
      <xdr:col>15</xdr:col>
      <xdr:colOff>101600</xdr:colOff>
      <xdr:row>94</xdr:row>
      <xdr:rowOff>55949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72476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4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134227</xdr:rowOff>
    </xdr:from>
    <xdr:to>
      <xdr:col>10</xdr:col>
      <xdr:colOff>165100</xdr:colOff>
      <xdr:row>96</xdr:row>
      <xdr:rowOff>64377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80904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115835</xdr:rowOff>
    </xdr:from>
    <xdr:to>
      <xdr:col>6</xdr:col>
      <xdr:colOff>38100</xdr:colOff>
      <xdr:row>97</xdr:row>
      <xdr:rowOff>45985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62512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143633</xdr:rowOff>
    </xdr:from>
    <xdr:to>
      <xdr:col>55</xdr:col>
      <xdr:colOff>0</xdr:colOff>
      <xdr:row>55</xdr:row>
      <xdr:rowOff>40873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01933"/>
          <a:ext cx="838200" cy="6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7898</xdr:rowOff>
    </xdr:from>
    <xdr:to>
      <xdr:col>50</xdr:col>
      <xdr:colOff>114300</xdr:colOff>
      <xdr:row>55</xdr:row>
      <xdr:rowOff>40873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37648"/>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7898</xdr:rowOff>
    </xdr:from>
    <xdr:to>
      <xdr:col>45</xdr:col>
      <xdr:colOff>177800</xdr:colOff>
      <xdr:row>55</xdr:row>
      <xdr:rowOff>63367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37648"/>
          <a:ext cx="889000" cy="5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63367</xdr:rowOff>
    </xdr:from>
    <xdr:to>
      <xdr:col>41</xdr:col>
      <xdr:colOff>50800</xdr:colOff>
      <xdr:row>55</xdr:row>
      <xdr:rowOff>71425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93117"/>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92833</xdr:rowOff>
    </xdr:from>
    <xdr:to>
      <xdr:col>55</xdr:col>
      <xdr:colOff>50800</xdr:colOff>
      <xdr:row>55</xdr:row>
      <xdr:rowOff>22983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115710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161523</xdr:rowOff>
    </xdr:from>
    <xdr:to>
      <xdr:col>50</xdr:col>
      <xdr:colOff>165100</xdr:colOff>
      <xdr:row>55</xdr:row>
      <xdr:rowOff>91673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108200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19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128548</xdr:rowOff>
    </xdr:from>
    <xdr:to>
      <xdr:col>46</xdr:col>
      <xdr:colOff>38100</xdr:colOff>
      <xdr:row>55</xdr:row>
      <xdr:rowOff>58698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75225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1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12567</xdr:rowOff>
    </xdr:from>
    <xdr:to>
      <xdr:col>41</xdr:col>
      <xdr:colOff>101600</xdr:colOff>
      <xdr:row>55</xdr:row>
      <xdr:rowOff>114167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130694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20625</xdr:rowOff>
    </xdr:from>
    <xdr:to>
      <xdr:col>36</xdr:col>
      <xdr:colOff>165100</xdr:colOff>
      <xdr:row>55</xdr:row>
      <xdr:rowOff>122225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138752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22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85030</xdr:rowOff>
    </xdr:from>
    <xdr:to>
      <xdr:col>55</xdr:col>
      <xdr:colOff>0</xdr:colOff>
      <xdr:row>73</xdr:row>
      <xdr:rowOff>114710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429430"/>
          <a:ext cx="8382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28124</xdr:rowOff>
    </xdr:from>
    <xdr:to>
      <xdr:col>50</xdr:col>
      <xdr:colOff>114300</xdr:colOff>
      <xdr:row>73</xdr:row>
      <xdr:rowOff>114710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543974"/>
          <a:ext cx="889000" cy="8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28124</xdr:rowOff>
    </xdr:from>
    <xdr:to>
      <xdr:col>45</xdr:col>
      <xdr:colOff>177800</xdr:colOff>
      <xdr:row>75</xdr:row>
      <xdr:rowOff>127150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543974"/>
          <a:ext cx="889000" cy="4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127333</xdr:rowOff>
    </xdr:from>
    <xdr:to>
      <xdr:col>41</xdr:col>
      <xdr:colOff>50800</xdr:colOff>
      <xdr:row>75</xdr:row>
      <xdr:rowOff>127150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814633"/>
          <a:ext cx="889000" cy="1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34230</xdr:rowOff>
    </xdr:from>
    <xdr:to>
      <xdr:col>55</xdr:col>
      <xdr:colOff>50800</xdr:colOff>
      <xdr:row>72</xdr:row>
      <xdr:rowOff>135830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3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57107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23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63910</xdr:rowOff>
    </xdr:from>
    <xdr:to>
      <xdr:col>50</xdr:col>
      <xdr:colOff>165100</xdr:colOff>
      <xdr:row>73</xdr:row>
      <xdr:rowOff>165510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5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10587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35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148774</xdr:rowOff>
    </xdr:from>
    <xdr:to>
      <xdr:col>46</xdr:col>
      <xdr:colOff>38100</xdr:colOff>
      <xdr:row>73</xdr:row>
      <xdr:rowOff>78924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4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95451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26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76350</xdr:rowOff>
    </xdr:from>
    <xdr:to>
      <xdr:col>41</xdr:col>
      <xdr:colOff>101600</xdr:colOff>
      <xdr:row>76</xdr:row>
      <xdr:rowOff>6499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35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23027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1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76533</xdr:rowOff>
    </xdr:from>
    <xdr:to>
      <xdr:col>36</xdr:col>
      <xdr:colOff>165100</xdr:colOff>
      <xdr:row>75</xdr:row>
      <xdr:rowOff>6683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7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23210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53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139894</xdr:rowOff>
    </xdr:from>
    <xdr:to>
      <xdr:col>55</xdr:col>
      <xdr:colOff>0</xdr:colOff>
      <xdr:row>97</xdr:row>
      <xdr:rowOff>80992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9094"/>
          <a:ext cx="8382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80992</xdr:rowOff>
    </xdr:from>
    <xdr:to>
      <xdr:col>50</xdr:col>
      <xdr:colOff>114300</xdr:colOff>
      <xdr:row>97</xdr:row>
      <xdr:rowOff>94805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1642"/>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55902</xdr:rowOff>
    </xdr:from>
    <xdr:to>
      <xdr:col>45</xdr:col>
      <xdr:colOff>177800</xdr:colOff>
      <xdr:row>97</xdr:row>
      <xdr:rowOff>94805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6552"/>
          <a:ext cx="889000" cy="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55902</xdr:rowOff>
    </xdr:from>
    <xdr:to>
      <xdr:col>41</xdr:col>
      <xdr:colOff>50800</xdr:colOff>
      <xdr:row>97</xdr:row>
      <xdr:rowOff>97923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6552"/>
          <a:ext cx="889000" cy="4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89094</xdr:rowOff>
    </xdr:from>
    <xdr:to>
      <xdr:col>55</xdr:col>
      <xdr:colOff>50800</xdr:colOff>
      <xdr:row>97</xdr:row>
      <xdr:rowOff>19244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111971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9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30192</xdr:rowOff>
    </xdr:from>
    <xdr:to>
      <xdr:col>50</xdr:col>
      <xdr:colOff>165100</xdr:colOff>
      <xdr:row>97</xdr:row>
      <xdr:rowOff>131792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148319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44005</xdr:rowOff>
    </xdr:from>
    <xdr:to>
      <xdr:col>46</xdr:col>
      <xdr:colOff>38100</xdr:colOff>
      <xdr:row>97</xdr:row>
      <xdr:rowOff>145605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162132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5102</xdr:rowOff>
    </xdr:from>
    <xdr:to>
      <xdr:col>41</xdr:col>
      <xdr:colOff>101600</xdr:colOff>
      <xdr:row>97</xdr:row>
      <xdr:rowOff>106702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123229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47123</xdr:rowOff>
    </xdr:from>
    <xdr:to>
      <xdr:col>36</xdr:col>
      <xdr:colOff>165100</xdr:colOff>
      <xdr:row>97</xdr:row>
      <xdr:rowOff>148723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165250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5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4826</xdr:rowOff>
    </xdr:from>
    <xdr:to>
      <xdr:col>85</xdr:col>
      <xdr:colOff>127000</xdr:colOff>
      <xdr:row>36</xdr:row>
      <xdr:rowOff>81186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834126"/>
          <a:ext cx="838200" cy="4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66685</xdr:rowOff>
    </xdr:from>
    <xdr:to>
      <xdr:col>81</xdr:col>
      <xdr:colOff>50800</xdr:colOff>
      <xdr:row>36</xdr:row>
      <xdr:rowOff>81186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95985"/>
          <a:ext cx="889000" cy="3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66685</xdr:rowOff>
    </xdr:from>
    <xdr:to>
      <xdr:col>76</xdr:col>
      <xdr:colOff>114300</xdr:colOff>
      <xdr:row>35</xdr:row>
      <xdr:rowOff>30044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95985"/>
          <a:ext cx="889000" cy="13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30044</xdr:rowOff>
    </xdr:from>
    <xdr:to>
      <xdr:col>71</xdr:col>
      <xdr:colOff>177800</xdr:colOff>
      <xdr:row>35</xdr:row>
      <xdr:rowOff>166934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030794"/>
          <a:ext cx="889000" cy="1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125476</xdr:rowOff>
    </xdr:from>
    <xdr:to>
      <xdr:col>85</xdr:col>
      <xdr:colOff>177800</xdr:colOff>
      <xdr:row>34</xdr:row>
      <xdr:rowOff>55626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148353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3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30386</xdr:rowOff>
    </xdr:from>
    <xdr:to>
      <xdr:col>81</xdr:col>
      <xdr:colOff>101600</xdr:colOff>
      <xdr:row>36</xdr:row>
      <xdr:rowOff>131986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148513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9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15885</xdr:rowOff>
    </xdr:from>
    <xdr:to>
      <xdr:col>76</xdr:col>
      <xdr:colOff>165100</xdr:colOff>
      <xdr:row>34</xdr:row>
      <xdr:rowOff>117485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134012</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6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150694</xdr:rowOff>
    </xdr:from>
    <xdr:to>
      <xdr:col>72</xdr:col>
      <xdr:colOff>38100</xdr:colOff>
      <xdr:row>35</xdr:row>
      <xdr:rowOff>80844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9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97371</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75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116134</xdr:rowOff>
    </xdr:from>
    <xdr:to>
      <xdr:col>67</xdr:col>
      <xdr:colOff>101600</xdr:colOff>
      <xdr:row>36</xdr:row>
      <xdr:rowOff>46284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62811</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89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94780</xdr:rowOff>
    </xdr:from>
    <xdr:to>
      <xdr:col>85</xdr:col>
      <xdr:colOff>127000</xdr:colOff>
      <xdr:row>57</xdr:row>
      <xdr:rowOff>151079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67430"/>
          <a:ext cx="838200" cy="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151079</xdr:rowOff>
    </xdr:from>
    <xdr:to>
      <xdr:col>81</xdr:col>
      <xdr:colOff>50800</xdr:colOff>
      <xdr:row>58</xdr:row>
      <xdr:rowOff>13295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23729"/>
          <a:ext cx="889000" cy="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13295</xdr:rowOff>
    </xdr:from>
    <xdr:to>
      <xdr:col>76</xdr:col>
      <xdr:colOff>114300</xdr:colOff>
      <xdr:row>58</xdr:row>
      <xdr:rowOff>27575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57395"/>
          <a:ext cx="8890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163926</xdr:rowOff>
    </xdr:from>
    <xdr:to>
      <xdr:col>71</xdr:col>
      <xdr:colOff>177800</xdr:colOff>
      <xdr:row>58</xdr:row>
      <xdr:rowOff>27575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65126"/>
          <a:ext cx="889000" cy="2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43980</xdr:rowOff>
    </xdr:from>
    <xdr:to>
      <xdr:col>85</xdr:col>
      <xdr:colOff>177800</xdr:colOff>
      <xdr:row>57</xdr:row>
      <xdr:rowOff>145580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66857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6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100279</xdr:rowOff>
    </xdr:from>
    <xdr:to>
      <xdr:col>81</xdr:col>
      <xdr:colOff>101600</xdr:colOff>
      <xdr:row>58</xdr:row>
      <xdr:rowOff>30429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46956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133945</xdr:rowOff>
    </xdr:from>
    <xdr:to>
      <xdr:col>76</xdr:col>
      <xdr:colOff>165100</xdr:colOff>
      <xdr:row>58</xdr:row>
      <xdr:rowOff>64095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80622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8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148225</xdr:rowOff>
    </xdr:from>
    <xdr:to>
      <xdr:col>72</xdr:col>
      <xdr:colOff>38100</xdr:colOff>
      <xdr:row>58</xdr:row>
      <xdr:rowOff>78375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94902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9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113126</xdr:rowOff>
    </xdr:from>
    <xdr:to>
      <xdr:col>67</xdr:col>
      <xdr:colOff>101600</xdr:colOff>
      <xdr:row>57</xdr:row>
      <xdr:rowOff>43276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59803</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8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160770</xdr:rowOff>
    </xdr:from>
    <xdr:to>
      <xdr:col>85</xdr:col>
      <xdr:colOff>127000</xdr:colOff>
      <xdr:row>78</xdr:row>
      <xdr:rowOff>161953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3870"/>
          <a:ext cx="838200" cy="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11215</xdr:rowOff>
    </xdr:from>
    <xdr:to>
      <xdr:col>81</xdr:col>
      <xdr:colOff>50800</xdr:colOff>
      <xdr:row>78</xdr:row>
      <xdr:rowOff>161953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212865"/>
          <a:ext cx="889000" cy="32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112131</xdr:rowOff>
    </xdr:from>
    <xdr:to>
      <xdr:col>76</xdr:col>
      <xdr:colOff>114300</xdr:colOff>
      <xdr:row>77</xdr:row>
      <xdr:rowOff>11215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970881"/>
          <a:ext cx="889000" cy="2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85011</xdr:rowOff>
    </xdr:from>
    <xdr:to>
      <xdr:col>71</xdr:col>
      <xdr:colOff>177800</xdr:colOff>
      <xdr:row>75</xdr:row>
      <xdr:rowOff>112131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943761"/>
          <a:ext cx="889000" cy="2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109970</xdr:rowOff>
    </xdr:from>
    <xdr:to>
      <xdr:col>85</xdr:col>
      <xdr:colOff>177800</xdr:colOff>
      <xdr:row>79</xdr:row>
      <xdr:rowOff>40120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69347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111153</xdr:rowOff>
    </xdr:from>
    <xdr:to>
      <xdr:col>81</xdr:col>
      <xdr:colOff>101600</xdr:colOff>
      <xdr:row>79</xdr:row>
      <xdr:rowOff>41303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57830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5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131865</xdr:rowOff>
    </xdr:from>
    <xdr:to>
      <xdr:col>76</xdr:col>
      <xdr:colOff>165100</xdr:colOff>
      <xdr:row>77</xdr:row>
      <xdr:rowOff>62015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78541</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93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61331</xdr:rowOff>
    </xdr:from>
    <xdr:to>
      <xdr:col>72</xdr:col>
      <xdr:colOff>38100</xdr:colOff>
      <xdr:row>75</xdr:row>
      <xdr:rowOff>162931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8008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6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34211</xdr:rowOff>
    </xdr:from>
    <xdr:to>
      <xdr:col>67</xdr:col>
      <xdr:colOff>101600</xdr:colOff>
      <xdr:row>75</xdr:row>
      <xdr:rowOff>135811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8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152338</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66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75425</xdr:rowOff>
    </xdr:from>
    <xdr:to>
      <xdr:col>85</xdr:col>
      <xdr:colOff>127000</xdr:colOff>
      <xdr:row>96</xdr:row>
      <xdr:rowOff>103857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363175"/>
          <a:ext cx="838200" cy="19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18292</xdr:rowOff>
    </xdr:from>
    <xdr:to>
      <xdr:col>81</xdr:col>
      <xdr:colOff>50800</xdr:colOff>
      <xdr:row>96</xdr:row>
      <xdr:rowOff>103857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477492"/>
          <a:ext cx="889000" cy="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67187</xdr:rowOff>
    </xdr:from>
    <xdr:to>
      <xdr:col>76</xdr:col>
      <xdr:colOff>114300</xdr:colOff>
      <xdr:row>96</xdr:row>
      <xdr:rowOff>18292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354937"/>
          <a:ext cx="889000"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67187</xdr:rowOff>
    </xdr:from>
    <xdr:to>
      <xdr:col>71</xdr:col>
      <xdr:colOff>177800</xdr:colOff>
      <xdr:row>95</xdr:row>
      <xdr:rowOff>79559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354937"/>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24625</xdr:rowOff>
    </xdr:from>
    <xdr:to>
      <xdr:col>85</xdr:col>
      <xdr:colOff>177800</xdr:colOff>
      <xdr:row>95</xdr:row>
      <xdr:rowOff>126225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47502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6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53057</xdr:rowOff>
    </xdr:from>
    <xdr:to>
      <xdr:col>81</xdr:col>
      <xdr:colOff>101600</xdr:colOff>
      <xdr:row>96</xdr:row>
      <xdr:rowOff>154657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171184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8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138942</xdr:rowOff>
    </xdr:from>
    <xdr:to>
      <xdr:col>76</xdr:col>
      <xdr:colOff>165100</xdr:colOff>
      <xdr:row>96</xdr:row>
      <xdr:rowOff>69092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85619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0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16387</xdr:rowOff>
    </xdr:from>
    <xdr:to>
      <xdr:col>72</xdr:col>
      <xdr:colOff>38100</xdr:colOff>
      <xdr:row>95</xdr:row>
      <xdr:rowOff>117987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134514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07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28759</xdr:rowOff>
    </xdr:from>
    <xdr:to>
      <xdr:col>67</xdr:col>
      <xdr:colOff>101600</xdr:colOff>
      <xdr:row>95</xdr:row>
      <xdr:rowOff>130359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146886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09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170136</xdr:rowOff>
    </xdr:from>
    <xdr:to>
      <xdr:col>116</xdr:col>
      <xdr:colOff>63500</xdr:colOff>
      <xdr:row>39</xdr:row>
      <xdr:rowOff>63968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13786"/>
          <a:ext cx="838200" cy="23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170136</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513786"/>
          <a:ext cx="889000" cy="27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13168</xdr:rowOff>
    </xdr:from>
    <xdr:to>
      <xdr:col>116</xdr:col>
      <xdr:colOff>114300</xdr:colOff>
      <xdr:row>39</xdr:row>
      <xdr:rowOff>114768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119337</xdr:rowOff>
    </xdr:from>
    <xdr:to>
      <xdr:col>112</xdr:col>
      <xdr:colOff>38100</xdr:colOff>
      <xdr:row>38</xdr:row>
      <xdr:rowOff>49487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66014</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62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について、本村では、村の面積の９５％を占める森林資源を活用し、産業の振興を図っている。木材の搬出に係る補助や、不良材を木質ペレットに加工し、村内の宿泊施設等のボイラーで利用したり、木質バイオマス発電事業を行っている。このため類似団体と比較すると例年高水準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村内の生ゴミを焼却するのではなく、堆肥化しゴミの削減に努めている。また、医療費の抑制のため、古くから健康診断に力を注いでおり、事業所健診を村が実施し、経費の２分の１を村会計から支出しているほか、脱炭素化事業の実施も要因と言える。消防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カ年事業で防災行政無線の整備を行っており増加。</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教育費関係については、社会教育関係施設の改修工事があったため増加している。災害復旧費においては、令和元年度台風による災害復旧が落ち着くため今後は減少が見込まれる。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毎年、財政調整基金からの一定の繰入を行っているが、６年度についても歳出が見込より多かったため、実質単年度収支はマイナスとなった。</a:t>
          </a:r>
        </a:p>
        <a:p>
          <a:r>
            <a:rPr kumimoji="1" lang="ja-JP" altLang="en-US" sz="1400">
              <a:latin typeface="ＭＳ ゴシック" pitchFamily="49" charset="-128"/>
              <a:ea typeface="ＭＳ ゴシック" pitchFamily="49" charset="-128"/>
            </a:rPr>
            <a:t>今後も効率的な財政運営を図るとともに、計画的な基金管理運営を行う。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群馬県上野村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産業振興事業特別会計は、産業振興並びに雇用対策の一環として、特産品開発や観光施設等の運営、林業の</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次産業に資する事業を行っている。黒字化の目処が立った事業は民間に委託しているため、赤字額が大きく出ている事業については経営改善を図り、赤字額を減少させる努力が今後も必要である。事業の育成を進め、直営から民間に移すなど計画的な事業運営を図り、更なる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4069455</v>
      </c>
      <c r="BO4" s="371"/>
      <c r="BP4" s="371"/>
      <c r="BQ4" s="371"/>
      <c r="BR4" s="371"/>
      <c r="BS4" s="371"/>
      <c r="BT4" s="371"/>
      <c r="BU4" s="372"/>
      <c r="BV4" s="370">
        <v>3484039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7.7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3917760</v>
      </c>
      <c r="BO5" s="408"/>
      <c r="BP5" s="408"/>
      <c r="BQ5" s="408"/>
      <c r="BR5" s="408"/>
      <c r="BS5" s="408"/>
      <c r="BT5" s="408"/>
      <c r="BU5" s="409"/>
      <c r="BV5" s="407">
        <v>3333188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79</v>
      </c>
      <c r="CU5" s="405"/>
      <c r="CV5" s="405"/>
      <c r="CW5" s="405"/>
      <c r="CX5" s="405"/>
      <c r="CY5" s="405"/>
      <c r="CZ5" s="405"/>
      <c r="DA5" s="406"/>
      <c r="DB5" s="404">
        <v>70.900000000000006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151695</v>
      </c>
      <c r="BO6" s="408"/>
      <c r="BP6" s="408"/>
      <c r="BQ6" s="408"/>
      <c r="BR6" s="408"/>
      <c r="BS6" s="408"/>
      <c r="BT6" s="408"/>
      <c r="BU6" s="409"/>
      <c r="BV6" s="407">
        <v>150851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79.7</v>
      </c>
      <c r="CU6" s="445"/>
      <c r="CV6" s="445"/>
      <c r="CW6" s="445"/>
      <c r="CX6" s="445"/>
      <c r="CY6" s="445"/>
      <c r="CZ6" s="445"/>
      <c r="DA6" s="446"/>
      <c r="DB6" s="444">
        <v>72.099999999999994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39212</v>
      </c>
      <c r="BO7" s="408"/>
      <c r="BP7" s="408"/>
      <c r="BQ7" s="408"/>
      <c r="BR7" s="408"/>
      <c r="BS7" s="408"/>
      <c r="BT7" s="408"/>
      <c r="BU7" s="409"/>
      <c r="BV7" s="407">
        <v>26546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1688500</v>
      </c>
      <c r="CU7" s="408"/>
      <c r="CV7" s="408"/>
      <c r="CW7" s="408"/>
      <c r="CX7" s="408"/>
      <c r="CY7" s="408"/>
      <c r="CZ7" s="408"/>
      <c r="DA7" s="409"/>
      <c r="DB7" s="407">
        <v>1615352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112483</v>
      </c>
      <c r="BO8" s="408"/>
      <c r="BP8" s="408"/>
      <c r="BQ8" s="408"/>
      <c r="BR8" s="408"/>
      <c r="BS8" s="408"/>
      <c r="BT8" s="408"/>
      <c r="BU8" s="409"/>
      <c r="BV8" s="407">
        <v>124305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0.79</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1128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-11822</v>
      </c>
      <c r="BO9" s="408"/>
      <c r="BP9" s="408"/>
      <c r="BQ9" s="408"/>
      <c r="BR9" s="408"/>
      <c r="BS9" s="408"/>
      <c r="BT9" s="408"/>
      <c r="BU9" s="409"/>
      <c r="BV9" s="407">
        <v>-146586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16.399999999999999</v>
      </c>
      <c r="CU9" s="405"/>
      <c r="CV9" s="405"/>
      <c r="CW9" s="405"/>
      <c r="CX9" s="405"/>
      <c r="CY9" s="405"/>
      <c r="CZ9" s="405"/>
      <c r="DA9" s="406"/>
      <c r="DB9" s="404">
        <v>12.2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1230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18</v>
      </c>
      <c r="BO10" s="408"/>
      <c r="BP10" s="408"/>
      <c r="BQ10" s="408"/>
      <c r="BR10" s="408"/>
      <c r="BS10" s="408"/>
      <c r="BT10" s="408"/>
      <c r="BU10" s="409"/>
      <c r="BV10" s="407">
        <v>10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1011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115500</v>
      </c>
      <c r="BO12" s="408"/>
      <c r="BP12" s="408"/>
      <c r="BQ12" s="408"/>
      <c r="BR12" s="408"/>
      <c r="BS12" s="408"/>
      <c r="BT12" s="408"/>
      <c r="BU12" s="409"/>
      <c r="BV12" s="407">
        <v>104000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989</v>
      </c>
      <c r="S13" s="492"/>
      <c r="T13" s="492"/>
      <c r="U13" s="492"/>
      <c r="V13" s="493"/>
      <c r="W13" s="423" t="s">
        <v>131</v>
      </c>
      <c r="X13" s="424"/>
      <c r="Y13" s="424"/>
      <c r="Z13" s="424"/>
      <c r="AA13" s="424"/>
      <c r="AB13" s="414"/>
      <c r="AC13" s="458">
        <v>114</v>
      </c>
      <c r="AD13" s="459"/>
      <c r="AE13" s="459"/>
      <c r="AF13" s="459"/>
      <c r="AG13" s="501"/>
      <c r="AH13" s="458">
        <v>128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-127304</v>
      </c>
      <c r="BO13" s="408"/>
      <c r="BP13" s="408"/>
      <c r="BQ13" s="408"/>
      <c r="BR13" s="408"/>
      <c r="BS13" s="408"/>
      <c r="BT13" s="408"/>
      <c r="BU13" s="409"/>
      <c r="BV13" s="407">
        <v>-250576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4.5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1039</v>
      </c>
      <c r="S14" s="492"/>
      <c r="T14" s="492"/>
      <c r="U14" s="492"/>
      <c r="V14" s="493"/>
      <c r="W14" s="397"/>
      <c r="X14" s="398"/>
      <c r="Y14" s="398"/>
      <c r="Z14" s="398"/>
      <c r="AA14" s="398"/>
      <c r="AB14" s="387"/>
      <c r="AC14" s="494">
        <v>21.2</v>
      </c>
      <c r="AD14" s="495"/>
      <c r="AE14" s="495"/>
      <c r="AF14" s="495"/>
      <c r="AG14" s="496"/>
      <c r="AH14" s="494">
        <v>22.2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1016</v>
      </c>
      <c r="S15" s="492"/>
      <c r="T15" s="492"/>
      <c r="U15" s="492"/>
      <c r="V15" s="493"/>
      <c r="W15" s="423" t="s">
        <v>137</v>
      </c>
      <c r="X15" s="424"/>
      <c r="Y15" s="424"/>
      <c r="Z15" s="424"/>
      <c r="AA15" s="424"/>
      <c r="AB15" s="414"/>
      <c r="AC15" s="458">
        <v>106</v>
      </c>
      <c r="AD15" s="459"/>
      <c r="AE15" s="459"/>
      <c r="AF15" s="459"/>
      <c r="AG15" s="501"/>
      <c r="AH15" s="458">
        <v>116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941155</v>
      </c>
      <c r="BO15" s="371"/>
      <c r="BP15" s="371"/>
      <c r="BQ15" s="371"/>
      <c r="BR15" s="371"/>
      <c r="BS15" s="371"/>
      <c r="BT15" s="371"/>
      <c r="BU15" s="372"/>
      <c r="BV15" s="370">
        <v>971798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19.7</v>
      </c>
      <c r="AD16" s="495"/>
      <c r="AE16" s="495"/>
      <c r="AF16" s="495"/>
      <c r="AG16" s="496"/>
      <c r="AH16" s="494">
        <v>20.100000000000001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1401519</v>
      </c>
      <c r="BO16" s="408"/>
      <c r="BP16" s="408"/>
      <c r="BQ16" s="408"/>
      <c r="BR16" s="408"/>
      <c r="BS16" s="408"/>
      <c r="BT16" s="408"/>
      <c r="BU16" s="409"/>
      <c r="BV16" s="407">
        <v>1295421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319</v>
      </c>
      <c r="AD17" s="459"/>
      <c r="AE17" s="459"/>
      <c r="AF17" s="459"/>
      <c r="AG17" s="501"/>
      <c r="AH17" s="458">
        <v>333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1220403</v>
      </c>
      <c r="BO17" s="408"/>
      <c r="BP17" s="408"/>
      <c r="BQ17" s="408"/>
      <c r="BR17" s="408"/>
      <c r="BS17" s="408"/>
      <c r="BT17" s="408"/>
      <c r="BU17" s="409"/>
      <c r="BV17" s="407">
        <v>1264164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146</v>
      </c>
      <c r="C18" s="450"/>
      <c r="D18" s="450"/>
      <c r="E18" s="533"/>
      <c r="F18" s="533"/>
      <c r="G18" s="533"/>
      <c r="H18" s="533"/>
      <c r="I18" s="533"/>
      <c r="J18" s="533"/>
      <c r="K18" s="533"/>
      <c r="L18" s="534">
        <v>181.85</v>
      </c>
      <c r="M18" s="534"/>
      <c r="N18" s="534"/>
      <c r="O18" s="534"/>
      <c r="P18" s="534"/>
      <c r="Q18" s="534"/>
      <c r="R18" s="535"/>
      <c r="S18" s="535"/>
      <c r="T18" s="535"/>
      <c r="U18" s="535"/>
      <c r="V18" s="536"/>
      <c r="W18" s="425"/>
      <c r="X18" s="426"/>
      <c r="Y18" s="426"/>
      <c r="Z18" s="426"/>
      <c r="AA18" s="426"/>
      <c r="AB18" s="417"/>
      <c r="AC18" s="537">
        <v>59.2</v>
      </c>
      <c r="AD18" s="538"/>
      <c r="AE18" s="538"/>
      <c r="AF18" s="538"/>
      <c r="AG18" s="539"/>
      <c r="AH18" s="537">
        <v>57.7</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1337401</v>
      </c>
      <c r="BO18" s="408"/>
      <c r="BP18" s="408"/>
      <c r="BQ18" s="408"/>
      <c r="BR18" s="408"/>
      <c r="BS18" s="408"/>
      <c r="BT18" s="408"/>
      <c r="BU18" s="409"/>
      <c r="BV18" s="407">
        <v>1150766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148</v>
      </c>
      <c r="C19" s="450"/>
      <c r="D19" s="450"/>
      <c r="E19" s="533"/>
      <c r="F19" s="533"/>
      <c r="G19" s="533"/>
      <c r="H19" s="533"/>
      <c r="I19" s="533"/>
      <c r="J19" s="533"/>
      <c r="K19" s="533"/>
      <c r="L19" s="541">
        <v>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2112787</v>
      </c>
      <c r="BO19" s="408"/>
      <c r="BP19" s="408"/>
      <c r="BQ19" s="408"/>
      <c r="BR19" s="408"/>
      <c r="BS19" s="408"/>
      <c r="BT19" s="408"/>
      <c r="BU19" s="409"/>
      <c r="BV19" s="407">
        <v>2030412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150</v>
      </c>
      <c r="C20" s="450"/>
      <c r="D20" s="450"/>
      <c r="E20" s="533"/>
      <c r="F20" s="533"/>
      <c r="G20" s="533"/>
      <c r="H20" s="533"/>
      <c r="I20" s="533"/>
      <c r="J20" s="533"/>
      <c r="K20" s="533"/>
      <c r="L20" s="541">
        <v>552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4372144</v>
      </c>
      <c r="BO22" s="371"/>
      <c r="BP22" s="371"/>
      <c r="BQ22" s="371"/>
      <c r="BR22" s="371"/>
      <c r="BS22" s="371"/>
      <c r="BT22" s="371"/>
      <c r="BU22" s="372"/>
      <c r="BV22" s="370">
        <v>4069588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4162147</v>
      </c>
      <c r="BO23" s="408"/>
      <c r="BP23" s="408"/>
      <c r="BQ23" s="408"/>
      <c r="BR23" s="408"/>
      <c r="BS23" s="408"/>
      <c r="BT23" s="408"/>
      <c r="BU23" s="409"/>
      <c r="BV23" s="407">
        <v>3998235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5500</v>
      </c>
      <c r="R24" s="459"/>
      <c r="S24" s="459"/>
      <c r="T24" s="459"/>
      <c r="U24" s="459"/>
      <c r="V24" s="501"/>
      <c r="W24" s="553"/>
      <c r="X24" s="554"/>
      <c r="Y24" s="555"/>
      <c r="Z24" s="457" t="s">
        <v>161</v>
      </c>
      <c r="AA24" s="437"/>
      <c r="AB24" s="437"/>
      <c r="AC24" s="437"/>
      <c r="AD24" s="437"/>
      <c r="AE24" s="437"/>
      <c r="AF24" s="437"/>
      <c r="AG24" s="438"/>
      <c r="AH24" s="458">
        <v>31</v>
      </c>
      <c r="AI24" s="459"/>
      <c r="AJ24" s="459"/>
      <c r="AK24" s="459"/>
      <c r="AL24" s="501"/>
      <c r="AM24" s="458">
        <v>84630</v>
      </c>
      <c r="AN24" s="459"/>
      <c r="AO24" s="459"/>
      <c r="AP24" s="459"/>
      <c r="AQ24" s="459"/>
      <c r="AR24" s="501"/>
      <c r="AS24" s="458">
        <v>2730</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3841211</v>
      </c>
      <c r="BO24" s="408"/>
      <c r="BP24" s="408"/>
      <c r="BQ24" s="408"/>
      <c r="BR24" s="408"/>
      <c r="BS24" s="408"/>
      <c r="BT24" s="408"/>
      <c r="BU24" s="409"/>
      <c r="BV24" s="407">
        <v>3509129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t="s">
        <v>122</v>
      </c>
      <c r="M25" s="459"/>
      <c r="N25" s="459"/>
      <c r="O25" s="459"/>
      <c r="P25" s="501"/>
      <c r="Q25" s="458" t="s">
        <v>122</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301939</v>
      </c>
      <c r="BO25" s="371"/>
      <c r="BP25" s="371"/>
      <c r="BQ25" s="371"/>
      <c r="BR25" s="371"/>
      <c r="BS25" s="371"/>
      <c r="BT25" s="371"/>
      <c r="BU25" s="372"/>
      <c r="BV25" s="370">
        <v>398813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4300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2470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91532</v>
      </c>
      <c r="BO27" s="530"/>
      <c r="BP27" s="530"/>
      <c r="BQ27" s="530"/>
      <c r="BR27" s="530"/>
      <c r="BS27" s="530"/>
      <c r="BT27" s="530"/>
      <c r="BU27" s="531"/>
      <c r="BV27" s="529">
        <v>91532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1850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1096677</v>
      </c>
      <c r="BO28" s="371"/>
      <c r="BP28" s="371"/>
      <c r="BQ28" s="371"/>
      <c r="BR28" s="371"/>
      <c r="BS28" s="371"/>
      <c r="BT28" s="371"/>
      <c r="BU28" s="372"/>
      <c r="BV28" s="370">
        <v>1112158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6</v>
      </c>
      <c r="M29" s="459"/>
      <c r="N29" s="459"/>
      <c r="O29" s="459"/>
      <c r="P29" s="501"/>
      <c r="Q29" s="458">
        <v>1680</v>
      </c>
      <c r="R29" s="459"/>
      <c r="S29" s="459"/>
      <c r="T29" s="459"/>
      <c r="U29" s="459"/>
      <c r="V29" s="501"/>
      <c r="W29" s="556"/>
      <c r="X29" s="557"/>
      <c r="Y29" s="558"/>
      <c r="Z29" s="457" t="s">
        <v>176</v>
      </c>
      <c r="AA29" s="437"/>
      <c r="AB29" s="437"/>
      <c r="AC29" s="437"/>
      <c r="AD29" s="437"/>
      <c r="AE29" s="437"/>
      <c r="AF29" s="437"/>
      <c r="AG29" s="438"/>
      <c r="AH29" s="458">
        <v>31</v>
      </c>
      <c r="AI29" s="459"/>
      <c r="AJ29" s="459"/>
      <c r="AK29" s="459"/>
      <c r="AL29" s="501"/>
      <c r="AM29" s="458">
        <v>84630</v>
      </c>
      <c r="AN29" s="459"/>
      <c r="AO29" s="459"/>
      <c r="AP29" s="459"/>
      <c r="AQ29" s="459"/>
      <c r="AR29" s="501"/>
      <c r="AS29" s="458">
        <v>2730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427888</v>
      </c>
      <c r="BO29" s="408"/>
      <c r="BP29" s="408"/>
      <c r="BQ29" s="408"/>
      <c r="BR29" s="408"/>
      <c r="BS29" s="408"/>
      <c r="BT29" s="408"/>
      <c r="BU29" s="409"/>
      <c r="BV29" s="407">
        <v>440875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90.9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4128208</v>
      </c>
      <c r="BO30" s="530"/>
      <c r="BP30" s="530"/>
      <c r="BQ30" s="530"/>
      <c r="BR30" s="530"/>
      <c r="BS30" s="530"/>
      <c r="BT30" s="530"/>
      <c r="BU30" s="531"/>
      <c r="BV30" s="529">
        <v>4114357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多野藤岡広域市町村圏振興整備組合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上野振興公社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へき地診療所事業特別会計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生活排水処理事業会計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多野藤岡医療事務市町村組合（病院事業会計）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慰霊の園</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上野村産業振興事業特別会計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上野村後期高齢者医療特別会計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多野藤岡医療事務市町村組合（老健施設会計）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上野村きのこセンター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ゆーぱる上野</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群馬県後期高齢者医療広域連合（一般会計）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32B/aWAO6HKnqwRVIhcWmFcay+hdIKRnT2irM3IYuLvtPjG4XXsdJr5zh2VosLlYBekdB/m4eOiBw4Oi3KSeQ==" saltValue="4ONDrDHpCwXMjDAQbXH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t="s">
        <v>534</v>
      </c>
      <c r="G34" s="33" t="s">
        <v>535</v>
      </c>
      <c r="H34" s="33" t="s">
        <v>536</v>
      </c>
      <c r="I34" s="33" t="s">
        <v>537</v>
      </c>
      <c r="J34" s="34" t="s">
        <v>538</v>
      </c>
      <c r="K34" s="22"/>
      <c r="L34" s="22"/>
      <c r="M34" s="22"/>
      <c r="N34" s="22"/>
      <c r="O34" s="22"/>
      <c r="P34" s="22"/>
    </row>
    <row r="35" spans="1:16" ht="39" customHeight="1" x14ac:dyDescent="0.2">
      <c r="A35" s="22"/>
      <c r="B35" s="35"/>
      <c r="C35" s="1145" t="s">
        <v>539</v>
      </c>
      <c r="D35" s="1146"/>
      <c r="E35" s="1147"/>
      <c r="F35" s="36">
        <v>13.83</v>
      </c>
      <c r="G35" s="37">
        <v>4.96</v>
      </c>
      <c r="H35" s="37">
        <v>15.83</v>
      </c>
      <c r="I35" s="37">
        <v>7.5</v>
      </c>
      <c r="J35" s="38">
        <v>6.34</v>
      </c>
      <c r="K35" s="22"/>
      <c r="L35" s="22"/>
      <c r="M35" s="22"/>
      <c r="N35" s="22"/>
      <c r="O35" s="22"/>
      <c r="P35" s="22"/>
    </row>
    <row r="36" spans="1:16" ht="39" customHeight="1" x14ac:dyDescent="0.2">
      <c r="A36" s="22"/>
      <c r="B36" s="35"/>
      <c r="C36" s="1145" t="s">
        <v>540</v>
      </c>
      <c r="D36" s="1146"/>
      <c r="E36" s="1147"/>
      <c r="F36" s="36" t="s">
        <v>487</v>
      </c>
      <c r="G36" s="37" t="s">
        <v>487</v>
      </c>
      <c r="H36" s="37" t="s">
        <v>487</v>
      </c>
      <c r="I36" s="37" t="s">
        <v>487</v>
      </c>
      <c r="J36" s="38">
        <v>3.08</v>
      </c>
      <c r="K36" s="22"/>
      <c r="L36" s="22"/>
      <c r="M36" s="22"/>
      <c r="N36" s="22"/>
      <c r="O36" s="22"/>
      <c r="P36" s="22"/>
    </row>
    <row r="37" spans="1:16" ht="39" customHeight="1" x14ac:dyDescent="0.2">
      <c r="A37" s="22"/>
      <c r="B37" s="35"/>
      <c r="C37" s="1145" t="s">
        <v>541</v>
      </c>
      <c r="D37" s="1146"/>
      <c r="E37" s="1147"/>
      <c r="F37" s="36" t="s">
        <v>487</v>
      </c>
      <c r="G37" s="37" t="s">
        <v>487</v>
      </c>
      <c r="H37" s="37" t="s">
        <v>487</v>
      </c>
      <c r="I37" s="37" t="s">
        <v>487</v>
      </c>
      <c r="J37" s="38">
        <v>1.59</v>
      </c>
      <c r="K37" s="22"/>
      <c r="L37" s="22"/>
      <c r="M37" s="22"/>
      <c r="N37" s="22"/>
      <c r="O37" s="22"/>
      <c r="P37" s="22"/>
    </row>
    <row r="38" spans="1:16" ht="39" customHeight="1" x14ac:dyDescent="0.2">
      <c r="A38" s="22"/>
      <c r="B38" s="35"/>
      <c r="C38" s="1145" t="s">
        <v>542</v>
      </c>
      <c r="D38" s="1146"/>
      <c r="E38" s="1147"/>
      <c r="F38" s="36">
        <v>0.46</v>
      </c>
      <c r="G38" s="37">
        <v>1.93</v>
      </c>
      <c r="H38" s="37">
        <v>2.78</v>
      </c>
      <c r="I38" s="37">
        <v>2.08</v>
      </c>
      <c r="J38" s="38">
        <v>0.61</v>
      </c>
      <c r="K38" s="22"/>
      <c r="L38" s="22"/>
      <c r="M38" s="22"/>
      <c r="N38" s="22"/>
      <c r="O38" s="22"/>
      <c r="P38" s="22"/>
    </row>
    <row r="39" spans="1:16" ht="39" customHeight="1" x14ac:dyDescent="0.2">
      <c r="A39" s="22"/>
      <c r="B39" s="35"/>
      <c r="C39" s="1145" t="s">
        <v>543</v>
      </c>
      <c r="D39" s="1146"/>
      <c r="E39" s="1147"/>
      <c r="F39" s="36">
        <v>0.02</v>
      </c>
      <c r="G39" s="37">
        <v>0.11</v>
      </c>
      <c r="H39" s="37">
        <v>0.03</v>
      </c>
      <c r="I39" s="37">
        <v>0.31</v>
      </c>
      <c r="J39" s="38">
        <v>0.18</v>
      </c>
      <c r="K39" s="22"/>
      <c r="L39" s="22"/>
      <c r="M39" s="22"/>
      <c r="N39" s="22"/>
      <c r="O39" s="22"/>
      <c r="P39" s="22"/>
    </row>
    <row r="40" spans="1:16" ht="39" customHeight="1" x14ac:dyDescent="0.2">
      <c r="A40" s="22"/>
      <c r="B40" s="35"/>
      <c r="C40" s="1145" t="s">
        <v>544</v>
      </c>
      <c r="D40" s="1146"/>
      <c r="E40" s="1147"/>
      <c r="F40" s="36">
        <v>0.26</v>
      </c>
      <c r="G40" s="37">
        <v>0.09</v>
      </c>
      <c r="H40" s="37">
        <v>0.05</v>
      </c>
      <c r="I40" s="37">
        <v>0.19</v>
      </c>
      <c r="J40" s="38">
        <v>0.16</v>
      </c>
      <c r="K40" s="22"/>
      <c r="L40" s="22"/>
      <c r="M40" s="22"/>
      <c r="N40" s="22"/>
      <c r="O40" s="22"/>
      <c r="P40" s="22"/>
    </row>
    <row r="41" spans="1:16" ht="39" customHeight="1" x14ac:dyDescent="0.2">
      <c r="A41" s="22"/>
      <c r="B41" s="35"/>
      <c r="C41" s="1145" t="s">
        <v>545</v>
      </c>
      <c r="D41" s="1146"/>
      <c r="E41" s="1147"/>
      <c r="F41" s="36" t="s">
        <v>546</v>
      </c>
      <c r="G41" s="37">
        <v>0.04</v>
      </c>
      <c r="H41" s="37">
        <v>0.18</v>
      </c>
      <c r="I41" s="37">
        <v>0.03</v>
      </c>
      <c r="J41" s="38">
        <v>0.04</v>
      </c>
      <c r="K41" s="22"/>
      <c r="L41" s="22"/>
      <c r="M41" s="22"/>
      <c r="N41" s="22"/>
      <c r="O41" s="22"/>
      <c r="P41" s="22"/>
    </row>
    <row r="42" spans="1:16" ht="39" customHeight="1" x14ac:dyDescent="0.2">
      <c r="A42" s="22"/>
      <c r="B42" s="39"/>
      <c r="C42" s="1145" t="s">
        <v>547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548</v>
      </c>
      <c r="D43" s="1149"/>
      <c r="E43" s="1150"/>
      <c r="F43" s="41">
        <v>2.13</v>
      </c>
      <c r="G43" s="42">
        <v>2.39</v>
      </c>
      <c r="H43" s="42">
        <v>2.88</v>
      </c>
      <c r="I43" s="42">
        <v>3.09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Zj8Q1Rt61vijpsED0ZnxoMaRoUnuhflTAygpxOQUm1QUK41lnfrAsCKKjeRb0vNsec7bBF7rjwY0KYh5tB1kg==" saltValue="/IdvCbsMYAHYgYbMIZxt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388</v>
      </c>
      <c r="L45" s="60">
        <v>396</v>
      </c>
      <c r="M45" s="60">
        <v>305</v>
      </c>
      <c r="N45" s="60">
        <v>248</v>
      </c>
      <c r="O45" s="61">
        <v>348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8</v>
      </c>
      <c r="L48" s="64">
        <v>8</v>
      </c>
      <c r="M48" s="64">
        <v>8</v>
      </c>
      <c r="N48" s="64">
        <v>7</v>
      </c>
      <c r="O48" s="65">
        <v>8</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14</v>
      </c>
      <c r="M49" s="64">
        <v>15</v>
      </c>
      <c r="N49" s="64">
        <v>13</v>
      </c>
      <c r="O49" s="65">
        <v>13</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315</v>
      </c>
      <c r="L52" s="64">
        <v>319</v>
      </c>
      <c r="M52" s="64">
        <v>260</v>
      </c>
      <c r="N52" s="64">
        <v>213</v>
      </c>
      <c r="O52" s="65">
        <v>281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95</v>
      </c>
      <c r="L53" s="69">
        <v>99</v>
      </c>
      <c r="M53" s="69">
        <v>68</v>
      </c>
      <c r="N53" s="69">
        <v>55</v>
      </c>
      <c r="O53" s="70">
        <v>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wQ6mZ+WhxuUTv/YJ3X/W3xnjDDuVAFPXIkBimUKlNIzHekTMbu0Nwaxlk+9MYRj9XYaLXGE4s1eHkvOjmzeTsw==" saltValue="IQZZetai8sPDShiFUZIF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3135</v>
      </c>
      <c r="J41" s="344">
        <v>3634</v>
      </c>
      <c r="K41" s="344">
        <v>3945</v>
      </c>
      <c r="L41" s="344">
        <v>4070</v>
      </c>
      <c r="M41" s="345">
        <v>4372</v>
      </c>
    </row>
    <row r="42" spans="2:13" ht="27.75" customHeight="1" x14ac:dyDescent="0.2">
      <c r="B42" s="1186"/>
      <c r="C42" s="1187"/>
      <c r="D42" s="106"/>
      <c r="E42" s="1192" t="s">
        <v>32</v>
      </c>
      <c r="F42" s="1192"/>
      <c r="G42" s="1192"/>
      <c r="H42" s="1193"/>
      <c r="I42" s="346">
        <v>0</v>
      </c>
      <c r="J42" s="347">
        <v>0</v>
      </c>
      <c r="K42" s="347">
        <v>0</v>
      </c>
      <c r="L42" s="347">
        <v>0</v>
      </c>
      <c r="M42" s="348">
        <v>0</v>
      </c>
    </row>
    <row r="43" spans="2:13" ht="27.75" customHeight="1" x14ac:dyDescent="0.2">
      <c r="B43" s="1186"/>
      <c r="C43" s="1187"/>
      <c r="D43" s="106"/>
      <c r="E43" s="1192" t="s">
        <v>33</v>
      </c>
      <c r="F43" s="1192"/>
      <c r="G43" s="1192"/>
      <c r="H43" s="1193"/>
      <c r="I43" s="346">
        <v>87</v>
      </c>
      <c r="J43" s="347">
        <v>88</v>
      </c>
      <c r="K43" s="347">
        <v>89</v>
      </c>
      <c r="L43" s="347">
        <v>89</v>
      </c>
      <c r="M43" s="348">
        <v>82</v>
      </c>
    </row>
    <row r="44" spans="2:13" ht="27.75" customHeight="1" x14ac:dyDescent="0.2">
      <c r="B44" s="1186"/>
      <c r="C44" s="1187"/>
      <c r="D44" s="106"/>
      <c r="E44" s="1192" t="s">
        <v>34</v>
      </c>
      <c r="F44" s="1192"/>
      <c r="G44" s="1192"/>
      <c r="H44" s="1193"/>
      <c r="I44" s="346">
        <v>133</v>
      </c>
      <c r="J44" s="347">
        <v>123</v>
      </c>
      <c r="K44" s="347">
        <v>114</v>
      </c>
      <c r="L44" s="347">
        <v>108</v>
      </c>
      <c r="M44" s="348">
        <v>127</v>
      </c>
    </row>
    <row r="45" spans="2:13" ht="27.75" customHeight="1" x14ac:dyDescent="0.2">
      <c r="B45" s="1186"/>
      <c r="C45" s="1187"/>
      <c r="D45" s="106"/>
      <c r="E45" s="1192" t="s">
        <v>35</v>
      </c>
      <c r="F45" s="1192"/>
      <c r="G45" s="1192"/>
      <c r="H45" s="1193"/>
      <c r="I45" s="346">
        <v>166</v>
      </c>
      <c r="J45" s="347">
        <v>163</v>
      </c>
      <c r="K45" s="347">
        <v>263</v>
      </c>
      <c r="L45" s="347">
        <v>220</v>
      </c>
      <c r="M45" s="348">
        <v>221</v>
      </c>
    </row>
    <row r="46" spans="2:13" ht="27.75" customHeight="1" x14ac:dyDescent="0.2">
      <c r="B46" s="1186"/>
      <c r="C46" s="1187"/>
      <c r="D46" s="107"/>
      <c r="E46" s="1192" t="s">
        <v>36</v>
      </c>
      <c r="F46" s="1192"/>
      <c r="G46" s="1192"/>
      <c r="H46" s="1193"/>
      <c r="I46" s="346" t="s">
        <v>487</v>
      </c>
      <c r="J46" s="347" t="s">
        <v>487</v>
      </c>
      <c r="K46" s="347" t="s">
        <v>487</v>
      </c>
      <c r="L46" s="347" t="s">
        <v>487</v>
      </c>
      <c r="M46" s="348">
        <v>2</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5523</v>
      </c>
      <c r="J50" s="347">
        <v>5676</v>
      </c>
      <c r="K50" s="347">
        <v>5638</v>
      </c>
      <c r="L50" s="347">
        <v>5872</v>
      </c>
      <c r="M50" s="348">
        <v>5847</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2723</v>
      </c>
      <c r="J52" s="347">
        <v>3938</v>
      </c>
      <c r="K52" s="347">
        <v>4164</v>
      </c>
      <c r="L52" s="347">
        <v>3354</v>
      </c>
      <c r="M52" s="348">
        <v>3539</v>
      </c>
    </row>
    <row r="53" spans="2:13" ht="27.75" customHeight="1" thickBot="1" x14ac:dyDescent="0.25">
      <c r="B53" s="1199" t="s">
        <v>19</v>
      </c>
      <c r="C53" s="1200"/>
      <c r="D53" s="110"/>
      <c r="E53" s="1201" t="s">
        <v>44</v>
      </c>
      <c r="F53" s="1201"/>
      <c r="G53" s="1201"/>
      <c r="H53" s="1202"/>
      <c r="I53" s="349">
        <v>-4726</v>
      </c>
      <c r="J53" s="350">
        <v>-5606</v>
      </c>
      <c r="K53" s="350">
        <v>-5391</v>
      </c>
      <c r="L53" s="350">
        <v>-4740</v>
      </c>
      <c r="M53" s="351">
        <v>-4582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cU2vUmzei8hwoq8xac3ptMaRf1XGgtFh3VslpBA1kkW51A8CUQ0j8FrgU+SM7A50b8kF6IDqH+tOPjdHSLogQ==" saltValue="JCo9Ei0NSnWiPVAas4/T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963</v>
      </c>
      <c r="G55" s="352">
        <v>1112</v>
      </c>
      <c r="H55" s="353">
        <v>1097</v>
      </c>
    </row>
    <row r="56" spans="2:8" ht="52.5" customHeight="1" x14ac:dyDescent="0.2">
      <c r="B56" s="122"/>
      <c r="C56" s="1213" t="s">
        <v>47</v>
      </c>
      <c r="D56" s="1213"/>
      <c r="E56" s="1214"/>
      <c r="F56" s="354">
        <v>461</v>
      </c>
      <c r="G56" s="354">
        <v>441</v>
      </c>
      <c r="H56" s="355">
        <v>428</v>
      </c>
    </row>
    <row r="57" spans="2:8" ht="53.25" customHeight="1" x14ac:dyDescent="0.2">
      <c r="B57" s="122"/>
      <c r="C57" s="1215" t="s">
        <v>48</v>
      </c>
      <c r="D57" s="1215"/>
      <c r="E57" s="1216"/>
      <c r="F57" s="356">
        <v>4039</v>
      </c>
      <c r="G57" s="356">
        <v>4114</v>
      </c>
      <c r="H57" s="357">
        <v>4128</v>
      </c>
    </row>
    <row r="58" spans="2:8" ht="45.75" customHeight="1" x14ac:dyDescent="0.2">
      <c r="B58" s="123"/>
      <c r="C58" s="1203" t="s">
        <v>554</v>
      </c>
      <c r="D58" s="1204"/>
      <c r="E58" s="1205"/>
      <c r="F58" s="358">
        <v>3170</v>
      </c>
      <c r="G58" s="358">
        <v>3070</v>
      </c>
      <c r="H58" s="359">
        <v>3170</v>
      </c>
    </row>
    <row r="59" spans="2:8" ht="45.75" customHeight="1" x14ac:dyDescent="0.2">
      <c r="B59" s="123"/>
      <c r="C59" s="1203" t="s">
        <v>555</v>
      </c>
      <c r="D59" s="1204"/>
      <c r="E59" s="1205"/>
      <c r="F59" s="358">
        <v>459</v>
      </c>
      <c r="G59" s="358">
        <v>478</v>
      </c>
      <c r="H59" s="359">
        <v>493</v>
      </c>
    </row>
    <row r="60" spans="2:8" ht="45.75" customHeight="1" x14ac:dyDescent="0.2">
      <c r="B60" s="123"/>
      <c r="C60" s="1203" t="s">
        <v>556</v>
      </c>
      <c r="D60" s="1204"/>
      <c r="E60" s="1205"/>
      <c r="F60" s="358">
        <v>275</v>
      </c>
      <c r="G60" s="358">
        <v>275</v>
      </c>
      <c r="H60" s="359">
        <v>245</v>
      </c>
    </row>
    <row r="61" spans="2:8" ht="45.75" customHeight="1" x14ac:dyDescent="0.2">
      <c r="B61" s="123"/>
      <c r="C61" s="1203" t="s">
        <v>557</v>
      </c>
      <c r="D61" s="1204"/>
      <c r="E61" s="1205"/>
      <c r="F61" s="358">
        <v>69</v>
      </c>
      <c r="G61" s="358">
        <v>127</v>
      </c>
      <c r="H61" s="359">
        <v>155</v>
      </c>
    </row>
    <row r="62" spans="2:8" ht="45.75" customHeight="1" thickBot="1" x14ac:dyDescent="0.25">
      <c r="B62" s="124"/>
      <c r="C62" s="1206" t="s">
        <v>558</v>
      </c>
      <c r="D62" s="1207"/>
      <c r="E62" s="1208"/>
      <c r="F62" s="360">
        <v>82</v>
      </c>
      <c r="G62" s="360">
        <v>82</v>
      </c>
      <c r="H62" s="361">
        <v>90</v>
      </c>
    </row>
    <row r="63" spans="2:8" ht="52.5" customHeight="1" thickBot="1" x14ac:dyDescent="0.25">
      <c r="B63" s="125"/>
      <c r="C63" s="1209" t="s">
        <v>49</v>
      </c>
      <c r="D63" s="1209"/>
      <c r="E63" s="1210"/>
      <c r="F63" s="362">
        <v>5463</v>
      </c>
      <c r="G63" s="362">
        <v>5667</v>
      </c>
      <c r="H63" s="363">
        <v>5653</v>
      </c>
    </row>
    <row r="64" spans="2:8" ht="13.2" x14ac:dyDescent="0.2"/>
  </sheetData>
  <sheetProtection algorithmName="SHA-512" hashValue="5rBOD4/0fM0J/e738uWVxOVmjbQRk9P2DO9xzaRr/zbdD2sOS8FWAXsCccRWgKGClez0zvcaz8oqm72JTBaI2Q==" saltValue="0b3AqUmQvxE9rqwJLKuD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853481</v>
      </c>
      <c r="E3" s="144"/>
      <c r="F3" s="145">
        <v>301035</v>
      </c>
      <c r="G3" s="146"/>
      <c r="H3" s="147"/>
    </row>
    <row r="4" spans="1:8" x14ac:dyDescent="0.2">
      <c r="A4" s="148"/>
      <c r="B4" s="149"/>
      <c r="C4" s="150"/>
      <c r="D4" s="151">
        <v>517643</v>
      </c>
      <c r="E4" s="152"/>
      <c r="F4" s="153">
        <v>154376</v>
      </c>
      <c r="G4" s="154"/>
      <c r="H4" s="155"/>
    </row>
    <row r="5" spans="1:8" x14ac:dyDescent="0.2">
      <c r="A5" s="136" t="s">
        <v>519</v>
      </c>
      <c r="B5" s="141"/>
      <c r="C5" s="142"/>
      <c r="D5" s="143">
        <v>854018</v>
      </c>
      <c r="E5" s="144"/>
      <c r="F5" s="145">
        <v>277467</v>
      </c>
      <c r="G5" s="146"/>
      <c r="H5" s="147"/>
    </row>
    <row r="6" spans="1:8" x14ac:dyDescent="0.2">
      <c r="A6" s="148"/>
      <c r="B6" s="149"/>
      <c r="C6" s="150"/>
      <c r="D6" s="151">
        <v>558563</v>
      </c>
      <c r="E6" s="152"/>
      <c r="F6" s="153">
        <v>128378</v>
      </c>
      <c r="G6" s="154"/>
      <c r="H6" s="155"/>
    </row>
    <row r="7" spans="1:8" x14ac:dyDescent="0.2">
      <c r="A7" s="136" t="s">
        <v>520</v>
      </c>
      <c r="B7" s="141"/>
      <c r="C7" s="142"/>
      <c r="D7" s="143">
        <v>940757</v>
      </c>
      <c r="E7" s="144"/>
      <c r="F7" s="145">
        <v>282256</v>
      </c>
      <c r="G7" s="146"/>
      <c r="H7" s="147"/>
    </row>
    <row r="8" spans="1:8" x14ac:dyDescent="0.2">
      <c r="A8" s="148"/>
      <c r="B8" s="149"/>
      <c r="C8" s="150"/>
      <c r="D8" s="151">
        <v>621949</v>
      </c>
      <c r="E8" s="152"/>
      <c r="F8" s="153">
        <v>145453</v>
      </c>
      <c r="G8" s="154"/>
      <c r="H8" s="155"/>
    </row>
    <row r="9" spans="1:8" x14ac:dyDescent="0.2">
      <c r="A9" s="136" t="s">
        <v>521</v>
      </c>
      <c r="B9" s="141"/>
      <c r="C9" s="142"/>
      <c r="D9" s="143">
        <v>837066</v>
      </c>
      <c r="E9" s="144"/>
      <c r="F9" s="145">
        <v>295341</v>
      </c>
      <c r="G9" s="146"/>
      <c r="H9" s="147"/>
    </row>
    <row r="10" spans="1:8" x14ac:dyDescent="0.2">
      <c r="A10" s="148"/>
      <c r="B10" s="149"/>
      <c r="C10" s="150"/>
      <c r="D10" s="151">
        <v>315274</v>
      </c>
      <c r="E10" s="152"/>
      <c r="F10" s="153">
        <v>137402</v>
      </c>
      <c r="G10" s="154"/>
      <c r="H10" s="155"/>
    </row>
    <row r="11" spans="1:8" x14ac:dyDescent="0.2">
      <c r="A11" s="136" t="s">
        <v>522</v>
      </c>
      <c r="B11" s="141"/>
      <c r="C11" s="142"/>
      <c r="D11" s="143">
        <v>1384096</v>
      </c>
      <c r="E11" s="144"/>
      <c r="F11" s="145">
        <v>292845</v>
      </c>
      <c r="G11" s="146"/>
      <c r="H11" s="147"/>
    </row>
    <row r="12" spans="1:8" x14ac:dyDescent="0.2">
      <c r="A12" s="148"/>
      <c r="B12" s="149"/>
      <c r="C12" s="156"/>
      <c r="D12" s="151">
        <v>507829</v>
      </c>
      <c r="E12" s="152"/>
      <c r="F12" s="153">
        <v>143187</v>
      </c>
      <c r="G12" s="154"/>
      <c r="H12" s="155"/>
    </row>
    <row r="13" spans="1:8" x14ac:dyDescent="0.2">
      <c r="A13" s="136"/>
      <c r="B13" s="141"/>
      <c r="C13" s="157"/>
      <c r="D13" s="158">
        <v>973884</v>
      </c>
      <c r="E13" s="159"/>
      <c r="F13" s="160">
        <v>289789</v>
      </c>
      <c r="G13" s="161"/>
      <c r="H13" s="147"/>
    </row>
    <row r="14" spans="1:8" x14ac:dyDescent="0.2">
      <c r="A14" s="148"/>
      <c r="B14" s="149"/>
      <c r="C14" s="150"/>
      <c r="D14" s="151">
        <v>504252</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10.48</v>
      </c>
      <c r="C19" s="162">
        <f>ROUND(VALUE(SUBSTITUTE(実質収支比率等に係る経年分析!G$48,"▲","-")),2)</f>
        <v>5.13</v>
      </c>
      <c r="D19" s="162">
        <f>ROUND(VALUE(SUBSTITUTE(実質収支比率等に係る経年分析!H$48,"▲","-")),2)</f>
        <v>16.2</v>
      </c>
      <c r="E19" s="162">
        <f>ROUND(VALUE(SUBSTITUTE(実質収支比率等に係る経年分析!I$48,"▲","-")),2)</f>
        <v>7.7</v>
      </c>
      <c r="F19" s="162">
        <f>ROUND(VALUE(SUBSTITUTE(実質収支比率等に係る経年分析!J$48,"▲","-")),2)</f>
        <v>6.66</v>
      </c>
    </row>
    <row r="20" spans="1:11" x14ac:dyDescent="0.2">
      <c r="A20" s="162" t="s">
        <v>53</v>
      </c>
      <c r="B20" s="162">
        <f>ROUND(VALUE(SUBSTITUTE(実質収支比率等に係る経年分析!F$47,"▲","-")),2)</f>
        <v>49.02</v>
      </c>
      <c r="C20" s="162">
        <f>ROUND(VALUE(SUBSTITUTE(実質収支比率等に係る経年分析!G$47,"▲","-")),2)</f>
        <v>51.54</v>
      </c>
      <c r="D20" s="162">
        <f>ROUND(VALUE(SUBSTITUTE(実質収支比率等に係る経年分析!H$47,"▲","-")),2)</f>
        <v>57.59</v>
      </c>
      <c r="E20" s="162">
        <f>ROUND(VALUE(SUBSTITUTE(実質収支比率等に係る経年分析!I$47,"▲","-")),2)</f>
        <v>68.849999999999994</v>
      </c>
      <c r="F20" s="162">
        <f>ROUND(VALUE(SUBSTITUTE(実質収支比率等に係る経年分析!J$47,"▲","-")),2)</f>
        <v>64.95</v>
      </c>
    </row>
    <row r="21" spans="1:11" x14ac:dyDescent="0.2">
      <c r="A21" s="162" t="s">
        <v>54</v>
      </c>
      <c r="B21" s="162">
        <f>IF(ISNUMBER(VALUE(SUBSTITUTE(実質収支比率等に係る経年分析!F$49,"▲","-"))),ROUND(VALUE(SUBSTITUTE(実質収支比率等に係る経年分析!F$49,"▲","-")),2),NA())</f>
        <v>0</v>
      </c>
      <c r="C21" s="162">
        <f>IF(ISNUMBER(VALUE(SUBSTITUTE(実質収支比率等に係る経年分析!G$49,"▲","-"))),ROUND(VALUE(SUBSTITUTE(実質収支比率等に係る経年分析!G$49,"▲","-")),2),NA())</f>
        <v>-5.99</v>
      </c>
      <c r="D21" s="162">
        <f>IF(ISNUMBER(VALUE(SUBSTITUTE(実質収支比率等に係る経年分析!H$49,"▲","-"))),ROUND(VALUE(SUBSTITUTE(実質収支比率等に係る経年分析!H$49,"▲","-")),2),NA())</f>
        <v>7.62</v>
      </c>
      <c r="E21" s="162">
        <f>IF(ISNUMBER(VALUE(SUBSTITUTE(実質収支比率等に係る経年分析!I$49,"▲","-"))),ROUND(VALUE(SUBSTITUTE(実質収支比率等に係る経年分析!I$49,"▲","-")),2),NA())</f>
        <v>-15.51</v>
      </c>
      <c r="F21" s="162">
        <f>IF(ISNUMBER(VALUE(SUBSTITUTE(実質収支比率等に係る経年分析!J$49,"▲","-"))),ROUND(VALUE(SUBSTITUTE(実質収支比率等に係る経年分析!J$49,"▲","-")),2),NA())</f>
        <v>-7.54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2.39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2.88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3.09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へき地診療所事業特別会計</v>
      </c>
      <c r="B29" s="163">
        <f>IF(ROUND(VALUE(SUBSTITUTE(連結実質赤字比率に係る赤字・黒字の構成分析!F$41,"▲", "-")), 2) &lt; 0, ABS(ROUND(VALUE(SUBSTITUTE(連結実質赤字比率に係る赤字・黒字の構成分析!F$41,"▲", "-")), 2)), NA())</f>
        <v>0.17</v>
      </c>
      <c r="C29" s="163" t="e">
        <f>IF(ROUND(VALUE(SUBSTITUTE(連結実質赤字比率に係る赤字・黒字の構成分析!F$41,"▲", "-")), 2) &gt;= 0, ABS(ROUND(VALUE(SUBSTITUTE(連結実質赤字比率に係る赤字・黒字の構成分析!F$41,"▲", "-")), 2)), NA())</f>
        <v>#N/A</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2">
      <c r="A31" s="163" t="str">
        <f>IF(連結実質赤字比率に係る赤字・黒字の構成分析!C$39="",NA(),連結実質赤字比率に係る赤字・黒字の構成分析!C$39)</f>
        <v>上野村後期高齢者医療特別会計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0.18</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0.61</v>
      </c>
    </row>
    <row r="33" spans="1:16" x14ac:dyDescent="0.2">
      <c r="A33" s="163" t="str">
        <f>IF(連結実質赤字比率に係る赤字・黒字の構成分析!C$37="",NA(),連結実質赤字比率に係る赤字・黒字の構成分析!C$37)</f>
        <v>生活排水処理事業会計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1.59</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6.34</v>
      </c>
    </row>
    <row r="36" spans="1:16" x14ac:dyDescent="0.2">
      <c r="A36" s="163" t="str">
        <f>IF(連結実質赤字比率に係る赤字・黒字の構成分析!C$34="",NA(),連結実質赤字比率に係る赤字・黒字の構成分析!C$34)</f>
        <v>上野村産業振興事業特別会計</v>
      </c>
      <c r="B36" s="163">
        <f>IF(ROUND(VALUE(SUBSTITUTE(連結実質赤字比率に係る赤字・黒字の構成分析!F$34,"▲", "-")), 2) &lt; 0, ABS(ROUND(VALUE(SUBSTITUTE(連結実質赤字比率に係る赤字・黒字の構成分析!F$34,"▲", "-")), 2)), NA())</f>
        <v>3.17</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3.18</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3.7</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2.59</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1.86</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315</v>
      </c>
      <c r="E42" s="164"/>
      <c r="F42" s="164"/>
      <c r="G42" s="164">
        <f>'実質公債費比率（分子）の構造'!L$52</f>
        <v>319</v>
      </c>
      <c r="H42" s="164"/>
      <c r="I42" s="164"/>
      <c r="J42" s="164">
        <f>'実質公債費比率（分子）の構造'!M$52</f>
        <v>260</v>
      </c>
      <c r="K42" s="164"/>
      <c r="L42" s="164"/>
      <c r="M42" s="164">
        <f>'実質公債費比率（分子）の構造'!N$52</f>
        <v>213</v>
      </c>
      <c r="N42" s="164"/>
      <c r="O42" s="164"/>
      <c r="P42" s="164">
        <f>'実質公債費比率（分子）の構造'!O$52</f>
        <v>281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14</v>
      </c>
      <c r="C45" s="164"/>
      <c r="D45" s="164"/>
      <c r="E45" s="164">
        <f>'実質公債費比率（分子）の構造'!L$49</f>
        <v>14</v>
      </c>
      <c r="F45" s="164"/>
      <c r="G45" s="164"/>
      <c r="H45" s="164">
        <f>'実質公債費比率（分子）の構造'!M$49</f>
        <v>15</v>
      </c>
      <c r="I45" s="164"/>
      <c r="J45" s="164"/>
      <c r="K45" s="164">
        <f>'実質公債費比率（分子）の構造'!N$49</f>
        <v>13</v>
      </c>
      <c r="L45" s="164"/>
      <c r="M45" s="164"/>
      <c r="N45" s="164">
        <f>'実質公債費比率（分子）の構造'!O$49</f>
        <v>13</v>
      </c>
      <c r="O45" s="164"/>
      <c r="P45" s="164"/>
    </row>
    <row r="46" spans="1:16" x14ac:dyDescent="0.2">
      <c r="A46" s="164" t="s">
        <v>64</v>
      </c>
      <c r="B46" s="164">
        <f>'実質公債費比率（分子）の構造'!K$48</f>
        <v>8</v>
      </c>
      <c r="C46" s="164"/>
      <c r="D46" s="164"/>
      <c r="E46" s="164">
        <f>'実質公債費比率（分子）の構造'!L$48</f>
        <v>8</v>
      </c>
      <c r="F46" s="164"/>
      <c r="G46" s="164"/>
      <c r="H46" s="164">
        <f>'実質公債費比率（分子）の構造'!M$48</f>
        <v>8</v>
      </c>
      <c r="I46" s="164"/>
      <c r="J46" s="164"/>
      <c r="K46" s="164">
        <f>'実質公債費比率（分子）の構造'!N$48</f>
        <v>7</v>
      </c>
      <c r="L46" s="164"/>
      <c r="M46" s="164"/>
      <c r="N46" s="164">
        <f>'実質公債費比率（分子）の構造'!O$48</f>
        <v>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v>
      </c>
      <c r="C49" s="164"/>
      <c r="D49" s="164"/>
      <c r="E49" s="164">
        <f>'実質公債費比率（分子）の構造'!L$45</f>
        <v>396</v>
      </c>
      <c r="F49" s="164"/>
      <c r="G49" s="164"/>
      <c r="H49" s="164">
        <f>'実質公債費比率（分子）の構造'!M$45</f>
        <v>305</v>
      </c>
      <c r="I49" s="164"/>
      <c r="J49" s="164"/>
      <c r="K49" s="164">
        <f>'実質公債費比率（分子）の構造'!N$45</f>
        <v>248</v>
      </c>
      <c r="L49" s="164"/>
      <c r="M49" s="164"/>
      <c r="N49" s="164">
        <f>'実質公債費比率（分子）の構造'!O$45</f>
        <v>348</v>
      </c>
      <c r="O49" s="164"/>
      <c r="P49" s="164"/>
    </row>
    <row r="50" spans="1:16" x14ac:dyDescent="0.2">
      <c r="A50" s="164" t="s">
        <v>67</v>
      </c>
      <c r="B50" s="164" t="e">
        <f>NA()</f>
        <v>#N/A</v>
      </c>
      <c r="C50" s="164">
        <f>IF(ISNUMBER('実質公債費比率（分子）の構造'!K$53),'実質公債費比率（分子）の構造'!K$53,NA())</f>
        <v>95</v>
      </c>
      <c r="D50" s="164" t="e">
        <f>NA()</f>
        <v>#N/A</v>
      </c>
      <c r="E50" s="164" t="e">
        <f>NA()</f>
        <v>#N/A</v>
      </c>
      <c r="F50" s="164">
        <f>IF(ISNUMBER('実質公債費比率（分子）の構造'!L$53),'実質公債費比率（分子）の構造'!L$53,NA())</f>
        <v>99</v>
      </c>
      <c r="G50" s="164" t="e">
        <f>NA()</f>
        <v>#N/A</v>
      </c>
      <c r="H50" s="164" t="e">
        <f>NA()</f>
        <v>#N/A</v>
      </c>
      <c r="I50" s="164">
        <f>IF(ISNUMBER('実質公債費比率（分子）の構造'!M$53),'実質公債費比率（分子）の構造'!M$53,NA())</f>
        <v>68</v>
      </c>
      <c r="J50" s="164" t="e">
        <f>NA()</f>
        <v>#N/A</v>
      </c>
      <c r="K50" s="164" t="e">
        <f>NA()</f>
        <v>#N/A</v>
      </c>
      <c r="L50" s="164">
        <f>IF(ISNUMBER('実質公債費比率（分子）の構造'!N$53),'実質公債費比率（分子）の構造'!N$53,NA())</f>
        <v>55</v>
      </c>
      <c r="M50" s="164" t="e">
        <f>NA()</f>
        <v>#N/A</v>
      </c>
      <c r="N50" s="164" t="e">
        <f>NA()</f>
        <v>#N/A</v>
      </c>
      <c r="O50" s="164">
        <f>IF(ISNUMBER('実質公債費比率（分子）の構造'!O$53),'実質公債費比率（分子）の構造'!O$53,NA())</f>
        <v>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2723</v>
      </c>
      <c r="E56" s="163"/>
      <c r="F56" s="163"/>
      <c r="G56" s="163">
        <f>'将来負担比率（分子）の構造'!J$52</f>
        <v>3938</v>
      </c>
      <c r="H56" s="163"/>
      <c r="I56" s="163"/>
      <c r="J56" s="163">
        <f>'将来負担比率（分子）の構造'!K$52</f>
        <v>4164</v>
      </c>
      <c r="K56" s="163"/>
      <c r="L56" s="163"/>
      <c r="M56" s="163">
        <f>'将来負担比率（分子）の構造'!L$52</f>
        <v>3354</v>
      </c>
      <c r="N56" s="163"/>
      <c r="O56" s="163"/>
      <c r="P56" s="163">
        <f>'将来負担比率（分子）の構造'!M$52</f>
        <v>3539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5523</v>
      </c>
      <c r="E58" s="163"/>
      <c r="F58" s="163"/>
      <c r="G58" s="163">
        <f>'将来負担比率（分子）の構造'!J$50</f>
        <v>5676</v>
      </c>
      <c r="H58" s="163"/>
      <c r="I58" s="163"/>
      <c r="J58" s="163">
        <f>'将来負担比率（分子）の構造'!K$50</f>
        <v>5638</v>
      </c>
      <c r="K58" s="163"/>
      <c r="L58" s="163"/>
      <c r="M58" s="163">
        <f>'将来負担比率（分子）の構造'!L$50</f>
        <v>5872</v>
      </c>
      <c r="N58" s="163"/>
      <c r="O58" s="163"/>
      <c r="P58" s="163">
        <f>'将来負担比率（分子）の構造'!M$50</f>
        <v>5847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2</v>
      </c>
      <c r="O61" s="163"/>
      <c r="P61" s="163"/>
    </row>
    <row r="62" spans="1:16" x14ac:dyDescent="0.2">
      <c r="A62" s="163" t="s">
        <v>35</v>
      </c>
      <c r="B62" s="163">
        <f>'将来負担比率（分子）の構造'!I$45</f>
        <v>166</v>
      </c>
      <c r="C62" s="163"/>
      <c r="D62" s="163"/>
      <c r="E62" s="163">
        <f>'将来負担比率（分子）の構造'!J$45</f>
        <v>163</v>
      </c>
      <c r="F62" s="163"/>
      <c r="G62" s="163"/>
      <c r="H62" s="163">
        <f>'将来負担比率（分子）の構造'!K$45</f>
        <v>263</v>
      </c>
      <c r="I62" s="163"/>
      <c r="J62" s="163"/>
      <c r="K62" s="163">
        <f>'将来負担比率（分子）の構造'!L$45</f>
        <v>220</v>
      </c>
      <c r="L62" s="163"/>
      <c r="M62" s="163"/>
      <c r="N62" s="163">
        <f>'将来負担比率（分子）の構造'!M$45</f>
        <v>221</v>
      </c>
      <c r="O62" s="163"/>
      <c r="P62" s="163"/>
    </row>
    <row r="63" spans="1:16" x14ac:dyDescent="0.2">
      <c r="A63" s="163" t="s">
        <v>34</v>
      </c>
      <c r="B63" s="163">
        <f>'将来負担比率（分子）の構造'!I$44</f>
        <v>133</v>
      </c>
      <c r="C63" s="163"/>
      <c r="D63" s="163"/>
      <c r="E63" s="163">
        <f>'将来負担比率（分子）の構造'!J$44</f>
        <v>123</v>
      </c>
      <c r="F63" s="163"/>
      <c r="G63" s="163"/>
      <c r="H63" s="163">
        <f>'将来負担比率（分子）の構造'!K$44</f>
        <v>114</v>
      </c>
      <c r="I63" s="163"/>
      <c r="J63" s="163"/>
      <c r="K63" s="163">
        <f>'将来負担比率（分子）の構造'!L$44</f>
        <v>108</v>
      </c>
      <c r="L63" s="163"/>
      <c r="M63" s="163"/>
      <c r="N63" s="163">
        <f>'将来負担比率（分子）の構造'!M$44</f>
        <v>127</v>
      </c>
      <c r="O63" s="163"/>
      <c r="P63" s="163"/>
    </row>
    <row r="64" spans="1:16" x14ac:dyDescent="0.2">
      <c r="A64" s="163" t="s">
        <v>33</v>
      </c>
      <c r="B64" s="163">
        <f>'将来負担比率（分子）の構造'!I$43</f>
        <v>87</v>
      </c>
      <c r="C64" s="163"/>
      <c r="D64" s="163"/>
      <c r="E64" s="163">
        <f>'将来負担比率（分子）の構造'!J$43</f>
        <v>88</v>
      </c>
      <c r="F64" s="163"/>
      <c r="G64" s="163"/>
      <c r="H64" s="163">
        <f>'将来負担比率（分子）の構造'!K$43</f>
        <v>89</v>
      </c>
      <c r="I64" s="163"/>
      <c r="J64" s="163"/>
      <c r="K64" s="163">
        <f>'将来負担比率（分子）の構造'!L$43</f>
        <v>89</v>
      </c>
      <c r="L64" s="163"/>
      <c r="M64" s="163"/>
      <c r="N64" s="163">
        <f>'将来負担比率（分子）の構造'!M$43</f>
        <v>82</v>
      </c>
      <c r="O64" s="163"/>
      <c r="P64" s="163"/>
    </row>
    <row r="65" spans="1:16" x14ac:dyDescent="0.2">
      <c r="A65" s="163" t="s">
        <v>32</v>
      </c>
      <c r="B65" s="163">
        <f>'将来負担比率（分子）の構造'!I$42</f>
        <v>0</v>
      </c>
      <c r="C65" s="163"/>
      <c r="D65" s="163"/>
      <c r="E65" s="163">
        <f>'将来負担比率（分子）の構造'!J$42</f>
        <v>0</v>
      </c>
      <c r="F65" s="163"/>
      <c r="G65" s="163"/>
      <c r="H65" s="163">
        <f>'将来負担比率（分子）の構造'!K$42</f>
        <v>0</v>
      </c>
      <c r="I65" s="163"/>
      <c r="J65" s="163"/>
      <c r="K65" s="163">
        <f>'将来負担比率（分子）の構造'!L$42</f>
        <v>0</v>
      </c>
      <c r="L65" s="163"/>
      <c r="M65" s="163"/>
      <c r="N65" s="163">
        <f>'将来負担比率（分子）の構造'!M$42</f>
        <v>0</v>
      </c>
      <c r="O65" s="163"/>
      <c r="P65" s="163"/>
    </row>
    <row r="66" spans="1:16" x14ac:dyDescent="0.2">
      <c r="A66" s="163" t="s">
        <v>31</v>
      </c>
      <c r="B66" s="163">
        <f>'将来負担比率（分子）の構造'!I$41</f>
        <v>3135</v>
      </c>
      <c r="C66" s="163"/>
      <c r="D66" s="163"/>
      <c r="E66" s="163">
        <f>'将来負担比率（分子）の構造'!J$41</f>
        <v>3634</v>
      </c>
      <c r="F66" s="163"/>
      <c r="G66" s="163"/>
      <c r="H66" s="163">
        <f>'将来負担比率（分子）の構造'!K$41</f>
        <v>3945</v>
      </c>
      <c r="I66" s="163"/>
      <c r="J66" s="163"/>
      <c r="K66" s="163">
        <f>'将来負担比率（分子）の構造'!L$41</f>
        <v>4070</v>
      </c>
      <c r="L66" s="163"/>
      <c r="M66" s="163"/>
      <c r="N66" s="163">
        <f>'将来負担比率（分子）の構造'!M$41</f>
        <v>4372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963</v>
      </c>
      <c r="C72" s="167">
        <f>基金残高に係る経年分析!G55</f>
        <v>1112</v>
      </c>
      <c r="D72" s="167">
        <f>基金残高に係る経年分析!H55</f>
        <v>1097</v>
      </c>
    </row>
    <row r="73" spans="1:16" x14ac:dyDescent="0.2">
      <c r="A73" s="166" t="s">
        <v>74</v>
      </c>
      <c r="B73" s="167">
        <f>基金残高に係る経年分析!F56</f>
        <v>461</v>
      </c>
      <c r="C73" s="167">
        <f>基金残高に係る経年分析!G56</f>
        <v>441</v>
      </c>
      <c r="D73" s="167">
        <f>基金残高に係る経年分析!H56</f>
        <v>428</v>
      </c>
    </row>
    <row r="74" spans="1:16" x14ac:dyDescent="0.2">
      <c r="A74" s="166" t="s">
        <v>75</v>
      </c>
      <c r="B74" s="167">
        <f>基金残高に係る経年分析!F57</f>
        <v>4039</v>
      </c>
      <c r="C74" s="167">
        <f>基金残高に係る経年分析!G57</f>
        <v>4114</v>
      </c>
      <c r="D74" s="167">
        <f>基金残高に係る経年分析!H57</f>
        <v>4128</v>
      </c>
    </row>
  </sheetData>
  <sheetProtection algorithmName="SHA-512" hashValue="caINFaIWTNkSygsZTxn5nPqBCkW+xEjzO/ckdTvUSWwbEUixunSQLHttm0ooCmvh/vX1oQECq2oOwfo2GCwwNg==" saltValue="TR7fikZvs4NkiUUhc9cr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1100488</v>
      </c>
      <c r="S5" s="613"/>
      <c r="T5" s="613"/>
      <c r="U5" s="613"/>
      <c r="V5" s="613"/>
      <c r="W5" s="613"/>
      <c r="X5" s="613"/>
      <c r="Y5" s="614"/>
      <c r="Z5" s="615">
        <v>27</v>
      </c>
      <c r="AA5" s="615"/>
      <c r="AB5" s="615"/>
      <c r="AC5" s="615"/>
      <c r="AD5" s="616">
        <v>1100488</v>
      </c>
      <c r="AE5" s="616"/>
      <c r="AF5" s="616"/>
      <c r="AG5" s="616"/>
      <c r="AH5" s="616"/>
      <c r="AI5" s="616"/>
      <c r="AJ5" s="616"/>
      <c r="AK5" s="616"/>
      <c r="AL5" s="617">
        <v>65.599999999999994</v>
      </c>
      <c r="AM5" s="618"/>
      <c r="AN5" s="618"/>
      <c r="AO5" s="619"/>
      <c r="AP5" s="609" t="s">
        <v>215</v>
      </c>
      <c r="AQ5" s="610"/>
      <c r="AR5" s="610"/>
      <c r="AS5" s="610"/>
      <c r="AT5" s="610"/>
      <c r="AU5" s="610"/>
      <c r="AV5" s="610"/>
      <c r="AW5" s="610"/>
      <c r="AX5" s="610"/>
      <c r="AY5" s="610"/>
      <c r="AZ5" s="610"/>
      <c r="BA5" s="610"/>
      <c r="BB5" s="610"/>
      <c r="BC5" s="610"/>
      <c r="BD5" s="610"/>
      <c r="BE5" s="610"/>
      <c r="BF5" s="611"/>
      <c r="BG5" s="623">
        <v>1099447</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74438</v>
      </c>
      <c r="S6" s="624"/>
      <c r="T6" s="624"/>
      <c r="U6" s="624"/>
      <c r="V6" s="624"/>
      <c r="W6" s="624"/>
      <c r="X6" s="624"/>
      <c r="Y6" s="625"/>
      <c r="Z6" s="626">
        <v>1.8</v>
      </c>
      <c r="AA6" s="626"/>
      <c r="AB6" s="626"/>
      <c r="AC6" s="626"/>
      <c r="AD6" s="627">
        <v>74438</v>
      </c>
      <c r="AE6" s="627"/>
      <c r="AF6" s="627"/>
      <c r="AG6" s="627"/>
      <c r="AH6" s="627"/>
      <c r="AI6" s="627"/>
      <c r="AJ6" s="627"/>
      <c r="AK6" s="627"/>
      <c r="AL6" s="628">
        <v>4.4000000000000004</v>
      </c>
      <c r="AM6" s="629"/>
      <c r="AN6" s="629"/>
      <c r="AO6" s="630"/>
      <c r="AP6" s="620" t="s">
        <v>220</v>
      </c>
      <c r="AQ6" s="621"/>
      <c r="AR6" s="621"/>
      <c r="AS6" s="621"/>
      <c r="AT6" s="621"/>
      <c r="AU6" s="621"/>
      <c r="AV6" s="621"/>
      <c r="AW6" s="621"/>
      <c r="AX6" s="621"/>
      <c r="AY6" s="621"/>
      <c r="AZ6" s="621"/>
      <c r="BA6" s="621"/>
      <c r="BB6" s="621"/>
      <c r="BC6" s="621"/>
      <c r="BD6" s="621"/>
      <c r="BE6" s="621"/>
      <c r="BF6" s="622"/>
      <c r="BG6" s="623">
        <v>1099447</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34693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34693</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36</v>
      </c>
      <c r="S7" s="624"/>
      <c r="T7" s="624"/>
      <c r="U7" s="624"/>
      <c r="V7" s="624"/>
      <c r="W7" s="624"/>
      <c r="X7" s="624"/>
      <c r="Y7" s="625"/>
      <c r="Z7" s="626">
        <v>0</v>
      </c>
      <c r="AA7" s="626"/>
      <c r="AB7" s="626"/>
      <c r="AC7" s="626"/>
      <c r="AD7" s="627">
        <v>36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37214</v>
      </c>
      <c r="BH7" s="624"/>
      <c r="BI7" s="624"/>
      <c r="BJ7" s="624"/>
      <c r="BK7" s="624"/>
      <c r="BL7" s="624"/>
      <c r="BM7" s="624"/>
      <c r="BN7" s="625"/>
      <c r="BO7" s="626">
        <v>3.4</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585212</v>
      </c>
      <c r="CS7" s="624"/>
      <c r="CT7" s="624"/>
      <c r="CU7" s="624"/>
      <c r="CV7" s="624"/>
      <c r="CW7" s="624"/>
      <c r="CX7" s="624"/>
      <c r="CY7" s="625"/>
      <c r="CZ7" s="626">
        <v>14.9</v>
      </c>
      <c r="DA7" s="626"/>
      <c r="DB7" s="626"/>
      <c r="DC7" s="626"/>
      <c r="DD7" s="632">
        <v>30649</v>
      </c>
      <c r="DE7" s="624"/>
      <c r="DF7" s="624"/>
      <c r="DG7" s="624"/>
      <c r="DH7" s="624"/>
      <c r="DI7" s="624"/>
      <c r="DJ7" s="624"/>
      <c r="DK7" s="624"/>
      <c r="DL7" s="624"/>
      <c r="DM7" s="624"/>
      <c r="DN7" s="624"/>
      <c r="DO7" s="624"/>
      <c r="DP7" s="625"/>
      <c r="DQ7" s="632">
        <v>390723</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750</v>
      </c>
      <c r="S8" s="624"/>
      <c r="T8" s="624"/>
      <c r="U8" s="624"/>
      <c r="V8" s="624"/>
      <c r="W8" s="624"/>
      <c r="X8" s="624"/>
      <c r="Y8" s="625"/>
      <c r="Z8" s="626">
        <v>0</v>
      </c>
      <c r="AA8" s="626"/>
      <c r="AB8" s="626"/>
      <c r="AC8" s="626"/>
      <c r="AD8" s="627">
        <v>750</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1521</v>
      </c>
      <c r="BH8" s="624"/>
      <c r="BI8" s="624"/>
      <c r="BJ8" s="624"/>
      <c r="BK8" s="624"/>
      <c r="BL8" s="624"/>
      <c r="BM8" s="624"/>
      <c r="BN8" s="625"/>
      <c r="BO8" s="626">
        <v>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389242</v>
      </c>
      <c r="CS8" s="624"/>
      <c r="CT8" s="624"/>
      <c r="CU8" s="624"/>
      <c r="CV8" s="624"/>
      <c r="CW8" s="624"/>
      <c r="CX8" s="624"/>
      <c r="CY8" s="625"/>
      <c r="CZ8" s="626">
        <v>9.9</v>
      </c>
      <c r="DA8" s="626"/>
      <c r="DB8" s="626"/>
      <c r="DC8" s="626"/>
      <c r="DD8" s="632">
        <v>8586</v>
      </c>
      <c r="DE8" s="624"/>
      <c r="DF8" s="624"/>
      <c r="DG8" s="624"/>
      <c r="DH8" s="624"/>
      <c r="DI8" s="624"/>
      <c r="DJ8" s="624"/>
      <c r="DK8" s="624"/>
      <c r="DL8" s="624"/>
      <c r="DM8" s="624"/>
      <c r="DN8" s="624"/>
      <c r="DO8" s="624"/>
      <c r="DP8" s="625"/>
      <c r="DQ8" s="632">
        <v>269228</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1016</v>
      </c>
      <c r="S9" s="624"/>
      <c r="T9" s="624"/>
      <c r="U9" s="624"/>
      <c r="V9" s="624"/>
      <c r="W9" s="624"/>
      <c r="X9" s="624"/>
      <c r="Y9" s="625"/>
      <c r="Z9" s="626">
        <v>0</v>
      </c>
      <c r="AA9" s="626"/>
      <c r="AB9" s="626"/>
      <c r="AC9" s="626"/>
      <c r="AD9" s="627">
        <v>1016</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30392</v>
      </c>
      <c r="BH9" s="624"/>
      <c r="BI9" s="624"/>
      <c r="BJ9" s="624"/>
      <c r="BK9" s="624"/>
      <c r="BL9" s="624"/>
      <c r="BM9" s="624"/>
      <c r="BN9" s="625"/>
      <c r="BO9" s="626">
        <v>2.8</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859050</v>
      </c>
      <c r="CS9" s="624"/>
      <c r="CT9" s="624"/>
      <c r="CU9" s="624"/>
      <c r="CV9" s="624"/>
      <c r="CW9" s="624"/>
      <c r="CX9" s="624"/>
      <c r="CY9" s="625"/>
      <c r="CZ9" s="626">
        <v>21.9</v>
      </c>
      <c r="DA9" s="626"/>
      <c r="DB9" s="626"/>
      <c r="DC9" s="626"/>
      <c r="DD9" s="632">
        <v>656911</v>
      </c>
      <c r="DE9" s="624"/>
      <c r="DF9" s="624"/>
      <c r="DG9" s="624"/>
      <c r="DH9" s="624"/>
      <c r="DI9" s="624"/>
      <c r="DJ9" s="624"/>
      <c r="DK9" s="624"/>
      <c r="DL9" s="624"/>
      <c r="DM9" s="624"/>
      <c r="DN9" s="624"/>
      <c r="DO9" s="624"/>
      <c r="DP9" s="625"/>
      <c r="DQ9" s="632">
        <v>227842</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3015</v>
      </c>
      <c r="BH10" s="624"/>
      <c r="BI10" s="624"/>
      <c r="BJ10" s="624"/>
      <c r="BK10" s="624"/>
      <c r="BL10" s="624"/>
      <c r="BM10" s="624"/>
      <c r="BN10" s="625"/>
      <c r="BO10" s="626">
        <v>0.3</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31805</v>
      </c>
      <c r="S11" s="624"/>
      <c r="T11" s="624"/>
      <c r="U11" s="624"/>
      <c r="V11" s="624"/>
      <c r="W11" s="624"/>
      <c r="X11" s="624"/>
      <c r="Y11" s="625"/>
      <c r="Z11" s="628">
        <v>0.8</v>
      </c>
      <c r="AA11" s="629"/>
      <c r="AB11" s="629"/>
      <c r="AC11" s="635"/>
      <c r="AD11" s="632">
        <v>31805</v>
      </c>
      <c r="AE11" s="624"/>
      <c r="AF11" s="624"/>
      <c r="AG11" s="624"/>
      <c r="AH11" s="624"/>
      <c r="AI11" s="624"/>
      <c r="AJ11" s="624"/>
      <c r="AK11" s="625"/>
      <c r="AL11" s="628">
        <v>1.9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2286</v>
      </c>
      <c r="BH11" s="624"/>
      <c r="BI11" s="624"/>
      <c r="BJ11" s="624"/>
      <c r="BK11" s="624"/>
      <c r="BL11" s="624"/>
      <c r="BM11" s="624"/>
      <c r="BN11" s="625"/>
      <c r="BO11" s="626">
        <v>0.2</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603469</v>
      </c>
      <c r="CS11" s="624"/>
      <c r="CT11" s="624"/>
      <c r="CU11" s="624"/>
      <c r="CV11" s="624"/>
      <c r="CW11" s="624"/>
      <c r="CX11" s="624"/>
      <c r="CY11" s="625"/>
      <c r="CZ11" s="626">
        <v>15.4</v>
      </c>
      <c r="DA11" s="626"/>
      <c r="DB11" s="626"/>
      <c r="DC11" s="626"/>
      <c r="DD11" s="632">
        <v>235584</v>
      </c>
      <c r="DE11" s="624"/>
      <c r="DF11" s="624"/>
      <c r="DG11" s="624"/>
      <c r="DH11" s="624"/>
      <c r="DI11" s="624"/>
      <c r="DJ11" s="624"/>
      <c r="DK11" s="624"/>
      <c r="DL11" s="624"/>
      <c r="DM11" s="624"/>
      <c r="DN11" s="624"/>
      <c r="DO11" s="624"/>
      <c r="DP11" s="625"/>
      <c r="DQ11" s="632">
        <v>227068</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1054700</v>
      </c>
      <c r="BH12" s="624"/>
      <c r="BI12" s="624"/>
      <c r="BJ12" s="624"/>
      <c r="BK12" s="624"/>
      <c r="BL12" s="624"/>
      <c r="BM12" s="624"/>
      <c r="BN12" s="625"/>
      <c r="BO12" s="626">
        <v>95.8</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307697</v>
      </c>
      <c r="CS12" s="624"/>
      <c r="CT12" s="624"/>
      <c r="CU12" s="624"/>
      <c r="CV12" s="624"/>
      <c r="CW12" s="624"/>
      <c r="CX12" s="624"/>
      <c r="CY12" s="625"/>
      <c r="CZ12" s="626">
        <v>7.9</v>
      </c>
      <c r="DA12" s="626"/>
      <c r="DB12" s="626"/>
      <c r="DC12" s="626"/>
      <c r="DD12" s="632">
        <v>55075</v>
      </c>
      <c r="DE12" s="624"/>
      <c r="DF12" s="624"/>
      <c r="DG12" s="624"/>
      <c r="DH12" s="624"/>
      <c r="DI12" s="624"/>
      <c r="DJ12" s="624"/>
      <c r="DK12" s="624"/>
      <c r="DL12" s="624"/>
      <c r="DM12" s="624"/>
      <c r="DN12" s="624"/>
      <c r="DO12" s="624"/>
      <c r="DP12" s="625"/>
      <c r="DQ12" s="632">
        <v>125627</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1046114</v>
      </c>
      <c r="BH13" s="624"/>
      <c r="BI13" s="624"/>
      <c r="BJ13" s="624"/>
      <c r="BK13" s="624"/>
      <c r="BL13" s="624"/>
      <c r="BM13" s="624"/>
      <c r="BN13" s="625"/>
      <c r="BO13" s="626">
        <v>95.1</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293070</v>
      </c>
      <c r="CS13" s="624"/>
      <c r="CT13" s="624"/>
      <c r="CU13" s="624"/>
      <c r="CV13" s="624"/>
      <c r="CW13" s="624"/>
      <c r="CX13" s="624"/>
      <c r="CY13" s="625"/>
      <c r="CZ13" s="626">
        <v>7.5</v>
      </c>
      <c r="DA13" s="626"/>
      <c r="DB13" s="626"/>
      <c r="DC13" s="626"/>
      <c r="DD13" s="632">
        <v>240765</v>
      </c>
      <c r="DE13" s="624"/>
      <c r="DF13" s="624"/>
      <c r="DG13" s="624"/>
      <c r="DH13" s="624"/>
      <c r="DI13" s="624"/>
      <c r="DJ13" s="624"/>
      <c r="DK13" s="624"/>
      <c r="DL13" s="624"/>
      <c r="DM13" s="624"/>
      <c r="DN13" s="624"/>
      <c r="DO13" s="624"/>
      <c r="DP13" s="625"/>
      <c r="DQ13" s="632">
        <v>51492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4429</v>
      </c>
      <c r="BH14" s="624"/>
      <c r="BI14" s="624"/>
      <c r="BJ14" s="624"/>
      <c r="BK14" s="624"/>
      <c r="BL14" s="624"/>
      <c r="BM14" s="624"/>
      <c r="BN14" s="625"/>
      <c r="BO14" s="626">
        <v>0.4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237989</v>
      </c>
      <c r="CS14" s="624"/>
      <c r="CT14" s="624"/>
      <c r="CU14" s="624"/>
      <c r="CV14" s="624"/>
      <c r="CW14" s="624"/>
      <c r="CX14" s="624"/>
      <c r="CY14" s="625"/>
      <c r="CZ14" s="626">
        <v>6.1</v>
      </c>
      <c r="DA14" s="626"/>
      <c r="DB14" s="626"/>
      <c r="DC14" s="626"/>
      <c r="DD14" s="632">
        <v>130805</v>
      </c>
      <c r="DE14" s="624"/>
      <c r="DF14" s="624"/>
      <c r="DG14" s="624"/>
      <c r="DH14" s="624"/>
      <c r="DI14" s="624"/>
      <c r="DJ14" s="624"/>
      <c r="DK14" s="624"/>
      <c r="DL14" s="624"/>
      <c r="DM14" s="624"/>
      <c r="DN14" s="624"/>
      <c r="DO14" s="624"/>
      <c r="DP14" s="625"/>
      <c r="DQ14" s="632">
        <v>107739</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6933</v>
      </c>
      <c r="S15" s="624"/>
      <c r="T15" s="624"/>
      <c r="U15" s="624"/>
      <c r="V15" s="624"/>
      <c r="W15" s="624"/>
      <c r="X15" s="624"/>
      <c r="Y15" s="625"/>
      <c r="Z15" s="626">
        <v>0.2</v>
      </c>
      <c r="AA15" s="626"/>
      <c r="AB15" s="626"/>
      <c r="AC15" s="626"/>
      <c r="AD15" s="627">
        <v>6933</v>
      </c>
      <c r="AE15" s="627"/>
      <c r="AF15" s="627"/>
      <c r="AG15" s="627"/>
      <c r="AH15" s="627"/>
      <c r="AI15" s="627"/>
      <c r="AJ15" s="627"/>
      <c r="AK15" s="627"/>
      <c r="AL15" s="628">
        <v>0.4</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3104</v>
      </c>
      <c r="BH15" s="624"/>
      <c r="BI15" s="624"/>
      <c r="BJ15" s="624"/>
      <c r="BK15" s="624"/>
      <c r="BL15" s="624"/>
      <c r="BM15" s="624"/>
      <c r="BN15" s="625"/>
      <c r="BO15" s="626">
        <v>0.3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214848</v>
      </c>
      <c r="CS15" s="624"/>
      <c r="CT15" s="624"/>
      <c r="CU15" s="624"/>
      <c r="CV15" s="624"/>
      <c r="CW15" s="624"/>
      <c r="CX15" s="624"/>
      <c r="CY15" s="625"/>
      <c r="CZ15" s="626">
        <v>5.5</v>
      </c>
      <c r="DA15" s="626"/>
      <c r="DB15" s="626"/>
      <c r="DC15" s="626"/>
      <c r="DD15" s="632">
        <v>39865</v>
      </c>
      <c r="DE15" s="624"/>
      <c r="DF15" s="624"/>
      <c r="DG15" s="624"/>
      <c r="DH15" s="624"/>
      <c r="DI15" s="624"/>
      <c r="DJ15" s="624"/>
      <c r="DK15" s="624"/>
      <c r="DL15" s="624"/>
      <c r="DM15" s="624"/>
      <c r="DN15" s="624"/>
      <c r="DO15" s="624"/>
      <c r="DP15" s="625"/>
      <c r="DQ15" s="632">
        <v>153646</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4279</v>
      </c>
      <c r="S16" s="624"/>
      <c r="T16" s="624"/>
      <c r="U16" s="624"/>
      <c r="V16" s="624"/>
      <c r="W16" s="624"/>
      <c r="X16" s="624"/>
      <c r="Y16" s="625"/>
      <c r="Z16" s="626">
        <v>0.1</v>
      </c>
      <c r="AA16" s="626"/>
      <c r="AB16" s="626"/>
      <c r="AC16" s="626"/>
      <c r="AD16" s="627">
        <v>4279</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43888</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24432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4068</v>
      </c>
      <c r="S17" s="624"/>
      <c r="T17" s="624"/>
      <c r="U17" s="624"/>
      <c r="V17" s="624"/>
      <c r="W17" s="624"/>
      <c r="X17" s="624"/>
      <c r="Y17" s="625"/>
      <c r="Z17" s="626">
        <v>0.1</v>
      </c>
      <c r="AA17" s="626"/>
      <c r="AB17" s="626"/>
      <c r="AC17" s="626"/>
      <c r="AD17" s="627">
        <v>4068</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347521</v>
      </c>
      <c r="CS17" s="624"/>
      <c r="CT17" s="624"/>
      <c r="CU17" s="624"/>
      <c r="CV17" s="624"/>
      <c r="CW17" s="624"/>
      <c r="CX17" s="624"/>
      <c r="CY17" s="625"/>
      <c r="CZ17" s="626">
        <v>8.9</v>
      </c>
      <c r="DA17" s="626"/>
      <c r="DB17" s="626"/>
      <c r="DC17" s="626"/>
      <c r="DD17" s="632" t="s">
        <v>122</v>
      </c>
      <c r="DE17" s="624"/>
      <c r="DF17" s="624"/>
      <c r="DG17" s="624"/>
      <c r="DH17" s="624"/>
      <c r="DI17" s="624"/>
      <c r="DJ17" s="624"/>
      <c r="DK17" s="624"/>
      <c r="DL17" s="624"/>
      <c r="DM17" s="624"/>
      <c r="DN17" s="624"/>
      <c r="DO17" s="624"/>
      <c r="DP17" s="625"/>
      <c r="DQ17" s="632">
        <v>347521</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89</v>
      </c>
      <c r="S18" s="624"/>
      <c r="T18" s="624"/>
      <c r="U18" s="624"/>
      <c r="V18" s="624"/>
      <c r="W18" s="624"/>
      <c r="X18" s="624"/>
      <c r="Y18" s="625"/>
      <c r="Z18" s="626">
        <v>0</v>
      </c>
      <c r="AA18" s="626"/>
      <c r="AB18" s="626"/>
      <c r="AC18" s="626"/>
      <c r="AD18" s="627">
        <v>89</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v>1081</v>
      </c>
      <c r="CS18" s="624"/>
      <c r="CT18" s="624"/>
      <c r="CU18" s="624"/>
      <c r="CV18" s="624"/>
      <c r="CW18" s="624"/>
      <c r="CX18" s="624"/>
      <c r="CY18" s="625"/>
      <c r="CZ18" s="626">
        <v>0</v>
      </c>
      <c r="DA18" s="626"/>
      <c r="DB18" s="626"/>
      <c r="DC18" s="626"/>
      <c r="DD18" s="632">
        <v>1081</v>
      </c>
      <c r="DE18" s="624"/>
      <c r="DF18" s="624"/>
      <c r="DG18" s="624"/>
      <c r="DH18" s="624"/>
      <c r="DI18" s="624"/>
      <c r="DJ18" s="624"/>
      <c r="DK18" s="624"/>
      <c r="DL18" s="624"/>
      <c r="DM18" s="624"/>
      <c r="DN18" s="624"/>
      <c r="DO18" s="624"/>
      <c r="DP18" s="625"/>
      <c r="DQ18" s="632">
        <v>1081</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3979</v>
      </c>
      <c r="S19" s="624"/>
      <c r="T19" s="624"/>
      <c r="U19" s="624"/>
      <c r="V19" s="624"/>
      <c r="W19" s="624"/>
      <c r="X19" s="624"/>
      <c r="Y19" s="625"/>
      <c r="Z19" s="626">
        <v>0.1</v>
      </c>
      <c r="AA19" s="626"/>
      <c r="AB19" s="626"/>
      <c r="AC19" s="626"/>
      <c r="AD19" s="627">
        <v>3979</v>
      </c>
      <c r="AE19" s="627"/>
      <c r="AF19" s="627"/>
      <c r="AG19" s="627"/>
      <c r="AH19" s="627"/>
      <c r="AI19" s="627"/>
      <c r="AJ19" s="627"/>
      <c r="AK19" s="627"/>
      <c r="AL19" s="628">
        <v>0.2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1041</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1041</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3917760</v>
      </c>
      <c r="CS20" s="624"/>
      <c r="CT20" s="624"/>
      <c r="CU20" s="624"/>
      <c r="CV20" s="624"/>
      <c r="CW20" s="624"/>
      <c r="CX20" s="624"/>
      <c r="CY20" s="625"/>
      <c r="CZ20" s="626">
        <v>100</v>
      </c>
      <c r="DA20" s="626"/>
      <c r="DB20" s="626"/>
      <c r="DC20" s="626"/>
      <c r="DD20" s="632">
        <v>1399321</v>
      </c>
      <c r="DE20" s="624"/>
      <c r="DF20" s="624"/>
      <c r="DG20" s="624"/>
      <c r="DH20" s="624"/>
      <c r="DI20" s="624"/>
      <c r="DJ20" s="624"/>
      <c r="DK20" s="624"/>
      <c r="DL20" s="624"/>
      <c r="DM20" s="624"/>
      <c r="DN20" s="624"/>
      <c r="DO20" s="624"/>
      <c r="DP20" s="625"/>
      <c r="DQ20" s="632">
        <v>1961092</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656894</v>
      </c>
      <c r="S21" s="624"/>
      <c r="T21" s="624"/>
      <c r="U21" s="624"/>
      <c r="V21" s="624"/>
      <c r="W21" s="624"/>
      <c r="X21" s="624"/>
      <c r="Y21" s="625"/>
      <c r="Z21" s="626">
        <v>16.100000000000001</v>
      </c>
      <c r="AA21" s="626"/>
      <c r="AB21" s="626"/>
      <c r="AC21" s="626"/>
      <c r="AD21" s="627">
        <v>453984</v>
      </c>
      <c r="AE21" s="627"/>
      <c r="AF21" s="627"/>
      <c r="AG21" s="627"/>
      <c r="AH21" s="627"/>
      <c r="AI21" s="627"/>
      <c r="AJ21" s="627"/>
      <c r="AK21" s="627"/>
      <c r="AL21" s="628">
        <v>27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1041</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453984</v>
      </c>
      <c r="S22" s="624"/>
      <c r="T22" s="624"/>
      <c r="U22" s="624"/>
      <c r="V22" s="624"/>
      <c r="W22" s="624"/>
      <c r="X22" s="624"/>
      <c r="Y22" s="625"/>
      <c r="Z22" s="626">
        <v>11.2</v>
      </c>
      <c r="AA22" s="626"/>
      <c r="AB22" s="626"/>
      <c r="AC22" s="626"/>
      <c r="AD22" s="627">
        <v>453984</v>
      </c>
      <c r="AE22" s="627"/>
      <c r="AF22" s="627"/>
      <c r="AG22" s="627"/>
      <c r="AH22" s="627"/>
      <c r="AI22" s="627"/>
      <c r="AJ22" s="627"/>
      <c r="AK22" s="627"/>
      <c r="AL22" s="628">
        <v>27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202910</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866824</v>
      </c>
      <c r="CS24" s="613"/>
      <c r="CT24" s="613"/>
      <c r="CU24" s="613"/>
      <c r="CV24" s="613"/>
      <c r="CW24" s="613"/>
      <c r="CX24" s="613"/>
      <c r="CY24" s="614"/>
      <c r="CZ24" s="617">
        <v>22.1</v>
      </c>
      <c r="DA24" s="618"/>
      <c r="DB24" s="618"/>
      <c r="DC24" s="634"/>
      <c r="DD24" s="657">
        <v>704470</v>
      </c>
      <c r="DE24" s="613"/>
      <c r="DF24" s="613"/>
      <c r="DG24" s="613"/>
      <c r="DH24" s="613"/>
      <c r="DI24" s="613"/>
      <c r="DJ24" s="613"/>
      <c r="DK24" s="614"/>
      <c r="DL24" s="657">
        <v>679560</v>
      </c>
      <c r="DM24" s="613"/>
      <c r="DN24" s="613"/>
      <c r="DO24" s="613"/>
      <c r="DP24" s="613"/>
      <c r="DQ24" s="613"/>
      <c r="DR24" s="613"/>
      <c r="DS24" s="613"/>
      <c r="DT24" s="613"/>
      <c r="DU24" s="613"/>
      <c r="DV24" s="614"/>
      <c r="DW24" s="617">
        <v>40.1</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1880707</v>
      </c>
      <c r="S25" s="624"/>
      <c r="T25" s="624"/>
      <c r="U25" s="624"/>
      <c r="V25" s="624"/>
      <c r="W25" s="624"/>
      <c r="X25" s="624"/>
      <c r="Y25" s="625"/>
      <c r="Z25" s="626">
        <v>46.2</v>
      </c>
      <c r="AA25" s="626"/>
      <c r="AB25" s="626"/>
      <c r="AC25" s="626"/>
      <c r="AD25" s="627">
        <v>1677797</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383541</v>
      </c>
      <c r="CS25" s="653"/>
      <c r="CT25" s="653"/>
      <c r="CU25" s="653"/>
      <c r="CV25" s="653"/>
      <c r="CW25" s="653"/>
      <c r="CX25" s="653"/>
      <c r="CY25" s="654"/>
      <c r="CZ25" s="628">
        <v>9.8000000000000007</v>
      </c>
      <c r="DA25" s="655"/>
      <c r="DB25" s="655"/>
      <c r="DC25" s="658"/>
      <c r="DD25" s="632">
        <v>292230</v>
      </c>
      <c r="DE25" s="653"/>
      <c r="DF25" s="653"/>
      <c r="DG25" s="653"/>
      <c r="DH25" s="653"/>
      <c r="DI25" s="653"/>
      <c r="DJ25" s="653"/>
      <c r="DK25" s="654"/>
      <c r="DL25" s="632">
        <v>284748</v>
      </c>
      <c r="DM25" s="653"/>
      <c r="DN25" s="653"/>
      <c r="DO25" s="653"/>
      <c r="DP25" s="653"/>
      <c r="DQ25" s="653"/>
      <c r="DR25" s="653"/>
      <c r="DS25" s="653"/>
      <c r="DT25" s="653"/>
      <c r="DU25" s="653"/>
      <c r="DV25" s="654"/>
      <c r="DW25" s="628">
        <v>16.8</v>
      </c>
      <c r="DX25" s="655"/>
      <c r="DY25" s="655"/>
      <c r="DZ25" s="655"/>
      <c r="EA25" s="655"/>
      <c r="EB25" s="655"/>
      <c r="EC25" s="656"/>
    </row>
    <row r="26" spans="2:133" ht="11.25" customHeight="1" x14ac:dyDescent="0.2">
      <c r="B26" s="620" t="s">
        <v>282</v>
      </c>
      <c r="C26" s="621"/>
      <c r="D26" s="621"/>
      <c r="E26" s="621"/>
      <c r="F26" s="621"/>
      <c r="G26" s="621"/>
      <c r="H26" s="621"/>
      <c r="I26" s="621"/>
      <c r="J26" s="621"/>
      <c r="K26" s="621"/>
      <c r="L26" s="621"/>
      <c r="M26" s="621"/>
      <c r="N26" s="621"/>
      <c r="O26" s="621"/>
      <c r="P26" s="621"/>
      <c r="Q26" s="622"/>
      <c r="R26" s="623">
        <v>578</v>
      </c>
      <c r="S26" s="624"/>
      <c r="T26" s="624"/>
      <c r="U26" s="624"/>
      <c r="V26" s="624"/>
      <c r="W26" s="624"/>
      <c r="X26" s="624"/>
      <c r="Y26" s="625"/>
      <c r="Z26" s="626">
        <v>0</v>
      </c>
      <c r="AA26" s="626"/>
      <c r="AB26" s="626"/>
      <c r="AC26" s="626"/>
      <c r="AD26" s="627">
        <v>578</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183898</v>
      </c>
      <c r="CS26" s="624"/>
      <c r="CT26" s="624"/>
      <c r="CU26" s="624"/>
      <c r="CV26" s="624"/>
      <c r="CW26" s="624"/>
      <c r="CX26" s="624"/>
      <c r="CY26" s="625"/>
      <c r="CZ26" s="628">
        <v>4.7</v>
      </c>
      <c r="DA26" s="655"/>
      <c r="DB26" s="655"/>
      <c r="DC26" s="658"/>
      <c r="DD26" s="632">
        <v>145528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285</v>
      </c>
      <c r="C27" s="621"/>
      <c r="D27" s="621"/>
      <c r="E27" s="621"/>
      <c r="F27" s="621"/>
      <c r="G27" s="621"/>
      <c r="H27" s="621"/>
      <c r="I27" s="621"/>
      <c r="J27" s="621"/>
      <c r="K27" s="621"/>
      <c r="L27" s="621"/>
      <c r="M27" s="621"/>
      <c r="N27" s="621"/>
      <c r="O27" s="621"/>
      <c r="P27" s="621"/>
      <c r="Q27" s="622"/>
      <c r="R27" s="623">
        <v>420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1100488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135762</v>
      </c>
      <c r="CS27" s="653"/>
      <c r="CT27" s="653"/>
      <c r="CU27" s="653"/>
      <c r="CV27" s="653"/>
      <c r="CW27" s="653"/>
      <c r="CX27" s="653"/>
      <c r="CY27" s="654"/>
      <c r="CZ27" s="628">
        <v>3.5</v>
      </c>
      <c r="DA27" s="655"/>
      <c r="DB27" s="655"/>
      <c r="DC27" s="658"/>
      <c r="DD27" s="632">
        <v>64719</v>
      </c>
      <c r="DE27" s="653"/>
      <c r="DF27" s="653"/>
      <c r="DG27" s="653"/>
      <c r="DH27" s="653"/>
      <c r="DI27" s="653"/>
      <c r="DJ27" s="653"/>
      <c r="DK27" s="654"/>
      <c r="DL27" s="632">
        <v>47291</v>
      </c>
      <c r="DM27" s="653"/>
      <c r="DN27" s="653"/>
      <c r="DO27" s="653"/>
      <c r="DP27" s="653"/>
      <c r="DQ27" s="653"/>
      <c r="DR27" s="653"/>
      <c r="DS27" s="653"/>
      <c r="DT27" s="653"/>
      <c r="DU27" s="653"/>
      <c r="DV27" s="654"/>
      <c r="DW27" s="628">
        <v>2.8</v>
      </c>
      <c r="DX27" s="655"/>
      <c r="DY27" s="655"/>
      <c r="DZ27" s="655"/>
      <c r="EA27" s="655"/>
      <c r="EB27" s="655"/>
      <c r="EC27" s="656"/>
    </row>
    <row r="28" spans="2:133" ht="11.25" customHeight="1" x14ac:dyDescent="0.2">
      <c r="B28" s="620" t="s">
        <v>288</v>
      </c>
      <c r="C28" s="621"/>
      <c r="D28" s="621"/>
      <c r="E28" s="621"/>
      <c r="F28" s="621"/>
      <c r="G28" s="621"/>
      <c r="H28" s="621"/>
      <c r="I28" s="621"/>
      <c r="J28" s="621"/>
      <c r="K28" s="621"/>
      <c r="L28" s="621"/>
      <c r="M28" s="621"/>
      <c r="N28" s="621"/>
      <c r="O28" s="621"/>
      <c r="P28" s="621"/>
      <c r="Q28" s="622"/>
      <c r="R28" s="623">
        <v>87295</v>
      </c>
      <c r="S28" s="624"/>
      <c r="T28" s="624"/>
      <c r="U28" s="624"/>
      <c r="V28" s="624"/>
      <c r="W28" s="624"/>
      <c r="X28" s="624"/>
      <c r="Y28" s="625"/>
      <c r="Z28" s="626">
        <v>2.1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347521</v>
      </c>
      <c r="CS28" s="624"/>
      <c r="CT28" s="624"/>
      <c r="CU28" s="624"/>
      <c r="CV28" s="624"/>
      <c r="CW28" s="624"/>
      <c r="CX28" s="624"/>
      <c r="CY28" s="625"/>
      <c r="CZ28" s="628">
        <v>8.9</v>
      </c>
      <c r="DA28" s="655"/>
      <c r="DB28" s="655"/>
      <c r="DC28" s="658"/>
      <c r="DD28" s="632">
        <v>347521</v>
      </c>
      <c r="DE28" s="624"/>
      <c r="DF28" s="624"/>
      <c r="DG28" s="624"/>
      <c r="DH28" s="624"/>
      <c r="DI28" s="624"/>
      <c r="DJ28" s="624"/>
      <c r="DK28" s="625"/>
      <c r="DL28" s="632">
        <v>347521</v>
      </c>
      <c r="DM28" s="624"/>
      <c r="DN28" s="624"/>
      <c r="DO28" s="624"/>
      <c r="DP28" s="624"/>
      <c r="DQ28" s="624"/>
      <c r="DR28" s="624"/>
      <c r="DS28" s="624"/>
      <c r="DT28" s="624"/>
      <c r="DU28" s="624"/>
      <c r="DV28" s="625"/>
      <c r="DW28" s="628">
        <v>20.5</v>
      </c>
      <c r="DX28" s="655"/>
      <c r="DY28" s="655"/>
      <c r="DZ28" s="655"/>
      <c r="EA28" s="655"/>
      <c r="EB28" s="655"/>
      <c r="EC28" s="656"/>
    </row>
    <row r="29" spans="2:133" ht="11.25" customHeight="1" x14ac:dyDescent="0.2">
      <c r="B29" s="620" t="s">
        <v>290</v>
      </c>
      <c r="C29" s="621"/>
      <c r="D29" s="621"/>
      <c r="E29" s="621"/>
      <c r="F29" s="621"/>
      <c r="G29" s="621"/>
      <c r="H29" s="621"/>
      <c r="I29" s="621"/>
      <c r="J29" s="621"/>
      <c r="K29" s="621"/>
      <c r="L29" s="621"/>
      <c r="M29" s="621"/>
      <c r="N29" s="621"/>
      <c r="O29" s="621"/>
      <c r="P29" s="621"/>
      <c r="Q29" s="622"/>
      <c r="R29" s="623">
        <v>891</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347521</v>
      </c>
      <c r="CS29" s="653"/>
      <c r="CT29" s="653"/>
      <c r="CU29" s="653"/>
      <c r="CV29" s="653"/>
      <c r="CW29" s="653"/>
      <c r="CX29" s="653"/>
      <c r="CY29" s="654"/>
      <c r="CZ29" s="628">
        <v>8.9</v>
      </c>
      <c r="DA29" s="655"/>
      <c r="DB29" s="655"/>
      <c r="DC29" s="658"/>
      <c r="DD29" s="632">
        <v>347521</v>
      </c>
      <c r="DE29" s="653"/>
      <c r="DF29" s="653"/>
      <c r="DG29" s="653"/>
      <c r="DH29" s="653"/>
      <c r="DI29" s="653"/>
      <c r="DJ29" s="653"/>
      <c r="DK29" s="654"/>
      <c r="DL29" s="632">
        <v>347521</v>
      </c>
      <c r="DM29" s="653"/>
      <c r="DN29" s="653"/>
      <c r="DO29" s="653"/>
      <c r="DP29" s="653"/>
      <c r="DQ29" s="653"/>
      <c r="DR29" s="653"/>
      <c r="DS29" s="653"/>
      <c r="DT29" s="653"/>
      <c r="DU29" s="653"/>
      <c r="DV29" s="654"/>
      <c r="DW29" s="628">
        <v>20.5</v>
      </c>
      <c r="DX29" s="655"/>
      <c r="DY29" s="655"/>
      <c r="DZ29" s="655"/>
      <c r="EA29" s="655"/>
      <c r="EB29" s="655"/>
      <c r="EC29" s="656"/>
    </row>
    <row r="30" spans="2:133" ht="11.25" customHeight="1" x14ac:dyDescent="0.2">
      <c r="B30" s="620" t="s">
        <v>292</v>
      </c>
      <c r="C30" s="621"/>
      <c r="D30" s="621"/>
      <c r="E30" s="621"/>
      <c r="F30" s="621"/>
      <c r="G30" s="621"/>
      <c r="H30" s="621"/>
      <c r="I30" s="621"/>
      <c r="J30" s="621"/>
      <c r="K30" s="621"/>
      <c r="L30" s="621"/>
      <c r="M30" s="621"/>
      <c r="N30" s="621"/>
      <c r="O30" s="621"/>
      <c r="P30" s="621"/>
      <c r="Q30" s="622"/>
      <c r="R30" s="623">
        <v>759750</v>
      </c>
      <c r="S30" s="624"/>
      <c r="T30" s="624"/>
      <c r="U30" s="624"/>
      <c r="V30" s="624"/>
      <c r="W30" s="624"/>
      <c r="X30" s="624"/>
      <c r="Y30" s="625"/>
      <c r="Z30" s="626">
        <v>18.7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333316</v>
      </c>
      <c r="CS30" s="624"/>
      <c r="CT30" s="624"/>
      <c r="CU30" s="624"/>
      <c r="CV30" s="624"/>
      <c r="CW30" s="624"/>
      <c r="CX30" s="624"/>
      <c r="CY30" s="625"/>
      <c r="CZ30" s="628">
        <v>8.5</v>
      </c>
      <c r="DA30" s="655"/>
      <c r="DB30" s="655"/>
      <c r="DC30" s="658"/>
      <c r="DD30" s="632">
        <v>333316</v>
      </c>
      <c r="DE30" s="624"/>
      <c r="DF30" s="624"/>
      <c r="DG30" s="624"/>
      <c r="DH30" s="624"/>
      <c r="DI30" s="624"/>
      <c r="DJ30" s="624"/>
      <c r="DK30" s="625"/>
      <c r="DL30" s="632">
        <v>333316</v>
      </c>
      <c r="DM30" s="624"/>
      <c r="DN30" s="624"/>
      <c r="DO30" s="624"/>
      <c r="DP30" s="624"/>
      <c r="DQ30" s="624"/>
      <c r="DR30" s="624"/>
      <c r="DS30" s="624"/>
      <c r="DT30" s="624"/>
      <c r="DU30" s="624"/>
      <c r="DV30" s="625"/>
      <c r="DW30" s="628">
        <v>19.7</v>
      </c>
      <c r="DX30" s="655"/>
      <c r="DY30" s="655"/>
      <c r="DZ30" s="655"/>
      <c r="EA30" s="655"/>
      <c r="EB30" s="655"/>
      <c r="EC30" s="656"/>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100</v>
      </c>
      <c r="BH31" s="667"/>
      <c r="BI31" s="667"/>
      <c r="BJ31" s="667"/>
      <c r="BK31" s="667"/>
      <c r="BL31" s="667"/>
      <c r="BM31" s="618">
        <v>99.8</v>
      </c>
      <c r="BN31" s="667"/>
      <c r="BO31" s="667"/>
      <c r="BP31" s="667"/>
      <c r="BQ31" s="668"/>
      <c r="BR31" s="670">
        <v>99.9</v>
      </c>
      <c r="BS31" s="667"/>
      <c r="BT31" s="667"/>
      <c r="BU31" s="667"/>
      <c r="BV31" s="667"/>
      <c r="BW31" s="667"/>
      <c r="BX31" s="618">
        <v>99.8</v>
      </c>
      <c r="BY31" s="667"/>
      <c r="BZ31" s="667"/>
      <c r="CA31" s="667"/>
      <c r="CB31" s="668"/>
      <c r="CD31" s="663"/>
      <c r="CE31" s="664"/>
      <c r="CF31" s="620" t="s">
        <v>299</v>
      </c>
      <c r="CG31" s="621"/>
      <c r="CH31" s="621"/>
      <c r="CI31" s="621"/>
      <c r="CJ31" s="621"/>
      <c r="CK31" s="621"/>
      <c r="CL31" s="621"/>
      <c r="CM31" s="621"/>
      <c r="CN31" s="621"/>
      <c r="CO31" s="621"/>
      <c r="CP31" s="621"/>
      <c r="CQ31" s="622"/>
      <c r="CR31" s="623">
        <v>14205</v>
      </c>
      <c r="CS31" s="653"/>
      <c r="CT31" s="653"/>
      <c r="CU31" s="653"/>
      <c r="CV31" s="653"/>
      <c r="CW31" s="653"/>
      <c r="CX31" s="653"/>
      <c r="CY31" s="654"/>
      <c r="CZ31" s="628">
        <v>0.4</v>
      </c>
      <c r="DA31" s="655"/>
      <c r="DB31" s="655"/>
      <c r="DC31" s="658"/>
      <c r="DD31" s="632">
        <v>14205</v>
      </c>
      <c r="DE31" s="653"/>
      <c r="DF31" s="653"/>
      <c r="DG31" s="653"/>
      <c r="DH31" s="653"/>
      <c r="DI31" s="653"/>
      <c r="DJ31" s="653"/>
      <c r="DK31" s="654"/>
      <c r="DL31" s="632">
        <v>14205</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2">
      <c r="B32" s="620" t="s">
        <v>300</v>
      </c>
      <c r="C32" s="621"/>
      <c r="D32" s="621"/>
      <c r="E32" s="621"/>
      <c r="F32" s="621"/>
      <c r="G32" s="621"/>
      <c r="H32" s="621"/>
      <c r="I32" s="621"/>
      <c r="J32" s="621"/>
      <c r="K32" s="621"/>
      <c r="L32" s="621"/>
      <c r="M32" s="621"/>
      <c r="N32" s="621"/>
      <c r="O32" s="621"/>
      <c r="P32" s="621"/>
      <c r="Q32" s="622"/>
      <c r="R32" s="623">
        <v>96627</v>
      </c>
      <c r="S32" s="624"/>
      <c r="T32" s="624"/>
      <c r="U32" s="624"/>
      <c r="V32" s="624"/>
      <c r="W32" s="624"/>
      <c r="X32" s="624"/>
      <c r="Y32" s="625"/>
      <c r="Z32" s="626">
        <v>2.4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100</v>
      </c>
      <c r="BH32" s="653"/>
      <c r="BI32" s="653"/>
      <c r="BJ32" s="653"/>
      <c r="BK32" s="653"/>
      <c r="BL32" s="653"/>
      <c r="BM32" s="629">
        <v>98.2</v>
      </c>
      <c r="BN32" s="653"/>
      <c r="BO32" s="653"/>
      <c r="BP32" s="653"/>
      <c r="BQ32" s="669"/>
      <c r="BR32" s="680">
        <v>99.1</v>
      </c>
      <c r="BS32" s="653"/>
      <c r="BT32" s="653"/>
      <c r="BU32" s="653"/>
      <c r="BV32" s="653"/>
      <c r="BW32" s="653"/>
      <c r="BX32" s="629">
        <v>97.9</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304</v>
      </c>
      <c r="C33" s="621"/>
      <c r="D33" s="621"/>
      <c r="E33" s="621"/>
      <c r="F33" s="621"/>
      <c r="G33" s="621"/>
      <c r="H33" s="621"/>
      <c r="I33" s="621"/>
      <c r="J33" s="621"/>
      <c r="K33" s="621"/>
      <c r="L33" s="621"/>
      <c r="M33" s="621"/>
      <c r="N33" s="621"/>
      <c r="O33" s="621"/>
      <c r="P33" s="621"/>
      <c r="Q33" s="622"/>
      <c r="R33" s="623">
        <v>5079</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100</v>
      </c>
      <c r="BH33" s="682"/>
      <c r="BI33" s="682"/>
      <c r="BJ33" s="682"/>
      <c r="BK33" s="682"/>
      <c r="BL33" s="682"/>
      <c r="BM33" s="683">
        <v>99.9</v>
      </c>
      <c r="BN33" s="682"/>
      <c r="BO33" s="682"/>
      <c r="BP33" s="682"/>
      <c r="BQ33" s="684"/>
      <c r="BR33" s="681">
        <v>100</v>
      </c>
      <c r="BS33" s="682"/>
      <c r="BT33" s="682"/>
      <c r="BU33" s="682"/>
      <c r="BV33" s="682"/>
      <c r="BW33" s="682"/>
      <c r="BX33" s="683">
        <v>99.9</v>
      </c>
      <c r="BY33" s="682"/>
      <c r="BZ33" s="682"/>
      <c r="CA33" s="682"/>
      <c r="CB33" s="684"/>
      <c r="CD33" s="620" t="s">
        <v>306</v>
      </c>
      <c r="CE33" s="621"/>
      <c r="CF33" s="621"/>
      <c r="CG33" s="621"/>
      <c r="CH33" s="621"/>
      <c r="CI33" s="621"/>
      <c r="CJ33" s="621"/>
      <c r="CK33" s="621"/>
      <c r="CL33" s="621"/>
      <c r="CM33" s="621"/>
      <c r="CN33" s="621"/>
      <c r="CO33" s="621"/>
      <c r="CP33" s="621"/>
      <c r="CQ33" s="622"/>
      <c r="CR33" s="623">
        <v>1607727</v>
      </c>
      <c r="CS33" s="653"/>
      <c r="CT33" s="653"/>
      <c r="CU33" s="653"/>
      <c r="CV33" s="653"/>
      <c r="CW33" s="653"/>
      <c r="CX33" s="653"/>
      <c r="CY33" s="654"/>
      <c r="CZ33" s="628">
        <v>41</v>
      </c>
      <c r="DA33" s="655"/>
      <c r="DB33" s="655"/>
      <c r="DC33" s="658"/>
      <c r="DD33" s="632">
        <v>966505</v>
      </c>
      <c r="DE33" s="653"/>
      <c r="DF33" s="653"/>
      <c r="DG33" s="653"/>
      <c r="DH33" s="653"/>
      <c r="DI33" s="653"/>
      <c r="DJ33" s="653"/>
      <c r="DK33" s="654"/>
      <c r="DL33" s="632">
        <v>657841</v>
      </c>
      <c r="DM33" s="653"/>
      <c r="DN33" s="653"/>
      <c r="DO33" s="653"/>
      <c r="DP33" s="653"/>
      <c r="DQ33" s="653"/>
      <c r="DR33" s="653"/>
      <c r="DS33" s="653"/>
      <c r="DT33" s="653"/>
      <c r="DU33" s="653"/>
      <c r="DV33" s="654"/>
      <c r="DW33" s="628">
        <v>38.9</v>
      </c>
      <c r="DX33" s="655"/>
      <c r="DY33" s="655"/>
      <c r="DZ33" s="655"/>
      <c r="EA33" s="655"/>
      <c r="EB33" s="655"/>
      <c r="EC33" s="656"/>
    </row>
    <row r="34" spans="2:133" ht="11.25" customHeight="1" x14ac:dyDescent="0.2">
      <c r="B34" s="620" t="s">
        <v>307</v>
      </c>
      <c r="C34" s="621"/>
      <c r="D34" s="621"/>
      <c r="E34" s="621"/>
      <c r="F34" s="621"/>
      <c r="G34" s="621"/>
      <c r="H34" s="621"/>
      <c r="I34" s="621"/>
      <c r="J34" s="621"/>
      <c r="K34" s="621"/>
      <c r="L34" s="621"/>
      <c r="M34" s="621"/>
      <c r="N34" s="621"/>
      <c r="O34" s="621"/>
      <c r="P34" s="621"/>
      <c r="Q34" s="622"/>
      <c r="R34" s="623">
        <v>3895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1003979</v>
      </c>
      <c r="CS34" s="624"/>
      <c r="CT34" s="624"/>
      <c r="CU34" s="624"/>
      <c r="CV34" s="624"/>
      <c r="CW34" s="624"/>
      <c r="CX34" s="624"/>
      <c r="CY34" s="625"/>
      <c r="CZ34" s="628">
        <v>25.6</v>
      </c>
      <c r="DA34" s="655"/>
      <c r="DB34" s="655"/>
      <c r="DC34" s="658"/>
      <c r="DD34" s="632">
        <v>545786</v>
      </c>
      <c r="DE34" s="624"/>
      <c r="DF34" s="624"/>
      <c r="DG34" s="624"/>
      <c r="DH34" s="624"/>
      <c r="DI34" s="624"/>
      <c r="DJ34" s="624"/>
      <c r="DK34" s="625"/>
      <c r="DL34" s="632">
        <v>393416</v>
      </c>
      <c r="DM34" s="624"/>
      <c r="DN34" s="624"/>
      <c r="DO34" s="624"/>
      <c r="DP34" s="624"/>
      <c r="DQ34" s="624"/>
      <c r="DR34" s="624"/>
      <c r="DS34" s="624"/>
      <c r="DT34" s="624"/>
      <c r="DU34" s="624"/>
      <c r="DV34" s="625"/>
      <c r="DW34" s="628">
        <v>23.2</v>
      </c>
      <c r="DX34" s="655"/>
      <c r="DY34" s="655"/>
      <c r="DZ34" s="655"/>
      <c r="EA34" s="655"/>
      <c r="EB34" s="655"/>
      <c r="EC34" s="656"/>
    </row>
    <row r="35" spans="2:133" ht="11.25" customHeight="1" x14ac:dyDescent="0.2">
      <c r="B35" s="620" t="s">
        <v>309</v>
      </c>
      <c r="C35" s="621"/>
      <c r="D35" s="621"/>
      <c r="E35" s="621"/>
      <c r="F35" s="621"/>
      <c r="G35" s="621"/>
      <c r="H35" s="621"/>
      <c r="I35" s="621"/>
      <c r="J35" s="621"/>
      <c r="K35" s="621"/>
      <c r="L35" s="621"/>
      <c r="M35" s="621"/>
      <c r="N35" s="621"/>
      <c r="O35" s="621"/>
      <c r="P35" s="621"/>
      <c r="Q35" s="622"/>
      <c r="R35" s="623">
        <v>180300</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52155</v>
      </c>
      <c r="CS35" s="653"/>
      <c r="CT35" s="653"/>
      <c r="CU35" s="653"/>
      <c r="CV35" s="653"/>
      <c r="CW35" s="653"/>
      <c r="CX35" s="653"/>
      <c r="CY35" s="654"/>
      <c r="CZ35" s="628">
        <v>1.3</v>
      </c>
      <c r="DA35" s="655"/>
      <c r="DB35" s="655"/>
      <c r="DC35" s="658"/>
      <c r="DD35" s="632">
        <v>27725</v>
      </c>
      <c r="DE35" s="653"/>
      <c r="DF35" s="653"/>
      <c r="DG35" s="653"/>
      <c r="DH35" s="653"/>
      <c r="DI35" s="653"/>
      <c r="DJ35" s="653"/>
      <c r="DK35" s="654"/>
      <c r="DL35" s="632">
        <v>17261</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2">
      <c r="B36" s="620" t="s">
        <v>313</v>
      </c>
      <c r="C36" s="621"/>
      <c r="D36" s="621"/>
      <c r="E36" s="621"/>
      <c r="F36" s="621"/>
      <c r="G36" s="621"/>
      <c r="H36" s="621"/>
      <c r="I36" s="621"/>
      <c r="J36" s="621"/>
      <c r="K36" s="621"/>
      <c r="L36" s="621"/>
      <c r="M36" s="621"/>
      <c r="N36" s="621"/>
      <c r="O36" s="621"/>
      <c r="P36" s="621"/>
      <c r="Q36" s="622"/>
      <c r="R36" s="623">
        <v>50851</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5" t="s">
        <v>314</v>
      </c>
      <c r="AR36" s="686"/>
      <c r="AS36" s="686"/>
      <c r="AT36" s="686"/>
      <c r="AU36" s="686"/>
      <c r="AV36" s="686"/>
      <c r="AW36" s="686"/>
      <c r="AX36" s="686"/>
      <c r="AY36" s="687"/>
      <c r="AZ36" s="612">
        <v>94300</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2742</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379950</v>
      </c>
      <c r="CS36" s="624"/>
      <c r="CT36" s="624"/>
      <c r="CU36" s="624"/>
      <c r="CV36" s="624"/>
      <c r="CW36" s="624"/>
      <c r="CX36" s="624"/>
      <c r="CY36" s="625"/>
      <c r="CZ36" s="628">
        <v>9.6999999999999993</v>
      </c>
      <c r="DA36" s="655"/>
      <c r="DB36" s="655"/>
      <c r="DC36" s="658"/>
      <c r="DD36" s="632">
        <v>299450</v>
      </c>
      <c r="DE36" s="624"/>
      <c r="DF36" s="624"/>
      <c r="DG36" s="624"/>
      <c r="DH36" s="624"/>
      <c r="DI36" s="624"/>
      <c r="DJ36" s="624"/>
      <c r="DK36" s="625"/>
      <c r="DL36" s="632">
        <v>199505</v>
      </c>
      <c r="DM36" s="624"/>
      <c r="DN36" s="624"/>
      <c r="DO36" s="624"/>
      <c r="DP36" s="624"/>
      <c r="DQ36" s="624"/>
      <c r="DR36" s="624"/>
      <c r="DS36" s="624"/>
      <c r="DT36" s="624"/>
      <c r="DU36" s="624"/>
      <c r="DV36" s="625"/>
      <c r="DW36" s="628">
        <v>11.8</v>
      </c>
      <c r="DX36" s="655"/>
      <c r="DY36" s="655"/>
      <c r="DZ36" s="655"/>
      <c r="EA36" s="655"/>
      <c r="EB36" s="655"/>
      <c r="EC36" s="656"/>
    </row>
    <row r="37" spans="2:133" ht="11.25" customHeight="1" x14ac:dyDescent="0.2">
      <c r="B37" s="620" t="s">
        <v>317</v>
      </c>
      <c r="C37" s="621"/>
      <c r="D37" s="621"/>
      <c r="E37" s="621"/>
      <c r="F37" s="621"/>
      <c r="G37" s="621"/>
      <c r="H37" s="621"/>
      <c r="I37" s="621"/>
      <c r="J37" s="621"/>
      <c r="K37" s="621"/>
      <c r="L37" s="621"/>
      <c r="M37" s="621"/>
      <c r="N37" s="621"/>
      <c r="O37" s="621"/>
      <c r="P37" s="621"/>
      <c r="Q37" s="622"/>
      <c r="R37" s="623">
        <v>367249</v>
      </c>
      <c r="S37" s="624"/>
      <c r="T37" s="624"/>
      <c r="U37" s="624"/>
      <c r="V37" s="624"/>
      <c r="W37" s="624"/>
      <c r="X37" s="624"/>
      <c r="Y37" s="625"/>
      <c r="Z37" s="626">
        <v>9</v>
      </c>
      <c r="AA37" s="626"/>
      <c r="AB37" s="626"/>
      <c r="AC37" s="626"/>
      <c r="AD37" s="627">
        <v>161</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10639</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2742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107298</v>
      </c>
      <c r="CS37" s="653"/>
      <c r="CT37" s="653"/>
      <c r="CU37" s="653"/>
      <c r="CV37" s="653"/>
      <c r="CW37" s="653"/>
      <c r="CX37" s="653"/>
      <c r="CY37" s="654"/>
      <c r="CZ37" s="628">
        <v>2.7</v>
      </c>
      <c r="DA37" s="655"/>
      <c r="DB37" s="655"/>
      <c r="DC37" s="658"/>
      <c r="DD37" s="632">
        <v>101763</v>
      </c>
      <c r="DE37" s="653"/>
      <c r="DF37" s="653"/>
      <c r="DG37" s="653"/>
      <c r="DH37" s="653"/>
      <c r="DI37" s="653"/>
      <c r="DJ37" s="653"/>
      <c r="DK37" s="654"/>
      <c r="DL37" s="632">
        <v>87722</v>
      </c>
      <c r="DM37" s="653"/>
      <c r="DN37" s="653"/>
      <c r="DO37" s="653"/>
      <c r="DP37" s="653"/>
      <c r="DQ37" s="653"/>
      <c r="DR37" s="653"/>
      <c r="DS37" s="653"/>
      <c r="DT37" s="653"/>
      <c r="DU37" s="653"/>
      <c r="DV37" s="654"/>
      <c r="DW37" s="628">
        <v>5.2</v>
      </c>
      <c r="DX37" s="655"/>
      <c r="DY37" s="655"/>
      <c r="DZ37" s="655"/>
      <c r="EA37" s="655"/>
      <c r="EB37" s="655"/>
      <c r="EC37" s="656"/>
    </row>
    <row r="38" spans="2:133" ht="11.25" customHeight="1" x14ac:dyDescent="0.2">
      <c r="B38" s="620" t="s">
        <v>321</v>
      </c>
      <c r="C38" s="621"/>
      <c r="D38" s="621"/>
      <c r="E38" s="621"/>
      <c r="F38" s="621"/>
      <c r="G38" s="621"/>
      <c r="H38" s="621"/>
      <c r="I38" s="621"/>
      <c r="J38" s="621"/>
      <c r="K38" s="621"/>
      <c r="L38" s="621"/>
      <c r="M38" s="621"/>
      <c r="N38" s="621"/>
      <c r="O38" s="621"/>
      <c r="P38" s="621"/>
      <c r="Q38" s="622"/>
      <c r="R38" s="623">
        <v>635813</v>
      </c>
      <c r="S38" s="624"/>
      <c r="T38" s="624"/>
      <c r="U38" s="624"/>
      <c r="V38" s="624"/>
      <c r="W38" s="624"/>
      <c r="X38" s="624"/>
      <c r="Y38" s="625"/>
      <c r="Z38" s="626">
        <v>15.6</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2500</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128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81161</v>
      </c>
      <c r="CS38" s="624"/>
      <c r="CT38" s="624"/>
      <c r="CU38" s="624"/>
      <c r="CV38" s="624"/>
      <c r="CW38" s="624"/>
      <c r="CX38" s="624"/>
      <c r="CY38" s="625"/>
      <c r="CZ38" s="628">
        <v>2.1</v>
      </c>
      <c r="DA38" s="655"/>
      <c r="DB38" s="655"/>
      <c r="DC38" s="658"/>
      <c r="DD38" s="632">
        <v>66388</v>
      </c>
      <c r="DE38" s="624"/>
      <c r="DF38" s="624"/>
      <c r="DG38" s="624"/>
      <c r="DH38" s="624"/>
      <c r="DI38" s="624"/>
      <c r="DJ38" s="624"/>
      <c r="DK38" s="625"/>
      <c r="DL38" s="632">
        <v>47659</v>
      </c>
      <c r="DM38" s="624"/>
      <c r="DN38" s="624"/>
      <c r="DO38" s="624"/>
      <c r="DP38" s="624"/>
      <c r="DQ38" s="624"/>
      <c r="DR38" s="624"/>
      <c r="DS38" s="624"/>
      <c r="DT38" s="624"/>
      <c r="DU38" s="624"/>
      <c r="DV38" s="625"/>
      <c r="DW38" s="628">
        <v>2.8</v>
      </c>
      <c r="DX38" s="655"/>
      <c r="DY38" s="655"/>
      <c r="DZ38" s="655"/>
      <c r="EA38" s="655"/>
      <c r="EB38" s="655"/>
      <c r="EC38" s="656"/>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t="s">
        <v>122</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192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65682</v>
      </c>
      <c r="CS39" s="653"/>
      <c r="CT39" s="653"/>
      <c r="CU39" s="653"/>
      <c r="CV39" s="653"/>
      <c r="CW39" s="653"/>
      <c r="CX39" s="653"/>
      <c r="CY39" s="654"/>
      <c r="CZ39" s="628">
        <v>1.7</v>
      </c>
      <c r="DA39" s="655"/>
      <c r="DB39" s="655"/>
      <c r="DC39" s="658"/>
      <c r="DD39" s="632">
        <v>27156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329</v>
      </c>
      <c r="C40" s="621"/>
      <c r="D40" s="621"/>
      <c r="E40" s="621"/>
      <c r="F40" s="621"/>
      <c r="G40" s="621"/>
      <c r="H40" s="621"/>
      <c r="I40" s="621"/>
      <c r="J40" s="621"/>
      <c r="K40" s="621"/>
      <c r="L40" s="621"/>
      <c r="M40" s="621"/>
      <c r="N40" s="621"/>
      <c r="O40" s="621"/>
      <c r="P40" s="621"/>
      <c r="Q40" s="622"/>
      <c r="R40" s="623">
        <v>14113</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t="s">
        <v>122</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87</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24800</v>
      </c>
      <c r="CS40" s="624"/>
      <c r="CT40" s="624"/>
      <c r="CU40" s="624"/>
      <c r="CV40" s="624"/>
      <c r="CW40" s="624"/>
      <c r="CX40" s="624"/>
      <c r="CY40" s="625"/>
      <c r="CZ40" s="628">
        <v>0.6</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334</v>
      </c>
      <c r="C41" s="645"/>
      <c r="D41" s="645"/>
      <c r="E41" s="645"/>
      <c r="F41" s="645"/>
      <c r="G41" s="645"/>
      <c r="H41" s="645"/>
      <c r="I41" s="645"/>
      <c r="J41" s="645"/>
      <c r="K41" s="645"/>
      <c r="L41" s="645"/>
      <c r="M41" s="645"/>
      <c r="N41" s="645"/>
      <c r="O41" s="645"/>
      <c r="P41" s="645"/>
      <c r="Q41" s="646"/>
      <c r="R41" s="698">
        <v>4069455</v>
      </c>
      <c r="S41" s="699"/>
      <c r="T41" s="699"/>
      <c r="U41" s="699"/>
      <c r="V41" s="699"/>
      <c r="W41" s="699"/>
      <c r="X41" s="699"/>
      <c r="Y41" s="700"/>
      <c r="Z41" s="701">
        <v>100</v>
      </c>
      <c r="AA41" s="701"/>
      <c r="AB41" s="701"/>
      <c r="AC41" s="701"/>
      <c r="AD41" s="702">
        <v>1678536</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9520</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4</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338</v>
      </c>
      <c r="AR42" s="706"/>
      <c r="AS42" s="706"/>
      <c r="AT42" s="706"/>
      <c r="AU42" s="706"/>
      <c r="AV42" s="706"/>
      <c r="AW42" s="706"/>
      <c r="AX42" s="706"/>
      <c r="AY42" s="707"/>
      <c r="AZ42" s="698">
        <v>71641</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495</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1443209</v>
      </c>
      <c r="CS42" s="653"/>
      <c r="CT42" s="653"/>
      <c r="CU42" s="653"/>
      <c r="CV42" s="653"/>
      <c r="CW42" s="653"/>
      <c r="CX42" s="653"/>
      <c r="CY42" s="654"/>
      <c r="CZ42" s="628">
        <v>36.799999999999997</v>
      </c>
      <c r="DA42" s="655"/>
      <c r="DB42" s="655"/>
      <c r="DC42" s="658"/>
      <c r="DD42" s="632">
        <v>290117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16566</v>
      </c>
      <c r="CS43" s="653"/>
      <c r="CT43" s="653"/>
      <c r="CU43" s="653"/>
      <c r="CV43" s="653"/>
      <c r="CW43" s="653"/>
      <c r="CX43" s="653"/>
      <c r="CY43" s="654"/>
      <c r="CZ43" s="628">
        <v>0.4</v>
      </c>
      <c r="DA43" s="655"/>
      <c r="DB43" s="655"/>
      <c r="DC43" s="658"/>
      <c r="DD43" s="632">
        <v>12850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1399321</v>
      </c>
      <c r="CS44" s="624"/>
      <c r="CT44" s="624"/>
      <c r="CU44" s="624"/>
      <c r="CV44" s="624"/>
      <c r="CW44" s="624"/>
      <c r="CX44" s="624"/>
      <c r="CY44" s="625"/>
      <c r="CZ44" s="628">
        <v>35.700000000000003</v>
      </c>
      <c r="DA44" s="629"/>
      <c r="DB44" s="629"/>
      <c r="DC44" s="635"/>
      <c r="DD44" s="632">
        <v>265685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872840</v>
      </c>
      <c r="CS45" s="653"/>
      <c r="CT45" s="653"/>
      <c r="CU45" s="653"/>
      <c r="CV45" s="653"/>
      <c r="CW45" s="653"/>
      <c r="CX45" s="653"/>
      <c r="CY45" s="654"/>
      <c r="CZ45" s="628">
        <v>22.3</v>
      </c>
      <c r="DA45" s="655"/>
      <c r="DB45" s="655"/>
      <c r="DC45" s="658"/>
      <c r="DD45" s="632">
        <v>106860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513415</v>
      </c>
      <c r="CS46" s="624"/>
      <c r="CT46" s="624"/>
      <c r="CU46" s="624"/>
      <c r="CV46" s="624"/>
      <c r="CW46" s="624"/>
      <c r="CX46" s="624"/>
      <c r="CY46" s="625"/>
      <c r="CZ46" s="628">
        <v>13.1</v>
      </c>
      <c r="DA46" s="629"/>
      <c r="DB46" s="629"/>
      <c r="DC46" s="635"/>
      <c r="DD46" s="632">
        <v>158159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348</v>
      </c>
      <c r="CG47" s="621"/>
      <c r="CH47" s="621"/>
      <c r="CI47" s="621"/>
      <c r="CJ47" s="621"/>
      <c r="CK47" s="621"/>
      <c r="CL47" s="621"/>
      <c r="CM47" s="621"/>
      <c r="CN47" s="621"/>
      <c r="CO47" s="621"/>
      <c r="CP47" s="621"/>
      <c r="CQ47" s="622"/>
      <c r="CR47" s="623">
        <v>43888</v>
      </c>
      <c r="CS47" s="653"/>
      <c r="CT47" s="653"/>
      <c r="CU47" s="653"/>
      <c r="CV47" s="653"/>
      <c r="CW47" s="653"/>
      <c r="CX47" s="653"/>
      <c r="CY47" s="654"/>
      <c r="CZ47" s="628">
        <v>1.1000000000000001</v>
      </c>
      <c r="DA47" s="655"/>
      <c r="DB47" s="655"/>
      <c r="DC47" s="658"/>
      <c r="DD47" s="632">
        <v>24432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350</v>
      </c>
      <c r="CE49" s="645"/>
      <c r="CF49" s="645"/>
      <c r="CG49" s="645"/>
      <c r="CH49" s="645"/>
      <c r="CI49" s="645"/>
      <c r="CJ49" s="645"/>
      <c r="CK49" s="645"/>
      <c r="CL49" s="645"/>
      <c r="CM49" s="645"/>
      <c r="CN49" s="645"/>
      <c r="CO49" s="645"/>
      <c r="CP49" s="645"/>
      <c r="CQ49" s="646"/>
      <c r="CR49" s="698">
        <v>3917760</v>
      </c>
      <c r="CS49" s="682"/>
      <c r="CT49" s="682"/>
      <c r="CU49" s="682"/>
      <c r="CV49" s="682"/>
      <c r="CW49" s="682"/>
      <c r="CX49" s="682"/>
      <c r="CY49" s="711"/>
      <c r="CZ49" s="703">
        <v>100</v>
      </c>
      <c r="DA49" s="712"/>
      <c r="DB49" s="712"/>
      <c r="DC49" s="713"/>
      <c r="DD49" s="714">
        <v>1961092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6c1AqCVX3i8/IARimvYboeOpOYObGr/DXrthwXet8Y2xzVhnpAp9VUopHG/p1EZIZR4LV1heCsZhG9RSR5XSA==" saltValue="dMhgqEEoY54nnfeEwiPW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3776</v>
      </c>
      <c r="R7" s="753"/>
      <c r="S7" s="753"/>
      <c r="T7" s="753"/>
      <c r="U7" s="753"/>
      <c r="V7" s="753">
        <v>3630</v>
      </c>
      <c r="W7" s="753"/>
      <c r="X7" s="753"/>
      <c r="Y7" s="753"/>
      <c r="Z7" s="753"/>
      <c r="AA7" s="753">
        <f>Q7-V7</f>
        <v>146</v>
      </c>
      <c r="AB7" s="753"/>
      <c r="AC7" s="753"/>
      <c r="AD7" s="753"/>
      <c r="AE7" s="754"/>
      <c r="AF7" s="755">
        <v>107</v>
      </c>
      <c r="AG7" s="756"/>
      <c r="AH7" s="756"/>
      <c r="AI7" s="756"/>
      <c r="AJ7" s="757"/>
      <c r="AK7" s="758" t="s">
        <v>572</v>
      </c>
      <c r="AL7" s="759"/>
      <c r="AM7" s="759"/>
      <c r="AN7" s="759"/>
      <c r="AO7" s="759"/>
      <c r="AP7" s="759">
        <v>4372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4</v>
      </c>
      <c r="CI7" s="744"/>
      <c r="CJ7" s="744"/>
      <c r="CK7" s="744"/>
      <c r="CL7" s="745"/>
      <c r="CM7" s="743">
        <v>104</v>
      </c>
      <c r="CN7" s="744"/>
      <c r="CO7" s="744"/>
      <c r="CP7" s="744"/>
      <c r="CQ7" s="745"/>
      <c r="CR7" s="743">
        <v>90</v>
      </c>
      <c r="CS7" s="744"/>
      <c r="CT7" s="744"/>
      <c r="CU7" s="744"/>
      <c r="CV7" s="745"/>
      <c r="CW7" s="743" t="s">
        <v>563</v>
      </c>
      <c r="CX7" s="744"/>
      <c r="CY7" s="744"/>
      <c r="CZ7" s="744"/>
      <c r="DA7" s="745"/>
      <c r="DB7" s="743">
        <v>77</v>
      </c>
      <c r="DC7" s="744"/>
      <c r="DD7" s="744"/>
      <c r="DE7" s="744"/>
      <c r="DF7" s="745"/>
      <c r="DG7" s="743" t="s">
        <v>563</v>
      </c>
      <c r="DH7" s="744"/>
      <c r="DI7" s="744"/>
      <c r="DJ7" s="744"/>
      <c r="DK7" s="745"/>
      <c r="DL7" s="743" t="s">
        <v>563</v>
      </c>
      <c r="DM7" s="744"/>
      <c r="DN7" s="744"/>
      <c r="DO7" s="744"/>
      <c r="DP7" s="745"/>
      <c r="DQ7" s="743" t="s">
        <v>563</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62</v>
      </c>
      <c r="R8" s="784"/>
      <c r="S8" s="784"/>
      <c r="T8" s="784"/>
      <c r="U8" s="784"/>
      <c r="V8" s="784">
        <v>62</v>
      </c>
      <c r="W8" s="784"/>
      <c r="X8" s="784"/>
      <c r="Y8" s="784"/>
      <c r="Z8" s="784"/>
      <c r="AA8" s="784">
        <v>1</v>
      </c>
      <c r="AB8" s="784"/>
      <c r="AC8" s="784"/>
      <c r="AD8" s="784"/>
      <c r="AE8" s="785"/>
      <c r="AF8" s="786">
        <v>1</v>
      </c>
      <c r="AG8" s="787"/>
      <c r="AH8" s="787"/>
      <c r="AI8" s="787"/>
      <c r="AJ8" s="788"/>
      <c r="AK8" s="769" t="s">
        <v>572</v>
      </c>
      <c r="AL8" s="770"/>
      <c r="AM8" s="770"/>
      <c r="AN8" s="770"/>
      <c r="AO8" s="770"/>
      <c r="AP8" s="770" t="s">
        <v>564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t="s">
        <v>564</v>
      </c>
      <c r="CI8" s="777"/>
      <c r="CJ8" s="777"/>
      <c r="CK8" s="777"/>
      <c r="CL8" s="778"/>
      <c r="CM8" s="776" t="s">
        <v>564</v>
      </c>
      <c r="CN8" s="777"/>
      <c r="CO8" s="777"/>
      <c r="CP8" s="777"/>
      <c r="CQ8" s="778"/>
      <c r="CR8" s="776">
        <v>60</v>
      </c>
      <c r="CS8" s="777"/>
      <c r="CT8" s="777"/>
      <c r="CU8" s="777"/>
      <c r="CV8" s="778"/>
      <c r="CW8" s="776" t="s">
        <v>563</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22"/>
    </row>
    <row r="9" spans="1:131" s="223" customFormat="1" ht="26.25" customHeight="1" x14ac:dyDescent="0.2">
      <c r="A9" s="226">
        <v>3</v>
      </c>
      <c r="B9" s="780" t="s">
        <v>375</v>
      </c>
      <c r="C9" s="781"/>
      <c r="D9" s="781"/>
      <c r="E9" s="781"/>
      <c r="F9" s="781"/>
      <c r="G9" s="781"/>
      <c r="H9" s="781"/>
      <c r="I9" s="781"/>
      <c r="J9" s="781"/>
      <c r="K9" s="781"/>
      <c r="L9" s="781"/>
      <c r="M9" s="781"/>
      <c r="N9" s="781"/>
      <c r="O9" s="781"/>
      <c r="P9" s="782"/>
      <c r="Q9" s="783">
        <v>231</v>
      </c>
      <c r="R9" s="784"/>
      <c r="S9" s="784"/>
      <c r="T9" s="784"/>
      <c r="U9" s="784"/>
      <c r="V9" s="784">
        <v>262</v>
      </c>
      <c r="W9" s="784"/>
      <c r="X9" s="784"/>
      <c r="Y9" s="784"/>
      <c r="Z9" s="784"/>
      <c r="AA9" s="784">
        <v>-32</v>
      </c>
      <c r="AB9" s="784"/>
      <c r="AC9" s="784"/>
      <c r="AD9" s="784"/>
      <c r="AE9" s="785"/>
      <c r="AF9" s="786">
        <v>-32</v>
      </c>
      <c r="AG9" s="787"/>
      <c r="AH9" s="787"/>
      <c r="AI9" s="787"/>
      <c r="AJ9" s="788"/>
      <c r="AK9" s="769" t="s">
        <v>572</v>
      </c>
      <c r="AL9" s="770"/>
      <c r="AM9" s="770"/>
      <c r="AN9" s="770"/>
      <c r="AO9" s="770"/>
      <c r="AP9" s="770" t="s">
        <v>564</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19</v>
      </c>
      <c r="CI9" s="777"/>
      <c r="CJ9" s="777"/>
      <c r="CK9" s="777"/>
      <c r="CL9" s="778"/>
      <c r="CM9" s="776">
        <v>131</v>
      </c>
      <c r="CN9" s="777"/>
      <c r="CO9" s="777"/>
      <c r="CP9" s="777"/>
      <c r="CQ9" s="778"/>
      <c r="CR9" s="776">
        <v>80</v>
      </c>
      <c r="CS9" s="777"/>
      <c r="CT9" s="777"/>
      <c r="CU9" s="777"/>
      <c r="CV9" s="778"/>
      <c r="CW9" s="776" t="s">
        <v>563</v>
      </c>
      <c r="CX9" s="777"/>
      <c r="CY9" s="777"/>
      <c r="CZ9" s="777"/>
      <c r="DA9" s="778"/>
      <c r="DB9" s="776" t="s">
        <v>563</v>
      </c>
      <c r="DC9" s="777"/>
      <c r="DD9" s="777"/>
      <c r="DE9" s="777"/>
      <c r="DF9" s="778"/>
      <c r="DG9" s="776" t="s">
        <v>563</v>
      </c>
      <c r="DH9" s="777"/>
      <c r="DI9" s="777"/>
      <c r="DJ9" s="777"/>
      <c r="DK9" s="778"/>
      <c r="DL9" s="776" t="s">
        <v>563</v>
      </c>
      <c r="DM9" s="777"/>
      <c r="DN9" s="777"/>
      <c r="DO9" s="777"/>
      <c r="DP9" s="778"/>
      <c r="DQ9" s="776" t="s">
        <v>563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562</v>
      </c>
      <c r="BT10" s="774"/>
      <c r="BU10" s="774"/>
      <c r="BV10" s="774"/>
      <c r="BW10" s="774"/>
      <c r="BX10" s="774"/>
      <c r="BY10" s="774"/>
      <c r="BZ10" s="774"/>
      <c r="CA10" s="774"/>
      <c r="CB10" s="774"/>
      <c r="CC10" s="774"/>
      <c r="CD10" s="774"/>
      <c r="CE10" s="774"/>
      <c r="CF10" s="774"/>
      <c r="CG10" s="775"/>
      <c r="CH10" s="776">
        <v>-8</v>
      </c>
      <c r="CI10" s="777"/>
      <c r="CJ10" s="777"/>
      <c r="CK10" s="777"/>
      <c r="CL10" s="778"/>
      <c r="CM10" s="776">
        <v>45</v>
      </c>
      <c r="CN10" s="777"/>
      <c r="CO10" s="777"/>
      <c r="CP10" s="777"/>
      <c r="CQ10" s="778"/>
      <c r="CR10" s="776">
        <v>49</v>
      </c>
      <c r="CS10" s="777"/>
      <c r="CT10" s="777"/>
      <c r="CU10" s="777"/>
      <c r="CV10" s="778"/>
      <c r="CW10" s="776" t="s">
        <v>563</v>
      </c>
      <c r="CX10" s="777"/>
      <c r="CY10" s="777"/>
      <c r="CZ10" s="777"/>
      <c r="DA10" s="778"/>
      <c r="DB10" s="776" t="s">
        <v>563</v>
      </c>
      <c r="DC10" s="777"/>
      <c r="DD10" s="777"/>
      <c r="DE10" s="777"/>
      <c r="DF10" s="778"/>
      <c r="DG10" s="776" t="s">
        <v>563</v>
      </c>
      <c r="DH10" s="777"/>
      <c r="DI10" s="777"/>
      <c r="DJ10" s="777"/>
      <c r="DK10" s="778"/>
      <c r="DL10" s="776" t="s">
        <v>563</v>
      </c>
      <c r="DM10" s="777"/>
      <c r="DN10" s="777"/>
      <c r="DO10" s="777"/>
      <c r="DP10" s="778"/>
      <c r="DQ10" s="776" t="s">
        <v>563</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4033</v>
      </c>
      <c r="R23" s="793"/>
      <c r="S23" s="793"/>
      <c r="T23" s="793"/>
      <c r="U23" s="793"/>
      <c r="V23" s="793">
        <v>3918</v>
      </c>
      <c r="W23" s="793"/>
      <c r="X23" s="793"/>
      <c r="Y23" s="793"/>
      <c r="Z23" s="793"/>
      <c r="AA23" s="793">
        <v>116</v>
      </c>
      <c r="AB23" s="793"/>
      <c r="AC23" s="793"/>
      <c r="AD23" s="793"/>
      <c r="AE23" s="794"/>
      <c r="AF23" s="795">
        <f>AF7+AF8+AF9</f>
        <v>76</v>
      </c>
      <c r="AG23" s="793"/>
      <c r="AH23" s="793"/>
      <c r="AI23" s="793"/>
      <c r="AJ23" s="796"/>
      <c r="AK23" s="797"/>
      <c r="AL23" s="798"/>
      <c r="AM23" s="798"/>
      <c r="AN23" s="798"/>
      <c r="AO23" s="798"/>
      <c r="AP23" s="793">
        <v>4372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133</v>
      </c>
      <c r="R28" s="823"/>
      <c r="S28" s="823"/>
      <c r="T28" s="823"/>
      <c r="U28" s="823"/>
      <c r="V28" s="823">
        <v>130</v>
      </c>
      <c r="W28" s="823"/>
      <c r="X28" s="823"/>
      <c r="Y28" s="823"/>
      <c r="Z28" s="823"/>
      <c r="AA28" s="823">
        <v>3</v>
      </c>
      <c r="AB28" s="823"/>
      <c r="AC28" s="823"/>
      <c r="AD28" s="823"/>
      <c r="AE28" s="824"/>
      <c r="AF28" s="825">
        <v>3</v>
      </c>
      <c r="AG28" s="823"/>
      <c r="AH28" s="823"/>
      <c r="AI28" s="823"/>
      <c r="AJ28" s="826"/>
      <c r="AK28" s="827" t="s">
        <v>572</v>
      </c>
      <c r="AL28" s="828"/>
      <c r="AM28" s="828"/>
      <c r="AN28" s="828"/>
      <c r="AO28" s="828"/>
      <c r="AP28" s="828" t="s">
        <v>572</v>
      </c>
      <c r="AQ28" s="828"/>
      <c r="AR28" s="828"/>
      <c r="AS28" s="828"/>
      <c r="AT28" s="828"/>
      <c r="AU28" s="828" t="s">
        <v>563</v>
      </c>
      <c r="AV28" s="828"/>
      <c r="AW28" s="828"/>
      <c r="AX28" s="828"/>
      <c r="AY28" s="828"/>
      <c r="AZ28" s="829" t="s">
        <v>563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240</v>
      </c>
      <c r="R29" s="784"/>
      <c r="S29" s="784"/>
      <c r="T29" s="784"/>
      <c r="U29" s="784"/>
      <c r="V29" s="784">
        <v>230</v>
      </c>
      <c r="W29" s="784"/>
      <c r="X29" s="784"/>
      <c r="Y29" s="784"/>
      <c r="Z29" s="784"/>
      <c r="AA29" s="784">
        <v>10</v>
      </c>
      <c r="AB29" s="784"/>
      <c r="AC29" s="784"/>
      <c r="AD29" s="784"/>
      <c r="AE29" s="785"/>
      <c r="AF29" s="786">
        <v>10</v>
      </c>
      <c r="AG29" s="787"/>
      <c r="AH29" s="787"/>
      <c r="AI29" s="787"/>
      <c r="AJ29" s="788"/>
      <c r="AK29" s="834" t="s">
        <v>572</v>
      </c>
      <c r="AL29" s="830"/>
      <c r="AM29" s="830"/>
      <c r="AN29" s="830"/>
      <c r="AO29" s="830"/>
      <c r="AP29" s="830" t="s">
        <v>572</v>
      </c>
      <c r="AQ29" s="830"/>
      <c r="AR29" s="830"/>
      <c r="AS29" s="830"/>
      <c r="AT29" s="830"/>
      <c r="AU29" s="830" t="s">
        <v>563</v>
      </c>
      <c r="AV29" s="830"/>
      <c r="AW29" s="830"/>
      <c r="AX29" s="830"/>
      <c r="AY29" s="830"/>
      <c r="AZ29" s="831" t="s">
        <v>563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29</v>
      </c>
      <c r="R30" s="784"/>
      <c r="S30" s="784"/>
      <c r="T30" s="784"/>
      <c r="U30" s="784"/>
      <c r="V30" s="784">
        <v>26</v>
      </c>
      <c r="W30" s="784"/>
      <c r="X30" s="784"/>
      <c r="Y30" s="784"/>
      <c r="Z30" s="784"/>
      <c r="AA30" s="784">
        <v>3</v>
      </c>
      <c r="AB30" s="784"/>
      <c r="AC30" s="784"/>
      <c r="AD30" s="784"/>
      <c r="AE30" s="785"/>
      <c r="AF30" s="786">
        <v>3</v>
      </c>
      <c r="AG30" s="787"/>
      <c r="AH30" s="787"/>
      <c r="AI30" s="787"/>
      <c r="AJ30" s="788"/>
      <c r="AK30" s="834" t="s">
        <v>572</v>
      </c>
      <c r="AL30" s="830"/>
      <c r="AM30" s="830"/>
      <c r="AN30" s="830"/>
      <c r="AO30" s="830"/>
      <c r="AP30" s="830" t="s">
        <v>572</v>
      </c>
      <c r="AQ30" s="830"/>
      <c r="AR30" s="830"/>
      <c r="AS30" s="830"/>
      <c r="AT30" s="830"/>
      <c r="AU30" s="830" t="s">
        <v>563</v>
      </c>
      <c r="AV30" s="830"/>
      <c r="AW30" s="830"/>
      <c r="AX30" s="830"/>
      <c r="AY30" s="830"/>
      <c r="AZ30" s="831" t="s">
        <v>563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24</v>
      </c>
      <c r="R31" s="784"/>
      <c r="S31" s="784"/>
      <c r="T31" s="784"/>
      <c r="U31" s="784"/>
      <c r="V31" s="784">
        <v>22</v>
      </c>
      <c r="W31" s="784"/>
      <c r="X31" s="784"/>
      <c r="Y31" s="784"/>
      <c r="Z31" s="784"/>
      <c r="AA31" s="784">
        <v>1</v>
      </c>
      <c r="AB31" s="784"/>
      <c r="AC31" s="784"/>
      <c r="AD31" s="784"/>
      <c r="AE31" s="785"/>
      <c r="AF31" s="786">
        <v>52</v>
      </c>
      <c r="AG31" s="787"/>
      <c r="AH31" s="787"/>
      <c r="AI31" s="787"/>
      <c r="AJ31" s="788"/>
      <c r="AK31" s="834" t="s">
        <v>572</v>
      </c>
      <c r="AL31" s="830"/>
      <c r="AM31" s="830"/>
      <c r="AN31" s="830"/>
      <c r="AO31" s="830"/>
      <c r="AP31" s="830">
        <v>9</v>
      </c>
      <c r="AQ31" s="830"/>
      <c r="AR31" s="830"/>
      <c r="AS31" s="830"/>
      <c r="AT31" s="830"/>
      <c r="AU31" s="830">
        <v>7</v>
      </c>
      <c r="AV31" s="830"/>
      <c r="AW31" s="830"/>
      <c r="AX31" s="830"/>
      <c r="AY31" s="830"/>
      <c r="AZ31" s="831" t="s">
        <v>563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45</v>
      </c>
      <c r="R32" s="784"/>
      <c r="S32" s="784"/>
      <c r="T32" s="784"/>
      <c r="U32" s="784"/>
      <c r="V32" s="784">
        <v>40</v>
      </c>
      <c r="W32" s="784"/>
      <c r="X32" s="784"/>
      <c r="Y32" s="784"/>
      <c r="Z32" s="784"/>
      <c r="AA32" s="784">
        <f>Q32-V32</f>
        <v>5</v>
      </c>
      <c r="AB32" s="784"/>
      <c r="AC32" s="784"/>
      <c r="AD32" s="784"/>
      <c r="AE32" s="785"/>
      <c r="AF32" s="786">
        <v>27</v>
      </c>
      <c r="AG32" s="787"/>
      <c r="AH32" s="787"/>
      <c r="AI32" s="787"/>
      <c r="AJ32" s="788"/>
      <c r="AK32" s="834" t="s">
        <v>572</v>
      </c>
      <c r="AL32" s="830"/>
      <c r="AM32" s="830"/>
      <c r="AN32" s="830"/>
      <c r="AO32" s="830"/>
      <c r="AP32" s="830">
        <v>65</v>
      </c>
      <c r="AQ32" s="830"/>
      <c r="AR32" s="830"/>
      <c r="AS32" s="830"/>
      <c r="AT32" s="830"/>
      <c r="AU32" s="830">
        <v>75</v>
      </c>
      <c r="AV32" s="830"/>
      <c r="AW32" s="830"/>
      <c r="AX32" s="830"/>
      <c r="AY32" s="830"/>
      <c r="AZ32" s="831" t="s">
        <v>563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95</v>
      </c>
      <c r="AG63" s="844"/>
      <c r="AH63" s="844"/>
      <c r="AI63" s="844"/>
      <c r="AJ63" s="845"/>
      <c r="AK63" s="846"/>
      <c r="AL63" s="841"/>
      <c r="AM63" s="841"/>
      <c r="AN63" s="841"/>
      <c r="AO63" s="841"/>
      <c r="AP63" s="844">
        <v>74</v>
      </c>
      <c r="AQ63" s="844"/>
      <c r="AR63" s="844"/>
      <c r="AS63" s="844"/>
      <c r="AT63" s="844"/>
      <c r="AU63" s="844">
        <v>82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565</v>
      </c>
      <c r="C68" s="870"/>
      <c r="D68" s="870"/>
      <c r="E68" s="870"/>
      <c r="F68" s="870"/>
      <c r="G68" s="870"/>
      <c r="H68" s="870"/>
      <c r="I68" s="870"/>
      <c r="J68" s="870"/>
      <c r="K68" s="870"/>
      <c r="L68" s="870"/>
      <c r="M68" s="870"/>
      <c r="N68" s="870"/>
      <c r="O68" s="870"/>
      <c r="P68" s="871"/>
      <c r="Q68" s="872">
        <v>2333</v>
      </c>
      <c r="R68" s="866"/>
      <c r="S68" s="866"/>
      <c r="T68" s="866"/>
      <c r="U68" s="866"/>
      <c r="V68" s="866">
        <v>2292</v>
      </c>
      <c r="W68" s="866"/>
      <c r="X68" s="866"/>
      <c r="Y68" s="866"/>
      <c r="Z68" s="866"/>
      <c r="AA68" s="866">
        <v>41</v>
      </c>
      <c r="AB68" s="866"/>
      <c r="AC68" s="866"/>
      <c r="AD68" s="866"/>
      <c r="AE68" s="866"/>
      <c r="AF68" s="866">
        <v>41</v>
      </c>
      <c r="AG68" s="866"/>
      <c r="AH68" s="866"/>
      <c r="AI68" s="866"/>
      <c r="AJ68" s="866"/>
      <c r="AK68" s="866">
        <v>15</v>
      </c>
      <c r="AL68" s="866"/>
      <c r="AM68" s="866"/>
      <c r="AN68" s="866"/>
      <c r="AO68" s="866"/>
      <c r="AP68" s="866">
        <v>429</v>
      </c>
      <c r="AQ68" s="866"/>
      <c r="AR68" s="866"/>
      <c r="AS68" s="866"/>
      <c r="AT68" s="866"/>
      <c r="AU68" s="866">
        <v>28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566</v>
      </c>
      <c r="C69" s="874"/>
      <c r="D69" s="874"/>
      <c r="E69" s="874"/>
      <c r="F69" s="874"/>
      <c r="G69" s="874"/>
      <c r="H69" s="874"/>
      <c r="I69" s="874"/>
      <c r="J69" s="874"/>
      <c r="K69" s="874"/>
      <c r="L69" s="874"/>
      <c r="M69" s="874"/>
      <c r="N69" s="874"/>
      <c r="O69" s="874"/>
      <c r="P69" s="875"/>
      <c r="Q69" s="876">
        <v>12062</v>
      </c>
      <c r="R69" s="830"/>
      <c r="S69" s="830"/>
      <c r="T69" s="830"/>
      <c r="U69" s="830"/>
      <c r="V69" s="830">
        <v>13476</v>
      </c>
      <c r="W69" s="830"/>
      <c r="X69" s="830"/>
      <c r="Y69" s="830"/>
      <c r="Z69" s="830"/>
      <c r="AA69" s="830">
        <v>-1415</v>
      </c>
      <c r="AB69" s="830"/>
      <c r="AC69" s="830"/>
      <c r="AD69" s="830"/>
      <c r="AE69" s="830"/>
      <c r="AF69" s="830">
        <v>1584</v>
      </c>
      <c r="AG69" s="830"/>
      <c r="AH69" s="830"/>
      <c r="AI69" s="830"/>
      <c r="AJ69" s="830"/>
      <c r="AK69" s="830" t="s">
        <v>564</v>
      </c>
      <c r="AL69" s="830"/>
      <c r="AM69" s="830"/>
      <c r="AN69" s="830"/>
      <c r="AO69" s="830"/>
      <c r="AP69" s="830">
        <v>14782</v>
      </c>
      <c r="AQ69" s="830"/>
      <c r="AR69" s="830"/>
      <c r="AS69" s="830"/>
      <c r="AT69" s="830"/>
      <c r="AU69" s="830">
        <v>98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567</v>
      </c>
      <c r="C70" s="874"/>
      <c r="D70" s="874"/>
      <c r="E70" s="874"/>
      <c r="F70" s="874"/>
      <c r="G70" s="874"/>
      <c r="H70" s="874"/>
      <c r="I70" s="874"/>
      <c r="J70" s="874"/>
      <c r="K70" s="874"/>
      <c r="L70" s="874"/>
      <c r="M70" s="874"/>
      <c r="N70" s="874"/>
      <c r="O70" s="874"/>
      <c r="P70" s="875"/>
      <c r="Q70" s="876">
        <v>84</v>
      </c>
      <c r="R70" s="830"/>
      <c r="S70" s="830"/>
      <c r="T70" s="830"/>
      <c r="U70" s="830"/>
      <c r="V70" s="830">
        <v>80</v>
      </c>
      <c r="W70" s="830"/>
      <c r="X70" s="830"/>
      <c r="Y70" s="830"/>
      <c r="Z70" s="830"/>
      <c r="AA70" s="830">
        <v>4</v>
      </c>
      <c r="AB70" s="830"/>
      <c r="AC70" s="830"/>
      <c r="AD70" s="830"/>
      <c r="AE70" s="830"/>
      <c r="AF70" s="830">
        <v>361</v>
      </c>
      <c r="AG70" s="830"/>
      <c r="AH70" s="830"/>
      <c r="AI70" s="830"/>
      <c r="AJ70" s="830"/>
      <c r="AK70" s="830" t="s">
        <v>564</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568</v>
      </c>
      <c r="C71" s="874"/>
      <c r="D71" s="874"/>
      <c r="E71" s="874"/>
      <c r="F71" s="874"/>
      <c r="G71" s="874"/>
      <c r="H71" s="874"/>
      <c r="I71" s="874"/>
      <c r="J71" s="874"/>
      <c r="K71" s="874"/>
      <c r="L71" s="874"/>
      <c r="M71" s="874"/>
      <c r="N71" s="874"/>
      <c r="O71" s="874"/>
      <c r="P71" s="875"/>
      <c r="Q71" s="876">
        <v>227</v>
      </c>
      <c r="R71" s="830"/>
      <c r="S71" s="830"/>
      <c r="T71" s="830"/>
      <c r="U71" s="830"/>
      <c r="V71" s="830">
        <v>199</v>
      </c>
      <c r="W71" s="830"/>
      <c r="X71" s="830"/>
      <c r="Y71" s="830"/>
      <c r="Z71" s="830"/>
      <c r="AA71" s="830">
        <v>28</v>
      </c>
      <c r="AB71" s="830"/>
      <c r="AC71" s="830"/>
      <c r="AD71" s="830"/>
      <c r="AE71" s="830"/>
      <c r="AF71" s="830">
        <v>28</v>
      </c>
      <c r="AG71" s="830"/>
      <c r="AH71" s="830"/>
      <c r="AI71" s="830"/>
      <c r="AJ71" s="830"/>
      <c r="AK71" s="830">
        <v>75</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569</v>
      </c>
      <c r="C72" s="874"/>
      <c r="D72" s="874"/>
      <c r="E72" s="874"/>
      <c r="F72" s="874"/>
      <c r="G72" s="874"/>
      <c r="H72" s="874"/>
      <c r="I72" s="874"/>
      <c r="J72" s="874"/>
      <c r="K72" s="874"/>
      <c r="L72" s="874"/>
      <c r="M72" s="874"/>
      <c r="N72" s="874"/>
      <c r="O72" s="874"/>
      <c r="P72" s="875"/>
      <c r="Q72" s="876">
        <v>4539</v>
      </c>
      <c r="R72" s="830"/>
      <c r="S72" s="830"/>
      <c r="T72" s="830"/>
      <c r="U72" s="830"/>
      <c r="V72" s="830">
        <v>4239</v>
      </c>
      <c r="W72" s="830"/>
      <c r="X72" s="830"/>
      <c r="Y72" s="830"/>
      <c r="Z72" s="830"/>
      <c r="AA72" s="830">
        <v>300</v>
      </c>
      <c r="AB72" s="830"/>
      <c r="AC72" s="830"/>
      <c r="AD72" s="830"/>
      <c r="AE72" s="830"/>
      <c r="AF72" s="830">
        <v>300</v>
      </c>
      <c r="AG72" s="830"/>
      <c r="AH72" s="830"/>
      <c r="AI72" s="830"/>
      <c r="AJ72" s="830"/>
      <c r="AK72" s="830" t="s">
        <v>564</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570</v>
      </c>
      <c r="C73" s="874"/>
      <c r="D73" s="874"/>
      <c r="E73" s="874"/>
      <c r="F73" s="874"/>
      <c r="G73" s="874"/>
      <c r="H73" s="874"/>
      <c r="I73" s="874"/>
      <c r="J73" s="874"/>
      <c r="K73" s="874"/>
      <c r="L73" s="874"/>
      <c r="M73" s="874"/>
      <c r="N73" s="874"/>
      <c r="O73" s="874"/>
      <c r="P73" s="875"/>
      <c r="Q73" s="876">
        <v>103</v>
      </c>
      <c r="R73" s="830"/>
      <c r="S73" s="830"/>
      <c r="T73" s="830"/>
      <c r="U73" s="830"/>
      <c r="V73" s="830">
        <v>91</v>
      </c>
      <c r="W73" s="830"/>
      <c r="X73" s="830"/>
      <c r="Y73" s="830"/>
      <c r="Z73" s="830"/>
      <c r="AA73" s="830">
        <v>11</v>
      </c>
      <c r="AB73" s="830"/>
      <c r="AC73" s="830"/>
      <c r="AD73" s="830"/>
      <c r="AE73" s="830"/>
      <c r="AF73" s="830">
        <v>11</v>
      </c>
      <c r="AG73" s="830"/>
      <c r="AH73" s="830"/>
      <c r="AI73" s="830"/>
      <c r="AJ73" s="830"/>
      <c r="AK73" s="830" t="s">
        <v>564</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571</v>
      </c>
      <c r="C74" s="874"/>
      <c r="D74" s="874"/>
      <c r="E74" s="874"/>
      <c r="F74" s="874"/>
      <c r="G74" s="874"/>
      <c r="H74" s="874"/>
      <c r="I74" s="874"/>
      <c r="J74" s="874"/>
      <c r="K74" s="874"/>
      <c r="L74" s="874"/>
      <c r="M74" s="874"/>
      <c r="N74" s="874"/>
      <c r="O74" s="874"/>
      <c r="P74" s="875"/>
      <c r="Q74" s="876">
        <v>276838</v>
      </c>
      <c r="R74" s="830"/>
      <c r="S74" s="830"/>
      <c r="T74" s="830"/>
      <c r="U74" s="830"/>
      <c r="V74" s="830">
        <v>269931</v>
      </c>
      <c r="W74" s="830"/>
      <c r="X74" s="830"/>
      <c r="Y74" s="830"/>
      <c r="Z74" s="830"/>
      <c r="AA74" s="830">
        <v>6907</v>
      </c>
      <c r="AB74" s="830"/>
      <c r="AC74" s="830"/>
      <c r="AD74" s="830"/>
      <c r="AE74" s="830"/>
      <c r="AF74" s="830">
        <v>6907</v>
      </c>
      <c r="AG74" s="830"/>
      <c r="AH74" s="830"/>
      <c r="AI74" s="830"/>
      <c r="AJ74" s="830"/>
      <c r="AK74" s="830">
        <v>2277</v>
      </c>
      <c r="AL74" s="830"/>
      <c r="AM74" s="830"/>
      <c r="AN74" s="830"/>
      <c r="AO74" s="830"/>
      <c r="AP74" s="830" t="s">
        <v>564</v>
      </c>
      <c r="AQ74" s="830"/>
      <c r="AR74" s="830"/>
      <c r="AS74" s="830"/>
      <c r="AT74" s="830"/>
      <c r="AU74" s="830" t="s">
        <v>564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9232</v>
      </c>
      <c r="AG88" s="844"/>
      <c r="AH88" s="844"/>
      <c r="AI88" s="844"/>
      <c r="AJ88" s="844"/>
      <c r="AK88" s="841"/>
      <c r="AL88" s="841"/>
      <c r="AM88" s="841"/>
      <c r="AN88" s="841"/>
      <c r="AO88" s="841"/>
      <c r="AP88" s="844">
        <v>15210</v>
      </c>
      <c r="AQ88" s="844"/>
      <c r="AR88" s="844"/>
      <c r="AS88" s="844"/>
      <c r="AT88" s="844"/>
      <c r="AU88" s="844">
        <v>127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278</v>
      </c>
      <c r="CS102" s="852"/>
      <c r="CT102" s="852"/>
      <c r="CU102" s="852"/>
      <c r="CV102" s="891"/>
      <c r="CW102" s="890" t="s">
        <v>563</v>
      </c>
      <c r="CX102" s="852"/>
      <c r="CY102" s="852"/>
      <c r="CZ102" s="852"/>
      <c r="DA102" s="891"/>
      <c r="DB102" s="890">
        <v>77</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305011</v>
      </c>
      <c r="AB110" s="900"/>
      <c r="AC110" s="900"/>
      <c r="AD110" s="900"/>
      <c r="AE110" s="901"/>
      <c r="AF110" s="902">
        <v>248129</v>
      </c>
      <c r="AG110" s="900"/>
      <c r="AH110" s="900"/>
      <c r="AI110" s="900"/>
      <c r="AJ110" s="901"/>
      <c r="AK110" s="902">
        <v>347521</v>
      </c>
      <c r="AL110" s="900"/>
      <c r="AM110" s="900"/>
      <c r="AN110" s="900"/>
      <c r="AO110" s="901"/>
      <c r="AP110" s="903">
        <v>24.7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3944903</v>
      </c>
      <c r="BR110" s="931"/>
      <c r="BS110" s="931"/>
      <c r="BT110" s="931"/>
      <c r="BU110" s="931"/>
      <c r="BV110" s="931">
        <v>4069588</v>
      </c>
      <c r="BW110" s="931"/>
      <c r="BX110" s="931"/>
      <c r="BY110" s="931"/>
      <c r="BZ110" s="931"/>
      <c r="CA110" s="931">
        <v>4372144</v>
      </c>
      <c r="CB110" s="931"/>
      <c r="CC110" s="931"/>
      <c r="CD110" s="931"/>
      <c r="CE110" s="931"/>
      <c r="CF110" s="944">
        <v>310.60000000000002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25</v>
      </c>
      <c r="BR111" s="926"/>
      <c r="BS111" s="926"/>
      <c r="BT111" s="926"/>
      <c r="BU111" s="926"/>
      <c r="BV111" s="926">
        <v>12</v>
      </c>
      <c r="BW111" s="926"/>
      <c r="BX111" s="926"/>
      <c r="BY111" s="926"/>
      <c r="BZ111" s="926"/>
      <c r="CA111" s="926">
        <v>8</v>
      </c>
      <c r="CB111" s="926"/>
      <c r="CC111" s="926"/>
      <c r="CD111" s="926"/>
      <c r="CE111" s="926"/>
      <c r="CF111" s="920">
        <v>0</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88910</v>
      </c>
      <c r="BR112" s="926"/>
      <c r="BS112" s="926"/>
      <c r="BT112" s="926"/>
      <c r="BU112" s="926"/>
      <c r="BV112" s="926">
        <v>89226</v>
      </c>
      <c r="BW112" s="926"/>
      <c r="BX112" s="926"/>
      <c r="BY112" s="926"/>
      <c r="BZ112" s="926"/>
      <c r="CA112" s="926">
        <v>81695</v>
      </c>
      <c r="CB112" s="926"/>
      <c r="CC112" s="926"/>
      <c r="CD112" s="926"/>
      <c r="CE112" s="926"/>
      <c r="CF112" s="920">
        <v>5.8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7962</v>
      </c>
      <c r="AB113" s="938"/>
      <c r="AC113" s="938"/>
      <c r="AD113" s="938"/>
      <c r="AE113" s="939"/>
      <c r="AF113" s="940">
        <v>7415</v>
      </c>
      <c r="AG113" s="938"/>
      <c r="AH113" s="938"/>
      <c r="AI113" s="938"/>
      <c r="AJ113" s="939"/>
      <c r="AK113" s="940">
        <v>8128</v>
      </c>
      <c r="AL113" s="938"/>
      <c r="AM113" s="938"/>
      <c r="AN113" s="938"/>
      <c r="AO113" s="939"/>
      <c r="AP113" s="941">
        <v>0.6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114306</v>
      </c>
      <c r="BR113" s="926"/>
      <c r="BS113" s="926"/>
      <c r="BT113" s="926"/>
      <c r="BU113" s="926"/>
      <c r="BV113" s="926">
        <v>107741</v>
      </c>
      <c r="BW113" s="926"/>
      <c r="BX113" s="926"/>
      <c r="BY113" s="926"/>
      <c r="BZ113" s="926"/>
      <c r="CA113" s="926">
        <v>126847</v>
      </c>
      <c r="CB113" s="926"/>
      <c r="CC113" s="926"/>
      <c r="CD113" s="926"/>
      <c r="CE113" s="926"/>
      <c r="CF113" s="920">
        <v>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14759</v>
      </c>
      <c r="AB114" s="959"/>
      <c r="AC114" s="959"/>
      <c r="AD114" s="959"/>
      <c r="AE114" s="960"/>
      <c r="AF114" s="961">
        <v>12673</v>
      </c>
      <c r="AG114" s="959"/>
      <c r="AH114" s="959"/>
      <c r="AI114" s="959"/>
      <c r="AJ114" s="960"/>
      <c r="AK114" s="961">
        <v>12884</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263407</v>
      </c>
      <c r="BR114" s="926"/>
      <c r="BS114" s="926"/>
      <c r="BT114" s="926"/>
      <c r="BU114" s="926"/>
      <c r="BV114" s="926">
        <v>219617</v>
      </c>
      <c r="BW114" s="926"/>
      <c r="BX114" s="926"/>
      <c r="BY114" s="926"/>
      <c r="BZ114" s="926"/>
      <c r="CA114" s="926">
        <v>221327</v>
      </c>
      <c r="CB114" s="926"/>
      <c r="CC114" s="926"/>
      <c r="CD114" s="926"/>
      <c r="CE114" s="926"/>
      <c r="CF114" s="920">
        <v>15.7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v>
      </c>
      <c r="AB115" s="938"/>
      <c r="AC115" s="938"/>
      <c r="AD115" s="938"/>
      <c r="AE115" s="939"/>
      <c r="AF115" s="940">
        <v>12</v>
      </c>
      <c r="AG115" s="938"/>
      <c r="AH115" s="938"/>
      <c r="AI115" s="938"/>
      <c r="AJ115" s="939"/>
      <c r="AK115" s="940">
        <v>8</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2374</v>
      </c>
      <c r="CB115" s="926"/>
      <c r="CC115" s="926"/>
      <c r="CD115" s="926"/>
      <c r="CE115" s="926"/>
      <c r="CF115" s="920">
        <v>0.2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327748</v>
      </c>
      <c r="AB117" s="979"/>
      <c r="AC117" s="979"/>
      <c r="AD117" s="979"/>
      <c r="AE117" s="980"/>
      <c r="AF117" s="981">
        <v>268229</v>
      </c>
      <c r="AG117" s="979"/>
      <c r="AH117" s="979"/>
      <c r="AI117" s="979"/>
      <c r="AJ117" s="980"/>
      <c r="AK117" s="981">
        <v>368541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441</v>
      </c>
      <c r="BP119" s="1005"/>
      <c r="BQ119" s="999">
        <v>4411551</v>
      </c>
      <c r="BR119" s="1000"/>
      <c r="BS119" s="1000"/>
      <c r="BT119" s="1000"/>
      <c r="BU119" s="1000"/>
      <c r="BV119" s="1000">
        <v>4486184</v>
      </c>
      <c r="BW119" s="1000"/>
      <c r="BX119" s="1000"/>
      <c r="BY119" s="1000"/>
      <c r="BZ119" s="1000"/>
      <c r="CA119" s="1000">
        <v>4804395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v>
      </c>
      <c r="DH119" s="986"/>
      <c r="DI119" s="986"/>
      <c r="DJ119" s="986"/>
      <c r="DK119" s="987"/>
      <c r="DL119" s="985">
        <v>12</v>
      </c>
      <c r="DM119" s="986"/>
      <c r="DN119" s="986"/>
      <c r="DO119" s="986"/>
      <c r="DP119" s="987"/>
      <c r="DQ119" s="985">
        <v>8</v>
      </c>
      <c r="DR119" s="986"/>
      <c r="DS119" s="986"/>
      <c r="DT119" s="986"/>
      <c r="DU119" s="987"/>
      <c r="DV119" s="988">
        <v>0</v>
      </c>
      <c r="DW119" s="989"/>
      <c r="DX119" s="989"/>
      <c r="DY119" s="989"/>
      <c r="DZ119" s="990"/>
    </row>
    <row r="120" spans="1:130" s="218"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5638160</v>
      </c>
      <c r="BR120" s="931"/>
      <c r="BS120" s="931"/>
      <c r="BT120" s="931"/>
      <c r="BU120" s="931"/>
      <c r="BV120" s="931">
        <v>5871605</v>
      </c>
      <c r="BW120" s="931"/>
      <c r="BX120" s="931"/>
      <c r="BY120" s="931"/>
      <c r="BZ120" s="931"/>
      <c r="CA120" s="931">
        <v>5847251</v>
      </c>
      <c r="CB120" s="931"/>
      <c r="CC120" s="931"/>
      <c r="CD120" s="931"/>
      <c r="CE120" s="931"/>
      <c r="CF120" s="944">
        <v>415.3</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75139</v>
      </c>
      <c r="DR120" s="931"/>
      <c r="DS120" s="931"/>
      <c r="DT120" s="931"/>
      <c r="DU120" s="931"/>
      <c r="DV120" s="932">
        <v>5.3</v>
      </c>
      <c r="DW120" s="932"/>
      <c r="DX120" s="932"/>
      <c r="DY120" s="932"/>
      <c r="DZ120" s="933"/>
    </row>
    <row r="121" spans="1:130" s="218"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6556</v>
      </c>
      <c r="DR121" s="926"/>
      <c r="DS121" s="926"/>
      <c r="DT121" s="926"/>
      <c r="DU121" s="926"/>
      <c r="DV121" s="927">
        <v>0.5</v>
      </c>
      <c r="DW121" s="927"/>
      <c r="DX121" s="927"/>
      <c r="DY121" s="927"/>
      <c r="DZ121" s="928"/>
    </row>
    <row r="122" spans="1:130" s="218"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4163938</v>
      </c>
      <c r="BR122" s="1000"/>
      <c r="BS122" s="1000"/>
      <c r="BT122" s="1000"/>
      <c r="BU122" s="1000"/>
      <c r="BV122" s="1000">
        <v>3354290</v>
      </c>
      <c r="BW122" s="1000"/>
      <c r="BX122" s="1000"/>
      <c r="BY122" s="1000"/>
      <c r="BZ122" s="1000"/>
      <c r="CA122" s="1000">
        <v>3538694</v>
      </c>
      <c r="CB122" s="1000"/>
      <c r="CC122" s="1000"/>
      <c r="CD122" s="1000"/>
      <c r="CE122" s="1000"/>
      <c r="CF122" s="1017">
        <v>251.4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449</v>
      </c>
      <c r="BP123" s="1005"/>
      <c r="BQ123" s="1064">
        <v>9802098</v>
      </c>
      <c r="BR123" s="1031"/>
      <c r="BS123" s="1031"/>
      <c r="BT123" s="1031"/>
      <c r="BU123" s="1031"/>
      <c r="BV123" s="1031">
        <v>9225895</v>
      </c>
      <c r="BW123" s="1031"/>
      <c r="BX123" s="1031"/>
      <c r="BY123" s="1031"/>
      <c r="BZ123" s="1031"/>
      <c r="CA123" s="1031">
        <v>9385945</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88910</v>
      </c>
      <c r="DH124" s="986"/>
      <c r="DI124" s="986"/>
      <c r="DJ124" s="986"/>
      <c r="DK124" s="987"/>
      <c r="DL124" s="985">
        <v>89226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16</v>
      </c>
      <c r="AB127" s="959"/>
      <c r="AC127" s="959"/>
      <c r="AD127" s="959"/>
      <c r="AE127" s="960"/>
      <c r="AF127" s="961">
        <v>12</v>
      </c>
      <c r="AG127" s="959"/>
      <c r="AH127" s="959"/>
      <c r="AI127" s="959"/>
      <c r="AJ127" s="960"/>
      <c r="AK127" s="961">
        <v>8</v>
      </c>
      <c r="AL127" s="959"/>
      <c r="AM127" s="959"/>
      <c r="AN127" s="959"/>
      <c r="AO127" s="960"/>
      <c r="AP127" s="962">
        <v>0</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v>2374</v>
      </c>
      <c r="DR128" s="1039"/>
      <c r="DS128" s="1039"/>
      <c r="DT128" s="1039"/>
      <c r="DU128" s="1039"/>
      <c r="DV128" s="1040">
        <v>0.2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1672348</v>
      </c>
      <c r="AB129" s="959"/>
      <c r="AC129" s="959"/>
      <c r="AD129" s="959"/>
      <c r="AE129" s="960"/>
      <c r="AF129" s="961">
        <v>1615352</v>
      </c>
      <c r="AG129" s="959"/>
      <c r="AH129" s="959"/>
      <c r="AI129" s="959"/>
      <c r="AJ129" s="960"/>
      <c r="AK129" s="961">
        <v>1688500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259063</v>
      </c>
      <c r="AB130" s="959"/>
      <c r="AC130" s="959"/>
      <c r="AD130" s="959"/>
      <c r="AE130" s="960"/>
      <c r="AF130" s="961">
        <v>212956</v>
      </c>
      <c r="AG130" s="959"/>
      <c r="AH130" s="959"/>
      <c r="AI130" s="959"/>
      <c r="AJ130" s="960"/>
      <c r="AK130" s="961">
        <v>280660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1413285</v>
      </c>
      <c r="AB131" s="986"/>
      <c r="AC131" s="986"/>
      <c r="AD131" s="986"/>
      <c r="AE131" s="987"/>
      <c r="AF131" s="985">
        <v>1402396</v>
      </c>
      <c r="AG131" s="986"/>
      <c r="AH131" s="986"/>
      <c r="AI131" s="986"/>
      <c r="AJ131" s="987"/>
      <c r="AK131" s="985">
        <v>1407840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4.8599539370000002</v>
      </c>
      <c r="AB132" s="1097"/>
      <c r="AC132" s="1097"/>
      <c r="AD132" s="1097"/>
      <c r="AE132" s="1098"/>
      <c r="AF132" s="1099">
        <v>3.9413261300000002</v>
      </c>
      <c r="AG132" s="1097"/>
      <c r="AH132" s="1097"/>
      <c r="AI132" s="1097"/>
      <c r="AJ132" s="1098"/>
      <c r="AK132" s="1099">
        <v>6.2422576430000003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6.1</v>
      </c>
      <c r="AB133" s="1080"/>
      <c r="AC133" s="1080"/>
      <c r="AD133" s="1080"/>
      <c r="AE133" s="1081"/>
      <c r="AF133" s="1079">
        <v>4.5</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YAWLMXRUS9yp2rEqYl3/T3tKp/0SFwmVOAJ8pKh07IWD6ojy/l9MKpWZd3mazhI77ynq40z2wzSYx6DuxkSnA==" saltValue="PfEmdA+fHa/JdyFyFlga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kuccqLlzKa4PC8PAW35SdU0hxMr04IsBhGasvNyHCL6o02bHCL7ju+d3RDBq8KeWOvt1Oi3lGIs1VxT7uLrb0A==" saltValue="VuCyXRfccR8fcTuMFEbS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1fjutNy+iK+m/hoFeCAt6tvABc5bK7qNo+ayN41IWSIh51P0BaTEQTOVyd345Znp5QRMHEdqwvBE1adZiOkyA==" saltValue="w1u8aaly2JzNT/9fp83Y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383541</v>
      </c>
      <c r="AP9" s="269">
        <v>379368</v>
      </c>
      <c r="AQ9" s="270">
        <v>263788</v>
      </c>
      <c r="AR9" s="271">
        <v>43.8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77207</v>
      </c>
      <c r="AP10" s="272">
        <v>76367</v>
      </c>
      <c r="AQ10" s="273">
        <v>39680</v>
      </c>
      <c r="AR10" s="274">
        <v>92.5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2304</v>
      </c>
      <c r="AP11" s="272">
        <v>2279</v>
      </c>
      <c r="AQ11" s="273">
        <v>4557</v>
      </c>
      <c r="AR11" s="274">
        <v>-50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9016</v>
      </c>
      <c r="AP13" s="272">
        <v>8918</v>
      </c>
      <c r="AQ13" s="273">
        <v>12917</v>
      </c>
      <c r="AR13" s="274">
        <v>-31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16566</v>
      </c>
      <c r="AP14" s="272">
        <v>16386</v>
      </c>
      <c r="AQ14" s="273">
        <v>4746</v>
      </c>
      <c r="AR14" s="274">
        <v>245.3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-23416</v>
      </c>
      <c r="AP15" s="272">
        <v>-23161</v>
      </c>
      <c r="AQ15" s="273">
        <v>-12765</v>
      </c>
      <c r="AR15" s="274">
        <v>81.400000000000006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465218</v>
      </c>
      <c r="AP16" s="272">
        <v>460156</v>
      </c>
      <c r="AQ16" s="273">
        <v>312922</v>
      </c>
      <c r="AR16" s="274">
        <v>47.1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30.66</v>
      </c>
      <c r="AP21" s="286">
        <v>24.75</v>
      </c>
      <c r="AQ21" s="287">
        <v>5.91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90.9</v>
      </c>
      <c r="AP22" s="291">
        <v>95.6</v>
      </c>
      <c r="AQ22" s="292">
        <v>-4.7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347521</v>
      </c>
      <c r="AP32" s="300">
        <v>343740</v>
      </c>
      <c r="AQ32" s="301">
        <v>170896</v>
      </c>
      <c r="AR32" s="302">
        <v>101.1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8128</v>
      </c>
      <c r="AP35" s="300">
        <v>8040</v>
      </c>
      <c r="AQ35" s="301">
        <v>33138</v>
      </c>
      <c r="AR35" s="302">
        <v>-75.7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12884</v>
      </c>
      <c r="AP36" s="300">
        <v>12744</v>
      </c>
      <c r="AQ36" s="301">
        <v>2943</v>
      </c>
      <c r="AR36" s="302">
        <v>333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8</v>
      </c>
      <c r="AP37" s="300">
        <v>8</v>
      </c>
      <c r="AQ37" s="301">
        <v>1487</v>
      </c>
      <c r="AR37" s="302">
        <v>-99.5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60</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-8408</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-280660</v>
      </c>
      <c r="AP40" s="300">
        <v>-277606</v>
      </c>
      <c r="AQ40" s="301">
        <v>-141122</v>
      </c>
      <c r="AR40" s="302">
        <v>96.7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87881</v>
      </c>
      <c r="AP41" s="300">
        <v>86925</v>
      </c>
      <c r="AQ41" s="301">
        <v>59000</v>
      </c>
      <c r="AR41" s="302">
        <v>47.3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969554</v>
      </c>
      <c r="AN51" s="322">
        <v>853481</v>
      </c>
      <c r="AO51" s="323">
        <v>-6.2</v>
      </c>
      <c r="AP51" s="324">
        <v>301035</v>
      </c>
      <c r="AQ51" s="325">
        <v>12.2</v>
      </c>
      <c r="AR51" s="326">
        <v>-18.399999999999999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588043</v>
      </c>
      <c r="AN52" s="330">
        <v>517643</v>
      </c>
      <c r="AO52" s="331">
        <v>28.3</v>
      </c>
      <c r="AP52" s="332">
        <v>154376</v>
      </c>
      <c r="AQ52" s="333">
        <v>29.1</v>
      </c>
      <c r="AR52" s="334">
        <v>-0.8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971873</v>
      </c>
      <c r="AN53" s="322">
        <v>854018</v>
      </c>
      <c r="AO53" s="323">
        <v>0.1</v>
      </c>
      <c r="AP53" s="324">
        <v>277467</v>
      </c>
      <c r="AQ53" s="325">
        <v>-7.8</v>
      </c>
      <c r="AR53" s="326">
        <v>7.9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635645</v>
      </c>
      <c r="AN54" s="330">
        <v>558563</v>
      </c>
      <c r="AO54" s="331">
        <v>7.9</v>
      </c>
      <c r="AP54" s="332">
        <v>128378</v>
      </c>
      <c r="AQ54" s="333">
        <v>-16.8</v>
      </c>
      <c r="AR54" s="334">
        <v>24.7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1011314</v>
      </c>
      <c r="AN55" s="322">
        <v>940757</v>
      </c>
      <c r="AO55" s="323">
        <v>10.199999999999999</v>
      </c>
      <c r="AP55" s="324">
        <v>282256</v>
      </c>
      <c r="AQ55" s="325">
        <v>1.7</v>
      </c>
      <c r="AR55" s="326">
        <v>8.5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668595</v>
      </c>
      <c r="AN56" s="330">
        <v>621949</v>
      </c>
      <c r="AO56" s="331">
        <v>11.3</v>
      </c>
      <c r="AP56" s="332">
        <v>145453</v>
      </c>
      <c r="AQ56" s="333">
        <v>13.3</v>
      </c>
      <c r="AR56" s="334">
        <v>-2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869712</v>
      </c>
      <c r="AN57" s="322">
        <v>837066</v>
      </c>
      <c r="AO57" s="323">
        <v>-11</v>
      </c>
      <c r="AP57" s="324">
        <v>295341</v>
      </c>
      <c r="AQ57" s="325">
        <v>4.5999999999999996</v>
      </c>
      <c r="AR57" s="326">
        <v>-15.6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327570</v>
      </c>
      <c r="AN58" s="330">
        <v>315274</v>
      </c>
      <c r="AO58" s="331">
        <v>-49.3</v>
      </c>
      <c r="AP58" s="332">
        <v>137402</v>
      </c>
      <c r="AQ58" s="333">
        <v>-5.5</v>
      </c>
      <c r="AR58" s="334">
        <v>-43.8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1399321</v>
      </c>
      <c r="AN59" s="322">
        <v>1384096</v>
      </c>
      <c r="AO59" s="323">
        <v>65.400000000000006</v>
      </c>
      <c r="AP59" s="324">
        <v>292845</v>
      </c>
      <c r="AQ59" s="325">
        <v>-0.8</v>
      </c>
      <c r="AR59" s="326">
        <v>66.2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513415</v>
      </c>
      <c r="AN60" s="330">
        <v>507829</v>
      </c>
      <c r="AO60" s="331">
        <v>61.1</v>
      </c>
      <c r="AP60" s="332">
        <v>143187</v>
      </c>
      <c r="AQ60" s="333">
        <v>4.2</v>
      </c>
      <c r="AR60" s="334">
        <v>56.9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1044355</v>
      </c>
      <c r="AN61" s="337">
        <v>973884</v>
      </c>
      <c r="AO61" s="338">
        <v>11.7</v>
      </c>
      <c r="AP61" s="339">
        <v>289789</v>
      </c>
      <c r="AQ61" s="340">
        <v>2</v>
      </c>
      <c r="AR61" s="326">
        <v>9.6999999999999993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546654</v>
      </c>
      <c r="AN62" s="330">
        <v>504252</v>
      </c>
      <c r="AO62" s="331">
        <v>11.9</v>
      </c>
      <c r="AP62" s="332">
        <v>141759</v>
      </c>
      <c r="AQ62" s="333">
        <v>4.9000000000000004</v>
      </c>
      <c r="AR62" s="334">
        <v>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wwkwREP6RlzZBShJcrp3km+L6OEsHV0jGJ+e+FSXuf/iTVtIWy2mXkFYiw6/caz2VVTldJxg7+O6SdE/i66g==" saltValue="10RPyKYV9Y7cb6E5TnxP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Fs3igF/TRg6YgunJZKiFM2UmtCWHD5RDvta2HTwtGczhPFiCNWnpuXQ3iwwAY144/szTvZGDB//gx3gar0z4zg==" saltValue="ivOUwSQ3ascTWDfXURGk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W2MwwSvULgkcOVLZz79Z2MnPTYpzMyqiNgtb8zpiskZbW9A0tsSz7syP3tcL/c97bEjPRt7j312OKuKn+23UIQ==" saltValue="o7j0vAJSa0YDk/TMOr5h3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49.02</v>
      </c>
      <c r="G47" s="12">
        <v>51.54</v>
      </c>
      <c r="H47" s="12">
        <v>57.59</v>
      </c>
      <c r="I47" s="12">
        <v>68.849999999999994</v>
      </c>
      <c r="J47" s="13">
        <v>64.95</v>
      </c>
    </row>
    <row r="48" spans="2:10" ht="57.75" customHeight="1" x14ac:dyDescent="0.2">
      <c r="B48" s="14"/>
      <c r="C48" s="1141" t="s">
        <v>4</v>
      </c>
      <c r="D48" s="1141"/>
      <c r="E48" s="1142"/>
      <c r="F48" s="15">
        <v>10.48</v>
      </c>
      <c r="G48" s="16">
        <v>5.13</v>
      </c>
      <c r="H48" s="16">
        <v>16.2</v>
      </c>
      <c r="I48" s="16">
        <v>7.7</v>
      </c>
      <c r="J48" s="17">
        <v>6.66</v>
      </c>
    </row>
    <row r="49" spans="2:10" ht="57.75" customHeight="1" thickBot="1" x14ac:dyDescent="0.25">
      <c r="B49" s="18"/>
      <c r="C49" s="1143" t="s">
        <v>5</v>
      </c>
      <c r="D49" s="1143"/>
      <c r="E49" s="1144"/>
      <c r="F49" s="19">
        <v>0</v>
      </c>
      <c r="G49" s="20" t="s">
        <v>530</v>
      </c>
      <c r="H49" s="20">
        <v>7.62</v>
      </c>
      <c r="I49" s="20" t="s">
        <v>531</v>
      </c>
      <c r="J49" s="21" t="s">
        <v>532</v>
      </c>
    </row>
    <row r="50" spans="2:10" ht="13.2" x14ac:dyDescent="0.2"/>
  </sheetData>
  <sheetProtection algorithmName="SHA-512" hashValue="HP4mL2AtHZ/YqI2zqepHGs5Ks3zJoyVjgnTs8phn/8DSUfK1Zym33miyLvtgBys9azQ77uTU22aWtD6rNjxbFQ==" saltValue="XayIxceORr/uXdwLF+iM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DCBD738-65AB-4A0A-A95F-D31469EAEFFB}"/>
</file>

<file path=customXml/itemProps2.xml><?xml version="1.0" encoding="utf-8"?>
<ds:datastoreItem xmlns:ds="http://schemas.openxmlformats.org/officeDocument/2006/customXml" ds:itemID="{17C6A1E0-8CBD-41C1-8ED5-A7C07469550C}"/>
</file>

<file path=customXml/itemProps3.xml><?xml version="1.0" encoding="utf-8"?>
<ds:datastoreItem xmlns:ds="http://schemas.openxmlformats.org/officeDocument/2006/customXml" ds:itemID="{56A97DCF-1EFA-409C-AF39-72731F4A0B2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2026-02-23T05:19:21Z</dcterms:created>
  <dcterms:modified xsi:type="dcterms:W3CDTF">2026-03-19T08:00:53Z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