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0" documentId="13_ncr:1_{A3463A9D-E18F-4B2D-9CC1-DD944E2D9DED}"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W42" i="10" s="1"/>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<sst xmlns="http://schemas.openxmlformats.org/spreadsheetml/2006/main" count="1066" uniqueCount="556">
  <si>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</si>
  <si>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</si>
  <si>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</si>
  <si>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</si>
  <si>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</si>
  <si>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</si>
  <si>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</si>
  <si>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</si>
  <si>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</si>
  <si>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</si>
  <si>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</si>
  <si>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</si>
  <si>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</si>
  <si>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</si>
  <si>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</si>
  <si>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</si>
  <si>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</si>
  <si>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</si>
  <si>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</si>
  <si>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</si>
  <si>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</si>
  <si>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</si>
  <si>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</si>
  <si>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</si>
  <si>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</si>
  <si>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</si>
  <si>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</si>
  <si>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</si>
  <si>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</si>
  <si>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</si>
  <si>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</si>
  <si>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</si>
  <si>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</si>
  <si>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</si>
  <si>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</si>
  <si>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</si>
  <si>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</si>
  <si>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</si>
  <si>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</si>
  <si>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</si>
  <si>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</si>
  <si>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</si>
  <si>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</si>
  <si>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</si>
  <si>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</si>
  <si>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</si>
  <si>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</si>
  <si>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</si>
  <si>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</si>
  <si>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</si>
  <si>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</si>
  <si>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</si>
  <si>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</si>
  <si>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</si>
  <si>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</si>
  <si>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</si>
  <si>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</si>
  <si>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</si>
  <si>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</si>
  <si>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</si>
  <si>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</si>
  <si>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</si>
  <si>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</si>
  <si>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</si>
  <si>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</si>
  <si>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</si>
  <si>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</si>
  <si>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</si>
  <si>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</si>
  <si>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</si>
  <si>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</si>
  <si>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</si>
  <si>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</si>
  <si>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</si>
  <si>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</si>
  <si>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</si>
  <si>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</si>
  <si>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</si>
  <si>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</si>
  <si>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</si>
  <si>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</si>
  <si>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</si>
  <si>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</si>
  <si>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</si>
  <si>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</si>
  <si>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</si>
  <si>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</si>
  <si>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</si>
  <si>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</si>
  <si>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</si>
  <si>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</si>
  <si>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</si>
  <si>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</si>
  <si>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</si>
  <si>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邑楽町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</si>
  <si>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</si>
  <si>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</si>
  <si>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</si>
  <si>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</si>
  <si>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</si>
  <si>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</si>
  <si>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</si>
  <si>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</si>
  <si>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</si>
  <si>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</si>
  <si>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</si>
  <si>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</si>
  <si>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</si>
  <si>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</si>
  <si>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</si>
  <si>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</si>
  <si>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</si>
  <si>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</si>
  <si>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</si>
  <si>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</si>
  <si>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</si>
  <si>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</si>
  <si>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</si>
  <si>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</si>
  <si>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</si>
  <si>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</si>
  <si>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</si>
  <si>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</si>
  <si>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</si>
  <si>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</si>
  <si>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</si>
  <si>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</si>
  <si>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</si>
  <si>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</si>
  <si>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</si>
  <si>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</si>
  <si>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</si>
  <si>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</si>
  <si>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</si>
  <si>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</si>
  <si>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</si>
  <si>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</si>
  <si>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</si>
  <si>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</si>
  <si>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</si>
  <si>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</si>
  <si>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</si>
  <si>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</si>
  <si>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</si>
  <si>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</si>
  <si>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</si>
  <si>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</si>
  <si>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</si>
  <si>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</si>
  <si>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</si>
  <si>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</si>
  <si>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</si>
  <si>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</si>
  <si>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</si>
  <si>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</si>
  <si>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</si>
  <si>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</si>
  <si>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</si>
  <si>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</si>
  <si>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</si>
  <si>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</si>
  <si>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</si>
  <si>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</si>
  <si>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</si>
  <si>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</si>
  <si>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</si>
  <si>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</si>
  <si>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</si>
  <si>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</si>
  <si>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</si>
  <si>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</si>
  <si>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</si>
  <si>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</si>
  <si>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</si>
  <si>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</si>
  <si>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</si>
  <si>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</si>
  <si>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</si>
  <si>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</si>
  <si>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</si>
  <si>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</si>
  <si>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</si>
  <si>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</si>
  <si>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</si>
  <si>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</si>
  <si>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</si>
  <si>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</si>
  <si>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</si>
  <si>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</si>
  <si>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</si>
  <si>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</si>
  <si>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</si>
  <si>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</si>
  <si>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</si>
  <si>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</si>
  <si>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</si>
  <si>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</si>
  <si>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</si>
  <si>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</si>
  <si>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</si>
  <si>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</si>
  <si>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</si>
  <si>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</si>
  <si>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群馬県邑楽町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</si>
  <si>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</si>
  <si>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</si>
  <si>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</si>
  <si>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</si>
  <si>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</si>
  <si>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</si>
  <si>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</si>
  <si>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</si>
  <si>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</si>
  <si>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</si>
  <si>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</si>
  <si>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</si>
  <si>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</si>
  <si>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</si>
  <si>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</si>
  <si>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</si>
  <si>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</si>
  <si>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</si>
  <si>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</si>
  <si>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</si>
  <si>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</si>
  <si>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</si>
  <si>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</si>
  <si>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</si>
  <si>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</si>
  <si>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</si>
  <si>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</si>
  <si>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</si>
  <si>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</si>
  <si>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</si>
  <si>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</si>
  <si>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</si>
  <si>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</si>
  <si>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</si>
  <si>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</si>
  <si>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</si>
  <si>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</si>
  <si>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</si>
  <si>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</si>
  <si>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</si>
  <si>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</si>
  <si>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</si>
  <si>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</si>
  <si>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</si>
  <si>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</si>
  <si>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</si>
  <si>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</si>
  <si>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</si>
  <si>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</si>
  <si>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</si>
  <si>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</si>
  <si>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</si>
  <si>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</si>
  <si>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</si>
  <si>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</si>
  <si>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</si>
  <si>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</si>
  <si>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</si>
  <si>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</si>
  <si>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</si>
  <si>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</si>
  <si>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</si>
  <si>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</si>
  <si>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</si>
  <si>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</si>
  <si>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</si>
  <si>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</si>
  <si>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</si>
  <si>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</si>
  <si>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</si>
  <si>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</si>
  <si>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</si>
  <si>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</si>
  <si>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</si>
  <si>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</si>
  <si>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</si>
  <si>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</si>
  <si>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</si>
  <si>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</si>
  <si>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</si>
  <si>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</si>
  <si>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</si>
  <si>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</si>
  <si>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</si>
  <si>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</si>
  <si>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</si>
  <si>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</si>
  <si>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</si>
  <si>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</si>
  <si>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</si>
  <si>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</si>
  <si>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</si>
  <si>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</si>
  <si>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</si>
  <si>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</si>
  <si>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</si>
  <si>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</si>
  <si>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</si>
  <si>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</si>
  <si>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</si>
  <si>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</si>
  <si>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</si>
  <si>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</si>
  <si>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</si>
  <si>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</si>
  <si>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</si>
  <si>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</si>
  <si>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</si>
  <si>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</si>
  <si>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</si>
  <si>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</si>
  <si>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</si>
  <si>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</si>
  <si>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</si>
  <si>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</si>
  <si>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</si>
  <si>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</si>
  <si>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</si>
  <si>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</si>
  <si>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</si>
  <si>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</si>
  <si>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</si>
  <si>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</si>
  <si>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</si>
  <si>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</si>
  <si>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</si>
  <si>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</si>
  <si>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</si>
  <si>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</si>
  <si>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</si>
  <si>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</si>
  <si>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</si>
  <si>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</si>
  <si>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</si>
  <si>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</si>
  <si>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</si>
  <si>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</si>
  <si>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</si>
  <si>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</si>
  <si>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</si>
  <si>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</si>
  <si>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</si>
  <si>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</si>
  <si>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</si>
  <si>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</si>
  <si>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</si>
  <si>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</si>
  <si>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</si>
  <si>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</si>
  <si>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</si>
  <si>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群馬県邑楽町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</si>
  <si>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</si>
  <si>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</si>
  <si>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</si>
  <si>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</si>
  <si>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</si>
  <si>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</si>
  <si>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</si>
  <si>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</si>
  <si>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</si>
  <si>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</si>
  <si>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</si>
  <si>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</si>
  <si>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</si>
  <si>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</si>
  <si>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</si>
  <si>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</si>
  <si>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</si>
  <si>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</si>
  <si>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</si>
  <si>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</si>
  <si>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</si>
  <si>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</si>
  <si>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</si>
  <si>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</si>
  <si>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</si>
  <si>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</si>
  <si>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</si>
  <si>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</si>
  <si>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</si>
  <si>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</si>
  <si>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</si>
  <si>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</si>
  <si>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</si>
  <si>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</si>
  <si>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</si>
  <si>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</si>
  <si>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</si>
  <si>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</si>
  <si>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</si>
  <si>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</si>
  <si>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</si>
  <si>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</si>
  <si>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</si>
  <si>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</si>
  <si>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</si>
  <si>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</si>
  <si>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</si>
  <si>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</si>
  <si>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</si>
  <si>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</si>
  <si>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</si>
  <si>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</si>
  <si>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</si>
  <si>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</si>
  <si>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</si>
  <si>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</si>
  <si>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</si>
  <si>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</si>
  <si>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</si>
  <si>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</si>
  <si>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</si>
  <si>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</si>
  <si>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</si>
  <si>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</si>
  <si>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</si>
  <si>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</si>
  <si>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</si>
  <si>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</si>
  <si>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</si>
  <si>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</si>
  <si>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</si>
  <si>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</si>
  <si>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</si>
  <si>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</si>
  <si>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</si>
  <si>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</si>
  <si>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</si>
  <si>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</si>
  <si>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</si>
  <si>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</si>
  <si>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</si>
  <si>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</si>
  <si>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</si>
  <si>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</si>
  <si>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</si>
  <si>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</si>
  <si>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</si>
  <si>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</si>
  <si>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</si>
  <si>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</si>
  <si>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</si>
  <si>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</si>
  <si>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</si>
  <si>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</si>
  <si>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</si>
  <si>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</si>
  <si>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</si>
  <si>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</si>
  <si>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</si>
  <si>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</si>
  <si>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</si>
  <si>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</si>
  <si>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</si>
  <si>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</si>
  <si>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</si>
  <si>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</si>
  <si>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</si>
  <si>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</si>
  <si>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</si>
  <si>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</si>
  <si>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</si>
  <si>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</si>
  <si>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</si>
  <si>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</si>
  <si>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</si>
  <si>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</si>
  <si>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</si>
  <si>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</si>
  <si>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</si>
  <si>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</si>
  <si>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</si>
  <si>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</si>
  <si>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</si>
  <si>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</si>
  <si>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</si>
  <si>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</si>
  <si>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</si>
  <si>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</si>
  <si>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</si>
  <si>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</si>
  <si>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</si>
  <si>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</si>
  <si>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</si>
  <si>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</si>
  <si>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</si>
  <si>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</si>
  <si>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</si>
  <si>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</si>
  <si>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</si>
  <si>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</si>
  <si>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</si>
  <si>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</si>
  <si>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</si>
  <si>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</si>
  <si>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</si>
  <si>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</si>
  <si>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</si>
  <si>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</si>
  <si>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</si>
  <si>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</si>
  <si>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</si>
  <si>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</si>
  <si>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</si>
  <si>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</si>
  <si>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</si>
  <si>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</si>
  <si>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</si>
  <si>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</si>
  <si>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</si>
  <si>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</si>
  <si>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</si>
  <si>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</si>
  <si>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</si>
  <si>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</si>
  <si>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</si>
  <si>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</si>
  <si>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</si>
  <si>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</si>
  <si>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</si>
  <si>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</si>
  <si>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</si>
  <si>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</si>
  <si>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</si>
  <si>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3.37</t>
  </si>
  <si>
    <t>一般会計</t>
  </si>
  <si>
    <t>国民健康保険特別会計</t>
  </si>
  <si>
    <t>介護保険特別会計</t>
  </si>
  <si>
    <t>公共下水道事業会計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</si>
  <si>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</si>
  <si>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</si>
  <si>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</si>
  <si>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</si>
  <si>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</si>
  <si>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</si>
  <si>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</si>
  <si>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</si>
  <si>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館林地区消防組合</t>
  </si>
  <si>
    <t>邑楽館林医療企業団</t>
  </si>
  <si>
    <t>太田市外三町広域清掃組合</t>
  </si>
  <si>
    <t>大泉町外二町環境衛生施設組合</t>
  </si>
  <si>
    <t>群馬県市町村会館管理組合</t>
  </si>
  <si>
    <t>群馬県市町村総合事務組合</t>
  </si>
  <si>
    <t>群馬県後期高齢者医療広域連合（一般会計）</t>
  </si>
  <si>
    <t>群馬東部水道企業団</t>
  </si>
  <si>
    <t>－</t>
  </si>
  <si>
    <t>群馬県後期高齢者医療広域連合（後期高齢者医療特別会計）</t>
  </si>
  <si>
    <t>公共施設等整備基金</t>
  </si>
  <si>
    <t>社会教育施設建設基金</t>
  </si>
  <si>
    <t>ふるさと振興基金</t>
  </si>
  <si>
    <t>地域福祉基金</t>
  </si>
  <si>
    <t>鶉土地区画整理事業基金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</si>
</sst>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7DFE-4A23-8F2E-518DBDEAD7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43989</c:v>
                </c:pt>
                <c:pt idx="1">
                  <c:v>41305</c:v>
                </c:pt>
                <c:pt idx="2">
                  <c:v>42163</c:v>
                </c:pt>
                <c:pt idx="3">
                  <c:v>33178</c:v>
                </c:pt>
                <c:pt idx="4">
                  <c:v>49434</c:v>
                </c:pt>
              </c:numCache>
            </c:numRef>
          </c:val>
          <c:smooth val="0"/>
          <c:extLst>
            <c:ext xmlns:c16="http://schemas.microsoft.com/office/drawing/2014/chart" uri="{C3380CC4-5D6E-409C-BE32-E72D297353CC}">
              <c16:uniqueId val="{00000001-7DFE-4A23-8F2E-518DBDEAD70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c:v>
                </c:pt>
                <c:pt idx="1">
                  <c:v>7.13</c:v>
                </c:pt>
                <c:pt idx="2">
                  <c:v>7.93</c:v>
                </c:pt>
                <c:pt idx="3">
                  <c:v>8</c:v>
                </c:pt>
                <c:pt idx="4">
                  <c:v>5.88</c:v>
                </c:pt>
              </c:numCache>
            </c:numRef>
          </c:val>
          <c:extLst>
            <c:ext xmlns:c16="http://schemas.microsoft.com/office/drawing/2014/chart" uri="{C3380CC4-5D6E-409C-BE32-E72D297353CC}">
              <c16:uniqueId val="{00000000-83B0-4665-881C-1831878FA6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34.29</c:v>
                </c:pt>
                <c:pt idx="1">
                  <c:v>35.29</c:v>
                </c:pt>
                <c:pt idx="2">
                  <c:v>37.380000000000003</c:v>
                </c:pt>
                <c:pt idx="3">
                  <c:v>36.590000000000003</c:v>
                </c:pt>
                <c:pt idx="4">
                  <c:v>33.75</c:v>
                </c:pt>
              </c:numCache>
            </c:numRef>
          </c:val>
          <c:extLst>
            <c:ext xmlns:c16="http://schemas.microsoft.com/office/drawing/2014/chart" uri="{C3380CC4-5D6E-409C-BE32-E72D297353CC}">
              <c16:uniqueId val="{00000001-83B0-4665-881C-1831878FA6E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0.97</c:v>
                </c:pt>
                <c:pt idx="1">
                  <c:v>2.5099999999999998</c:v>
                </c:pt>
                <c:pt idx="2">
                  <c:v>1.89</c:v>
                </c:pt>
                <c:pt idx="3">
                  <c:v>0.91</c:v>
                </c:pt>
                <c:pt idx="4">
                  <c:v>-3.37</c:v>
                </c:pt>
              </c:numCache>
            </c:numRef>
          </c:val>
          <c:smooth val="0"/>
          <c:extLst>
            <c:ext xmlns:c16="http://schemas.microsoft.com/office/drawing/2014/chart" uri="{C3380CC4-5D6E-409C-BE32-E72D297353CC}">
              <c16:uniqueId val="{00000002-83B0-4665-881C-1831878FA6E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0.33</c:v>
                </c:pt>
                <c:pt idx="2">
                  <c:v>#N/A</c:v>
                </c:pt>
                <c:pt idx="3">
                  <c:v>0.34</c:v>
                </c:pt>
                <c:pt idx="4">
                  <c:v>#N/A</c:v>
                </c:pt>
                <c:pt idx="5">
                  <c:v>0.14000000000000001</c:v>
                </c:pt>
                <c:pt idx="6">
                  <c:v>#N/A</c:v>
                </c:pt>
                <c:pt idx="7">
                  <c:v>0.33</c:v>
                </c:pt>
                <c:pt idx="8">
                  <c:v>0</c:v>
                </c:pt>
                <c:pt idx="9">
                  <c:v>0</c:v>
                </c:pt>
              </c:numCache>
            </c:numRef>
          </c:val>
          <c:extLst>
            <c:ext xmlns:c16="http://schemas.microsoft.com/office/drawing/2014/chart" uri="{C3380CC4-5D6E-409C-BE32-E72D297353CC}">
              <c16:uniqueId val="{00000000-FC9B-42FF-B39F-8A47058CD74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C9B-42FF-B39F-8A47058CD74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C9B-42FF-B39F-8A47058CD74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C9B-42FF-B39F-8A47058CD74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C9B-42FF-B39F-8A47058CD74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0.02</c:v>
                </c:pt>
                <c:pt idx="4">
                  <c:v>#N/A</c:v>
                </c:pt>
                <c:pt idx="5">
                  <c:v>0.02</c:v>
                </c:pt>
                <c:pt idx="6">
                  <c:v>#N/A</c:v>
                </c:pt>
                <c:pt idx="7">
                  <c:v>0.03</c:v>
                </c:pt>
                <c:pt idx="8">
                  <c:v>#N/A</c:v>
                </c:pt>
                <c:pt idx="9">
                  <c:v>0.01</c:v>
                </c:pt>
              </c:numCache>
            </c:numRef>
          </c:val>
          <c:extLst>
            <c:ext xmlns:c16="http://schemas.microsoft.com/office/drawing/2014/chart" uri="{C3380CC4-5D6E-409C-BE32-E72D297353CC}">
              <c16:uniqueId val="{00000005-FC9B-42FF-B39F-8A47058CD74F}"/>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0.63</c:v>
                </c:pt>
              </c:numCache>
            </c:numRef>
          </c:val>
          <c:extLst>
            <c:ext xmlns:c16="http://schemas.microsoft.com/office/drawing/2014/chart" uri="{C3380CC4-5D6E-409C-BE32-E72D297353CC}">
              <c16:uniqueId val="{00000006-FC9B-42FF-B39F-8A47058CD74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2.4700000000000002</c:v>
                </c:pt>
                <c:pt idx="2">
                  <c:v>#N/A</c:v>
                </c:pt>
                <c:pt idx="3">
                  <c:v>2.89</c:v>
                </c:pt>
                <c:pt idx="4">
                  <c:v>#N/A</c:v>
                </c:pt>
                <c:pt idx="5">
                  <c:v>3.8</c:v>
                </c:pt>
                <c:pt idx="6">
                  <c:v>#N/A</c:v>
                </c:pt>
                <c:pt idx="7">
                  <c:v>2.4700000000000002</c:v>
                </c:pt>
                <c:pt idx="8">
                  <c:v>#N/A</c:v>
                </c:pt>
                <c:pt idx="9">
                  <c:v>1.81</c:v>
                </c:pt>
              </c:numCache>
            </c:numRef>
          </c:val>
          <c:extLst>
            <c:ext xmlns:c16="http://schemas.microsoft.com/office/drawing/2014/chart" uri="{C3380CC4-5D6E-409C-BE32-E72D297353CC}">
              <c16:uniqueId val="{00000007-FC9B-42FF-B39F-8A47058CD74F}"/>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2.54</c:v>
                </c:pt>
                <c:pt idx="2">
                  <c:v>#N/A</c:v>
                </c:pt>
                <c:pt idx="3">
                  <c:v>3.1</c:v>
                </c:pt>
                <c:pt idx="4">
                  <c:v>#N/A</c:v>
                </c:pt>
                <c:pt idx="5">
                  <c:v>3.49</c:v>
                </c:pt>
                <c:pt idx="6">
                  <c:v>#N/A</c:v>
                </c:pt>
                <c:pt idx="7">
                  <c:v>3.19</c:v>
                </c:pt>
                <c:pt idx="8">
                  <c:v>#N/A</c:v>
                </c:pt>
                <c:pt idx="9">
                  <c:v>2.4700000000000002</c:v>
                </c:pt>
              </c:numCache>
            </c:numRef>
          </c:val>
          <c:extLst>
            <c:ext xmlns:c16="http://schemas.microsoft.com/office/drawing/2014/chart" uri="{C3380CC4-5D6E-409C-BE32-E72D297353CC}">
              <c16:uniqueId val="{00000008-FC9B-42FF-B39F-8A47058CD74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7.3</c:v>
                </c:pt>
                <c:pt idx="2">
                  <c:v>#N/A</c:v>
                </c:pt>
                <c:pt idx="3">
                  <c:v>7.12</c:v>
                </c:pt>
                <c:pt idx="4">
                  <c:v>#N/A</c:v>
                </c:pt>
                <c:pt idx="5">
                  <c:v>7.93</c:v>
                </c:pt>
                <c:pt idx="6">
                  <c:v>#N/A</c:v>
                </c:pt>
                <c:pt idx="7">
                  <c:v>8</c:v>
                </c:pt>
                <c:pt idx="8">
                  <c:v>#N/A</c:v>
                </c:pt>
                <c:pt idx="9">
                  <c:v>5.87</c:v>
                </c:pt>
              </c:numCache>
            </c:numRef>
          </c:val>
          <c:extLst>
            <c:ext xmlns:c16="http://schemas.microsoft.com/office/drawing/2014/chart" uri="{C3380CC4-5D6E-409C-BE32-E72D297353CC}">
              <c16:uniqueId val="{00000009-FC9B-42FF-B39F-8A47058CD74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630</c:v>
                </c:pt>
                <c:pt idx="5">
                  <c:v>649</c:v>
                </c:pt>
                <c:pt idx="8">
                  <c:v>646</c:v>
                </c:pt>
                <c:pt idx="11">
                  <c:v>687</c:v>
                </c:pt>
                <c:pt idx="14">
                  <c:v>675</c:v>
                </c:pt>
              </c:numCache>
            </c:numRef>
          </c:val>
          <c:extLst>
            <c:ext xmlns:c16="http://schemas.microsoft.com/office/drawing/2014/chart" uri="{C3380CC4-5D6E-409C-BE32-E72D297353CC}">
              <c16:uniqueId val="{00000000-463A-4ED5-A1FE-9DC9D1EB02C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3A-4ED5-A1FE-9DC9D1EB02C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463A-4ED5-A1FE-9DC9D1EB02C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90</c:v>
                </c:pt>
                <c:pt idx="3">
                  <c:v>148</c:v>
                </c:pt>
                <c:pt idx="6">
                  <c:v>150</c:v>
                </c:pt>
                <c:pt idx="9">
                  <c:v>152</c:v>
                </c:pt>
                <c:pt idx="12">
                  <c:v>160</c:v>
                </c:pt>
              </c:numCache>
            </c:numRef>
          </c:val>
          <c:extLst>
            <c:ext xmlns:c16="http://schemas.microsoft.com/office/drawing/2014/chart" uri="{C3380CC4-5D6E-409C-BE32-E72D297353CC}">
              <c16:uniqueId val="{00000003-463A-4ED5-A1FE-9DC9D1EB02C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138</c:v>
                </c:pt>
                <c:pt idx="3">
                  <c:v>139</c:v>
                </c:pt>
                <c:pt idx="6">
                  <c:v>148</c:v>
                </c:pt>
                <c:pt idx="9">
                  <c:v>142</c:v>
                </c:pt>
                <c:pt idx="12">
                  <c:v>106</c:v>
                </c:pt>
              </c:numCache>
            </c:numRef>
          </c:val>
          <c:extLst>
            <c:ext xmlns:c16="http://schemas.microsoft.com/office/drawing/2014/chart" uri="{C3380CC4-5D6E-409C-BE32-E72D297353CC}">
              <c16:uniqueId val="{00000004-463A-4ED5-A1FE-9DC9D1EB02C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3A-4ED5-A1FE-9DC9D1EB02C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3A-4ED5-A1FE-9DC9D1EB02C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731</c:v>
                </c:pt>
                <c:pt idx="3">
                  <c:v>747</c:v>
                </c:pt>
                <c:pt idx="6">
                  <c:v>763</c:v>
                </c:pt>
                <c:pt idx="9">
                  <c:v>763</c:v>
                </c:pt>
                <c:pt idx="12">
                  <c:v>771</c:v>
                </c:pt>
              </c:numCache>
            </c:numRef>
          </c:val>
          <c:extLst>
            <c:ext xmlns:c16="http://schemas.microsoft.com/office/drawing/2014/chart" uri="{C3380CC4-5D6E-409C-BE32-E72D297353CC}">
              <c16:uniqueId val="{00000007-463A-4ED5-A1FE-9DC9D1EB02C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330</c:v>
                </c:pt>
                <c:pt idx="2">
                  <c:v>#N/A</c:v>
                </c:pt>
                <c:pt idx="3">
                  <c:v>#N/A</c:v>
                </c:pt>
                <c:pt idx="4">
                  <c:v>386</c:v>
                </c:pt>
                <c:pt idx="5">
                  <c:v>#N/A</c:v>
                </c:pt>
                <c:pt idx="6">
                  <c:v>#N/A</c:v>
                </c:pt>
                <c:pt idx="7">
                  <c:v>416</c:v>
                </c:pt>
                <c:pt idx="8">
                  <c:v>#N/A</c:v>
                </c:pt>
                <c:pt idx="9">
                  <c:v>#N/A</c:v>
                </c:pt>
                <c:pt idx="10">
                  <c:v>371</c:v>
                </c:pt>
                <c:pt idx="11">
                  <c:v>#N/A</c:v>
                </c:pt>
                <c:pt idx="12">
                  <c:v>#N/A</c:v>
                </c:pt>
                <c:pt idx="13">
                  <c:v>363</c:v>
                </c:pt>
                <c:pt idx="14">
                  <c:v>#N/A</c:v>
                </c:pt>
              </c:numCache>
            </c:numRef>
          </c:val>
          <c:smooth val="0"/>
          <c:extLst>
            <c:ext xmlns:c16="http://schemas.microsoft.com/office/drawing/2014/chart" uri="{C3380CC4-5D6E-409C-BE32-E72D297353CC}">
              <c16:uniqueId val="{00000008-463A-4ED5-A1FE-9DC9D1EB02C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7883</c:v>
                </c:pt>
                <c:pt idx="5">
                  <c:v>7918</c:v>
                </c:pt>
                <c:pt idx="8">
                  <c:v>7680</c:v>
                </c:pt>
                <c:pt idx="11">
                  <c:v>7284</c:v>
                </c:pt>
                <c:pt idx="14">
                  <c:v>6861</c:v>
                </c:pt>
              </c:numCache>
            </c:numRef>
          </c:val>
          <c:extLst>
            <c:ext xmlns:c16="http://schemas.microsoft.com/office/drawing/2014/chart" uri="{C3380CC4-5D6E-409C-BE32-E72D297353CC}">
              <c16:uniqueId val="{00000000-C6A1-4CDB-BA79-2E6C3C9DEC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583</c:v>
                </c:pt>
                <c:pt idx="5">
                  <c:v>564</c:v>
                </c:pt>
                <c:pt idx="8">
                  <c:v>551</c:v>
                </c:pt>
                <c:pt idx="11">
                  <c:v>572</c:v>
                </c:pt>
                <c:pt idx="14">
                  <c:v>572</c:v>
                </c:pt>
              </c:numCache>
            </c:numRef>
          </c:val>
          <c:extLst>
            <c:ext xmlns:c16="http://schemas.microsoft.com/office/drawing/2014/chart" uri="{C3380CC4-5D6E-409C-BE32-E72D297353CC}">
              <c16:uniqueId val="{00000001-C6A1-4CDB-BA79-2E6C3C9DEC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4820</c:v>
                </c:pt>
                <c:pt idx="5">
                  <c:v>5507</c:v>
                </c:pt>
                <c:pt idx="8">
                  <c:v>6163</c:v>
                </c:pt>
                <c:pt idx="11">
                  <c:v>6695</c:v>
                </c:pt>
                <c:pt idx="14">
                  <c:v>6274</c:v>
                </c:pt>
              </c:numCache>
            </c:numRef>
          </c:val>
          <c:extLst>
            <c:ext xmlns:c16="http://schemas.microsoft.com/office/drawing/2014/chart" uri="{C3380CC4-5D6E-409C-BE32-E72D297353CC}">
              <c16:uniqueId val="{00000002-C6A1-4CDB-BA79-2E6C3C9DEC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A1-4CDB-BA79-2E6C3C9DEC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A1-4CDB-BA79-2E6C3C9DEC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0</c:v>
                </c:pt>
                <c:pt idx="6">
                  <c:v>0</c:v>
                </c:pt>
                <c:pt idx="9">
                  <c:v>3</c:v>
                </c:pt>
                <c:pt idx="12">
                  <c:v>0</c:v>
                </c:pt>
              </c:numCache>
            </c:numRef>
          </c:val>
          <c:extLst>
            <c:ext xmlns:c16="http://schemas.microsoft.com/office/drawing/2014/chart" uri="{C3380CC4-5D6E-409C-BE32-E72D297353CC}">
              <c16:uniqueId val="{00000005-C6A1-4CDB-BA79-2E6C3C9DEC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1340</c:v>
                </c:pt>
                <c:pt idx="3">
                  <c:v>1251</c:v>
                </c:pt>
                <c:pt idx="6">
                  <c:v>1252</c:v>
                </c:pt>
                <c:pt idx="9">
                  <c:v>1199</c:v>
                </c:pt>
                <c:pt idx="12">
                  <c:v>1218</c:v>
                </c:pt>
              </c:numCache>
            </c:numRef>
          </c:val>
          <c:extLst>
            <c:ext xmlns:c16="http://schemas.microsoft.com/office/drawing/2014/chart" uri="{C3380CC4-5D6E-409C-BE32-E72D297353CC}">
              <c16:uniqueId val="{00000006-C6A1-4CDB-BA79-2E6C3C9DEC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2465</c:v>
                </c:pt>
                <c:pt idx="3">
                  <c:v>2409</c:v>
                </c:pt>
                <c:pt idx="6">
                  <c:v>2284</c:v>
                </c:pt>
                <c:pt idx="9">
                  <c:v>2203</c:v>
                </c:pt>
                <c:pt idx="12">
                  <c:v>2123</c:v>
                </c:pt>
              </c:numCache>
            </c:numRef>
          </c:val>
          <c:extLst>
            <c:ext xmlns:c16="http://schemas.microsoft.com/office/drawing/2014/chart" uri="{C3380CC4-5D6E-409C-BE32-E72D297353CC}">
              <c16:uniqueId val="{00000007-C6A1-4CDB-BA79-2E6C3C9DEC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1315</c:v>
                </c:pt>
                <c:pt idx="3">
                  <c:v>1286</c:v>
                </c:pt>
                <c:pt idx="6">
                  <c:v>1244</c:v>
                </c:pt>
                <c:pt idx="9">
                  <c:v>1191</c:v>
                </c:pt>
                <c:pt idx="12">
                  <c:v>1082</c:v>
                </c:pt>
              </c:numCache>
            </c:numRef>
          </c:val>
          <c:extLst>
            <c:ext xmlns:c16="http://schemas.microsoft.com/office/drawing/2014/chart" uri="{C3380CC4-5D6E-409C-BE32-E72D297353CC}">
              <c16:uniqueId val="{00000008-C6A1-4CDB-BA79-2E6C3C9DEC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2</c:v>
                </c:pt>
                <c:pt idx="6">
                  <c:v>2</c:v>
                </c:pt>
                <c:pt idx="9">
                  <c:v>2</c:v>
                </c:pt>
                <c:pt idx="12">
                  <c:v>4</c:v>
                </c:pt>
              </c:numCache>
            </c:numRef>
          </c:val>
          <c:extLst>
            <c:ext xmlns:c16="http://schemas.microsoft.com/office/drawing/2014/chart" uri="{C3380CC4-5D6E-409C-BE32-E72D297353CC}">
              <c16:uniqueId val="{00000009-C6A1-4CDB-BA79-2E6C3C9DEC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7468</c:v>
                </c:pt>
                <c:pt idx="3">
                  <c:v>7592</c:v>
                </c:pt>
                <c:pt idx="6">
                  <c:v>7410</c:v>
                </c:pt>
                <c:pt idx="9">
                  <c:v>7091</c:v>
                </c:pt>
                <c:pt idx="12">
                  <c:v>6938</c:v>
                </c:pt>
              </c:numCache>
            </c:numRef>
          </c:val>
          <c:extLst>
            <c:ext xmlns:c16="http://schemas.microsoft.com/office/drawing/2014/chart" uri="{C3380CC4-5D6E-409C-BE32-E72D297353CC}">
              <c16:uniqueId val="{0000000A-C6A1-4CDB-BA79-2E6C3C9DEC1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6A1-4CDB-BA79-2E6C3C9DEC1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2311</c:v>
                </c:pt>
                <c:pt idx="1">
                  <c:v>2347</c:v>
                </c:pt>
                <c:pt idx="2">
                  <c:v>2245</c:v>
                </c:pt>
              </c:numCache>
            </c:numRef>
          </c:val>
          <c:extLst>
            <c:ext xmlns:c16="http://schemas.microsoft.com/office/drawing/2014/chart" uri="{C3380CC4-5D6E-409C-BE32-E72D297353CC}">
              <c16:uniqueId val="{00000000-EFA9-4BFC-A49F-70A8F1083F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608</c:v>
                </c:pt>
                <c:pt idx="1">
                  <c:v>608</c:v>
                </c:pt>
                <c:pt idx="2">
                  <c:v>553</c:v>
                </c:pt>
              </c:numCache>
            </c:numRef>
          </c:val>
          <c:extLst>
            <c:ext xmlns:c16="http://schemas.microsoft.com/office/drawing/2014/chart" uri="{C3380CC4-5D6E-409C-BE32-E72D297353CC}">
              <c16:uniqueId val="{00000001-EFA9-4BFC-A49F-70A8F1083F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2404</c:v>
                </c:pt>
                <c:pt idx="1">
                  <c:v>2800</c:v>
                </c:pt>
                <c:pt idx="2">
                  <c:v>2505</c:v>
                </c:pt>
              </c:numCache>
            </c:numRef>
          </c:val>
          <c:extLst>
            <c:ext xmlns:c16="http://schemas.microsoft.com/office/drawing/2014/chart" uri="{C3380CC4-5D6E-409C-BE32-E72D297353CC}">
              <c16:uniqueId val="{00000002-EFA9-4BFC-A49F-70A8F1083F0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群馬県邑楽町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R06</a:t>
          </a:r>
          <a:r>
            <a:rPr kumimoji="1" lang="ja-JP" altLang="en-US" sz="1400">
              <a:latin typeface="ＭＳ ゴシック" pitchFamily="49" charset="-128"/>
              <a:ea typeface="ＭＳ ゴシック" pitchFamily="49" charset="-128"/>
            </a:rPr>
            <a:t>年度の実質公債費比率は、元利償還金の増加により、</a:t>
          </a:r>
          <a:r>
            <a:rPr kumimoji="1" lang="en-US" altLang="ja-JP" sz="1400">
              <a:latin typeface="ＭＳ ゴシック" pitchFamily="49" charset="-128"/>
              <a:ea typeface="ＭＳ ゴシック" pitchFamily="49" charset="-128"/>
            </a:rPr>
            <a:t>6.6%</a:t>
          </a:r>
          <a:r>
            <a:rPr kumimoji="1" lang="ja-JP" altLang="en-US" sz="1400">
              <a:latin typeface="ＭＳ ゴシック" pitchFamily="49" charset="-128"/>
              <a:ea typeface="ＭＳ ゴシック" pitchFamily="49" charset="-128"/>
            </a:rPr>
            <a:t>と</a:t>
          </a:r>
          <a:r>
            <a:rPr kumimoji="1" lang="en-US" altLang="ja-JP" sz="1400">
              <a:latin typeface="ＭＳ ゴシック" pitchFamily="49" charset="-128"/>
              <a:ea typeface="ＭＳ ゴシック" pitchFamily="49" charset="-128"/>
            </a:rPr>
            <a:t>R05</a:t>
          </a:r>
          <a:r>
            <a:rPr kumimoji="1" lang="ja-JP" altLang="en-US" sz="1400">
              <a:latin typeface="ＭＳ ゴシック" pitchFamily="49" charset="-128"/>
              <a:ea typeface="ＭＳ ゴシック" pitchFamily="49" charset="-128"/>
            </a:rPr>
            <a:t>年度より</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ポイント減少となっているが、早期健全化基準の</a:t>
          </a:r>
          <a:r>
            <a:rPr kumimoji="1" lang="en-US" altLang="ja-JP" sz="1400">
              <a:latin typeface="ＭＳ ゴシック" pitchFamily="49" charset="-128"/>
              <a:ea typeface="ＭＳ ゴシック" pitchFamily="49" charset="-128"/>
            </a:rPr>
            <a:t>25.0%</a:t>
          </a:r>
          <a:r>
            <a:rPr kumimoji="1" lang="ja-JP" altLang="en-US" sz="1400">
              <a:latin typeface="ＭＳ ゴシック" pitchFamily="49" charset="-128"/>
              <a:ea typeface="ＭＳ ゴシック" pitchFamily="49" charset="-128"/>
            </a:rPr>
            <a:t>を大きく下回っており、良好な状態である。</a:t>
          </a:r>
        </a:p>
        <a:p>
          <a:r>
            <a:rPr kumimoji="1" lang="en-US" altLang="ja-JP" sz="1400">
              <a:latin typeface="ＭＳ ゴシック" pitchFamily="49" charset="-128"/>
              <a:ea typeface="ＭＳ ゴシック" pitchFamily="49" charset="-128"/>
            </a:rPr>
            <a:t>R06</a:t>
          </a:r>
          <a:r>
            <a:rPr kumimoji="1" lang="ja-JP" altLang="en-US" sz="1400">
              <a:latin typeface="ＭＳ ゴシック" pitchFamily="49" charset="-128"/>
              <a:ea typeface="ＭＳ ゴシック" pitchFamily="49" charset="-128"/>
            </a:rPr>
            <a:t>年度の数値としては、良好な数値であるが、町内公共施設の更新やインフラ整備等による地方債の増加に伴い、元利償還金は増加していく傾向にあり分子要因は増加傾向である。また、一部事務組合等でも町と同様、施設の更新による起債額の増加にともない負担金額も増加していく予定である。</a:t>
          </a:r>
        </a:p>
        <a:p>
          <a:r>
            <a:rPr kumimoji="1" lang="ja-JP" altLang="en-US" sz="1400">
              <a:latin typeface="ＭＳ ゴシック" pitchFamily="49" charset="-128"/>
              <a:ea typeface="ＭＳ ゴシック" pitchFamily="49" charset="-128"/>
            </a:rPr>
            <a:t>今後は公共施設等適正管理事業債等を有効に活用した公共施設の長寿命化など、実質公債費比率の上昇に気を付けていく必要がある。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群馬県邑楽町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将来負担比率は、算定当初からマイナスとなっており、</a:t>
          </a:r>
          <a:r>
            <a:rPr kumimoji="1" lang="en-US" altLang="ja-JP" sz="1400">
              <a:latin typeface="ＭＳ ゴシック" pitchFamily="49" charset="-128"/>
              <a:ea typeface="ＭＳ ゴシック" pitchFamily="49" charset="-128"/>
            </a:rPr>
            <a:t>R06</a:t>
          </a:r>
          <a:r>
            <a:rPr kumimoji="1" lang="ja-JP" altLang="en-US" sz="1400">
              <a:latin typeface="ＭＳ ゴシック" pitchFamily="49" charset="-128"/>
              <a:ea typeface="ＭＳ ゴシック" pitchFamily="49" charset="-128"/>
            </a:rPr>
            <a:t>年度についてもマイナスの状態を継続している。このため早期健全化基準の</a:t>
          </a:r>
          <a:r>
            <a:rPr kumimoji="1" lang="en-US" altLang="ja-JP" sz="1400">
              <a:latin typeface="ＭＳ ゴシック" pitchFamily="49" charset="-128"/>
              <a:ea typeface="ＭＳ ゴシック" pitchFamily="49" charset="-128"/>
            </a:rPr>
            <a:t>350.0%</a:t>
          </a:r>
          <a:r>
            <a:rPr kumimoji="1" lang="ja-JP" altLang="en-US" sz="1400">
              <a:latin typeface="ＭＳ ゴシック" pitchFamily="49" charset="-128"/>
              <a:ea typeface="ＭＳ ゴシック" pitchFamily="49" charset="-128"/>
            </a:rPr>
            <a:t>を下回っており、良好な状態である。</a:t>
          </a:r>
        </a:p>
        <a:p>
          <a:r>
            <a:rPr kumimoji="1" lang="ja-JP" altLang="en-US" sz="1400">
              <a:latin typeface="ＭＳ ゴシック" pitchFamily="49" charset="-128"/>
              <a:ea typeface="ＭＳ ゴシック" pitchFamily="49" charset="-128"/>
            </a:rPr>
            <a:t>しかし、将来負担額は地方債発行額の増加にともない上昇することも考えられ、充当可能財源である基金などの減少により分子がプラスとなる可能性も懸念される。</a:t>
          </a:r>
        </a:p>
        <a:p>
          <a:r>
            <a:rPr kumimoji="1" lang="ja-JP" altLang="en-US" sz="1400">
              <a:latin typeface="ＭＳ ゴシック" pitchFamily="49" charset="-128"/>
              <a:ea typeface="ＭＳ ゴシック" pitchFamily="49" charset="-128"/>
            </a:rPr>
            <a:t>今後も、現在の水準を保てるように起債額の抑制などを継続していく必要がある。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群馬県邑楽町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これは各基金において取崩額以上に積戻しができなかったことによる。町税等や普通交付税額が減少したことによることが要因と考えられる。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公共施設の老朽化対策、鶉土地区画整理事業の事業進捗など、必要経費の増加が考えられるため、財源の確保のための積立を行う予定である。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公共施設等整備基金：公共施設・道路、区画整理事業等において繰り出す基金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社会教育施設等整備基金：社会教育施設建設の財源に充てるための基金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ふるさと振興基金：地域づくりの推進に資するために繰り出す基金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地域福祉基金：高齢者等保健福祉増進事業の財源に充てるための基金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鶉土地区画整理事業基金：土地区画整理事業の財源に充てるための基金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公共施設等整備基金：今後の公共施設・道路、区画整理事業の財源に充てるために繰り出したことにより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6,900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ふるさと振興基金：地域づくりの推進に資するために繰り出したことにより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鶉土地区画整理事業基金：保留地処分金を積み立てたため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今後も公共施設の老朽化対策、社会教育施設の更新等に備えて、一定額を確保していく必要がある。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財源不足調整のために基金の取り崩しを行ったが、積み立てが上回ることが出来なかったため減少した。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大規模災害等不測の事態に対応するために、今後も現在の基金残高を確保していく。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償還額の補填のために基金の取り崩しを行い減少となった。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今後も地方債の償還額が増加することが見込まれるため、現在の基金残高を確保していく。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群馬県邑楽町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25,558
24,285
31.11
11,845,033
11,402,482
390,853
6,650,898
6,938,062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R05</a:t>
          </a:r>
          <a:r>
            <a:rPr kumimoji="1" lang="ja-JP" altLang="en-US" sz="1300">
              <a:latin typeface="ＭＳ Ｐゴシック" panose="020B0600070205080204" pitchFamily="50" charset="-128"/>
              <a:ea typeface="ＭＳ Ｐゴシック" panose="020B0600070205080204" pitchFamily="50" charset="-128"/>
            </a:rPr>
            <a:t>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ポイント上回り、類似団体平均からは</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ポイント上回っている。不交付団体に成るまではまだ相当の開きがある。個人住民税の増加は非常に難しい状態であるため、今後も歳出削減に取り組み、財政基盤の強化に努める。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170039</xdr:rowOff>
    </xdr:from>
    <xdr:to>
      <xdr:col>23</xdr:col>
      <xdr:colOff>133350</xdr:colOff>
      <xdr:row>42</xdr:row>
      <xdr:rowOff>11995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994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42</xdr:row>
      <xdr:rowOff>11995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143228</xdr:rowOff>
    </xdr:from>
    <xdr:to>
      <xdr:col>15</xdr:col>
      <xdr:colOff>82550</xdr:colOff>
      <xdr:row>41</xdr:row>
      <xdr:rowOff>170039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726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143228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458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135766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132645</xdr:rowOff>
    </xdr:from>
    <xdr:to>
      <xdr:col>19</xdr:col>
      <xdr:colOff>184150</xdr:colOff>
      <xdr:row>42</xdr:row>
      <xdr:rowOff>62795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92428</xdr:rowOff>
    </xdr:from>
    <xdr:to>
      <xdr:col>11</xdr:col>
      <xdr:colOff>82550</xdr:colOff>
      <xdr:row>42</xdr:row>
      <xdr:rowOff>22578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群馬県平均より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ポイント、全国平均より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ポイント、類似団体平均では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たのは、町税等や普通交付税額が減少し、経常一般財源収入額の割合が減少したこと、また人件費及び物件費の増加していることによる。人件費は給与改定による増加、物件費は主に物価高騰により増加している。事業の精査を行い、更なる経常経費の見直しを行っ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136948</xdr:rowOff>
    </xdr:from>
    <xdr:to>
      <xdr:col>23</xdr:col>
      <xdr:colOff>133350</xdr:colOff>
      <xdr:row>65</xdr:row>
      <xdr:rowOff>44873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66848"/>
          <a:ext cx="8382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163619</xdr:rowOff>
    </xdr:from>
    <xdr:to>
      <xdr:col>19</xdr:col>
      <xdr:colOff>133350</xdr:colOff>
      <xdr:row>62</xdr:row>
      <xdr:rowOff>136948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22069"/>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163619</xdr:rowOff>
    </xdr:from>
    <xdr:to>
      <xdr:col>15</xdr:col>
      <xdr:colOff>82550</xdr:colOff>
      <xdr:row>62</xdr:row>
      <xdr:rowOff>212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2206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212</xdr:rowOff>
    </xdr:from>
    <xdr:to>
      <xdr:col>11</xdr:col>
      <xdr:colOff>31750</xdr:colOff>
      <xdr:row>63</xdr:row>
      <xdr:rowOff>166581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30112"/>
          <a:ext cx="8890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165523</xdr:rowOff>
    </xdr:from>
    <xdr:to>
      <xdr:col>23</xdr:col>
      <xdr:colOff>184150</xdr:colOff>
      <xdr:row>65</xdr:row>
      <xdr:rowOff>95673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137600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86148</xdr:rowOff>
    </xdr:from>
    <xdr:to>
      <xdr:col>19</xdr:col>
      <xdr:colOff>184150</xdr:colOff>
      <xdr:row>63</xdr:row>
      <xdr:rowOff>16298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1075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02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112819</xdr:rowOff>
    </xdr:from>
    <xdr:to>
      <xdr:col>15</xdr:col>
      <xdr:colOff>133350</xdr:colOff>
      <xdr:row>62</xdr:row>
      <xdr:rowOff>42969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53146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120862</xdr:rowOff>
    </xdr:from>
    <xdr:to>
      <xdr:col>11</xdr:col>
      <xdr:colOff>82550</xdr:colOff>
      <xdr:row>62</xdr:row>
      <xdr:rowOff>51012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35789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115781</xdr:rowOff>
    </xdr:from>
    <xdr:to>
      <xdr:col>7</xdr:col>
      <xdr:colOff>31750</xdr:colOff>
      <xdr:row>64</xdr:row>
      <xdr:rowOff>45931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30708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下回り、順位も上位であるが、年々増加傾向である。正規職員数は横ばいであるが、会計年度任用職員は年々増加しており、保育園、幼稚園などでは今後も増加していく予定である。コスト意識を持った行政運営が求められ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65160</xdr:rowOff>
    </xdr:from>
    <xdr:to>
      <xdr:col>23</xdr:col>
      <xdr:colOff>133350</xdr:colOff>
      <xdr:row>83</xdr:row>
      <xdr:rowOff>54714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24060"/>
          <a:ext cx="838200" cy="16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20187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2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48423</xdr:rowOff>
    </xdr:from>
    <xdr:to>
      <xdr:col>19</xdr:col>
      <xdr:colOff>133350</xdr:colOff>
      <xdr:row>82</xdr:row>
      <xdr:rowOff>65160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07323"/>
          <a:ext cx="889000" cy="1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68959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7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43182</xdr:rowOff>
    </xdr:from>
    <xdr:to>
      <xdr:col>15</xdr:col>
      <xdr:colOff>82550</xdr:colOff>
      <xdr:row>82</xdr:row>
      <xdr:rowOff>48423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02082"/>
          <a:ext cx="889000" cy="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4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161344</xdr:rowOff>
    </xdr:from>
    <xdr:to>
      <xdr:col>11</xdr:col>
      <xdr:colOff>31750</xdr:colOff>
      <xdr:row>82</xdr:row>
      <xdr:rowOff>43182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48794"/>
          <a:ext cx="889000" cy="5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149333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57466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8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3914</xdr:rowOff>
    </xdr:from>
    <xdr:to>
      <xdr:col>23</xdr:col>
      <xdr:colOff>184150</xdr:colOff>
      <xdr:row>83</xdr:row>
      <xdr:rowOff>105514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3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20441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7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14360</xdr:rowOff>
    </xdr:from>
    <xdr:to>
      <xdr:col>19</xdr:col>
      <xdr:colOff>184150</xdr:colOff>
      <xdr:row>82</xdr:row>
      <xdr:rowOff>115960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126137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42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169073</xdr:rowOff>
    </xdr:from>
    <xdr:to>
      <xdr:col>15</xdr:col>
      <xdr:colOff>133350</xdr:colOff>
      <xdr:row>82</xdr:row>
      <xdr:rowOff>99223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5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109400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2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163832</xdr:rowOff>
    </xdr:from>
    <xdr:to>
      <xdr:col>11</xdr:col>
      <xdr:colOff>82550</xdr:colOff>
      <xdr:row>82</xdr:row>
      <xdr:rowOff>93982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5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104159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2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110544</xdr:rowOff>
    </xdr:from>
    <xdr:to>
      <xdr:col>7</xdr:col>
      <xdr:colOff>31750</xdr:colOff>
      <xdr:row>82</xdr:row>
      <xdr:rowOff>40694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9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50871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類似団体平均では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ポイント、全国町村平均では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ポイント上回っている。全国市平均とは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ポイント下回っている。</a:t>
          </a:r>
          <a:r>
            <a:rPr kumimoji="1" lang="en-US" altLang="ja-JP" sz="1300">
              <a:latin typeface="ＭＳ Ｐゴシック" panose="020B0600070205080204" pitchFamily="50" charset="-128"/>
              <a:ea typeface="ＭＳ Ｐゴシック" panose="020B0600070205080204" pitchFamily="50" charset="-128"/>
            </a:rPr>
            <a:t>R06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ポイント減少した。今後も町民の理解と支持が得られる給与制度の運用を図り、水準の適正化を維持していく。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88</xdr:row>
      <xdr:rowOff>40216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0716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40216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876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88</xdr:row>
      <xdr:rowOff>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473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87</xdr:row>
      <xdr:rowOff>131234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473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類似団体平均では</a:t>
          </a:r>
          <a:r>
            <a:rPr kumimoji="1" lang="en-US" altLang="ja-JP" sz="1300">
              <a:latin typeface="ＭＳ Ｐゴシック" panose="020B0600070205080204" pitchFamily="50" charset="-128"/>
              <a:ea typeface="ＭＳ Ｐゴシック" panose="020B0600070205080204" pitchFamily="50" charset="-128"/>
            </a:rPr>
            <a:t>0.44</a:t>
          </a:r>
          <a:r>
            <a:rPr kumimoji="1" lang="ja-JP" altLang="en-US" sz="1300">
              <a:latin typeface="ＭＳ Ｐゴシック" panose="020B0600070205080204" pitchFamily="50" charset="-128"/>
              <a:ea typeface="ＭＳ Ｐゴシック" panose="020B0600070205080204" pitchFamily="50" charset="-128"/>
            </a:rPr>
            <a:t>人、全国平均では</a:t>
          </a:r>
          <a:r>
            <a:rPr kumimoji="1" lang="en-US" altLang="ja-JP" sz="1300">
              <a:latin typeface="ＭＳ Ｐゴシック" panose="020B0600070205080204" pitchFamily="50" charset="-128"/>
              <a:ea typeface="ＭＳ Ｐゴシック" panose="020B0600070205080204" pitchFamily="50" charset="-128"/>
            </a:rPr>
            <a:t>0.94</a:t>
          </a:r>
          <a:r>
            <a:rPr kumimoji="1" lang="ja-JP" altLang="en-US" sz="1300">
              <a:latin typeface="ＭＳ Ｐゴシック" panose="020B0600070205080204" pitchFamily="50" charset="-128"/>
              <a:ea typeface="ＭＳ Ｐゴシック" panose="020B0600070205080204" pitchFamily="50" charset="-128"/>
            </a:rPr>
            <a:t>人、群馬県平均では</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人下回っている。</a:t>
          </a:r>
          <a:r>
            <a:rPr kumimoji="1" lang="en-US" altLang="ja-JP" sz="1300">
              <a:latin typeface="ＭＳ Ｐゴシック" panose="020B0600070205080204" pitchFamily="50" charset="-128"/>
              <a:ea typeface="ＭＳ Ｐゴシック" panose="020B0600070205080204" pitchFamily="50" charset="-128"/>
            </a:rPr>
            <a:t>R06</a:t>
          </a:r>
          <a:r>
            <a:rPr kumimoji="1" lang="ja-JP" altLang="en-US" sz="1300">
              <a:latin typeface="ＭＳ Ｐゴシック" panose="020B0600070205080204" pitchFamily="50" charset="-128"/>
              <a:ea typeface="ＭＳ Ｐゴシック" panose="020B0600070205080204" pitchFamily="50" charset="-128"/>
            </a:rPr>
            <a:t>年度は職員数が微増し、人口が微減であったため</a:t>
          </a:r>
          <a:r>
            <a:rPr kumimoji="1" lang="en-US" altLang="ja-JP" sz="1300">
              <a:latin typeface="ＭＳ Ｐゴシック" panose="020B0600070205080204" pitchFamily="50" charset="-128"/>
              <a:ea typeface="ＭＳ Ｐゴシック" panose="020B0600070205080204" pitchFamily="50" charset="-128"/>
            </a:rPr>
            <a:t>0.23</a:t>
          </a:r>
          <a:r>
            <a:rPr kumimoji="1" lang="ja-JP" altLang="en-US" sz="1300">
              <a:latin typeface="ＭＳ Ｐゴシック" panose="020B0600070205080204" pitchFamily="50" charset="-128"/>
              <a:ea typeface="ＭＳ Ｐゴシック" panose="020B0600070205080204" pitchFamily="50" charset="-128"/>
            </a:rPr>
            <a:t>ポイントの増となった。今後も適正な行政サービスを維持するため、類似団体平均などを考慮しつつ、職員の適正配置に努めていく。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33201</xdr:rowOff>
    </xdr:from>
    <xdr:to>
      <xdr:col>81</xdr:col>
      <xdr:colOff>44450</xdr:colOff>
      <xdr:row>61</xdr:row>
      <xdr:rowOff>72844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91651"/>
          <a:ext cx="8382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69958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8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14242</xdr:rowOff>
    </xdr:from>
    <xdr:to>
      <xdr:col>77</xdr:col>
      <xdr:colOff>44450</xdr:colOff>
      <xdr:row>61</xdr:row>
      <xdr:rowOff>33201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72692"/>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170180</xdr:rowOff>
    </xdr:from>
    <xdr:to>
      <xdr:col>72</xdr:col>
      <xdr:colOff>203200</xdr:colOff>
      <xdr:row>61</xdr:row>
      <xdr:rowOff>14242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57180"/>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161562</xdr:rowOff>
    </xdr:from>
    <xdr:to>
      <xdr:col>68</xdr:col>
      <xdr:colOff>152400</xdr:colOff>
      <xdr:row>60</xdr:row>
      <xdr:rowOff>170180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4856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156680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22044</xdr:rowOff>
    </xdr:from>
    <xdr:to>
      <xdr:col>81</xdr:col>
      <xdr:colOff>95250</xdr:colOff>
      <xdr:row>61</xdr:row>
      <xdr:rowOff>123644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8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38571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2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153851</xdr:rowOff>
    </xdr:from>
    <xdr:to>
      <xdr:col>77</xdr:col>
      <xdr:colOff>95250</xdr:colOff>
      <xdr:row>61</xdr:row>
      <xdr:rowOff>84001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94178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09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134892</xdr:rowOff>
    </xdr:from>
    <xdr:to>
      <xdr:col>73</xdr:col>
      <xdr:colOff>44450</xdr:colOff>
      <xdr:row>61</xdr:row>
      <xdr:rowOff>65042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75219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9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119380</xdr:rowOff>
    </xdr:from>
    <xdr:to>
      <xdr:col>68</xdr:col>
      <xdr:colOff>203200</xdr:colOff>
      <xdr:row>61</xdr:row>
      <xdr:rowOff>49530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59707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110762</xdr:rowOff>
    </xdr:from>
    <xdr:to>
      <xdr:col>64</xdr:col>
      <xdr:colOff>152400</xdr:colOff>
      <xdr:row>61</xdr:row>
      <xdr:rowOff>40912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9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51089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6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ポイント、群馬県平均共に</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ポイント上回っている。実質公債費比率は</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代を推移しているが、公共施設の長寿命化による起債額の増加は今後も継続していく事が予想される。計画的な起債額の検討が必要である。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40132</xdr:rowOff>
    </xdr:from>
    <xdr:to>
      <xdr:col>81</xdr:col>
      <xdr:colOff>44450</xdr:colOff>
      <xdr:row>40</xdr:row>
      <xdr:rowOff>59436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89813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59436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077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20828</xdr:rowOff>
    </xdr:from>
    <xdr:to>
      <xdr:col>72</xdr:col>
      <xdr:colOff>203200</xdr:colOff>
      <xdr:row>40</xdr:row>
      <xdr:rowOff>49784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8788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20828</xdr:rowOff>
    </xdr:from>
    <xdr:to>
      <xdr:col>68</xdr:col>
      <xdr:colOff>152400</xdr:colOff>
      <xdr:row>40</xdr:row>
      <xdr:rowOff>30480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8788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132859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1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8636</xdr:rowOff>
    </xdr:from>
    <xdr:to>
      <xdr:col>77</xdr:col>
      <xdr:colOff>95250</xdr:colOff>
      <xdr:row>40</xdr:row>
      <xdr:rowOff>110236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85361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141478</xdr:rowOff>
    </xdr:from>
    <xdr:to>
      <xdr:col>68</xdr:col>
      <xdr:colOff>203200</xdr:colOff>
      <xdr:row>40</xdr:row>
      <xdr:rowOff>71628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66057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に大規模な建設事業が少なかったために公債費負担が少ないこと、不採算の第三セクター等を抱えていないことなどにより、将来負担比率は低くなっている。後世への負担を少しでも軽減するため、予定されている土地区画整理事業や幹線道路の整備、教育施設等の施設整備などの事業を年次的、計画的に行い、引き続き財政の健全化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群馬県邑楽町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25,558
24,285
31.11
11,845,033
11,402,482
390,853
6,650,898
6,938,062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ポイント、全国平均より</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ポイント、群馬県平均より</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ポイント上回っている。</a:t>
          </a:r>
          <a:r>
            <a:rPr kumimoji="1" lang="en-US" altLang="ja-JP" sz="1300">
              <a:latin typeface="ＭＳ Ｐゴシック" panose="020B0600070205080204" pitchFamily="50" charset="-128"/>
              <a:ea typeface="ＭＳ Ｐゴシック" panose="020B0600070205080204" pitchFamily="50" charset="-128"/>
            </a:rPr>
            <a:t>R06</a:t>
          </a:r>
          <a:r>
            <a:rPr kumimoji="1" lang="ja-JP" altLang="en-US" sz="1300">
              <a:latin typeface="ＭＳ Ｐゴシック" panose="020B0600070205080204" pitchFamily="50" charset="-128"/>
              <a:ea typeface="ＭＳ Ｐゴシック" panose="020B0600070205080204" pitchFamily="50" charset="-128"/>
            </a:rPr>
            <a:t>年度は給与改定により会計年度任用職員も含めた職員全体の人件費が増加した。幼稚園、保育園、こども園、生涯学習施設など直営施設が多く、会計年度任用職員の人数が多いことも影響している。今後も適正な配置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168910</xdr:rowOff>
    </xdr:from>
    <xdr:to>
      <xdr:col>24</xdr:col>
      <xdr:colOff>25400</xdr:colOff>
      <xdr:row>40</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12560"/>
          <a:ext cx="8382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37</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211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123207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77470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21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123207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39</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820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30480</xdr:rowOff>
    </xdr:from>
    <xdr:to>
      <xdr:col>24</xdr:col>
      <xdr:colOff>76200</xdr:colOff>
      <xdr:row>40</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2557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118110</xdr:rowOff>
    </xdr:from>
    <xdr:to>
      <xdr:col>20</xdr:col>
      <xdr:colOff>38100</xdr:colOff>
      <xdr:row>38</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33037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ポイント、全国平均より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ポイント、群馬県平均より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ポイント下回っている。今後も、委託料等は増加傾向にあるため、増加していくことが予想されるため、事業の見直しなどを行い、経費削減に努める必要がある。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82550</xdr:rowOff>
    </xdr:from>
    <xdr:to>
      <xdr:col>82</xdr:col>
      <xdr:colOff>107950</xdr:colOff>
      <xdr:row>16</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543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82550</xdr:rowOff>
    </xdr:from>
    <xdr:to>
      <xdr:col>78</xdr:col>
      <xdr:colOff>69850</xdr:colOff>
      <xdr:row>16</xdr:row>
      <xdr:rowOff>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54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0</xdr:rowOff>
    </xdr:from>
    <xdr:to>
      <xdr:col>73</xdr:col>
      <xdr:colOff>180975</xdr:colOff>
      <xdr:row>16</xdr:row>
      <xdr:rowOff>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4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0</xdr:rowOff>
    </xdr:from>
    <xdr:to>
      <xdr:col>69</xdr:col>
      <xdr:colOff>92075</xdr:colOff>
      <xdr:row>16</xdr:row>
      <xdr:rowOff>101600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43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31750</xdr:rowOff>
    </xdr:from>
    <xdr:to>
      <xdr:col>78</xdr:col>
      <xdr:colOff>120650</xdr:colOff>
      <xdr:row>15</xdr:row>
      <xdr:rowOff>133350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143527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7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120650</xdr:rowOff>
    </xdr:from>
    <xdr:to>
      <xdr:col>74</xdr:col>
      <xdr:colOff>31750</xdr:colOff>
      <xdr:row>16</xdr:row>
      <xdr:rowOff>50800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120650</xdr:rowOff>
    </xdr:from>
    <xdr:to>
      <xdr:col>69</xdr:col>
      <xdr:colOff>142875</xdr:colOff>
      <xdr:row>16</xdr:row>
      <xdr:rowOff>50800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50800</xdr:rowOff>
    </xdr:from>
    <xdr:to>
      <xdr:col>65</xdr:col>
      <xdr:colOff>53975</xdr:colOff>
      <xdr:row>16</xdr:row>
      <xdr:rowOff>152400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ポイント上回っているが、全国平均より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ポイント、群馬県平均より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ポイント下回っている。扶助費は今後も増加傾向にあるが、優先度・必要度の検証を行い、経費の削減に努めながら、行政サービスの向上を図る必要がある。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86178</xdr:rowOff>
    </xdr:from>
    <xdr:to>
      <xdr:col>24</xdr:col>
      <xdr:colOff>25400</xdr:colOff>
      <xdr:row>58</xdr:row>
      <xdr:rowOff>45357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588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159657</xdr:rowOff>
    </xdr:from>
    <xdr:to>
      <xdr:col>19</xdr:col>
      <xdr:colOff>187325</xdr:colOff>
      <xdr:row>57</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608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159657</xdr:rowOff>
    </xdr:from>
    <xdr:to>
      <xdr:col>15</xdr:col>
      <xdr:colOff>98425</xdr:colOff>
      <xdr:row>57</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608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37193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77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166007</xdr:rowOff>
    </xdr:from>
    <xdr:to>
      <xdr:col>24</xdr:col>
      <xdr:colOff>76200</xdr:colOff>
      <xdr:row>58</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138084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35378</xdr:rowOff>
    </xdr:from>
    <xdr:to>
      <xdr:col>20</xdr:col>
      <xdr:colOff>38100</xdr:colOff>
      <xdr:row>57</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108857</xdr:rowOff>
    </xdr:from>
    <xdr:to>
      <xdr:col>15</xdr:col>
      <xdr:colOff>149225</xdr:colOff>
      <xdr:row>57</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23784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ポイント上回っているが、全国平均より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ポイント、群馬県平均より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ポイント下回っている。</a:t>
          </a:r>
          <a:r>
            <a:rPr kumimoji="1" lang="en-US" altLang="ja-JP" sz="1300">
              <a:latin typeface="ＭＳ Ｐゴシック" panose="020B0600070205080204" pitchFamily="50" charset="-128"/>
              <a:ea typeface="ＭＳ Ｐゴシック" panose="020B0600070205080204" pitchFamily="50" charset="-128"/>
            </a:rPr>
            <a:t>R06</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ポイント減少したが、下水道会計が特別会計から法適用の企業会計に移行し、繰出金でなく補助費に性質が変わったことで減少したことが大きい。</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59</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806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67327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95250</xdr:rowOff>
    </xdr:from>
    <xdr:to>
      <xdr:col>78</xdr:col>
      <xdr:colOff>69850</xdr:colOff>
      <xdr:row>59</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679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57</xdr:row>
      <xdr:rowOff>95250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67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95250</xdr:rowOff>
    </xdr:from>
    <xdr:to>
      <xdr:col>69</xdr:col>
      <xdr:colOff>92075</xdr:colOff>
      <xdr:row>58</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679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44450</xdr:rowOff>
    </xdr:from>
    <xdr:to>
      <xdr:col>74</xdr:col>
      <xdr:colOff>31750</xdr:colOff>
      <xdr:row>57</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44450</xdr:rowOff>
    </xdr:from>
    <xdr:to>
      <xdr:col>69</xdr:col>
      <xdr:colOff>142875</xdr:colOff>
      <xdr:row>57</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ポイント、全国平均より</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ポイント、群馬県平均より</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上回っている。これは、一部事務組合への負担金などが多額であることが主な要因である。特にごみ処理施設の更新に係る負担金の増加が大きい。引き続き、一部事務組合への経営努力の要請を行うとともに、町補助金等の見直しを継続し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101854</xdr:rowOff>
    </xdr:from>
    <xdr:to>
      <xdr:col>82</xdr:col>
      <xdr:colOff>107950</xdr:colOff>
      <xdr:row>38</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45504"/>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49293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101854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40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97282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22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38</xdr:row>
      <xdr:rowOff>8128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226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51054</xdr:rowOff>
    </xdr:from>
    <xdr:to>
      <xdr:col>78</xdr:col>
      <xdr:colOff>120650</xdr:colOff>
      <xdr:row>37</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128778</xdr:rowOff>
    </xdr:from>
    <xdr:to>
      <xdr:col>65</xdr:col>
      <xdr:colOff>53975</xdr:colOff>
      <xdr:row>38</xdr:row>
      <xdr:rowOff>58928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43705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ポイント、全国平均より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ポイント、群馬県平均より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今後も起債抑制を継続していく必要があるが、施設の大規模改修は喫緊の課題であり、投資的経費の増加が見込まれる。基金の計画的な利用とともに、将来を見据えた起債計画の策定が必要で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77</xdr:row>
      <xdr:rowOff>51563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170915"/>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122428</xdr:rowOff>
    </xdr:from>
    <xdr:to>
      <xdr:col>19</xdr:col>
      <xdr:colOff>187325</xdr:colOff>
      <xdr:row>76</xdr:row>
      <xdr:rowOff>140715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1526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94996</xdr:rowOff>
    </xdr:from>
    <xdr:to>
      <xdr:col>15</xdr:col>
      <xdr:colOff>98425</xdr:colOff>
      <xdr:row>76</xdr:row>
      <xdr:rowOff>122428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251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94996</xdr:rowOff>
    </xdr:from>
    <xdr:to>
      <xdr:col>11</xdr:col>
      <xdr:colOff>9525</xdr:colOff>
      <xdr:row>77</xdr:row>
      <xdr:rowOff>33274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251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144290</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71628</xdr:rowOff>
    </xdr:from>
    <xdr:to>
      <xdr:col>15</xdr:col>
      <xdr:colOff>149225</xdr:colOff>
      <xdr:row>77</xdr:row>
      <xdr:rowOff>1778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11955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44196</xdr:rowOff>
    </xdr:from>
    <xdr:to>
      <xdr:col>11</xdr:col>
      <xdr:colOff>60325</xdr:colOff>
      <xdr:row>76</xdr:row>
      <xdr:rowOff>145796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155973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68851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ポイント、全国平均より</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ポイント、群馬県平均より</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ポイント上回っている。</a:t>
          </a:r>
          <a:r>
            <a:rPr kumimoji="1" lang="en-US" altLang="ja-JP" sz="1300">
              <a:latin typeface="ＭＳ Ｐゴシック" panose="020B0600070205080204" pitchFamily="50" charset="-128"/>
              <a:ea typeface="ＭＳ Ｐゴシック" panose="020B0600070205080204" pitchFamily="50" charset="-128"/>
            </a:rPr>
            <a:t>R06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ポイント増加となったが、主な要因は人件費、補助費、扶助費の増加が考えられる。会計年度任用職員の適正配置、一部事務組合への負担金の抑制など継続的に努めていく必要がある。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30987</xdr:rowOff>
    </xdr:from>
    <xdr:to>
      <xdr:col>82</xdr:col>
      <xdr:colOff>107950</xdr:colOff>
      <xdr:row>80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04087"/>
          <a:ext cx="838200" cy="43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78</xdr:row>
      <xdr:rowOff>30987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48639"/>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77</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248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79</xdr:row>
      <xdr:rowOff>56135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71500"/>
          <a:ext cx="889000" cy="3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76200</xdr:rowOff>
    </xdr:from>
    <xdr:to>
      <xdr:col>82</xdr:col>
      <xdr:colOff>158750</xdr:colOff>
      <xdr:row>81</xdr:row>
      <xdr:rowOff>6350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156227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151637</xdr:rowOff>
    </xdr:from>
    <xdr:to>
      <xdr:col>78</xdr:col>
      <xdr:colOff>120650</xdr:colOff>
      <xdr:row>78</xdr:row>
      <xdr:rowOff>81787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66564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5335</xdr:rowOff>
    </xdr:from>
    <xdr:to>
      <xdr:col>65</xdr:col>
      <xdr:colOff>53975</xdr:colOff>
      <xdr:row>79</xdr:row>
      <xdr:rowOff>106935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91712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群馬県邑楽町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27570</xdr:rowOff>
    </xdr:from>
    <xdr:to>
      <xdr:col>29</xdr:col>
      <xdr:colOff>127000</xdr:colOff>
      <xdr:row>18</xdr:row>
      <xdr:rowOff>47817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89845"/>
          <a:ext cx="647700" cy="191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38736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0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47817</xdr:rowOff>
    </xdr:from>
    <xdr:to>
      <xdr:col>26</xdr:col>
      <xdr:colOff>50800</xdr:colOff>
      <xdr:row>18</xdr:row>
      <xdr:rowOff>81895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81542"/>
          <a:ext cx="698500" cy="34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104075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94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68163</xdr:rowOff>
    </xdr:from>
    <xdr:to>
      <xdr:col>22</xdr:col>
      <xdr:colOff>114300</xdr:colOff>
      <xdr:row>18</xdr:row>
      <xdr:rowOff>81895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01888"/>
          <a:ext cx="698500" cy="13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68163</xdr:rowOff>
    </xdr:from>
    <xdr:to>
      <xdr:col>18</xdr:col>
      <xdr:colOff>177800</xdr:colOff>
      <xdr:row>18</xdr:row>
      <xdr:rowOff>112446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01888"/>
          <a:ext cx="698500" cy="44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148220</xdr:rowOff>
    </xdr:from>
    <xdr:to>
      <xdr:col>29</xdr:col>
      <xdr:colOff>177800</xdr:colOff>
      <xdr:row>17</xdr:row>
      <xdr:rowOff>78370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39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164747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84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168467</xdr:rowOff>
    </xdr:from>
    <xdr:to>
      <xdr:col>26</xdr:col>
      <xdr:colOff>101600</xdr:colOff>
      <xdr:row>18</xdr:row>
      <xdr:rowOff>98617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30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83394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17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31095</xdr:rowOff>
    </xdr:from>
    <xdr:to>
      <xdr:col>22</xdr:col>
      <xdr:colOff>165100</xdr:colOff>
      <xdr:row>18</xdr:row>
      <xdr:rowOff>132695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64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142872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17363</xdr:rowOff>
    </xdr:from>
    <xdr:to>
      <xdr:col>19</xdr:col>
      <xdr:colOff>38100</xdr:colOff>
      <xdr:row>18</xdr:row>
      <xdr:rowOff>118963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51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129140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1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61646</xdr:rowOff>
    </xdr:from>
    <xdr:to>
      <xdr:col>15</xdr:col>
      <xdr:colOff>101600</xdr:colOff>
      <xdr:row>18</xdr:row>
      <xdr:rowOff>163246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95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1973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64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18480</xdr:rowOff>
    </xdr:from>
    <xdr:to>
      <xdr:col>29</xdr:col>
      <xdr:colOff>127000</xdr:colOff>
      <xdr:row>37</xdr:row>
      <xdr:rowOff>22530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143180"/>
          <a:ext cx="647700" cy="4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130298</xdr:rowOff>
    </xdr:from>
    <xdr:to>
      <xdr:col>26</xdr:col>
      <xdr:colOff>50800</xdr:colOff>
      <xdr:row>37</xdr:row>
      <xdr:rowOff>18480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083548"/>
          <a:ext cx="698500" cy="59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181609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791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130298</xdr:rowOff>
    </xdr:from>
    <xdr:to>
      <xdr:col>22</xdr:col>
      <xdr:colOff>114300</xdr:colOff>
      <xdr:row>37</xdr:row>
      <xdr:rowOff>2903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083548"/>
          <a:ext cx="698500" cy="44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2903</xdr:rowOff>
    </xdr:from>
    <xdr:to>
      <xdr:col>18</xdr:col>
      <xdr:colOff>177800</xdr:colOff>
      <xdr:row>37</xdr:row>
      <xdr:rowOff>74063</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127603"/>
          <a:ext cx="698500" cy="71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143180</xdr:rowOff>
    </xdr:from>
    <xdr:to>
      <xdr:col>29</xdr:col>
      <xdr:colOff>177800</xdr:colOff>
      <xdr:row>37</xdr:row>
      <xdr:rowOff>73330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096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115257</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0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139130</xdr:rowOff>
    </xdr:from>
    <xdr:to>
      <xdr:col>26</xdr:col>
      <xdr:colOff>101600</xdr:colOff>
      <xdr:row>37</xdr:row>
      <xdr:rowOff>69280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092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54057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7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79498</xdr:rowOff>
    </xdr:from>
    <xdr:to>
      <xdr:col>22</xdr:col>
      <xdr:colOff>165100</xdr:colOff>
      <xdr:row>37</xdr:row>
      <xdr:rowOff>9648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032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191275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80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123553</xdr:rowOff>
    </xdr:from>
    <xdr:to>
      <xdr:col>19</xdr:col>
      <xdr:colOff>38100</xdr:colOff>
      <xdr:row>37</xdr:row>
      <xdr:rowOff>53703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076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235330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84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23263</xdr:rowOff>
    </xdr:from>
    <xdr:to>
      <xdr:col>15</xdr:col>
      <xdr:colOff>101600</xdr:colOff>
      <xdr:row>37</xdr:row>
      <xdr:rowOff>124863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147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306490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91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群馬県邑楽町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25,558
24,285
31.11
11,845,033
11,402,482
390,853
6,650,898
6,938,062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93161</xdr:rowOff>
    </xdr:from>
    <xdr:to>
      <xdr:col>24</xdr:col>
      <xdr:colOff>63500</xdr:colOff>
      <xdr:row>37</xdr:row>
      <xdr:rowOff>116116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65361"/>
          <a:ext cx="838200" cy="19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116116</xdr:rowOff>
    </xdr:from>
    <xdr:to>
      <xdr:col>19</xdr:col>
      <xdr:colOff>177800</xdr:colOff>
      <xdr:row>38</xdr:row>
      <xdr:rowOff>3187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59766"/>
          <a:ext cx="889000" cy="5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99890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158636</xdr:rowOff>
    </xdr:from>
    <xdr:to>
      <xdr:col>15</xdr:col>
      <xdr:colOff>50800</xdr:colOff>
      <xdr:row>38</xdr:row>
      <xdr:rowOff>3187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02286"/>
          <a:ext cx="889000" cy="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143553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158636</xdr:rowOff>
    </xdr:from>
    <xdr:to>
      <xdr:col>10</xdr:col>
      <xdr:colOff>114300</xdr:colOff>
      <xdr:row>38</xdr:row>
      <xdr:rowOff>25305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02286"/>
          <a:ext cx="889000" cy="3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153801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71315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4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42361</xdr:rowOff>
    </xdr:from>
    <xdr:to>
      <xdr:col>24</xdr:col>
      <xdr:colOff>114300</xdr:colOff>
      <xdr:row>36</xdr:row>
      <xdr:rowOff>143961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1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65238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6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65316</xdr:rowOff>
    </xdr:from>
    <xdr:to>
      <xdr:col>20</xdr:col>
      <xdr:colOff>38100</xdr:colOff>
      <xdr:row>37</xdr:row>
      <xdr:rowOff>166916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0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158043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0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123838</xdr:rowOff>
    </xdr:from>
    <xdr:to>
      <xdr:col>15</xdr:col>
      <xdr:colOff>101600</xdr:colOff>
      <xdr:row>38</xdr:row>
      <xdr:rowOff>53987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674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45114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6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107836</xdr:rowOff>
    </xdr:from>
    <xdr:to>
      <xdr:col>10</xdr:col>
      <xdr:colOff>165100</xdr:colOff>
      <xdr:row>38</xdr:row>
      <xdr:rowOff>37985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514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29113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4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145955</xdr:rowOff>
    </xdr:from>
    <xdr:to>
      <xdr:col>6</xdr:col>
      <xdr:colOff>38100</xdr:colOff>
      <xdr:row>38</xdr:row>
      <xdr:rowOff>76105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8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67232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8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61900</xdr:rowOff>
    </xdr:from>
    <xdr:to>
      <xdr:col>24</xdr:col>
      <xdr:colOff>63500</xdr:colOff>
      <xdr:row>57</xdr:row>
      <xdr:rowOff>127356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34550"/>
          <a:ext cx="838200" cy="6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82059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104166</xdr:rowOff>
    </xdr:from>
    <xdr:to>
      <xdr:col>19</xdr:col>
      <xdr:colOff>177800</xdr:colOff>
      <xdr:row>57</xdr:row>
      <xdr:rowOff>127356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76816"/>
          <a:ext cx="889000" cy="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104166</xdr:rowOff>
    </xdr:from>
    <xdr:to>
      <xdr:col>15</xdr:col>
      <xdr:colOff>50800</xdr:colOff>
      <xdr:row>57</xdr:row>
      <xdr:rowOff>125413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76816"/>
          <a:ext cx="889000" cy="2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125413</xdr:rowOff>
    </xdr:from>
    <xdr:to>
      <xdr:col>10</xdr:col>
      <xdr:colOff>114300</xdr:colOff>
      <xdr:row>57</xdr:row>
      <xdr:rowOff>163513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8063"/>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11100</xdr:rowOff>
    </xdr:from>
    <xdr:to>
      <xdr:col>24</xdr:col>
      <xdr:colOff>114300</xdr:colOff>
      <xdr:row>57</xdr:row>
      <xdr:rowOff>112700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97477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76556</xdr:rowOff>
    </xdr:from>
    <xdr:to>
      <xdr:col>20</xdr:col>
      <xdr:colOff>38100</xdr:colOff>
      <xdr:row>58</xdr:row>
      <xdr:rowOff>6706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169283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53366</xdr:rowOff>
    </xdr:from>
    <xdr:to>
      <xdr:col>15</xdr:col>
      <xdr:colOff>101600</xdr:colOff>
      <xdr:row>57</xdr:row>
      <xdr:rowOff>154966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2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146093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1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74613</xdr:rowOff>
    </xdr:from>
    <xdr:to>
      <xdr:col>10</xdr:col>
      <xdr:colOff>165100</xdr:colOff>
      <xdr:row>58</xdr:row>
      <xdr:rowOff>4763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167340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3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112713</xdr:rowOff>
    </xdr:from>
    <xdr:to>
      <xdr:col>6</xdr:col>
      <xdr:colOff>38100</xdr:colOff>
      <xdr:row>58</xdr:row>
      <xdr:rowOff>42863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33990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91980</xdr:rowOff>
    </xdr:from>
    <xdr:to>
      <xdr:col>24</xdr:col>
      <xdr:colOff>63500</xdr:colOff>
      <xdr:row>76</xdr:row>
      <xdr:rowOff>160731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22180"/>
          <a:ext cx="838200" cy="6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160731</xdr:rowOff>
    </xdr:from>
    <xdr:to>
      <xdr:col>19</xdr:col>
      <xdr:colOff>177800</xdr:colOff>
      <xdr:row>77</xdr:row>
      <xdr:rowOff>42659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90931"/>
          <a:ext cx="889000" cy="5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40545</xdr:rowOff>
    </xdr:from>
    <xdr:to>
      <xdr:col>15</xdr:col>
      <xdr:colOff>50800</xdr:colOff>
      <xdr:row>77</xdr:row>
      <xdr:rowOff>42659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42195"/>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40545</xdr:rowOff>
    </xdr:from>
    <xdr:to>
      <xdr:col>10</xdr:col>
      <xdr:colOff>114300</xdr:colOff>
      <xdr:row>77</xdr:row>
      <xdr:rowOff>45346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42195"/>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41180</xdr:rowOff>
    </xdr:from>
    <xdr:to>
      <xdr:col>24</xdr:col>
      <xdr:colOff>114300</xdr:colOff>
      <xdr:row>76</xdr:row>
      <xdr:rowOff>142780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19607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4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109931</xdr:rowOff>
    </xdr:from>
    <xdr:to>
      <xdr:col>20</xdr:col>
      <xdr:colOff>38100</xdr:colOff>
      <xdr:row>77</xdr:row>
      <xdr:rowOff>40081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4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31208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3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163309</xdr:rowOff>
    </xdr:from>
    <xdr:to>
      <xdr:col>15</xdr:col>
      <xdr:colOff>101600</xdr:colOff>
      <xdr:row>77</xdr:row>
      <xdr:rowOff>93459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9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84586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8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161195</xdr:rowOff>
    </xdr:from>
    <xdr:to>
      <xdr:col>10</xdr:col>
      <xdr:colOff>165100</xdr:colOff>
      <xdr:row>77</xdr:row>
      <xdr:rowOff>91345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82472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165996</xdr:rowOff>
    </xdr:from>
    <xdr:to>
      <xdr:col>6</xdr:col>
      <xdr:colOff>38100</xdr:colOff>
      <xdr:row>77</xdr:row>
      <xdr:rowOff>96146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9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87273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8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26037</xdr:rowOff>
    </xdr:from>
    <xdr:to>
      <xdr:col>24</xdr:col>
      <xdr:colOff>63500</xdr:colOff>
      <xdr:row>97</xdr:row>
      <xdr:rowOff>167312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56687"/>
          <a:ext cx="838200" cy="1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6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167312</xdr:rowOff>
    </xdr:from>
    <xdr:to>
      <xdr:col>19</xdr:col>
      <xdr:colOff>177800</xdr:colOff>
      <xdr:row>98</xdr:row>
      <xdr:rowOff>162151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97962"/>
          <a:ext cx="889000" cy="16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117379</xdr:rowOff>
    </xdr:from>
    <xdr:to>
      <xdr:col>15</xdr:col>
      <xdr:colOff>50800</xdr:colOff>
      <xdr:row>98</xdr:row>
      <xdr:rowOff>162151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48029"/>
          <a:ext cx="889000" cy="21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54029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117379</xdr:rowOff>
    </xdr:from>
    <xdr:to>
      <xdr:col>10</xdr:col>
      <xdr:colOff>114300</xdr:colOff>
      <xdr:row>99</xdr:row>
      <xdr:rowOff>136923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48029"/>
          <a:ext cx="889000" cy="36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19069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0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28474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5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146687</xdr:rowOff>
    </xdr:from>
    <xdr:to>
      <xdr:col>24</xdr:col>
      <xdr:colOff>114300</xdr:colOff>
      <xdr:row>97</xdr:row>
      <xdr:rowOff>76837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0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125114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116512</xdr:rowOff>
    </xdr:from>
    <xdr:to>
      <xdr:col>20</xdr:col>
      <xdr:colOff>38100</xdr:colOff>
      <xdr:row>98</xdr:row>
      <xdr:rowOff>46662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4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37789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3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111351</xdr:rowOff>
    </xdr:from>
    <xdr:to>
      <xdr:col>15</xdr:col>
      <xdr:colOff>101600</xdr:colOff>
      <xdr:row>99</xdr:row>
      <xdr:rowOff>41501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91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32628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70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66579</xdr:rowOff>
    </xdr:from>
    <xdr:to>
      <xdr:col>10</xdr:col>
      <xdr:colOff>165100</xdr:colOff>
      <xdr:row>97</xdr:row>
      <xdr:rowOff>168179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9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159306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8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86123</xdr:rowOff>
    </xdr:from>
    <xdr:to>
      <xdr:col>6</xdr:col>
      <xdr:colOff>38100</xdr:colOff>
      <xdr:row>100</xdr:row>
      <xdr:rowOff>16273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705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7400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15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147573</xdr:rowOff>
    </xdr:from>
    <xdr:to>
      <xdr:col>55</xdr:col>
      <xdr:colOff>0</xdr:colOff>
      <xdr:row>36</xdr:row>
      <xdr:rowOff>161207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319773"/>
          <a:ext cx="838200" cy="1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161207</xdr:rowOff>
    </xdr:from>
    <xdr:to>
      <xdr:col>50</xdr:col>
      <xdr:colOff>114300</xdr:colOff>
      <xdr:row>36</xdr:row>
      <xdr:rowOff>165290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333407"/>
          <a:ext cx="889000" cy="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165290</xdr:rowOff>
    </xdr:from>
    <xdr:to>
      <xdr:col>45</xdr:col>
      <xdr:colOff>177800</xdr:colOff>
      <xdr:row>37</xdr:row>
      <xdr:rowOff>61203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37490"/>
          <a:ext cx="889000" cy="6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134419</xdr:rowOff>
    </xdr:from>
    <xdr:to>
      <xdr:col>41</xdr:col>
      <xdr:colOff>50800</xdr:colOff>
      <xdr:row>37</xdr:row>
      <xdr:rowOff>61203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963719"/>
          <a:ext cx="889000" cy="44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96773</xdr:rowOff>
    </xdr:from>
    <xdr:to>
      <xdr:col>55</xdr:col>
      <xdr:colOff>50800</xdr:colOff>
      <xdr:row>37</xdr:row>
      <xdr:rowOff>26923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75200</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4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110407</xdr:rowOff>
    </xdr:from>
    <xdr:to>
      <xdr:col>50</xdr:col>
      <xdr:colOff>165100</xdr:colOff>
      <xdr:row>37</xdr:row>
      <xdr:rowOff>40557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8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31684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37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114490</xdr:rowOff>
    </xdr:from>
    <xdr:to>
      <xdr:col>46</xdr:col>
      <xdr:colOff>38100</xdr:colOff>
      <xdr:row>37</xdr:row>
      <xdr:rowOff>44640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35767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7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10403</xdr:rowOff>
    </xdr:from>
    <xdr:to>
      <xdr:col>41</xdr:col>
      <xdr:colOff>101600</xdr:colOff>
      <xdr:row>37</xdr:row>
      <xdr:rowOff>112003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5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103130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83619</xdr:rowOff>
    </xdr:from>
    <xdr:to>
      <xdr:col>36</xdr:col>
      <xdr:colOff>165100</xdr:colOff>
      <xdr:row>35</xdr:row>
      <xdr:rowOff>13769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91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4896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005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10663</xdr:rowOff>
    </xdr:from>
    <xdr:to>
      <xdr:col>55</xdr:col>
      <xdr:colOff>0</xdr:colOff>
      <xdr:row>57</xdr:row>
      <xdr:rowOff>134534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783313"/>
          <a:ext cx="838200" cy="12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66068</xdr:rowOff>
    </xdr:from>
    <xdr:to>
      <xdr:col>50</xdr:col>
      <xdr:colOff>114300</xdr:colOff>
      <xdr:row>57</xdr:row>
      <xdr:rowOff>134534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838718"/>
          <a:ext cx="889000" cy="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66068</xdr:rowOff>
    </xdr:from>
    <xdr:to>
      <xdr:col>45</xdr:col>
      <xdr:colOff>177800</xdr:colOff>
      <xdr:row>57</xdr:row>
      <xdr:rowOff>72606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838718"/>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52154</xdr:rowOff>
    </xdr:from>
    <xdr:to>
      <xdr:col>41</xdr:col>
      <xdr:colOff>50800</xdr:colOff>
      <xdr:row>57</xdr:row>
      <xdr:rowOff>72606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824804"/>
          <a:ext cx="889000" cy="2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131313</xdr:rowOff>
    </xdr:from>
    <xdr:to>
      <xdr:col>55</xdr:col>
      <xdr:colOff>50800</xdr:colOff>
      <xdr:row>57</xdr:row>
      <xdr:rowOff>61463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3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109740</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1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83734</xdr:rowOff>
    </xdr:from>
    <xdr:to>
      <xdr:col>50</xdr:col>
      <xdr:colOff>165100</xdr:colOff>
      <xdr:row>58</xdr:row>
      <xdr:rowOff>13884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5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4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15268</xdr:rowOff>
    </xdr:from>
    <xdr:to>
      <xdr:col>46</xdr:col>
      <xdr:colOff>38100</xdr:colOff>
      <xdr:row>57</xdr:row>
      <xdr:rowOff>116868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8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107995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8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21806</xdr:rowOff>
    </xdr:from>
    <xdr:to>
      <xdr:col>41</xdr:col>
      <xdr:colOff>101600</xdr:colOff>
      <xdr:row>57</xdr:row>
      <xdr:rowOff>123406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9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114533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8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1354</xdr:rowOff>
    </xdr:from>
    <xdr:to>
      <xdr:col>36</xdr:col>
      <xdr:colOff>165100</xdr:colOff>
      <xdr:row>57</xdr:row>
      <xdr:rowOff>102954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7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94081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6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86175</xdr:rowOff>
    </xdr:from>
    <xdr:to>
      <xdr:col>55</xdr:col>
      <xdr:colOff>0</xdr:colOff>
      <xdr:row>78</xdr:row>
      <xdr:rowOff>160317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287825"/>
          <a:ext cx="838200" cy="24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112916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1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75735</xdr:rowOff>
    </xdr:from>
    <xdr:to>
      <xdr:col>50</xdr:col>
      <xdr:colOff>114300</xdr:colOff>
      <xdr:row>78</xdr:row>
      <xdr:rowOff>160317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448835"/>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75735</xdr:rowOff>
    </xdr:from>
    <xdr:to>
      <xdr:col>45</xdr:col>
      <xdr:colOff>177800</xdr:colOff>
      <xdr:row>78</xdr:row>
      <xdr:rowOff>82921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48835"/>
          <a:ext cx="889000" cy="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19986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82921</xdr:rowOff>
    </xdr:from>
    <xdr:to>
      <xdr:col>41</xdr:col>
      <xdr:colOff>50800</xdr:colOff>
      <xdr:row>78</xdr:row>
      <xdr:rowOff>128521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56021"/>
          <a:ext cx="889000" cy="4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160182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35375</xdr:rowOff>
    </xdr:from>
    <xdr:to>
      <xdr:col>55</xdr:col>
      <xdr:colOff>50800</xdr:colOff>
      <xdr:row>77</xdr:row>
      <xdr:rowOff>136975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58252</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08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109517</xdr:rowOff>
    </xdr:from>
    <xdr:to>
      <xdr:col>50</xdr:col>
      <xdr:colOff>165100</xdr:colOff>
      <xdr:row>79</xdr:row>
      <xdr:rowOff>39667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8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30794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24935</xdr:rowOff>
    </xdr:from>
    <xdr:to>
      <xdr:col>46</xdr:col>
      <xdr:colOff>38100</xdr:colOff>
      <xdr:row>78</xdr:row>
      <xdr:rowOff>126535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9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143062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17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32121</xdr:rowOff>
    </xdr:from>
    <xdr:to>
      <xdr:col>41</xdr:col>
      <xdr:colOff>101600</xdr:colOff>
      <xdr:row>78</xdr:row>
      <xdr:rowOff>133721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0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150248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18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77721</xdr:rowOff>
    </xdr:from>
    <xdr:to>
      <xdr:col>36</xdr:col>
      <xdr:colOff>165100</xdr:colOff>
      <xdr:row>79</xdr:row>
      <xdr:rowOff>7871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5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170448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54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133311</xdr:rowOff>
    </xdr:from>
    <xdr:to>
      <xdr:col>55</xdr:col>
      <xdr:colOff>0</xdr:colOff>
      <xdr:row>98</xdr:row>
      <xdr:rowOff>26936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763961"/>
          <a:ext cx="838200" cy="6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109601</xdr:rowOff>
    </xdr:from>
    <xdr:to>
      <xdr:col>50</xdr:col>
      <xdr:colOff>114300</xdr:colOff>
      <xdr:row>97</xdr:row>
      <xdr:rowOff>133311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40251"/>
          <a:ext cx="889000" cy="2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109601</xdr:rowOff>
    </xdr:from>
    <xdr:to>
      <xdr:col>45</xdr:col>
      <xdr:colOff>177800</xdr:colOff>
      <xdr:row>97</xdr:row>
      <xdr:rowOff>117170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40251"/>
          <a:ext cx="889000" cy="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9703</xdr:rowOff>
    </xdr:from>
    <xdr:to>
      <xdr:col>41</xdr:col>
      <xdr:colOff>50800</xdr:colOff>
      <xdr:row>97</xdr:row>
      <xdr:rowOff>117170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640353"/>
          <a:ext cx="889000" cy="10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3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147586</xdr:rowOff>
    </xdr:from>
    <xdr:to>
      <xdr:col>55</xdr:col>
      <xdr:colOff>50800</xdr:colOff>
      <xdr:row>98</xdr:row>
      <xdr:rowOff>77736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7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126013</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5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82511</xdr:rowOff>
    </xdr:from>
    <xdr:to>
      <xdr:col>50</xdr:col>
      <xdr:colOff>165100</xdr:colOff>
      <xdr:row>98</xdr:row>
      <xdr:rowOff>12661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1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3788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8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58801</xdr:rowOff>
    </xdr:from>
    <xdr:to>
      <xdr:col>46</xdr:col>
      <xdr:colOff>38100</xdr:colOff>
      <xdr:row>97</xdr:row>
      <xdr:rowOff>160401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8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151528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78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66370</xdr:rowOff>
    </xdr:from>
    <xdr:to>
      <xdr:col>41</xdr:col>
      <xdr:colOff>101600</xdr:colOff>
      <xdr:row>97</xdr:row>
      <xdr:rowOff>167970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159097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8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130353</xdr:rowOff>
    </xdr:from>
    <xdr:to>
      <xdr:col>36</xdr:col>
      <xdr:colOff>165100</xdr:colOff>
      <xdr:row>97</xdr:row>
      <xdr:rowOff>60503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8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51630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6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155684</xdr:rowOff>
    </xdr:from>
    <xdr:to>
      <xdr:col>85</xdr:col>
      <xdr:colOff>127000</xdr:colOff>
      <xdr:row>75</xdr:row>
      <xdr:rowOff>167303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014434"/>
          <a:ext cx="838200" cy="1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57504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4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167266</xdr:rowOff>
    </xdr:from>
    <xdr:to>
      <xdr:col>81</xdr:col>
      <xdr:colOff>50800</xdr:colOff>
      <xdr:row>75</xdr:row>
      <xdr:rowOff>167303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026016"/>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131951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6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167266</xdr:rowOff>
    </xdr:from>
    <xdr:to>
      <xdr:col>76</xdr:col>
      <xdr:colOff>114300</xdr:colOff>
      <xdr:row>76</xdr:row>
      <xdr:rowOff>11742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026016"/>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11742</xdr:rowOff>
    </xdr:from>
    <xdr:to>
      <xdr:col>71</xdr:col>
      <xdr:colOff>177800</xdr:colOff>
      <xdr:row>76</xdr:row>
      <xdr:rowOff>26867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041942"/>
          <a:ext cx="8890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149096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31386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104883</xdr:rowOff>
    </xdr:from>
    <xdr:to>
      <xdr:col>85</xdr:col>
      <xdr:colOff>177800</xdr:colOff>
      <xdr:row>76</xdr:row>
      <xdr:rowOff>35034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9636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83310</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94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116504</xdr:rowOff>
    </xdr:from>
    <xdr:to>
      <xdr:col>81</xdr:col>
      <xdr:colOff>101600</xdr:colOff>
      <xdr:row>76</xdr:row>
      <xdr:rowOff>46655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9752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37780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06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116465</xdr:rowOff>
    </xdr:from>
    <xdr:to>
      <xdr:col>76</xdr:col>
      <xdr:colOff>165100</xdr:colOff>
      <xdr:row>76</xdr:row>
      <xdr:rowOff>46614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75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37743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0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132391</xdr:rowOff>
    </xdr:from>
    <xdr:to>
      <xdr:col>72</xdr:col>
      <xdr:colOff>38100</xdr:colOff>
      <xdr:row>76</xdr:row>
      <xdr:rowOff>62542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911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53669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08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147517</xdr:rowOff>
    </xdr:from>
    <xdr:to>
      <xdr:col>67</xdr:col>
      <xdr:colOff>101600</xdr:colOff>
      <xdr:row>76</xdr:row>
      <xdr:rowOff>77667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0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68794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09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107934</xdr:rowOff>
    </xdr:from>
    <xdr:to>
      <xdr:col>85</xdr:col>
      <xdr:colOff>127000</xdr:colOff>
      <xdr:row>98</xdr:row>
      <xdr:rowOff>25684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738584"/>
          <a:ext cx="838200" cy="8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55366</xdr:rowOff>
    </xdr:from>
    <xdr:to>
      <xdr:col>81</xdr:col>
      <xdr:colOff>50800</xdr:colOff>
      <xdr:row>97</xdr:row>
      <xdr:rowOff>107934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686016"/>
          <a:ext cx="889000" cy="5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55366</xdr:rowOff>
    </xdr:from>
    <xdr:to>
      <xdr:col>76</xdr:col>
      <xdr:colOff>114300</xdr:colOff>
      <xdr:row>97</xdr:row>
      <xdr:rowOff>67275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686016"/>
          <a:ext cx="889000" cy="1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47342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4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67275</xdr:rowOff>
    </xdr:from>
    <xdr:to>
      <xdr:col>71</xdr:col>
      <xdr:colOff>177800</xdr:colOff>
      <xdr:row>98</xdr:row>
      <xdr:rowOff>17915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697925"/>
          <a:ext cx="889000" cy="12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46790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104886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146334</xdr:rowOff>
    </xdr:from>
    <xdr:to>
      <xdr:col>85</xdr:col>
      <xdr:colOff>177800</xdr:colOff>
      <xdr:row>98</xdr:row>
      <xdr:rowOff>76484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7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110990</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4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57134</xdr:rowOff>
    </xdr:from>
    <xdr:to>
      <xdr:col>81</xdr:col>
      <xdr:colOff>101600</xdr:colOff>
      <xdr:row>97</xdr:row>
      <xdr:rowOff>158734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8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3811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6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4566</xdr:rowOff>
    </xdr:from>
    <xdr:to>
      <xdr:col>76</xdr:col>
      <xdr:colOff>165100</xdr:colOff>
      <xdr:row>97</xdr:row>
      <xdr:rowOff>106166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6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122693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1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16475</xdr:rowOff>
    </xdr:from>
    <xdr:to>
      <xdr:col>72</xdr:col>
      <xdr:colOff>38100</xdr:colOff>
      <xdr:row>97</xdr:row>
      <xdr:rowOff>118075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4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134602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2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138565</xdr:rowOff>
    </xdr:from>
    <xdr:to>
      <xdr:col>67</xdr:col>
      <xdr:colOff>101600</xdr:colOff>
      <xdr:row>98</xdr:row>
      <xdr:rowOff>68715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85242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4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108991</xdr:rowOff>
    </xdr:from>
    <xdr:to>
      <xdr:col>116</xdr:col>
      <xdr:colOff>63500</xdr:colOff>
      <xdr:row>38</xdr:row>
      <xdr:rowOff>123317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624091"/>
          <a:ext cx="8382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123317</xdr:rowOff>
    </xdr:from>
    <xdr:to>
      <xdr:col>111</xdr:col>
      <xdr:colOff>177800</xdr:colOff>
      <xdr:row>38</xdr:row>
      <xdr:rowOff>129032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638417"/>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129032</xdr:rowOff>
    </xdr:from>
    <xdr:to>
      <xdr:col>107</xdr:col>
      <xdr:colOff>50800</xdr:colOff>
      <xdr:row>38</xdr:row>
      <xdr:rowOff>129108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64413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129108</xdr:rowOff>
    </xdr:from>
    <xdr:to>
      <xdr:col>102</xdr:col>
      <xdr:colOff>114300</xdr:colOff>
      <xdr:row>38</xdr:row>
      <xdr:rowOff>132614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644208"/>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58191</xdr:rowOff>
    </xdr:from>
    <xdr:to>
      <xdr:col>116</xdr:col>
      <xdr:colOff>114300</xdr:colOff>
      <xdr:row>38</xdr:row>
      <xdr:rowOff>159791</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57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144568</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48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72517</xdr:rowOff>
    </xdr:from>
    <xdr:to>
      <xdr:col>112</xdr:col>
      <xdr:colOff>38100</xdr:colOff>
      <xdr:row>39</xdr:row>
      <xdr:rowOff>2667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5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165244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68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78232</xdr:rowOff>
    </xdr:from>
    <xdr:to>
      <xdr:col>107</xdr:col>
      <xdr:colOff>101600</xdr:colOff>
      <xdr:row>39</xdr:row>
      <xdr:rowOff>8382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59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170959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68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78308</xdr:rowOff>
    </xdr:from>
    <xdr:to>
      <xdr:col>102</xdr:col>
      <xdr:colOff>165100</xdr:colOff>
      <xdr:row>39</xdr:row>
      <xdr:rowOff>8458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59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171035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68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81814</xdr:rowOff>
    </xdr:from>
    <xdr:to>
      <xdr:col>98</xdr:col>
      <xdr:colOff>38100</xdr:colOff>
      <xdr:row>39</xdr:row>
      <xdr:rowOff>11964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5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3091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6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157008</xdr:rowOff>
    </xdr:from>
    <xdr:to>
      <xdr:col>116</xdr:col>
      <xdr:colOff>63500</xdr:colOff>
      <xdr:row>58</xdr:row>
      <xdr:rowOff>157335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01108"/>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157335</xdr:rowOff>
    </xdr:from>
    <xdr:to>
      <xdr:col>111</xdr:col>
      <xdr:colOff>177800</xdr:colOff>
      <xdr:row>58</xdr:row>
      <xdr:rowOff>157335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014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156138</xdr:rowOff>
    </xdr:from>
    <xdr:to>
      <xdr:col>107</xdr:col>
      <xdr:colOff>50800</xdr:colOff>
      <xdr:row>58</xdr:row>
      <xdr:rowOff>157335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00238"/>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148844</xdr:rowOff>
    </xdr:from>
    <xdr:to>
      <xdr:col>102</xdr:col>
      <xdr:colOff>114300</xdr:colOff>
      <xdr:row>58</xdr:row>
      <xdr:rowOff>156138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92944"/>
          <a:ext cx="889000" cy="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106208</xdr:rowOff>
    </xdr:from>
    <xdr:to>
      <xdr:col>116</xdr:col>
      <xdr:colOff>114300</xdr:colOff>
      <xdr:row>59</xdr:row>
      <xdr:rowOff>36358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5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21135</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6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106535</xdr:rowOff>
    </xdr:from>
    <xdr:to>
      <xdr:col>112</xdr:col>
      <xdr:colOff>38100</xdr:colOff>
      <xdr:row>59</xdr:row>
      <xdr:rowOff>36685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27812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4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106535</xdr:rowOff>
    </xdr:from>
    <xdr:to>
      <xdr:col>107</xdr:col>
      <xdr:colOff>101600</xdr:colOff>
      <xdr:row>59</xdr:row>
      <xdr:rowOff>36685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27812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4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105338</xdr:rowOff>
    </xdr:from>
    <xdr:to>
      <xdr:col>102</xdr:col>
      <xdr:colOff>165100</xdr:colOff>
      <xdr:row>59</xdr:row>
      <xdr:rowOff>35488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4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26615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4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98044</xdr:rowOff>
    </xdr:from>
    <xdr:to>
      <xdr:col>98</xdr:col>
      <xdr:colOff>38100</xdr:colOff>
      <xdr:row>59</xdr:row>
      <xdr:rowOff>28194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19321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10198</xdr:rowOff>
    </xdr:from>
    <xdr:to>
      <xdr:col>116</xdr:col>
      <xdr:colOff>63500</xdr:colOff>
      <xdr:row>76</xdr:row>
      <xdr:rowOff>127744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040398"/>
          <a:ext cx="838200" cy="11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94746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5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2288</xdr:rowOff>
    </xdr:from>
    <xdr:to>
      <xdr:col>111</xdr:col>
      <xdr:colOff>177800</xdr:colOff>
      <xdr:row>76</xdr:row>
      <xdr:rowOff>10198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032488"/>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2288</xdr:rowOff>
    </xdr:from>
    <xdr:to>
      <xdr:col>107</xdr:col>
      <xdr:colOff>50800</xdr:colOff>
      <xdr:row>76</xdr:row>
      <xdr:rowOff>35961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032488"/>
          <a:ext cx="889000" cy="3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35961</xdr:rowOff>
    </xdr:from>
    <xdr:to>
      <xdr:col>102</xdr:col>
      <xdr:colOff>114300</xdr:colOff>
      <xdr:row>76</xdr:row>
      <xdr:rowOff>59096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066161"/>
          <a:ext cx="889000" cy="2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124914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76944</xdr:rowOff>
    </xdr:from>
    <xdr:to>
      <xdr:col>116</xdr:col>
      <xdr:colOff>114300</xdr:colOff>
      <xdr:row>77</xdr:row>
      <xdr:rowOff>7094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10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55371</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08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130848</xdr:rowOff>
    </xdr:from>
    <xdr:to>
      <xdr:col>112</xdr:col>
      <xdr:colOff>38100</xdr:colOff>
      <xdr:row>76</xdr:row>
      <xdr:rowOff>60998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8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52125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08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122938</xdr:rowOff>
    </xdr:from>
    <xdr:to>
      <xdr:col>107</xdr:col>
      <xdr:colOff>101600</xdr:colOff>
      <xdr:row>76</xdr:row>
      <xdr:rowOff>53088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8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69615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5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156611</xdr:rowOff>
    </xdr:from>
    <xdr:to>
      <xdr:col>102</xdr:col>
      <xdr:colOff>165100</xdr:colOff>
      <xdr:row>76</xdr:row>
      <xdr:rowOff>86761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103288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79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8296</xdr:rowOff>
    </xdr:from>
    <xdr:to>
      <xdr:col>98</xdr:col>
      <xdr:colOff>38100</xdr:colOff>
      <xdr:row>76</xdr:row>
      <xdr:rowOff>109896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101023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全体的に見ると、ほぼ類似団体平均並みか下回っているが、人件費・普通建設事業費（うち新規整備）は上回っている。</a:t>
          </a:r>
        </a:p>
        <a:p>
          <a:r>
            <a:rPr kumimoji="1" lang="ja-JP" altLang="en-US" sz="1300">
              <a:latin typeface="ＭＳ Ｐゴシック" panose="020B0600070205080204" pitchFamily="50" charset="-128"/>
              <a:ea typeface="ＭＳ Ｐゴシック" panose="020B0600070205080204" pitchFamily="50" charset="-128"/>
            </a:rPr>
            <a:t>扶助費が大きく増加している。物価高騰対応重点支援地方創生臨時交付金に係る扶助関係経費が増加したものである。</a:t>
          </a:r>
        </a:p>
        <a:p>
          <a:r>
            <a:rPr kumimoji="1" lang="ja-JP" altLang="en-US" sz="1300">
              <a:latin typeface="ＭＳ Ｐゴシック" panose="020B0600070205080204" pitchFamily="50" charset="-128"/>
              <a:ea typeface="ＭＳ Ｐゴシック" panose="020B0600070205080204" pitchFamily="50" charset="-128"/>
            </a:rPr>
            <a:t>普通建設事業費（新規整備）については、新規整備として町営住宅建設を令和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年度で実施するため大きく増加している。</a:t>
          </a:r>
        </a:p>
        <a:p>
          <a:r>
            <a:rPr kumimoji="1" lang="ja-JP" altLang="en-US" sz="1300">
              <a:latin typeface="ＭＳ Ｐゴシック" panose="020B0600070205080204" pitchFamily="50" charset="-128"/>
              <a:ea typeface="ＭＳ Ｐゴシック" panose="020B0600070205080204" pitchFamily="50" charset="-128"/>
            </a:rPr>
            <a:t>補助費等については増加となっているが、これは下水道会計が特別会計から法適用の企業会計に移行し、繰出金でなく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補助費に性質が変わったことで減少したことが大きい。同様に繰出金は減少している。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群馬県邑楽町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25,558
24,285
31.11
11,845,033
11,402,482
390,853
6,650,898
6,938,062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167458</xdr:rowOff>
    </xdr:from>
    <xdr:to>
      <xdr:col>24</xdr:col>
      <xdr:colOff>63500</xdr:colOff>
      <xdr:row>36</xdr:row>
      <xdr:rowOff>12990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68208"/>
          <a:ext cx="8382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65404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12990</xdr:rowOff>
    </xdr:from>
    <xdr:to>
      <xdr:col>19</xdr:col>
      <xdr:colOff>177800</xdr:colOff>
      <xdr:row>36</xdr:row>
      <xdr:rowOff>103124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85190"/>
          <a:ext cx="889000" cy="9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160927</xdr:rowOff>
    </xdr:from>
    <xdr:to>
      <xdr:col>15</xdr:col>
      <xdr:colOff>50800</xdr:colOff>
      <xdr:row>36</xdr:row>
      <xdr:rowOff>103124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61677"/>
          <a:ext cx="889000" cy="11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50273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29972</xdr:rowOff>
    </xdr:from>
    <xdr:to>
      <xdr:col>10</xdr:col>
      <xdr:colOff>114300</xdr:colOff>
      <xdr:row>35</xdr:row>
      <xdr:rowOff>160927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30722"/>
          <a:ext cx="889000" cy="1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44068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7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116658</xdr:rowOff>
    </xdr:from>
    <xdr:to>
      <xdr:col>24</xdr:col>
      <xdr:colOff>114300</xdr:colOff>
      <xdr:row>36</xdr:row>
      <xdr:rowOff>46808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1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95085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9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133640</xdr:rowOff>
    </xdr:from>
    <xdr:to>
      <xdr:col>20</xdr:col>
      <xdr:colOff>38100</xdr:colOff>
      <xdr:row>36</xdr:row>
      <xdr:rowOff>63790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54917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52324</xdr:rowOff>
    </xdr:from>
    <xdr:to>
      <xdr:col>15</xdr:col>
      <xdr:colOff>101600</xdr:colOff>
      <xdr:row>36</xdr:row>
      <xdr:rowOff>153924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145051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1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110127</xdr:rowOff>
    </xdr:from>
    <xdr:to>
      <xdr:col>10</xdr:col>
      <xdr:colOff>165100</xdr:colOff>
      <xdr:row>36</xdr:row>
      <xdr:rowOff>40277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1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31404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0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150622</xdr:rowOff>
    </xdr:from>
    <xdr:to>
      <xdr:col>6</xdr:col>
      <xdr:colOff>38100</xdr:colOff>
      <xdr:row>35</xdr:row>
      <xdr:rowOff>80772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97299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5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129818</xdr:rowOff>
    </xdr:from>
    <xdr:to>
      <xdr:col>24</xdr:col>
      <xdr:colOff>63500</xdr:colOff>
      <xdr:row>57</xdr:row>
      <xdr:rowOff>152031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02468"/>
          <a:ext cx="838200" cy="2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122669</xdr:rowOff>
    </xdr:from>
    <xdr:to>
      <xdr:col>19</xdr:col>
      <xdr:colOff>177800</xdr:colOff>
      <xdr:row>57</xdr:row>
      <xdr:rowOff>129818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95319"/>
          <a:ext cx="889000" cy="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122669</xdr:rowOff>
    </xdr:from>
    <xdr:to>
      <xdr:col>15</xdr:col>
      <xdr:colOff>50800</xdr:colOff>
      <xdr:row>57</xdr:row>
      <xdr:rowOff>128370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95319"/>
          <a:ext cx="889000" cy="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116817</xdr:rowOff>
    </xdr:from>
    <xdr:to>
      <xdr:col>10</xdr:col>
      <xdr:colOff>114300</xdr:colOff>
      <xdr:row>57</xdr:row>
      <xdr:rowOff>128370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18017"/>
          <a:ext cx="889000" cy="18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101231</xdr:rowOff>
    </xdr:from>
    <xdr:to>
      <xdr:col>24</xdr:col>
      <xdr:colOff>114300</xdr:colOff>
      <xdr:row>58</xdr:row>
      <xdr:rowOff>31381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16158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79018</xdr:rowOff>
    </xdr:from>
    <xdr:to>
      <xdr:col>20</xdr:col>
      <xdr:colOff>38100</xdr:colOff>
      <xdr:row>58</xdr:row>
      <xdr:rowOff>9168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295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4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71869</xdr:rowOff>
    </xdr:from>
    <xdr:to>
      <xdr:col>15</xdr:col>
      <xdr:colOff>101600</xdr:colOff>
      <xdr:row>58</xdr:row>
      <xdr:rowOff>2019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164596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3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77570</xdr:rowOff>
    </xdr:from>
    <xdr:to>
      <xdr:col>10</xdr:col>
      <xdr:colOff>165100</xdr:colOff>
      <xdr:row>58</xdr:row>
      <xdr:rowOff>7720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4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66017</xdr:rowOff>
    </xdr:from>
    <xdr:to>
      <xdr:col>6</xdr:col>
      <xdr:colOff>38100</xdr:colOff>
      <xdr:row>56</xdr:row>
      <xdr:rowOff>167617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6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158744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5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151016</xdr:rowOff>
    </xdr:from>
    <xdr:to>
      <xdr:col>24</xdr:col>
      <xdr:colOff>62865</xdr:colOff>
      <xdr:row>76</xdr:row>
      <xdr:rowOff>139215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52516"/>
          <a:ext cx="1270" cy="1016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143042</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17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139215</xdr:rowOff>
    </xdr:from>
    <xdr:to>
      <xdr:col>24</xdr:col>
      <xdr:colOff>152400</xdr:colOff>
      <xdr:row>76</xdr:row>
      <xdr:rowOff>139215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169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97693</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2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151016</xdr:rowOff>
    </xdr:from>
    <xdr:to>
      <xdr:col>24</xdr:col>
      <xdr:colOff>152400</xdr:colOff>
      <xdr:row>70</xdr:row>
      <xdr:rowOff>151016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52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97743</xdr:rowOff>
    </xdr:from>
    <xdr:to>
      <xdr:col>24</xdr:col>
      <xdr:colOff>63500</xdr:colOff>
      <xdr:row>77</xdr:row>
      <xdr:rowOff>64043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27943"/>
          <a:ext cx="838200" cy="13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74077</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61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51200</xdr:rowOff>
    </xdr:from>
    <xdr:to>
      <xdr:col>24</xdr:col>
      <xdr:colOff>114300</xdr:colOff>
      <xdr:row>75</xdr:row>
      <xdr:rowOff>152800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0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64043</xdr:rowOff>
    </xdr:from>
    <xdr:to>
      <xdr:col>19</xdr:col>
      <xdr:colOff>177800</xdr:colOff>
      <xdr:row>77</xdr:row>
      <xdr:rowOff>162283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65693"/>
          <a:ext cx="889000" cy="9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157642</xdr:rowOff>
    </xdr:from>
    <xdr:to>
      <xdr:col>20</xdr:col>
      <xdr:colOff>38100</xdr:colOff>
      <xdr:row>76</xdr:row>
      <xdr:rowOff>87792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1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104319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79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70662</xdr:rowOff>
    </xdr:from>
    <xdr:to>
      <xdr:col>15</xdr:col>
      <xdr:colOff>50800</xdr:colOff>
      <xdr:row>77</xdr:row>
      <xdr:rowOff>162283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272312"/>
          <a:ext cx="889000" cy="9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58820</xdr:rowOff>
    </xdr:from>
    <xdr:to>
      <xdr:col>15</xdr:col>
      <xdr:colOff>101600</xdr:colOff>
      <xdr:row>76</xdr:row>
      <xdr:rowOff>160420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5497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86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70662</xdr:rowOff>
    </xdr:from>
    <xdr:to>
      <xdr:col>10</xdr:col>
      <xdr:colOff>114300</xdr:colOff>
      <xdr:row>78</xdr:row>
      <xdr:rowOff>120755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72312"/>
          <a:ext cx="889000" cy="22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131096</xdr:rowOff>
    </xdr:from>
    <xdr:to>
      <xdr:col>10</xdr:col>
      <xdr:colOff>165100</xdr:colOff>
      <xdr:row>76</xdr:row>
      <xdr:rowOff>61246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8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77773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76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21025</xdr:rowOff>
    </xdr:from>
    <xdr:to>
      <xdr:col>6</xdr:col>
      <xdr:colOff>38100</xdr:colOff>
      <xdr:row>77</xdr:row>
      <xdr:rowOff>122625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139152</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9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46943</xdr:rowOff>
    </xdr:from>
    <xdr:to>
      <xdr:col>24</xdr:col>
      <xdr:colOff>114300</xdr:colOff>
      <xdr:row>76</xdr:row>
      <xdr:rowOff>148543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7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133320</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9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13243</xdr:rowOff>
    </xdr:from>
    <xdr:to>
      <xdr:col>20</xdr:col>
      <xdr:colOff>38100</xdr:colOff>
      <xdr:row>77</xdr:row>
      <xdr:rowOff>114843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1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105970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0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111483</xdr:rowOff>
    </xdr:from>
    <xdr:to>
      <xdr:col>15</xdr:col>
      <xdr:colOff>101600</xdr:colOff>
      <xdr:row>78</xdr:row>
      <xdr:rowOff>41633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1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32760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0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19862</xdr:rowOff>
    </xdr:from>
    <xdr:to>
      <xdr:col>10</xdr:col>
      <xdr:colOff>165100</xdr:colOff>
      <xdr:row>77</xdr:row>
      <xdr:rowOff>121462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2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112589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1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69955</xdr:rowOff>
    </xdr:from>
    <xdr:to>
      <xdr:col>6</xdr:col>
      <xdr:colOff>38100</xdr:colOff>
      <xdr:row>79</xdr:row>
      <xdr:rowOff>105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4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162682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3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50121</xdr:rowOff>
    </xdr:from>
    <xdr:to>
      <xdr:col>24</xdr:col>
      <xdr:colOff>63500</xdr:colOff>
      <xdr:row>96</xdr:row>
      <xdr:rowOff>10672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337871"/>
          <a:ext cx="838200" cy="13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127747</xdr:rowOff>
    </xdr:from>
    <xdr:to>
      <xdr:col>19</xdr:col>
      <xdr:colOff>177800</xdr:colOff>
      <xdr:row>96</xdr:row>
      <xdr:rowOff>10672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908300" y="16415497"/>
          <a:ext cx="889000" cy="5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41042</xdr:rowOff>
    </xdr:from>
    <xdr:to>
      <xdr:col>15</xdr:col>
      <xdr:colOff>50800</xdr:colOff>
      <xdr:row>95</xdr:row>
      <xdr:rowOff>127747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019300" y="16328792"/>
          <a:ext cx="889000" cy="8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41042</xdr:rowOff>
    </xdr:from>
    <xdr:to>
      <xdr:col>10</xdr:col>
      <xdr:colOff>114300</xdr:colOff>
      <xdr:row>95</xdr:row>
      <xdr:rowOff>117689</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328792"/>
          <a:ext cx="889000" cy="7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142308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4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89533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5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170771</xdr:rowOff>
    </xdr:from>
    <xdr:to>
      <xdr:col>24</xdr:col>
      <xdr:colOff>114300</xdr:colOff>
      <xdr:row>95</xdr:row>
      <xdr:rowOff>100921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2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22198</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13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131322</xdr:rowOff>
    </xdr:from>
    <xdr:to>
      <xdr:col>20</xdr:col>
      <xdr:colOff>38100</xdr:colOff>
      <xdr:row>96</xdr:row>
      <xdr:rowOff>61472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41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52599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5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76947</xdr:rowOff>
    </xdr:from>
    <xdr:to>
      <xdr:col>15</xdr:col>
      <xdr:colOff>101600</xdr:colOff>
      <xdr:row>96</xdr:row>
      <xdr:rowOff>7097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36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169674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45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161692</xdr:rowOff>
    </xdr:from>
    <xdr:to>
      <xdr:col>10</xdr:col>
      <xdr:colOff>165100</xdr:colOff>
      <xdr:row>95</xdr:row>
      <xdr:rowOff>91842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2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108369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05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66889</xdr:rowOff>
    </xdr:from>
    <xdr:to>
      <xdr:col>6</xdr:col>
      <xdr:colOff>38100</xdr:colOff>
      <xdr:row>95</xdr:row>
      <xdr:rowOff>168489</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35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13566</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12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116078</xdr:rowOff>
    </xdr:from>
    <xdr:to>
      <xdr:col>55</xdr:col>
      <xdr:colOff>0</xdr:colOff>
      <xdr:row>38</xdr:row>
      <xdr:rowOff>116840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63117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116840</xdr:rowOff>
    </xdr:from>
    <xdr:to>
      <xdr:col>50</xdr:col>
      <xdr:colOff>114300</xdr:colOff>
      <xdr:row>38</xdr:row>
      <xdr:rowOff>124841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63194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124841</xdr:rowOff>
    </xdr:from>
    <xdr:to>
      <xdr:col>45</xdr:col>
      <xdr:colOff>177800</xdr:colOff>
      <xdr:row>38</xdr:row>
      <xdr:rowOff>125603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63994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117983</xdr:rowOff>
    </xdr:from>
    <xdr:to>
      <xdr:col>41</xdr:col>
      <xdr:colOff>50800</xdr:colOff>
      <xdr:row>38</xdr:row>
      <xdr:rowOff>125603</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63308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65278</xdr:rowOff>
    </xdr:from>
    <xdr:to>
      <xdr:col>55</xdr:col>
      <xdr:colOff>50800</xdr:colOff>
      <xdr:row>38</xdr:row>
      <xdr:rowOff>166878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58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151655</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495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66040</xdr:rowOff>
    </xdr:from>
    <xdr:to>
      <xdr:col>50</xdr:col>
      <xdr:colOff>165100</xdr:colOff>
      <xdr:row>38</xdr:row>
      <xdr:rowOff>167640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158767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74041</xdr:rowOff>
    </xdr:from>
    <xdr:to>
      <xdr:col>46</xdr:col>
      <xdr:colOff>38100</xdr:colOff>
      <xdr:row>39</xdr:row>
      <xdr:rowOff>4191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5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166768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74803</xdr:rowOff>
    </xdr:from>
    <xdr:to>
      <xdr:col>41</xdr:col>
      <xdr:colOff>101600</xdr:colOff>
      <xdr:row>39</xdr:row>
      <xdr:rowOff>4953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58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167530</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682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67183</xdr:rowOff>
    </xdr:from>
    <xdr:to>
      <xdr:col>36</xdr:col>
      <xdr:colOff>165100</xdr:colOff>
      <xdr:row>38</xdr:row>
      <xdr:rowOff>168783</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159910</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67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49537</xdr:rowOff>
    </xdr:from>
    <xdr:to>
      <xdr:col>55</xdr:col>
      <xdr:colOff>0</xdr:colOff>
      <xdr:row>58</xdr:row>
      <xdr:rowOff>83293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9993637"/>
          <a:ext cx="8382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20585</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62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49537</xdr:rowOff>
    </xdr:from>
    <xdr:to>
      <xdr:col>50</xdr:col>
      <xdr:colOff>114300</xdr:colOff>
      <xdr:row>58</xdr:row>
      <xdr:rowOff>63138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993637"/>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91927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5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63138</xdr:rowOff>
    </xdr:from>
    <xdr:to>
      <xdr:col>45</xdr:col>
      <xdr:colOff>177800</xdr:colOff>
      <xdr:row>58</xdr:row>
      <xdr:rowOff>84989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007238"/>
          <a:ext cx="889000" cy="2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84989</xdr:rowOff>
    </xdr:from>
    <xdr:to>
      <xdr:col>41</xdr:col>
      <xdr:colOff>50800</xdr:colOff>
      <xdr:row>58</xdr:row>
      <xdr:rowOff>101047</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029089"/>
          <a:ext cx="889000" cy="1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106233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32493</xdr:rowOff>
    </xdr:from>
    <xdr:to>
      <xdr:col>55</xdr:col>
      <xdr:colOff>50800</xdr:colOff>
      <xdr:row>58</xdr:row>
      <xdr:rowOff>134093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97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118870</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9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170187</xdr:rowOff>
    </xdr:from>
    <xdr:to>
      <xdr:col>50</xdr:col>
      <xdr:colOff>165100</xdr:colOff>
      <xdr:row>58</xdr:row>
      <xdr:rowOff>100337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91464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0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12338</xdr:rowOff>
    </xdr:from>
    <xdr:to>
      <xdr:col>46</xdr:col>
      <xdr:colOff>38100</xdr:colOff>
      <xdr:row>58</xdr:row>
      <xdr:rowOff>113938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95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105065</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04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34189</xdr:rowOff>
    </xdr:from>
    <xdr:to>
      <xdr:col>41</xdr:col>
      <xdr:colOff>101600</xdr:colOff>
      <xdr:row>58</xdr:row>
      <xdr:rowOff>135789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97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126916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07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50247</xdr:rowOff>
    </xdr:from>
    <xdr:to>
      <xdr:col>36</xdr:col>
      <xdr:colOff>165100</xdr:colOff>
      <xdr:row>58</xdr:row>
      <xdr:rowOff>151847</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99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142974</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08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101341</xdr:rowOff>
    </xdr:from>
    <xdr:to>
      <xdr:col>55</xdr:col>
      <xdr:colOff>0</xdr:colOff>
      <xdr:row>76</xdr:row>
      <xdr:rowOff>42202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788641"/>
          <a:ext cx="838200" cy="28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91124</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21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101341</xdr:rowOff>
    </xdr:from>
    <xdr:to>
      <xdr:col>50</xdr:col>
      <xdr:colOff>114300</xdr:colOff>
      <xdr:row>75</xdr:row>
      <xdr:rowOff>56832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788641"/>
          <a:ext cx="889000" cy="12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160642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1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56832</xdr:rowOff>
    </xdr:from>
    <xdr:to>
      <xdr:col>45</xdr:col>
      <xdr:colOff>177800</xdr:colOff>
      <xdr:row>76</xdr:row>
      <xdr:rowOff>146741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915582"/>
          <a:ext cx="889000" cy="26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11298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146741</xdr:rowOff>
    </xdr:from>
    <xdr:to>
      <xdr:col>41</xdr:col>
      <xdr:colOff>50800</xdr:colOff>
      <xdr:row>78</xdr:row>
      <xdr:rowOff>346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76941"/>
          <a:ext cx="889000" cy="19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50388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162852</xdr:rowOff>
    </xdr:from>
    <xdr:to>
      <xdr:col>55</xdr:col>
      <xdr:colOff>50800</xdr:colOff>
      <xdr:row>76</xdr:row>
      <xdr:rowOff>93002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2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14279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87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50541</xdr:rowOff>
    </xdr:from>
    <xdr:to>
      <xdr:col>50</xdr:col>
      <xdr:colOff>165100</xdr:colOff>
      <xdr:row>74</xdr:row>
      <xdr:rowOff>152141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73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168668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5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6032</xdr:rowOff>
    </xdr:from>
    <xdr:to>
      <xdr:col>46</xdr:col>
      <xdr:colOff>38100</xdr:colOff>
      <xdr:row>75</xdr:row>
      <xdr:rowOff>107632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86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124159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64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95941</xdr:rowOff>
    </xdr:from>
    <xdr:to>
      <xdr:col>41</xdr:col>
      <xdr:colOff>101600</xdr:colOff>
      <xdr:row>77</xdr:row>
      <xdr:rowOff>26091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2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42618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90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120996</xdr:rowOff>
    </xdr:from>
    <xdr:to>
      <xdr:col>36</xdr:col>
      <xdr:colOff>165100</xdr:colOff>
      <xdr:row>78</xdr:row>
      <xdr:rowOff>51146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2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42273</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1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4598</xdr:rowOff>
    </xdr:from>
    <xdr:to>
      <xdr:col>55</xdr:col>
      <xdr:colOff>0</xdr:colOff>
      <xdr:row>98</xdr:row>
      <xdr:rowOff>6389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292348"/>
          <a:ext cx="838200" cy="51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154348</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4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57404</xdr:rowOff>
    </xdr:from>
    <xdr:to>
      <xdr:col>50</xdr:col>
      <xdr:colOff>114300</xdr:colOff>
      <xdr:row>98</xdr:row>
      <xdr:rowOff>6389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688054"/>
          <a:ext cx="889000" cy="12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2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27267</xdr:rowOff>
    </xdr:from>
    <xdr:to>
      <xdr:col>45</xdr:col>
      <xdr:colOff>177800</xdr:colOff>
      <xdr:row>97</xdr:row>
      <xdr:rowOff>57404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657917"/>
          <a:ext cx="889000" cy="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27267</xdr:rowOff>
    </xdr:from>
    <xdr:to>
      <xdr:col>41</xdr:col>
      <xdr:colOff>50800</xdr:colOff>
      <xdr:row>98</xdr:row>
      <xdr:rowOff>1302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657917"/>
          <a:ext cx="889000" cy="14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125248</xdr:rowOff>
    </xdr:from>
    <xdr:to>
      <xdr:col>55</xdr:col>
      <xdr:colOff>50800</xdr:colOff>
      <xdr:row>95</xdr:row>
      <xdr:rowOff>55398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24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148125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0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127039</xdr:rowOff>
    </xdr:from>
    <xdr:to>
      <xdr:col>50</xdr:col>
      <xdr:colOff>165100</xdr:colOff>
      <xdr:row>98</xdr:row>
      <xdr:rowOff>57189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5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48316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5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6604</xdr:rowOff>
    </xdr:from>
    <xdr:to>
      <xdr:col>46</xdr:col>
      <xdr:colOff>38100</xdr:colOff>
      <xdr:row>97</xdr:row>
      <xdr:rowOff>108204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3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99331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147917</xdr:rowOff>
    </xdr:from>
    <xdr:to>
      <xdr:col>41</xdr:col>
      <xdr:colOff>101600</xdr:colOff>
      <xdr:row>97</xdr:row>
      <xdr:rowOff>78067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0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69194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69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121952</xdr:rowOff>
    </xdr:from>
    <xdr:to>
      <xdr:col>36</xdr:col>
      <xdr:colOff>165100</xdr:colOff>
      <xdr:row>98</xdr:row>
      <xdr:rowOff>52102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43229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4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101562</xdr:rowOff>
    </xdr:from>
    <xdr:to>
      <xdr:col>85</xdr:col>
      <xdr:colOff>127000</xdr:colOff>
      <xdr:row>37</xdr:row>
      <xdr:rowOff>137681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445212"/>
          <a:ext cx="8382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101562</xdr:rowOff>
    </xdr:from>
    <xdr:to>
      <xdr:col>81</xdr:col>
      <xdr:colOff>50800</xdr:colOff>
      <xdr:row>37</xdr:row>
      <xdr:rowOff>131051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445212"/>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131051</xdr:rowOff>
    </xdr:from>
    <xdr:to>
      <xdr:col>76</xdr:col>
      <xdr:colOff>114300</xdr:colOff>
      <xdr:row>37</xdr:row>
      <xdr:rowOff>135356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474701"/>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105639</xdr:rowOff>
    </xdr:from>
    <xdr:to>
      <xdr:col>71</xdr:col>
      <xdr:colOff>177800</xdr:colOff>
      <xdr:row>37</xdr:row>
      <xdr:rowOff>135356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449289"/>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86881</xdr:rowOff>
    </xdr:from>
    <xdr:to>
      <xdr:col>85</xdr:col>
      <xdr:colOff>177800</xdr:colOff>
      <xdr:row>38</xdr:row>
      <xdr:rowOff>17031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43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1808</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4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50762</xdr:rowOff>
    </xdr:from>
    <xdr:to>
      <xdr:col>81</xdr:col>
      <xdr:colOff>101600</xdr:colOff>
      <xdr:row>37</xdr:row>
      <xdr:rowOff>152362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9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143489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8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80251</xdr:rowOff>
    </xdr:from>
    <xdr:to>
      <xdr:col>76</xdr:col>
      <xdr:colOff>165100</xdr:colOff>
      <xdr:row>38</xdr:row>
      <xdr:rowOff>10401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2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1528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51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84556</xdr:rowOff>
    </xdr:from>
    <xdr:to>
      <xdr:col>72</xdr:col>
      <xdr:colOff>38100</xdr:colOff>
      <xdr:row>38</xdr:row>
      <xdr:rowOff>14706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2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5834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52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54839</xdr:rowOff>
    </xdr:from>
    <xdr:to>
      <xdr:col>67</xdr:col>
      <xdr:colOff>101600</xdr:colOff>
      <xdr:row>37</xdr:row>
      <xdr:rowOff>156439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9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147566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9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38833</xdr:rowOff>
    </xdr:from>
    <xdr:to>
      <xdr:col>85</xdr:col>
      <xdr:colOff>127000</xdr:colOff>
      <xdr:row>58</xdr:row>
      <xdr:rowOff>47705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982933"/>
          <a:ext cx="838200" cy="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57524</xdr:rowOff>
    </xdr:from>
    <xdr:to>
      <xdr:col>81</xdr:col>
      <xdr:colOff>50800</xdr:colOff>
      <xdr:row>58</xdr:row>
      <xdr:rowOff>38833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830174"/>
          <a:ext cx="889000" cy="15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57524</xdr:rowOff>
    </xdr:from>
    <xdr:to>
      <xdr:col>76</xdr:col>
      <xdr:colOff>114300</xdr:colOff>
      <xdr:row>57</xdr:row>
      <xdr:rowOff>125320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830174"/>
          <a:ext cx="889000" cy="6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61568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0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64109</xdr:rowOff>
    </xdr:from>
    <xdr:to>
      <xdr:col>71</xdr:col>
      <xdr:colOff>177800</xdr:colOff>
      <xdr:row>57</xdr:row>
      <xdr:rowOff>125320</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836759"/>
          <a:ext cx="889000" cy="6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35606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24938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168355</xdr:rowOff>
    </xdr:from>
    <xdr:to>
      <xdr:col>85</xdr:col>
      <xdr:colOff>177800</xdr:colOff>
      <xdr:row>58</xdr:row>
      <xdr:rowOff>98505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94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146782</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91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159483</xdr:rowOff>
    </xdr:from>
    <xdr:to>
      <xdr:col>81</xdr:col>
      <xdr:colOff>101600</xdr:colOff>
      <xdr:row>58</xdr:row>
      <xdr:rowOff>89633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3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80760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0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6724</xdr:rowOff>
    </xdr:from>
    <xdr:to>
      <xdr:col>76</xdr:col>
      <xdr:colOff>165100</xdr:colOff>
      <xdr:row>57</xdr:row>
      <xdr:rowOff>108324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124851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55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74520</xdr:rowOff>
    </xdr:from>
    <xdr:to>
      <xdr:col>72</xdr:col>
      <xdr:colOff>38100</xdr:colOff>
      <xdr:row>58</xdr:row>
      <xdr:rowOff>4670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4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21197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62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13309</xdr:rowOff>
    </xdr:from>
    <xdr:to>
      <xdr:col>67</xdr:col>
      <xdr:colOff>101600</xdr:colOff>
      <xdr:row>57</xdr:row>
      <xdr:rowOff>114909</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78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131436</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56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249299"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532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155684</xdr:rowOff>
    </xdr:from>
    <xdr:to>
      <xdr:col>85</xdr:col>
      <xdr:colOff>127000</xdr:colOff>
      <xdr:row>95</xdr:row>
      <xdr:rowOff>167303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443434"/>
          <a:ext cx="838200" cy="1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57503</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17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167266</xdr:rowOff>
    </xdr:from>
    <xdr:to>
      <xdr:col>81</xdr:col>
      <xdr:colOff>50800</xdr:colOff>
      <xdr:row>95</xdr:row>
      <xdr:rowOff>167303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6455016"/>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131932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7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167266</xdr:rowOff>
    </xdr:from>
    <xdr:to>
      <xdr:col>76</xdr:col>
      <xdr:colOff>114300</xdr:colOff>
      <xdr:row>96</xdr:row>
      <xdr:rowOff>11742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455016"/>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119282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11742</xdr:rowOff>
    </xdr:from>
    <xdr:to>
      <xdr:col>71</xdr:col>
      <xdr:colOff>177800</xdr:colOff>
      <xdr:row>96</xdr:row>
      <xdr:rowOff>26867</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470942"/>
          <a:ext cx="8890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148829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31387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104884</xdr:rowOff>
    </xdr:from>
    <xdr:to>
      <xdr:col>85</xdr:col>
      <xdr:colOff>177800</xdr:colOff>
      <xdr:row>96</xdr:row>
      <xdr:rowOff>35034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3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83311</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3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116503</xdr:rowOff>
    </xdr:from>
    <xdr:to>
      <xdr:col>81</xdr:col>
      <xdr:colOff>101600</xdr:colOff>
      <xdr:row>96</xdr:row>
      <xdr:rowOff>46653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4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37780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49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116466</xdr:rowOff>
    </xdr:from>
    <xdr:to>
      <xdr:col>76</xdr:col>
      <xdr:colOff>165100</xdr:colOff>
      <xdr:row>96</xdr:row>
      <xdr:rowOff>46616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40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37743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49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132392</xdr:rowOff>
    </xdr:from>
    <xdr:to>
      <xdr:col>72</xdr:col>
      <xdr:colOff>38100</xdr:colOff>
      <xdr:row>96</xdr:row>
      <xdr:rowOff>62542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42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53669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51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147517</xdr:rowOff>
    </xdr:from>
    <xdr:to>
      <xdr:col>67</xdr:col>
      <xdr:colOff>101600</xdr:colOff>
      <xdr:row>96</xdr:row>
      <xdr:rowOff>77667</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4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68794</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52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全体的に見ると、ほぼ類似団体平均を下回っているが、商工費・衛生費・土木費は上回っている。</a:t>
          </a:r>
        </a:p>
        <a:p>
          <a:r>
            <a:rPr kumimoji="1" lang="ja-JP" altLang="en-US" sz="1300">
              <a:latin typeface="ＭＳ Ｐゴシック" panose="020B0600070205080204" pitchFamily="50" charset="-128"/>
              <a:ea typeface="ＭＳ Ｐゴシック" panose="020B0600070205080204" pitchFamily="50" charset="-128"/>
            </a:rPr>
            <a:t>商工費は前年と比較し大きく減少しているが、プレミアム付き商品券販売額の減少による。</a:t>
          </a:r>
        </a:p>
        <a:p>
          <a:r>
            <a:rPr kumimoji="1" lang="ja-JP" altLang="en-US" sz="1300">
              <a:latin typeface="ＭＳ Ｐゴシック" panose="020B0600070205080204" pitchFamily="50" charset="-128"/>
              <a:ea typeface="ＭＳ Ｐゴシック" panose="020B0600070205080204" pitchFamily="50" charset="-128"/>
            </a:rPr>
            <a:t>衛星費が増加しているが、新型コロナワクチン接種が定期接種へ移行したため増加したことが大きい。</a:t>
          </a:r>
        </a:p>
        <a:p>
          <a:r>
            <a:rPr kumimoji="1" lang="ja-JP" altLang="en-US" sz="1300">
              <a:latin typeface="ＭＳ Ｐゴシック" panose="020B0600070205080204" pitchFamily="50" charset="-128"/>
              <a:ea typeface="ＭＳ Ｐゴシック" panose="020B0600070205080204" pitchFamily="50" charset="-128"/>
            </a:rPr>
            <a:t>土木費が増加しているが、町営住宅建設を令和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年度で実施するため大きく増加している。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群馬県邑楽町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財政調整基金残高については、標準財政規模比のポイントは</a:t>
          </a:r>
          <a:r>
            <a:rPr kumimoji="1" lang="en-US" altLang="ja-JP" sz="1400">
              <a:latin typeface="ＭＳ ゴシック" pitchFamily="49" charset="-128"/>
              <a:ea typeface="ＭＳ ゴシック" pitchFamily="49" charset="-128"/>
            </a:rPr>
            <a:t>R05</a:t>
          </a:r>
          <a:r>
            <a:rPr kumimoji="1" lang="ja-JP" altLang="en-US" sz="1400">
              <a:latin typeface="ＭＳ ゴシック" pitchFamily="49" charset="-128"/>
              <a:ea typeface="ＭＳ ゴシック" pitchFamily="49" charset="-128"/>
            </a:rPr>
            <a:t>年度より</a:t>
          </a:r>
          <a:r>
            <a:rPr kumimoji="1" lang="en-US" altLang="ja-JP" sz="1400">
              <a:latin typeface="ＭＳ ゴシック" pitchFamily="49" charset="-128"/>
              <a:ea typeface="ＭＳ ゴシック" pitchFamily="49" charset="-128"/>
            </a:rPr>
            <a:t>2.84</a:t>
          </a:r>
          <a:r>
            <a:rPr kumimoji="1" lang="ja-JP" altLang="en-US" sz="1400">
              <a:latin typeface="ＭＳ ゴシック" pitchFamily="49" charset="-128"/>
              <a:ea typeface="ＭＳ ゴシック" pitchFamily="49" charset="-128"/>
            </a:rPr>
            <a:t>ポイント減少した。また、実質収支額は</a:t>
          </a:r>
          <a:r>
            <a:rPr kumimoji="1" lang="en-US" altLang="ja-JP" sz="1400">
              <a:latin typeface="ＭＳ ゴシック" pitchFamily="49" charset="-128"/>
              <a:ea typeface="ＭＳ ゴシック" pitchFamily="49" charset="-128"/>
            </a:rPr>
            <a:t>2.12</a:t>
          </a:r>
          <a:r>
            <a:rPr kumimoji="1" lang="ja-JP" altLang="en-US" sz="1400">
              <a:latin typeface="ＭＳ ゴシック" pitchFamily="49" charset="-128"/>
              <a:ea typeface="ＭＳ ゴシック" pitchFamily="49" charset="-128"/>
            </a:rPr>
            <a:t>ポイント減少し、実質単年度収支はマイナスとなってしまった。これは町税等や普通交付税額が減少し、基金からの繰入金が増加したことによる。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群馬県邑楽町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a:t>
          </a:r>
          <a:r>
            <a:rPr kumimoji="1" lang="en-US" altLang="ja-JP" sz="1400">
              <a:latin typeface="ＭＳ ゴシック" pitchFamily="49" charset="-128"/>
              <a:ea typeface="ＭＳ ゴシック" pitchFamily="49" charset="-128"/>
            </a:rPr>
            <a:t>H19</a:t>
          </a:r>
          <a:r>
            <a:rPr kumimoji="1" lang="ja-JP" altLang="en-US" sz="1400">
              <a:latin typeface="ＭＳ ゴシック" pitchFamily="49" charset="-128"/>
              <a:ea typeface="ＭＳ ゴシック" pitchFamily="49" charset="-128"/>
            </a:rPr>
            <a:t>年度の数値算定当初からマイナスとなっている。</a:t>
          </a:r>
          <a:r>
            <a:rPr kumimoji="1" lang="en-US" altLang="ja-JP" sz="1400">
              <a:latin typeface="ＭＳ ゴシック" pitchFamily="49" charset="-128"/>
              <a:ea typeface="ＭＳ ゴシック" pitchFamily="49" charset="-128"/>
            </a:rPr>
            <a:t>R06</a:t>
          </a:r>
          <a:r>
            <a:rPr kumimoji="1" lang="ja-JP" altLang="en-US" sz="1400">
              <a:latin typeface="ＭＳ ゴシック" pitchFamily="49" charset="-128"/>
              <a:ea typeface="ＭＳ ゴシック" pitchFamily="49" charset="-128"/>
            </a:rPr>
            <a:t>年度も全ての会計の実質収支額及び資金剰余額を合算した結果、これまでと同様マイナスとなっている。この比率は、早期健全化基準の</a:t>
          </a:r>
          <a:r>
            <a:rPr kumimoji="1" lang="en-US" altLang="ja-JP" sz="1400">
              <a:latin typeface="ＭＳ ゴシック" pitchFamily="49" charset="-128"/>
              <a:ea typeface="ＭＳ ゴシック" pitchFamily="49" charset="-128"/>
            </a:rPr>
            <a:t>19.36%</a:t>
          </a:r>
          <a:r>
            <a:rPr kumimoji="1" lang="ja-JP" altLang="en-US" sz="1400">
              <a:latin typeface="ＭＳ ゴシック" pitchFamily="49" charset="-128"/>
              <a:ea typeface="ＭＳ ゴシック" pitchFamily="49" charset="-128"/>
            </a:rPr>
            <a:t>と比較して良好な状態を示しており、今後も現在の水準を維持していく必要がある。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11845033</v>
      </c>
      <c r="BO4" s="358"/>
      <c r="BP4" s="358"/>
      <c r="BQ4" s="358"/>
      <c r="BR4" s="358"/>
      <c r="BS4" s="358"/>
      <c r="BT4" s="358"/>
      <c r="BU4" s="359"/>
      <c r="BV4" s="357">
        <v>11531966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5.9</v>
      </c>
      <c r="CU4" s="364"/>
      <c r="CV4" s="364"/>
      <c r="CW4" s="364"/>
      <c r="CX4" s="364"/>
      <c r="CY4" s="364"/>
      <c r="CZ4" s="364"/>
      <c r="DA4" s="365"/>
      <c r="DB4" s="363">
        <v>8</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11402482</v>
      </c>
      <c r="BO5" s="395"/>
      <c r="BP5" s="395"/>
      <c r="BQ5" s="395"/>
      <c r="BR5" s="395"/>
      <c r="BS5" s="395"/>
      <c r="BT5" s="395"/>
      <c r="BU5" s="396"/>
      <c r="BV5" s="394">
        <v>10983713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99.8</v>
      </c>
      <c r="CU5" s="392"/>
      <c r="CV5" s="392"/>
      <c r="CW5" s="392"/>
      <c r="CX5" s="392"/>
      <c r="CY5" s="392"/>
      <c r="CZ5" s="392"/>
      <c r="DA5" s="393"/>
      <c r="DB5" s="391">
        <v>89.3</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442551</v>
      </c>
      <c r="BO6" s="395"/>
      <c r="BP6" s="395"/>
      <c r="BQ6" s="395"/>
      <c r="BR6" s="395"/>
      <c r="BS6" s="395"/>
      <c r="BT6" s="395"/>
      <c r="BU6" s="396"/>
      <c r="BV6" s="394">
        <v>548253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100.2</v>
      </c>
      <c r="CU6" s="432"/>
      <c r="CV6" s="432"/>
      <c r="CW6" s="432"/>
      <c r="CX6" s="432"/>
      <c r="CY6" s="432"/>
      <c r="CZ6" s="432"/>
      <c r="DA6" s="433"/>
      <c r="DB6" s="431">
        <v>90.1</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51698</v>
      </c>
      <c r="BO7" s="395"/>
      <c r="BP7" s="395"/>
      <c r="BQ7" s="395"/>
      <c r="BR7" s="395"/>
      <c r="BS7" s="395"/>
      <c r="BT7" s="395"/>
      <c r="BU7" s="396"/>
      <c r="BV7" s="394">
        <v>35192</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6650898</v>
      </c>
      <c r="CU7" s="395"/>
      <c r="CV7" s="395"/>
      <c r="CW7" s="395"/>
      <c r="CX7" s="395"/>
      <c r="CY7" s="395"/>
      <c r="CZ7" s="395"/>
      <c r="DA7" s="396"/>
      <c r="DB7" s="394">
        <v>6412434</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390853</v>
      </c>
      <c r="BO8" s="395"/>
      <c r="BP8" s="395"/>
      <c r="BQ8" s="395"/>
      <c r="BR8" s="395"/>
      <c r="BS8" s="395"/>
      <c r="BT8" s="395"/>
      <c r="BU8" s="396"/>
      <c r="BV8" s="394">
        <v>513061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0.74</v>
      </c>
      <c r="CU8" s="435"/>
      <c r="CV8" s="435"/>
      <c r="CW8" s="435"/>
      <c r="CX8" s="435"/>
      <c r="CY8" s="435"/>
      <c r="CZ8" s="435"/>
      <c r="DA8" s="436"/>
      <c r="DB8" s="434">
        <v>0.73</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25522</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-122208</v>
      </c>
      <c r="BO9" s="395"/>
      <c r="BP9" s="395"/>
      <c r="BQ9" s="395"/>
      <c r="BR9" s="395"/>
      <c r="BS9" s="395"/>
      <c r="BT9" s="395"/>
      <c r="BU9" s="396"/>
      <c r="BV9" s="394">
        <v>22708</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9.5</v>
      </c>
      <c r="CU9" s="392"/>
      <c r="CV9" s="392"/>
      <c r="CW9" s="392"/>
      <c r="CX9" s="392"/>
      <c r="CY9" s="392"/>
      <c r="CZ9" s="392"/>
      <c r="DA9" s="393"/>
      <c r="DB9" s="391">
        <v>9.1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26426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398277</v>
      </c>
      <c r="BO10" s="395"/>
      <c r="BP10" s="395"/>
      <c r="BQ10" s="395"/>
      <c r="BR10" s="395"/>
      <c r="BS10" s="395"/>
      <c r="BT10" s="395"/>
      <c r="BU10" s="396"/>
      <c r="BV10" s="394">
        <v>335756</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25558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500000</v>
      </c>
      <c r="BO12" s="395"/>
      <c r="BP12" s="395"/>
      <c r="BQ12" s="395"/>
      <c r="BR12" s="395"/>
      <c r="BS12" s="395"/>
      <c r="BT12" s="395"/>
      <c r="BU12" s="396"/>
      <c r="BV12" s="394">
        <v>300000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24285</v>
      </c>
      <c r="S13" s="479"/>
      <c r="T13" s="479"/>
      <c r="U13" s="479"/>
      <c r="V13" s="480"/>
      <c r="W13" s="410" t="s">
        <v>131</v>
      </c>
      <c r="X13" s="411"/>
      <c r="Y13" s="411"/>
      <c r="Z13" s="411"/>
      <c r="AA13" s="411"/>
      <c r="AB13" s="401"/>
      <c r="AC13" s="445">
        <v>519</v>
      </c>
      <c r="AD13" s="446"/>
      <c r="AE13" s="446"/>
      <c r="AF13" s="446"/>
      <c r="AG13" s="488"/>
      <c r="AH13" s="445">
        <v>608</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-223931</v>
      </c>
      <c r="BO13" s="395"/>
      <c r="BP13" s="395"/>
      <c r="BQ13" s="395"/>
      <c r="BR13" s="395"/>
      <c r="BS13" s="395"/>
      <c r="BT13" s="395"/>
      <c r="BU13" s="396"/>
      <c r="BV13" s="394">
        <v>58464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6.6</v>
      </c>
      <c r="CU13" s="392"/>
      <c r="CV13" s="392"/>
      <c r="CW13" s="392"/>
      <c r="CX13" s="392"/>
      <c r="CY13" s="392"/>
      <c r="CZ13" s="392"/>
      <c r="DA13" s="393"/>
      <c r="DB13" s="391">
        <v>6.8</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25811</v>
      </c>
      <c r="S14" s="479"/>
      <c r="T14" s="479"/>
      <c r="U14" s="479"/>
      <c r="V14" s="480"/>
      <c r="W14" s="384"/>
      <c r="X14" s="385"/>
      <c r="Y14" s="385"/>
      <c r="Z14" s="385"/>
      <c r="AA14" s="385"/>
      <c r="AB14" s="374"/>
      <c r="AC14" s="481">
        <v>4.2</v>
      </c>
      <c r="AD14" s="482"/>
      <c r="AE14" s="482"/>
      <c r="AF14" s="482"/>
      <c r="AG14" s="483"/>
      <c r="AH14" s="481">
        <v>4.8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24612</v>
      </c>
      <c r="S15" s="479"/>
      <c r="T15" s="479"/>
      <c r="U15" s="479"/>
      <c r="V15" s="480"/>
      <c r="W15" s="410" t="s">
        <v>137</v>
      </c>
      <c r="X15" s="411"/>
      <c r="Y15" s="411"/>
      <c r="Z15" s="411"/>
      <c r="AA15" s="411"/>
      <c r="AB15" s="401"/>
      <c r="AC15" s="445">
        <v>4730</v>
      </c>
      <c r="AD15" s="446"/>
      <c r="AE15" s="446"/>
      <c r="AF15" s="446"/>
      <c r="AG15" s="488"/>
      <c r="AH15" s="445">
        <v>5136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4145971</v>
      </c>
      <c r="BO15" s="358"/>
      <c r="BP15" s="358"/>
      <c r="BQ15" s="358"/>
      <c r="BR15" s="358"/>
      <c r="BS15" s="358"/>
      <c r="BT15" s="358"/>
      <c r="BU15" s="359"/>
      <c r="BV15" s="357">
        <v>3953100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38.200000000000003</v>
      </c>
      <c r="AD16" s="482"/>
      <c r="AE16" s="482"/>
      <c r="AF16" s="482"/>
      <c r="AG16" s="483"/>
      <c r="AH16" s="481">
        <v>40.200000000000003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5506871</v>
      </c>
      <c r="BO16" s="395"/>
      <c r="BP16" s="395"/>
      <c r="BQ16" s="395"/>
      <c r="BR16" s="395"/>
      <c r="BS16" s="395"/>
      <c r="BT16" s="395"/>
      <c r="BU16" s="396"/>
      <c r="BV16" s="394">
        <v>5305817</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7120</v>
      </c>
      <c r="AD17" s="446"/>
      <c r="AE17" s="446"/>
      <c r="AF17" s="446"/>
      <c r="AG17" s="488"/>
      <c r="AH17" s="445">
        <v>7020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5262842</v>
      </c>
      <c r="BO17" s="395"/>
      <c r="BP17" s="395"/>
      <c r="BQ17" s="395"/>
      <c r="BR17" s="395"/>
      <c r="BS17" s="395"/>
      <c r="BT17" s="395"/>
      <c r="BU17" s="396"/>
      <c r="BV17" s="394">
        <v>5004148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31.11</v>
      </c>
      <c r="M18" s="518"/>
      <c r="N18" s="518"/>
      <c r="O18" s="518"/>
      <c r="P18" s="518"/>
      <c r="Q18" s="518"/>
      <c r="R18" s="519"/>
      <c r="S18" s="519"/>
      <c r="T18" s="519"/>
      <c r="U18" s="519"/>
      <c r="V18" s="520"/>
      <c r="W18" s="412"/>
      <c r="X18" s="413"/>
      <c r="Y18" s="413"/>
      <c r="Z18" s="413"/>
      <c r="AA18" s="413"/>
      <c r="AB18" s="404"/>
      <c r="AC18" s="521">
        <v>57.6</v>
      </c>
      <c r="AD18" s="522"/>
      <c r="AE18" s="522"/>
      <c r="AF18" s="522"/>
      <c r="AG18" s="523"/>
      <c r="AH18" s="521">
        <v>55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6249870</v>
      </c>
      <c r="BO18" s="395"/>
      <c r="BP18" s="395"/>
      <c r="BQ18" s="395"/>
      <c r="BR18" s="395"/>
      <c r="BS18" s="395"/>
      <c r="BT18" s="395"/>
      <c r="BU18" s="396"/>
      <c r="BV18" s="394">
        <v>5982737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820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8070477</v>
      </c>
      <c r="BO19" s="395"/>
      <c r="BP19" s="395"/>
      <c r="BQ19" s="395"/>
      <c r="BR19" s="395"/>
      <c r="BS19" s="395"/>
      <c r="BT19" s="395"/>
      <c r="BU19" s="396"/>
      <c r="BV19" s="394">
        <v>8370166</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9728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6938062</v>
      </c>
      <c r="BO22" s="358"/>
      <c r="BP22" s="358"/>
      <c r="BQ22" s="358"/>
      <c r="BR22" s="358"/>
      <c r="BS22" s="358"/>
      <c r="BT22" s="358"/>
      <c r="BU22" s="359"/>
      <c r="BV22" s="357">
        <v>7090966</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6318524</v>
      </c>
      <c r="BO23" s="395"/>
      <c r="BP23" s="395"/>
      <c r="BQ23" s="395"/>
      <c r="BR23" s="395"/>
      <c r="BS23" s="395"/>
      <c r="BT23" s="395"/>
      <c r="BU23" s="396"/>
      <c r="BV23" s="394">
        <v>6381295</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7180</v>
      </c>
      <c r="R24" s="446"/>
      <c r="S24" s="446"/>
      <c r="T24" s="446"/>
      <c r="U24" s="446"/>
      <c r="V24" s="488"/>
      <c r="W24" s="540"/>
      <c r="X24" s="541"/>
      <c r="Y24" s="542"/>
      <c r="Z24" s="444" t="s">
        <v>162</v>
      </c>
      <c r="AA24" s="424"/>
      <c r="AB24" s="424"/>
      <c r="AC24" s="424"/>
      <c r="AD24" s="424"/>
      <c r="AE24" s="424"/>
      <c r="AF24" s="424"/>
      <c r="AG24" s="425"/>
      <c r="AH24" s="445">
        <v>178</v>
      </c>
      <c r="AI24" s="446"/>
      <c r="AJ24" s="446"/>
      <c r="AK24" s="446"/>
      <c r="AL24" s="488"/>
      <c r="AM24" s="445">
        <v>529372</v>
      </c>
      <c r="AN24" s="446"/>
      <c r="AO24" s="446"/>
      <c r="AP24" s="446"/>
      <c r="AQ24" s="446"/>
      <c r="AR24" s="488"/>
      <c r="AS24" s="445">
        <v>2974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3313344</v>
      </c>
      <c r="BO24" s="395"/>
      <c r="BP24" s="395"/>
      <c r="BQ24" s="395"/>
      <c r="BR24" s="395"/>
      <c r="BS24" s="395"/>
      <c r="BT24" s="395"/>
      <c r="BU24" s="396"/>
      <c r="BV24" s="394">
        <v>3083915</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5810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1485978</v>
      </c>
      <c r="BO25" s="358"/>
      <c r="BP25" s="358"/>
      <c r="BQ25" s="358"/>
      <c r="BR25" s="358"/>
      <c r="BS25" s="358"/>
      <c r="BT25" s="358"/>
      <c r="BU25" s="359"/>
      <c r="BV25" s="357">
        <v>420891</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5510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3280</v>
      </c>
      <c r="R27" s="446"/>
      <c r="S27" s="446"/>
      <c r="T27" s="446"/>
      <c r="U27" s="446"/>
      <c r="V27" s="488"/>
      <c r="W27" s="540"/>
      <c r="X27" s="541"/>
      <c r="Y27" s="542"/>
      <c r="Z27" s="444" t="s">
        <v>171</v>
      </c>
      <c r="AA27" s="424"/>
      <c r="AB27" s="424"/>
      <c r="AC27" s="424"/>
      <c r="AD27" s="424"/>
      <c r="AE27" s="424"/>
      <c r="AF27" s="424"/>
      <c r="AG27" s="425"/>
      <c r="AH27" s="445">
        <v>13</v>
      </c>
      <c r="AI27" s="446"/>
      <c r="AJ27" s="446"/>
      <c r="AK27" s="446"/>
      <c r="AL27" s="488"/>
      <c r="AM27" s="445">
        <v>43599</v>
      </c>
      <c r="AN27" s="446"/>
      <c r="AO27" s="446"/>
      <c r="AP27" s="446"/>
      <c r="AQ27" s="446"/>
      <c r="AR27" s="488"/>
      <c r="AS27" s="445">
        <v>3354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300000</v>
      </c>
      <c r="BO27" s="514"/>
      <c r="BP27" s="514"/>
      <c r="BQ27" s="514"/>
      <c r="BR27" s="514"/>
      <c r="BS27" s="514"/>
      <c r="BT27" s="514"/>
      <c r="BU27" s="515"/>
      <c r="BV27" s="513">
        <v>300000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2500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2244855</v>
      </c>
      <c r="BO28" s="358"/>
      <c r="BP28" s="358"/>
      <c r="BQ28" s="358"/>
      <c r="BR28" s="358"/>
      <c r="BS28" s="358"/>
      <c r="BT28" s="358"/>
      <c r="BU28" s="359"/>
      <c r="BV28" s="357">
        <v>2346578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12</v>
      </c>
      <c r="M29" s="446"/>
      <c r="N29" s="446"/>
      <c r="O29" s="446"/>
      <c r="P29" s="488"/>
      <c r="Q29" s="445">
        <v>2270</v>
      </c>
      <c r="R29" s="446"/>
      <c r="S29" s="446"/>
      <c r="T29" s="446"/>
      <c r="U29" s="446"/>
      <c r="V29" s="488"/>
      <c r="W29" s="543"/>
      <c r="X29" s="544"/>
      <c r="Y29" s="545"/>
      <c r="Z29" s="444" t="s">
        <v>177</v>
      </c>
      <c r="AA29" s="424"/>
      <c r="AB29" s="424"/>
      <c r="AC29" s="424"/>
      <c r="AD29" s="424"/>
      <c r="AE29" s="424"/>
      <c r="AF29" s="424"/>
      <c r="AG29" s="425"/>
      <c r="AH29" s="445">
        <v>191</v>
      </c>
      <c r="AI29" s="446"/>
      <c r="AJ29" s="446"/>
      <c r="AK29" s="446"/>
      <c r="AL29" s="488"/>
      <c r="AM29" s="445">
        <v>572971</v>
      </c>
      <c r="AN29" s="446"/>
      <c r="AO29" s="446"/>
      <c r="AP29" s="446"/>
      <c r="AQ29" s="446"/>
      <c r="AR29" s="488"/>
      <c r="AS29" s="445">
        <v>3000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553184</v>
      </c>
      <c r="BO29" s="395"/>
      <c r="BP29" s="395"/>
      <c r="BQ29" s="395"/>
      <c r="BR29" s="395"/>
      <c r="BS29" s="395"/>
      <c r="BT29" s="395"/>
      <c r="BU29" s="396"/>
      <c r="BV29" s="394">
        <v>607860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2504723</v>
      </c>
      <c r="BO30" s="514"/>
      <c r="BP30" s="514"/>
      <c r="BQ30" s="514"/>
      <c r="BR30" s="514"/>
      <c r="BS30" s="514"/>
      <c r="BT30" s="514"/>
      <c r="BU30" s="515"/>
      <c r="BV30" s="513">
        <v>2799741</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公共下水道事業会計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館林地区消防組合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群馬県後期高齢者医療広域連合（一般会計）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群馬県後期高齢者医療広域連合（後期高齢者医療特別会計）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群馬県市町村会館管理組合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群馬県市町村総合事務組合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群馬東部水道企業団</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太田市外三町広域清掃組合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13</v>
      </c>
      <c r="BX41" s="584"/>
      <c r="BY41" s="585" t="str">
        <f>IF('各会計、関係団体の財政状況及び健全化判断比率'!B75="","",'各会計、関係団体の財政状況及び健全化判断比率'!B75)</f>
        <v>大泉町外二町環境衛生施設組合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14</v>
      </c>
      <c r="BX42" s="584"/>
      <c r="BY42" s="585" t="str">
        <f>IF('各会計、関係団体の財政状況及び健全化判断比率'!B76="","",'各会計、関係団体の財政状況及び健全化判断比率'!B76)</f>
        <v>邑楽館林医療企業団</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0zlisJ0JPmYerqCsBNjq+cbbREcaZOfY/YgQ7F2hCkUOYk2Pd+HA3exp9jR35p8f+04WS6YekJ7/KTIuwzrIfA==" saltValue="ocHnFSfhMb4fJvufLgYW9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529</v>
      </c>
      <c r="D34" s="1136"/>
      <c r="E34" s="1137"/>
      <c r="F34" s="32">
        <v>7.3</v>
      </c>
      <c r="G34" s="33">
        <v>7.12</v>
      </c>
      <c r="H34" s="33">
        <v>7.93</v>
      </c>
      <c r="I34" s="33">
        <v>8</v>
      </c>
      <c r="J34" s="34">
        <v>5.87</v>
      </c>
      <c r="K34" s="22"/>
      <c r="L34" s="22"/>
      <c r="M34" s="22"/>
      <c r="N34" s="22"/>
      <c r="O34" s="22"/>
      <c r="P34" s="22"/>
    </row>
    <row r="35" spans="1:16" ht="39" customHeight="1" x14ac:dyDescent="0.2">
      <c r="A35" s="22"/>
      <c r="B35" s="35"/>
      <c r="C35" s="1132" t="s">
        <v>530</v>
      </c>
      <c r="D35" s="1132"/>
      <c r="E35" s="1133"/>
      <c r="F35" s="36">
        <v>2.54</v>
      </c>
      <c r="G35" s="37">
        <v>3.1</v>
      </c>
      <c r="H35" s="37">
        <v>3.49</v>
      </c>
      <c r="I35" s="37">
        <v>3.19</v>
      </c>
      <c r="J35" s="38">
        <v>2.4700000000000002</v>
      </c>
      <c r="K35" s="22"/>
      <c r="L35" s="22"/>
      <c r="M35" s="22"/>
      <c r="N35" s="22"/>
      <c r="O35" s="22"/>
      <c r="P35" s="22"/>
    </row>
    <row r="36" spans="1:16" ht="39" customHeight="1" x14ac:dyDescent="0.2">
      <c r="A36" s="22"/>
      <c r="B36" s="35"/>
      <c r="C36" s="1132" t="s">
        <v>531</v>
      </c>
      <c r="D36" s="1132"/>
      <c r="E36" s="1133"/>
      <c r="F36" s="36">
        <v>2.4700000000000002</v>
      </c>
      <c r="G36" s="37">
        <v>2.89</v>
      </c>
      <c r="H36" s="37">
        <v>3.8</v>
      </c>
      <c r="I36" s="37">
        <v>2.4700000000000002</v>
      </c>
      <c r="J36" s="38">
        <v>1.81</v>
      </c>
      <c r="K36" s="22"/>
      <c r="L36" s="22"/>
      <c r="M36" s="22"/>
      <c r="N36" s="22"/>
      <c r="O36" s="22"/>
      <c r="P36" s="22"/>
    </row>
    <row r="37" spans="1:16" ht="39" customHeight="1" x14ac:dyDescent="0.2">
      <c r="A37" s="22"/>
      <c r="B37" s="35"/>
      <c r="C37" s="1132" t="s">
        <v>532</v>
      </c>
      <c r="D37" s="1132"/>
      <c r="E37" s="1133"/>
      <c r="F37" s="36" t="s">
        <v>485</v>
      </c>
      <c r="G37" s="37" t="s">
        <v>485</v>
      </c>
      <c r="H37" s="37" t="s">
        <v>485</v>
      </c>
      <c r="I37" s="37" t="s">
        <v>485</v>
      </c>
      <c r="J37" s="38">
        <v>0.63</v>
      </c>
      <c r="K37" s="22"/>
      <c r="L37" s="22"/>
      <c r="M37" s="22"/>
      <c r="N37" s="22"/>
      <c r="O37" s="22"/>
      <c r="P37" s="22"/>
    </row>
    <row r="38" spans="1:16" ht="39" customHeight="1" x14ac:dyDescent="0.2">
      <c r="A38" s="22"/>
      <c r="B38" s="35"/>
      <c r="C38" s="1132" t="s">
        <v>533</v>
      </c>
      <c r="D38" s="1132"/>
      <c r="E38" s="1133"/>
      <c r="F38" s="36">
        <v>0.01</v>
      </c>
      <c r="G38" s="37">
        <v>0.02</v>
      </c>
      <c r="H38" s="37">
        <v>0.02</v>
      </c>
      <c r="I38" s="37">
        <v>0.03</v>
      </c>
      <c r="J38" s="38">
        <v>0.01</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534</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535</v>
      </c>
      <c r="D43" s="1134"/>
      <c r="E43" s="1135"/>
      <c r="F43" s="41">
        <v>0.33</v>
      </c>
      <c r="G43" s="42">
        <v>0.34</v>
      </c>
      <c r="H43" s="42">
        <v>0.14000000000000001</v>
      </c>
      <c r="I43" s="42">
        <v>0.33</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UBoMiWUKjXuEOmCbSqMz5+VMPsn2wxbonlsfiW0wgmXcA9G5esv8L2xJ4bZd9WJ5Qfhlb+azpCbU4QPfgumsg==" saltValue="MSULY8S1R2fNkNilj1c1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731</v>
      </c>
      <c r="L45" s="58">
        <v>747</v>
      </c>
      <c r="M45" s="58">
        <v>763</v>
      </c>
      <c r="N45" s="58">
        <v>763</v>
      </c>
      <c r="O45" s="59">
        <v>771</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2">
      <c r="A48" s="46"/>
      <c r="B48" s="1140"/>
      <c r="C48" s="1141"/>
      <c r="D48" s="60"/>
      <c r="E48" s="1146" t="s">
        <v>13</v>
      </c>
      <c r="F48" s="1146"/>
      <c r="G48" s="1146"/>
      <c r="H48" s="1146"/>
      <c r="I48" s="1146"/>
      <c r="J48" s="1147"/>
      <c r="K48" s="61">
        <v>138</v>
      </c>
      <c r="L48" s="62">
        <v>139</v>
      </c>
      <c r="M48" s="62">
        <v>148</v>
      </c>
      <c r="N48" s="62">
        <v>142</v>
      </c>
      <c r="O48" s="63">
        <v>106</v>
      </c>
      <c r="P48" s="46"/>
      <c r="Q48" s="46"/>
      <c r="R48" s="46"/>
      <c r="S48" s="46"/>
      <c r="T48" s="46"/>
      <c r="U48" s="46"/>
    </row>
    <row r="49" spans="1:21" ht="30.75" customHeight="1" x14ac:dyDescent="0.2">
      <c r="A49" s="46"/>
      <c r="B49" s="1140"/>
      <c r="C49" s="1141"/>
      <c r="D49" s="60"/>
      <c r="E49" s="1146" t="s">
        <v>14</v>
      </c>
      <c r="F49" s="1146"/>
      <c r="G49" s="1146"/>
      <c r="H49" s="1146"/>
      <c r="I49" s="1146"/>
      <c r="J49" s="1147"/>
      <c r="K49" s="61">
        <v>90</v>
      </c>
      <c r="L49" s="62">
        <v>148</v>
      </c>
      <c r="M49" s="62">
        <v>150</v>
      </c>
      <c r="N49" s="62">
        <v>152</v>
      </c>
      <c r="O49" s="63">
        <v>160</v>
      </c>
      <c r="P49" s="46"/>
      <c r="Q49" s="46"/>
      <c r="R49" s="46"/>
      <c r="S49" s="46"/>
      <c r="T49" s="46"/>
      <c r="U49" s="46"/>
    </row>
    <row r="50" spans="1:21" ht="30.75" customHeight="1" x14ac:dyDescent="0.2">
      <c r="A50" s="46"/>
      <c r="B50" s="1140"/>
      <c r="C50" s="1141"/>
      <c r="D50" s="60"/>
      <c r="E50" s="1146" t="s">
        <v>15</v>
      </c>
      <c r="F50" s="1146"/>
      <c r="G50" s="1146"/>
      <c r="H50" s="1146"/>
      <c r="I50" s="1146"/>
      <c r="J50" s="1147"/>
      <c r="K50" s="61">
        <v>1</v>
      </c>
      <c r="L50" s="62">
        <v>1</v>
      </c>
      <c r="M50" s="62">
        <v>1</v>
      </c>
      <c r="N50" s="62">
        <v>1</v>
      </c>
      <c r="O50" s="63">
        <v>1</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485</v>
      </c>
      <c r="L51" s="62" t="s">
        <v>485</v>
      </c>
      <c r="M51" s="62" t="s">
        <v>485</v>
      </c>
      <c r="N51" s="62" t="s">
        <v>485</v>
      </c>
      <c r="O51" s="63" t="s">
        <v>485</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630</v>
      </c>
      <c r="L52" s="62">
        <v>649</v>
      </c>
      <c r="M52" s="62">
        <v>646</v>
      </c>
      <c r="N52" s="62">
        <v>687</v>
      </c>
      <c r="O52" s="63">
        <v>675</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330</v>
      </c>
      <c r="L53" s="67">
        <v>386</v>
      </c>
      <c r="M53" s="67">
        <v>416</v>
      </c>
      <c r="N53" s="67">
        <v>371</v>
      </c>
      <c r="O53" s="68">
        <v>363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DyVhkqWlQtk5bMLF6sCHVVQ/iNmipX0pVeo9GF8V089ppfDTmfAI88wfs9IKy4QfRemm76VAPJdwqKn3LRZnQ==" saltValue="XdM0vILceN70ruiYefD3h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69" t="s">
        <v>30</v>
      </c>
      <c r="C41" s="1170"/>
      <c r="D41" s="103"/>
      <c r="E41" s="1175" t="s">
        <v>31</v>
      </c>
      <c r="F41" s="1175"/>
      <c r="G41" s="1175"/>
      <c r="H41" s="1176"/>
      <c r="I41" s="330">
        <v>7468</v>
      </c>
      <c r="J41" s="331">
        <v>7592</v>
      </c>
      <c r="K41" s="331">
        <v>7410</v>
      </c>
      <c r="L41" s="331">
        <v>7091</v>
      </c>
      <c r="M41" s="332">
        <v>6938</v>
      </c>
    </row>
    <row r="42" spans="2:13" ht="27.75" customHeight="1" x14ac:dyDescent="0.2">
      <c r="B42" s="1171"/>
      <c r="C42" s="1172"/>
      <c r="D42" s="104"/>
      <c r="E42" s="1177" t="s">
        <v>32</v>
      </c>
      <c r="F42" s="1177"/>
      <c r="G42" s="1177"/>
      <c r="H42" s="1178"/>
      <c r="I42" s="333">
        <v>1</v>
      </c>
      <c r="J42" s="334">
        <v>2</v>
      </c>
      <c r="K42" s="334">
        <v>2</v>
      </c>
      <c r="L42" s="334">
        <v>2</v>
      </c>
      <c r="M42" s="335">
        <v>4</v>
      </c>
    </row>
    <row r="43" spans="2:13" ht="27.75" customHeight="1" x14ac:dyDescent="0.2">
      <c r="B43" s="1171"/>
      <c r="C43" s="1172"/>
      <c r="D43" s="104"/>
      <c r="E43" s="1177" t="s">
        <v>33</v>
      </c>
      <c r="F43" s="1177"/>
      <c r="G43" s="1177"/>
      <c r="H43" s="1178"/>
      <c r="I43" s="333">
        <v>1315</v>
      </c>
      <c r="J43" s="334">
        <v>1286</v>
      </c>
      <c r="K43" s="334">
        <v>1244</v>
      </c>
      <c r="L43" s="334">
        <v>1191</v>
      </c>
      <c r="M43" s="335">
        <v>1082</v>
      </c>
    </row>
    <row r="44" spans="2:13" ht="27.75" customHeight="1" x14ac:dyDescent="0.2">
      <c r="B44" s="1171"/>
      <c r="C44" s="1172"/>
      <c r="D44" s="104"/>
      <c r="E44" s="1177" t="s">
        <v>34</v>
      </c>
      <c r="F44" s="1177"/>
      <c r="G44" s="1177"/>
      <c r="H44" s="1178"/>
      <c r="I44" s="333">
        <v>2465</v>
      </c>
      <c r="J44" s="334">
        <v>2409</v>
      </c>
      <c r="K44" s="334">
        <v>2284</v>
      </c>
      <c r="L44" s="334">
        <v>2203</v>
      </c>
      <c r="M44" s="335">
        <v>2123</v>
      </c>
    </row>
    <row r="45" spans="2:13" ht="27.75" customHeight="1" x14ac:dyDescent="0.2">
      <c r="B45" s="1171"/>
      <c r="C45" s="1172"/>
      <c r="D45" s="104"/>
      <c r="E45" s="1177" t="s">
        <v>35</v>
      </c>
      <c r="F45" s="1177"/>
      <c r="G45" s="1177"/>
      <c r="H45" s="1178"/>
      <c r="I45" s="333">
        <v>1340</v>
      </c>
      <c r="J45" s="334">
        <v>1251</v>
      </c>
      <c r="K45" s="334">
        <v>1252</v>
      </c>
      <c r="L45" s="334">
        <v>1199</v>
      </c>
      <c r="M45" s="335">
        <v>1218</v>
      </c>
    </row>
    <row r="46" spans="2:13" ht="27.75" customHeight="1" x14ac:dyDescent="0.2">
      <c r="B46" s="1171"/>
      <c r="C46" s="1172"/>
      <c r="D46" s="105"/>
      <c r="E46" s="1177" t="s">
        <v>36</v>
      </c>
      <c r="F46" s="1177"/>
      <c r="G46" s="1177"/>
      <c r="H46" s="1178"/>
      <c r="I46" s="333">
        <v>1</v>
      </c>
      <c r="J46" s="334" t="s">
        <v>485</v>
      </c>
      <c r="K46" s="334" t="s">
        <v>485</v>
      </c>
      <c r="L46" s="334">
        <v>3</v>
      </c>
      <c r="M46" s="335" t="s">
        <v>485</v>
      </c>
    </row>
    <row r="47" spans="2:13" ht="27.75" customHeight="1" x14ac:dyDescent="0.2">
      <c r="B47" s="1171"/>
      <c r="C47" s="1172"/>
      <c r="D47" s="106"/>
      <c r="E47" s="1179" t="s">
        <v>37</v>
      </c>
      <c r="F47" s="1180"/>
      <c r="G47" s="1180"/>
      <c r="H47" s="1181"/>
      <c r="I47" s="333" t="s">
        <v>485</v>
      </c>
      <c r="J47" s="334" t="s">
        <v>485</v>
      </c>
      <c r="K47" s="334" t="s">
        <v>485</v>
      </c>
      <c r="L47" s="334" t="s">
        <v>485</v>
      </c>
      <c r="M47" s="335" t="s">
        <v>485</v>
      </c>
    </row>
    <row r="48" spans="2:13" ht="27.75" customHeight="1" x14ac:dyDescent="0.2">
      <c r="B48" s="1171"/>
      <c r="C48" s="1172"/>
      <c r="D48" s="104"/>
      <c r="E48" s="1177" t="s">
        <v>38</v>
      </c>
      <c r="F48" s="1177"/>
      <c r="G48" s="1177"/>
      <c r="H48" s="1178"/>
      <c r="I48" s="333" t="s">
        <v>485</v>
      </c>
      <c r="J48" s="334" t="s">
        <v>485</v>
      </c>
      <c r="K48" s="334" t="s">
        <v>485</v>
      </c>
      <c r="L48" s="334" t="s">
        <v>485</v>
      </c>
      <c r="M48" s="335" t="s">
        <v>485</v>
      </c>
    </row>
    <row r="49" spans="2:13" ht="27.75" customHeight="1" x14ac:dyDescent="0.2">
      <c r="B49" s="1173"/>
      <c r="C49" s="1174"/>
      <c r="D49" s="104"/>
      <c r="E49" s="1177" t="s">
        <v>39</v>
      </c>
      <c r="F49" s="1177"/>
      <c r="G49" s="1177"/>
      <c r="H49" s="1178"/>
      <c r="I49" s="333" t="s">
        <v>485</v>
      </c>
      <c r="J49" s="334" t="s">
        <v>485</v>
      </c>
      <c r="K49" s="334" t="s">
        <v>485</v>
      </c>
      <c r="L49" s="334" t="s">
        <v>485</v>
      </c>
      <c r="M49" s="335" t="s">
        <v>485</v>
      </c>
    </row>
    <row r="50" spans="2:13" ht="27.75" customHeight="1" x14ac:dyDescent="0.2">
      <c r="B50" s="1182" t="s">
        <v>40</v>
      </c>
      <c r="C50" s="1183"/>
      <c r="D50" s="107"/>
      <c r="E50" s="1177" t="s">
        <v>41</v>
      </c>
      <c r="F50" s="1177"/>
      <c r="G50" s="1177"/>
      <c r="H50" s="1178"/>
      <c r="I50" s="333">
        <v>4820</v>
      </c>
      <c r="J50" s="334">
        <v>5507</v>
      </c>
      <c r="K50" s="334">
        <v>6163</v>
      </c>
      <c r="L50" s="334">
        <v>6695</v>
      </c>
      <c r="M50" s="335">
        <v>6274</v>
      </c>
    </row>
    <row r="51" spans="2:13" ht="27.75" customHeight="1" x14ac:dyDescent="0.2">
      <c r="B51" s="1171"/>
      <c r="C51" s="1172"/>
      <c r="D51" s="104"/>
      <c r="E51" s="1177" t="s">
        <v>42</v>
      </c>
      <c r="F51" s="1177"/>
      <c r="G51" s="1177"/>
      <c r="H51" s="1178"/>
      <c r="I51" s="333">
        <v>583</v>
      </c>
      <c r="J51" s="334">
        <v>564</v>
      </c>
      <c r="K51" s="334">
        <v>551</v>
      </c>
      <c r="L51" s="334">
        <v>572</v>
      </c>
      <c r="M51" s="335">
        <v>572</v>
      </c>
    </row>
    <row r="52" spans="2:13" ht="27.75" customHeight="1" x14ac:dyDescent="0.2">
      <c r="B52" s="1173"/>
      <c r="C52" s="1174"/>
      <c r="D52" s="104"/>
      <c r="E52" s="1177" t="s">
        <v>43</v>
      </c>
      <c r="F52" s="1177"/>
      <c r="G52" s="1177"/>
      <c r="H52" s="1178"/>
      <c r="I52" s="333">
        <v>7883</v>
      </c>
      <c r="J52" s="334">
        <v>7918</v>
      </c>
      <c r="K52" s="334">
        <v>7680</v>
      </c>
      <c r="L52" s="334">
        <v>7284</v>
      </c>
      <c r="M52" s="335">
        <v>6861</v>
      </c>
    </row>
    <row r="53" spans="2:13" ht="27.75" customHeight="1" thickBot="1" x14ac:dyDescent="0.25">
      <c r="B53" s="1184" t="s">
        <v>19</v>
      </c>
      <c r="C53" s="1185"/>
      <c r="D53" s="108"/>
      <c r="E53" s="1186" t="s">
        <v>44</v>
      </c>
      <c r="F53" s="1186"/>
      <c r="G53" s="1186"/>
      <c r="H53" s="1187"/>
      <c r="I53" s="336">
        <v>-697</v>
      </c>
      <c r="J53" s="337">
        <v>-1450</v>
      </c>
      <c r="K53" s="337">
        <v>-2202</v>
      </c>
      <c r="L53" s="337">
        <v>-2863</v>
      </c>
      <c r="M53" s="338">
        <v>-2342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mK9h3PkGvOV+Fzow48zUAIHbM6sC451M9VqVgbNwxjgxPrEellBSuthrzT/9AKH/1pdodD6Sh1SNbOfD4Bpa8g==" saltValue="dES05T+arWKGLgfij+qD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196" t="s">
        <v>46</v>
      </c>
      <c r="D55" s="1196"/>
      <c r="E55" s="1197"/>
      <c r="F55" s="339">
        <v>2311</v>
      </c>
      <c r="G55" s="339">
        <v>2347</v>
      </c>
      <c r="H55" s="340">
        <v>2245</v>
      </c>
    </row>
    <row r="56" spans="2:8" ht="52.5" customHeight="1" x14ac:dyDescent="0.2">
      <c r="B56" s="120"/>
      <c r="C56" s="1198" t="s">
        <v>47</v>
      </c>
      <c r="D56" s="1198"/>
      <c r="E56" s="1199"/>
      <c r="F56" s="341">
        <v>608</v>
      </c>
      <c r="G56" s="341">
        <v>608</v>
      </c>
      <c r="H56" s="342">
        <v>553</v>
      </c>
    </row>
    <row r="57" spans="2:8" ht="53.25" customHeight="1" x14ac:dyDescent="0.2">
      <c r="B57" s="120"/>
      <c r="C57" s="1200" t="s">
        <v>48</v>
      </c>
      <c r="D57" s="1200"/>
      <c r="E57" s="1201"/>
      <c r="F57" s="343">
        <v>2404</v>
      </c>
      <c r="G57" s="343">
        <v>2800</v>
      </c>
      <c r="H57" s="344">
        <v>2505</v>
      </c>
    </row>
    <row r="58" spans="2:8" ht="45.75" customHeight="1" x14ac:dyDescent="0.2">
      <c r="B58" s="121"/>
      <c r="C58" s="1188" t="s">
        <v>551</v>
      </c>
      <c r="D58" s="1189"/>
      <c r="E58" s="1190"/>
      <c r="F58" s="345">
        <v>1022</v>
      </c>
      <c r="G58" s="345">
        <v>1322</v>
      </c>
      <c r="H58" s="346">
        <v>1153</v>
      </c>
    </row>
    <row r="59" spans="2:8" ht="45.75" customHeight="1" x14ac:dyDescent="0.2">
      <c r="B59" s="121"/>
      <c r="C59" s="1188" t="s">
        <v>552</v>
      </c>
      <c r="D59" s="1189"/>
      <c r="E59" s="1190"/>
      <c r="F59" s="345">
        <v>600</v>
      </c>
      <c r="G59" s="345">
        <v>700</v>
      </c>
      <c r="H59" s="346">
        <v>700</v>
      </c>
    </row>
    <row r="60" spans="2:8" ht="45.75" customHeight="1" x14ac:dyDescent="0.2">
      <c r="B60" s="121"/>
      <c r="C60" s="1188" t="s">
        <v>553</v>
      </c>
      <c r="D60" s="1189"/>
      <c r="E60" s="1190"/>
      <c r="F60" s="345">
        <v>506</v>
      </c>
      <c r="G60" s="345">
        <v>499</v>
      </c>
      <c r="H60" s="346">
        <v>367</v>
      </c>
    </row>
    <row r="61" spans="2:8" ht="45.75" customHeight="1" x14ac:dyDescent="0.2">
      <c r="B61" s="121"/>
      <c r="C61" s="1188" t="s">
        <v>554</v>
      </c>
      <c r="D61" s="1189"/>
      <c r="E61" s="1190"/>
      <c r="F61" s="345">
        <v>248</v>
      </c>
      <c r="G61" s="345">
        <v>248</v>
      </c>
      <c r="H61" s="346">
        <v>248</v>
      </c>
    </row>
    <row r="62" spans="2:8" ht="45.75" customHeight="1" thickBot="1" x14ac:dyDescent="0.25">
      <c r="B62" s="122"/>
      <c r="C62" s="1191" t="s">
        <v>555</v>
      </c>
      <c r="D62" s="1192"/>
      <c r="E62" s="1193"/>
      <c r="F62" s="347">
        <v>13</v>
      </c>
      <c r="G62" s="347">
        <v>14</v>
      </c>
      <c r="H62" s="348">
        <v>19</v>
      </c>
    </row>
    <row r="63" spans="2:8" ht="52.5" customHeight="1" thickBot="1" x14ac:dyDescent="0.25">
      <c r="B63" s="123"/>
      <c r="C63" s="1194" t="s">
        <v>49</v>
      </c>
      <c r="D63" s="1194"/>
      <c r="E63" s="1195"/>
      <c r="F63" s="349">
        <v>5323</v>
      </c>
      <c r="G63" s="349">
        <v>5754</v>
      </c>
      <c r="H63" s="350">
        <v>5303</v>
      </c>
    </row>
    <row r="64" spans="2:8" ht="13.2" x14ac:dyDescent="0.2"/>
  </sheetData>
  <sheetProtection algorithmName="SHA-512" hashValue="Ue6i0L3AAmg9olnYaNnuWVSsPj5vrmXOrxwp8m6kJhNM9i5iWAy1YUvpHcwgtyi3xyIOsDQZRZVGSqY6H/psOw==" saltValue="7Kyv2Iph70XnPrFYVlJa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522</v>
      </c>
      <c r="G2" s="137"/>
      <c r="H2" s="138"/>
    </row>
    <row r="3" spans="1:8" x14ac:dyDescent="0.2">
      <c r="A3" s="134" t="s">
        <v>515</v>
      </c>
      <c r="B3" s="139"/>
      <c r="C3" s="140"/>
      <c r="D3" s="141">
        <v>43989</v>
      </c>
      <c r="E3" s="142"/>
      <c r="F3" s="143">
        <v>53895</v>
      </c>
      <c r="G3" s="144"/>
      <c r="H3" s="145"/>
    </row>
    <row r="4" spans="1:8" x14ac:dyDescent="0.2">
      <c r="A4" s="146"/>
      <c r="B4" s="147"/>
      <c r="C4" s="148"/>
      <c r="D4" s="149">
        <v>20903</v>
      </c>
      <c r="E4" s="150"/>
      <c r="F4" s="151">
        <v>31224</v>
      </c>
      <c r="G4" s="152"/>
      <c r="H4" s="153"/>
    </row>
    <row r="5" spans="1:8" x14ac:dyDescent="0.2">
      <c r="A5" s="134" t="s">
        <v>517</v>
      </c>
      <c r="B5" s="139"/>
      <c r="C5" s="140"/>
      <c r="D5" s="141">
        <v>41305</v>
      </c>
      <c r="E5" s="142"/>
      <c r="F5" s="143">
        <v>56181</v>
      </c>
      <c r="G5" s="144"/>
      <c r="H5" s="145"/>
    </row>
    <row r="6" spans="1:8" x14ac:dyDescent="0.2">
      <c r="A6" s="146"/>
      <c r="B6" s="147"/>
      <c r="C6" s="148"/>
      <c r="D6" s="149">
        <v>20035</v>
      </c>
      <c r="E6" s="150"/>
      <c r="F6" s="151">
        <v>32039</v>
      </c>
      <c r="G6" s="152"/>
      <c r="H6" s="153"/>
    </row>
    <row r="7" spans="1:8" x14ac:dyDescent="0.2">
      <c r="A7" s="134" t="s">
        <v>518</v>
      </c>
      <c r="B7" s="139"/>
      <c r="C7" s="140"/>
      <c r="D7" s="141">
        <v>42163</v>
      </c>
      <c r="E7" s="142"/>
      <c r="F7" s="143">
        <v>47730</v>
      </c>
      <c r="G7" s="144"/>
      <c r="H7" s="145"/>
    </row>
    <row r="8" spans="1:8" x14ac:dyDescent="0.2">
      <c r="A8" s="146"/>
      <c r="B8" s="147"/>
      <c r="C8" s="148"/>
      <c r="D8" s="149">
        <v>18277</v>
      </c>
      <c r="E8" s="150"/>
      <c r="F8" s="151">
        <v>26378</v>
      </c>
      <c r="G8" s="152"/>
      <c r="H8" s="153"/>
    </row>
    <row r="9" spans="1:8" x14ac:dyDescent="0.2">
      <c r="A9" s="134" t="s">
        <v>519</v>
      </c>
      <c r="B9" s="139"/>
      <c r="C9" s="140"/>
      <c r="D9" s="141">
        <v>33178</v>
      </c>
      <c r="E9" s="142"/>
      <c r="F9" s="143">
        <v>61921</v>
      </c>
      <c r="G9" s="144"/>
      <c r="H9" s="145"/>
    </row>
    <row r="10" spans="1:8" x14ac:dyDescent="0.2">
      <c r="A10" s="146"/>
      <c r="B10" s="147"/>
      <c r="C10" s="148"/>
      <c r="D10" s="149">
        <v>19655</v>
      </c>
      <c r="E10" s="150"/>
      <c r="F10" s="151">
        <v>34719</v>
      </c>
      <c r="G10" s="152"/>
      <c r="H10" s="153"/>
    </row>
    <row r="11" spans="1:8" x14ac:dyDescent="0.2">
      <c r="A11" s="134" t="s">
        <v>520</v>
      </c>
      <c r="B11" s="139"/>
      <c r="C11" s="140"/>
      <c r="D11" s="141">
        <v>49434</v>
      </c>
      <c r="E11" s="142"/>
      <c r="F11" s="143">
        <v>62764</v>
      </c>
      <c r="G11" s="144"/>
      <c r="H11" s="145"/>
    </row>
    <row r="12" spans="1:8" x14ac:dyDescent="0.2">
      <c r="A12" s="146"/>
      <c r="B12" s="147"/>
      <c r="C12" s="154"/>
      <c r="D12" s="149">
        <v>18810</v>
      </c>
      <c r="E12" s="150"/>
      <c r="F12" s="151">
        <v>36476</v>
      </c>
      <c r="G12" s="152"/>
      <c r="H12" s="153"/>
    </row>
    <row r="13" spans="1:8" x14ac:dyDescent="0.2">
      <c r="A13" s="134"/>
      <c r="B13" s="139"/>
      <c r="C13" s="140"/>
      <c r="D13" s="141">
        <v>42014</v>
      </c>
      <c r="E13" s="142"/>
      <c r="F13" s="143">
        <v>56498</v>
      </c>
      <c r="G13" s="155"/>
      <c r="H13" s="145"/>
    </row>
    <row r="14" spans="1:8" x14ac:dyDescent="0.2">
      <c r="A14" s="146"/>
      <c r="B14" s="147"/>
      <c r="C14" s="148"/>
      <c r="D14" s="149">
        <v>19536</v>
      </c>
      <c r="E14" s="150"/>
      <c r="F14" s="151">
        <v>32167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7.3</v>
      </c>
      <c r="C19" s="156">
        <f>ROUND(VALUE(SUBSTITUTE(実質収支比率等に係る経年分析!G$48,"▲","-")),2)</f>
        <v>7.13</v>
      </c>
      <c r="D19" s="156">
        <f>ROUND(VALUE(SUBSTITUTE(実質収支比率等に係る経年分析!H$48,"▲","-")),2)</f>
        <v>7.93</v>
      </c>
      <c r="E19" s="156">
        <f>ROUND(VALUE(SUBSTITUTE(実質収支比率等に係る経年分析!I$48,"▲","-")),2)</f>
        <v>8</v>
      </c>
      <c r="F19" s="156">
        <f>ROUND(VALUE(SUBSTITUTE(実質収支比率等に係る経年分析!J$48,"▲","-")),2)</f>
        <v>5.88</v>
      </c>
    </row>
    <row r="20" spans="1:11" x14ac:dyDescent="0.2">
      <c r="A20" s="156" t="s">
        <v>53</v>
      </c>
      <c r="B20" s="156">
        <f>ROUND(VALUE(SUBSTITUTE(実質収支比率等に係る経年分析!F$47,"▲","-")),2)</f>
        <v>34.29</v>
      </c>
      <c r="C20" s="156">
        <f>ROUND(VALUE(SUBSTITUTE(実質収支比率等に係る経年分析!G$47,"▲","-")),2)</f>
        <v>35.29</v>
      </c>
      <c r="D20" s="156">
        <f>ROUND(VALUE(SUBSTITUTE(実質収支比率等に係る経年分析!H$47,"▲","-")),2)</f>
        <v>37.380000000000003</v>
      </c>
      <c r="E20" s="156">
        <f>ROUND(VALUE(SUBSTITUTE(実質収支比率等に係る経年分析!I$47,"▲","-")),2)</f>
        <v>36.590000000000003</v>
      </c>
      <c r="F20" s="156">
        <f>ROUND(VALUE(SUBSTITUTE(実質収支比率等に係る経年分析!J$47,"▲","-")),2)</f>
        <v>33.75</v>
      </c>
    </row>
    <row r="21" spans="1:11" x14ac:dyDescent="0.2">
      <c r="A21" s="156" t="s">
        <v>54</v>
      </c>
      <c r="B21" s="156">
        <f>IF(ISNUMBER(VALUE(SUBSTITUTE(実質収支比率等に係る経年分析!F$49,"▲","-"))),ROUND(VALUE(SUBSTITUTE(実質収支比率等に係る経年分析!F$49,"▲","-")),2),NA())</f>
        <v>0.97</v>
      </c>
      <c r="C21" s="156">
        <f>IF(ISNUMBER(VALUE(SUBSTITUTE(実質収支比率等に係る経年分析!G$49,"▲","-"))),ROUND(VALUE(SUBSTITUTE(実質収支比率等に係る経年分析!G$49,"▲","-")),2),NA())</f>
        <v>2.5099999999999998</v>
      </c>
      <c r="D21" s="156">
        <f>IF(ISNUMBER(VALUE(SUBSTITUTE(実質収支比率等に係る経年分析!H$49,"▲","-"))),ROUND(VALUE(SUBSTITUTE(実質収支比率等に係る経年分析!H$49,"▲","-")),2),NA())</f>
        <v>1.89</v>
      </c>
      <c r="E21" s="156">
        <f>IF(ISNUMBER(VALUE(SUBSTITUTE(実質収支比率等に係る経年分析!I$49,"▲","-"))),ROUND(VALUE(SUBSTITUTE(実質収支比率等に係る経年分析!I$49,"▲","-")),2),NA())</f>
        <v>0.91</v>
      </c>
      <c r="F21" s="156">
        <f>IF(ISNUMBER(VALUE(SUBSTITUTE(実質収支比率等に係る経年分析!J$49,"▲","-"))),ROUND(VALUE(SUBSTITUTE(実質収支比率等に係る経年分析!J$49,"▲","-")),2),NA())</f>
        <v>-3.37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0.14000000000000001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0.33</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0.01</v>
      </c>
    </row>
    <row r="33" spans="1:16" x14ac:dyDescent="0.2">
      <c r="A33" s="157" t="str">
        <f>IF(連結実質赤字比率に係る赤字・黒字の構成分析!C$37="",NA(),連結実質赤字比率に係る赤字・黒字の構成分析!C$37)</f>
        <v>公共下水道事業会計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0.63</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2.4700000000000002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2.89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2.4700000000000002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1.81</v>
      </c>
    </row>
    <row r="35" spans="1:16" x14ac:dyDescent="0.2">
      <c r="A35" s="157" t="str">
        <f>IF(連結実質赤字比率に係る赤字・黒字の構成分析!C$35="",NA(),連結実質赤字比率に係る赤字・黒字の構成分析!C$35)</f>
        <v>国民健康保険特別会計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2.54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3.49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3.19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2.4700000000000002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7.12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7.93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5.87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630</v>
      </c>
      <c r="E42" s="158"/>
      <c r="F42" s="158"/>
      <c r="G42" s="158">
        <f>'実質公債費比率（分子）の構造'!L$52</f>
        <v>649</v>
      </c>
      <c r="H42" s="158"/>
      <c r="I42" s="158"/>
      <c r="J42" s="158">
        <f>'実質公債費比率（分子）の構造'!M$52</f>
        <v>646</v>
      </c>
      <c r="K42" s="158"/>
      <c r="L42" s="158"/>
      <c r="M42" s="158">
        <f>'実質公債費比率（分子）の構造'!N$52</f>
        <v>687</v>
      </c>
      <c r="N42" s="158"/>
      <c r="O42" s="158"/>
      <c r="P42" s="158">
        <f>'実質公債費比率（分子）の構造'!O$52</f>
        <v>675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f>'実質公債費比率（分子）の構造'!N$50</f>
        <v>1</v>
      </c>
      <c r="L44" s="158"/>
      <c r="M44" s="158"/>
      <c r="N44" s="158">
        <f>'実質公債費比率（分子）の構造'!O$50</f>
        <v>1</v>
      </c>
      <c r="O44" s="158"/>
      <c r="P44" s="158"/>
    </row>
    <row r="45" spans="1:16" x14ac:dyDescent="0.2">
      <c r="A45" s="158" t="s">
        <v>63</v>
      </c>
      <c r="B45" s="158">
        <f>'実質公債費比率（分子）の構造'!K$49</f>
        <v>90</v>
      </c>
      <c r="C45" s="158"/>
      <c r="D45" s="158"/>
      <c r="E45" s="158">
        <f>'実質公債費比率（分子）の構造'!L$49</f>
        <v>148</v>
      </c>
      <c r="F45" s="158"/>
      <c r="G45" s="158"/>
      <c r="H45" s="158">
        <f>'実質公債費比率（分子）の構造'!M$49</f>
        <v>150</v>
      </c>
      <c r="I45" s="158"/>
      <c r="J45" s="158"/>
      <c r="K45" s="158">
        <f>'実質公債費比率（分子）の構造'!N$49</f>
        <v>152</v>
      </c>
      <c r="L45" s="158"/>
      <c r="M45" s="158"/>
      <c r="N45" s="158">
        <f>'実質公債費比率（分子）の構造'!O$49</f>
        <v>160</v>
      </c>
      <c r="O45" s="158"/>
      <c r="P45" s="158"/>
    </row>
    <row r="46" spans="1:16" x14ac:dyDescent="0.2">
      <c r="A46" s="158" t="s">
        <v>64</v>
      </c>
      <c r="B46" s="158">
        <f>'実質公債費比率（分子）の構造'!K$48</f>
        <v>138</v>
      </c>
      <c r="C46" s="158"/>
      <c r="D46" s="158"/>
      <c r="E46" s="158">
        <f>'実質公債費比率（分子）の構造'!L$48</f>
        <v>139</v>
      </c>
      <c r="F46" s="158"/>
      <c r="G46" s="158"/>
      <c r="H46" s="158">
        <f>'実質公債費比率（分子）の構造'!M$48</f>
        <v>148</v>
      </c>
      <c r="I46" s="158"/>
      <c r="J46" s="158"/>
      <c r="K46" s="158">
        <f>'実質公債費比率（分子）の構造'!N$48</f>
        <v>142</v>
      </c>
      <c r="L46" s="158"/>
      <c r="M46" s="158"/>
      <c r="N46" s="158">
        <f>'実質公債費比率（分子）の構造'!O$48</f>
        <v>106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731</v>
      </c>
      <c r="C49" s="158"/>
      <c r="D49" s="158"/>
      <c r="E49" s="158">
        <f>'実質公債費比率（分子）の構造'!L$45</f>
        <v>747</v>
      </c>
      <c r="F49" s="158"/>
      <c r="G49" s="158"/>
      <c r="H49" s="158">
        <f>'実質公債費比率（分子）の構造'!M$45</f>
        <v>763</v>
      </c>
      <c r="I49" s="158"/>
      <c r="J49" s="158"/>
      <c r="K49" s="158">
        <f>'実質公債費比率（分子）の構造'!N$45</f>
        <v>763</v>
      </c>
      <c r="L49" s="158"/>
      <c r="M49" s="158"/>
      <c r="N49" s="158">
        <f>'実質公債費比率（分子）の構造'!O$45</f>
        <v>771</v>
      </c>
      <c r="O49" s="158"/>
      <c r="P49" s="158"/>
    </row>
    <row r="50" spans="1:16" x14ac:dyDescent="0.2">
      <c r="A50" s="158" t="s">
        <v>67</v>
      </c>
      <c r="B50" s="158" t="e">
        <f>NA()</f>
        <v>#N/A</v>
      </c>
      <c r="C50" s="158">
        <f>IF(ISNUMBER('実質公債費比率（分子）の構造'!K$53),'実質公債費比率（分子）の構造'!K$53,NA())</f>
        <v>330</v>
      </c>
      <c r="D50" s="158" t="e">
        <f>NA()</f>
        <v>#N/A</v>
      </c>
      <c r="E50" s="158" t="e">
        <f>NA()</f>
        <v>#N/A</v>
      </c>
      <c r="F50" s="158">
        <f>IF(ISNUMBER('実質公債費比率（分子）の構造'!L$53),'実質公債費比率（分子）の構造'!L$53,NA())</f>
        <v>386</v>
      </c>
      <c r="G50" s="158" t="e">
        <f>NA()</f>
        <v>#N/A</v>
      </c>
      <c r="H50" s="158" t="e">
        <f>NA()</f>
        <v>#N/A</v>
      </c>
      <c r="I50" s="158">
        <f>IF(ISNUMBER('実質公債費比率（分子）の構造'!M$53),'実質公債費比率（分子）の構造'!M$53,NA())</f>
        <v>416</v>
      </c>
      <c r="J50" s="158" t="e">
        <f>NA()</f>
        <v>#N/A</v>
      </c>
      <c r="K50" s="158" t="e">
        <f>NA()</f>
        <v>#N/A</v>
      </c>
      <c r="L50" s="158">
        <f>IF(ISNUMBER('実質公債費比率（分子）の構造'!N$53),'実質公債費比率（分子）の構造'!N$53,NA())</f>
        <v>371</v>
      </c>
      <c r="M50" s="158" t="e">
        <f>NA()</f>
        <v>#N/A</v>
      </c>
      <c r="N50" s="158" t="e">
        <f>NA()</f>
        <v>#N/A</v>
      </c>
      <c r="O50" s="158">
        <f>IF(ISNUMBER('実質公債費比率（分子）の構造'!O$53),'実質公債費比率（分子）の構造'!O$53,NA())</f>
        <v>363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7883</v>
      </c>
      <c r="E56" s="157"/>
      <c r="F56" s="157"/>
      <c r="G56" s="157">
        <f>'将来負担比率（分子）の構造'!J$52</f>
        <v>7918</v>
      </c>
      <c r="H56" s="157"/>
      <c r="I56" s="157"/>
      <c r="J56" s="157">
        <f>'将来負担比率（分子）の構造'!K$52</f>
        <v>7680</v>
      </c>
      <c r="K56" s="157"/>
      <c r="L56" s="157"/>
      <c r="M56" s="157">
        <f>'将来負担比率（分子）の構造'!L$52</f>
        <v>7284</v>
      </c>
      <c r="N56" s="157"/>
      <c r="O56" s="157"/>
      <c r="P56" s="157">
        <f>'将来負担比率（分子）の構造'!M$52</f>
        <v>6861</v>
      </c>
    </row>
    <row r="57" spans="1:16" x14ac:dyDescent="0.2">
      <c r="A57" s="157" t="s">
        <v>42</v>
      </c>
      <c r="B57" s="157"/>
      <c r="C57" s="157"/>
      <c r="D57" s="157">
        <f>'将来負担比率（分子）の構造'!I$51</f>
        <v>583</v>
      </c>
      <c r="E57" s="157"/>
      <c r="F57" s="157"/>
      <c r="G57" s="157">
        <f>'将来負担比率（分子）の構造'!J$51</f>
        <v>564</v>
      </c>
      <c r="H57" s="157"/>
      <c r="I57" s="157"/>
      <c r="J57" s="157">
        <f>'将来負担比率（分子）の構造'!K$51</f>
        <v>551</v>
      </c>
      <c r="K57" s="157"/>
      <c r="L57" s="157"/>
      <c r="M57" s="157">
        <f>'将来負担比率（分子）の構造'!L$51</f>
        <v>572</v>
      </c>
      <c r="N57" s="157"/>
      <c r="O57" s="157"/>
      <c r="P57" s="157">
        <f>'将来負担比率（分子）の構造'!M$51</f>
        <v>572</v>
      </c>
    </row>
    <row r="58" spans="1:16" x14ac:dyDescent="0.2">
      <c r="A58" s="157" t="s">
        <v>41</v>
      </c>
      <c r="B58" s="157"/>
      <c r="C58" s="157"/>
      <c r="D58" s="157">
        <f>'将来負担比率（分子）の構造'!I$50</f>
        <v>4820</v>
      </c>
      <c r="E58" s="157"/>
      <c r="F58" s="157"/>
      <c r="G58" s="157">
        <f>'将来負担比率（分子）の構造'!J$50</f>
        <v>5507</v>
      </c>
      <c r="H58" s="157"/>
      <c r="I58" s="157"/>
      <c r="J58" s="157">
        <f>'将来負担比率（分子）の構造'!K$50</f>
        <v>6163</v>
      </c>
      <c r="K58" s="157"/>
      <c r="L58" s="157"/>
      <c r="M58" s="157">
        <f>'将来負担比率（分子）の構造'!L$50</f>
        <v>6695</v>
      </c>
      <c r="N58" s="157"/>
      <c r="O58" s="157"/>
      <c r="P58" s="157">
        <f>'将来負担比率（分子）の構造'!M$50</f>
        <v>6274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v>
      </c>
      <c r="C61" s="157"/>
      <c r="D61" s="157"/>
      <c r="E61" s="157" t="str">
        <f>'将来負担比率（分子）の構造'!J$46</f>
        <v>-</v>
      </c>
      <c r="F61" s="157"/>
      <c r="G61" s="157"/>
      <c r="H61" s="157" t="str">
        <f>'将来負担比率（分子）の構造'!K$46</f>
        <v>-</v>
      </c>
      <c r="I61" s="157"/>
      <c r="J61" s="157"/>
      <c r="K61" s="157">
        <f>'将来負担比率（分子）の構造'!L$46</f>
        <v>3</v>
      </c>
      <c r="L61" s="157"/>
      <c r="M61" s="157"/>
      <c r="N61" s="157" t="str">
        <f>'将来負担比率（分子）の構造'!M$46</f>
        <v>-</v>
      </c>
      <c r="O61" s="157"/>
      <c r="P61" s="157"/>
    </row>
    <row r="62" spans="1:16" x14ac:dyDescent="0.2">
      <c r="A62" s="157" t="s">
        <v>35</v>
      </c>
      <c r="B62" s="157">
        <f>'将来負担比率（分子）の構造'!I$45</f>
        <v>1340</v>
      </c>
      <c r="C62" s="157"/>
      <c r="D62" s="157"/>
      <c r="E62" s="157">
        <f>'将来負担比率（分子）の構造'!J$45</f>
        <v>1251</v>
      </c>
      <c r="F62" s="157"/>
      <c r="G62" s="157"/>
      <c r="H62" s="157">
        <f>'将来負担比率（分子）の構造'!K$45</f>
        <v>1252</v>
      </c>
      <c r="I62" s="157"/>
      <c r="J62" s="157"/>
      <c r="K62" s="157">
        <f>'将来負担比率（分子）の構造'!L$45</f>
        <v>1199</v>
      </c>
      <c r="L62" s="157"/>
      <c r="M62" s="157"/>
      <c r="N62" s="157">
        <f>'将来負担比率（分子）の構造'!M$45</f>
        <v>1218</v>
      </c>
      <c r="O62" s="157"/>
      <c r="P62" s="157"/>
    </row>
    <row r="63" spans="1:16" x14ac:dyDescent="0.2">
      <c r="A63" s="157" t="s">
        <v>34</v>
      </c>
      <c r="B63" s="157">
        <f>'将来負担比率（分子）の構造'!I$44</f>
        <v>2465</v>
      </c>
      <c r="C63" s="157"/>
      <c r="D63" s="157"/>
      <c r="E63" s="157">
        <f>'将来負担比率（分子）の構造'!J$44</f>
        <v>2409</v>
      </c>
      <c r="F63" s="157"/>
      <c r="G63" s="157"/>
      <c r="H63" s="157">
        <f>'将来負担比率（分子）の構造'!K$44</f>
        <v>2284</v>
      </c>
      <c r="I63" s="157"/>
      <c r="J63" s="157"/>
      <c r="K63" s="157">
        <f>'将来負担比率（分子）の構造'!L$44</f>
        <v>2203</v>
      </c>
      <c r="L63" s="157"/>
      <c r="M63" s="157"/>
      <c r="N63" s="157">
        <f>'将来負担比率（分子）の構造'!M$44</f>
        <v>2123</v>
      </c>
      <c r="O63" s="157"/>
      <c r="P63" s="157"/>
    </row>
    <row r="64" spans="1:16" x14ac:dyDescent="0.2">
      <c r="A64" s="157" t="s">
        <v>33</v>
      </c>
      <c r="B64" s="157">
        <f>'将来負担比率（分子）の構造'!I$43</f>
        <v>1315</v>
      </c>
      <c r="C64" s="157"/>
      <c r="D64" s="157"/>
      <c r="E64" s="157">
        <f>'将来負担比率（分子）の構造'!J$43</f>
        <v>1286</v>
      </c>
      <c r="F64" s="157"/>
      <c r="G64" s="157"/>
      <c r="H64" s="157">
        <f>'将来負担比率（分子）の構造'!K$43</f>
        <v>1244</v>
      </c>
      <c r="I64" s="157"/>
      <c r="J64" s="157"/>
      <c r="K64" s="157">
        <f>'将来負担比率（分子）の構造'!L$43</f>
        <v>1191</v>
      </c>
      <c r="L64" s="157"/>
      <c r="M64" s="157"/>
      <c r="N64" s="157">
        <f>'将来負担比率（分子）の構造'!M$43</f>
        <v>1082</v>
      </c>
      <c r="O64" s="157"/>
      <c r="P64" s="157"/>
    </row>
    <row r="65" spans="1:16" x14ac:dyDescent="0.2">
      <c r="A65" s="157" t="s">
        <v>32</v>
      </c>
      <c r="B65" s="157">
        <f>'将来負担比率（分子）の構造'!I$42</f>
        <v>1</v>
      </c>
      <c r="C65" s="157"/>
      <c r="D65" s="157"/>
      <c r="E65" s="157">
        <f>'将来負担比率（分子）の構造'!J$42</f>
        <v>2</v>
      </c>
      <c r="F65" s="157"/>
      <c r="G65" s="157"/>
      <c r="H65" s="157">
        <f>'将来負担比率（分子）の構造'!K$42</f>
        <v>2</v>
      </c>
      <c r="I65" s="157"/>
      <c r="J65" s="157"/>
      <c r="K65" s="157">
        <f>'将来負担比率（分子）の構造'!L$42</f>
        <v>2</v>
      </c>
      <c r="L65" s="157"/>
      <c r="M65" s="157"/>
      <c r="N65" s="157">
        <f>'将来負担比率（分子）の構造'!M$42</f>
        <v>4</v>
      </c>
      <c r="O65" s="157"/>
      <c r="P65" s="157"/>
    </row>
    <row r="66" spans="1:16" x14ac:dyDescent="0.2">
      <c r="A66" s="157" t="s">
        <v>31</v>
      </c>
      <c r="B66" s="157">
        <f>'将来負担比率（分子）の構造'!I$41</f>
        <v>7468</v>
      </c>
      <c r="C66" s="157"/>
      <c r="D66" s="157"/>
      <c r="E66" s="157">
        <f>'将来負担比率（分子）の構造'!J$41</f>
        <v>7592</v>
      </c>
      <c r="F66" s="157"/>
      <c r="G66" s="157"/>
      <c r="H66" s="157">
        <f>'将来負担比率（分子）の構造'!K$41</f>
        <v>7410</v>
      </c>
      <c r="I66" s="157"/>
      <c r="J66" s="157"/>
      <c r="K66" s="157">
        <f>'将来負担比率（分子）の構造'!L$41</f>
        <v>7091</v>
      </c>
      <c r="L66" s="157"/>
      <c r="M66" s="157"/>
      <c r="N66" s="157">
        <f>'将来負担比率（分子）の構造'!M$41</f>
        <v>6938</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2311</v>
      </c>
      <c r="C72" s="161">
        <f>基金残高に係る経年分析!G55</f>
        <v>2347</v>
      </c>
      <c r="D72" s="161">
        <f>基金残高に係る経年分析!H55</f>
        <v>2245</v>
      </c>
    </row>
    <row r="73" spans="1:16" x14ac:dyDescent="0.2">
      <c r="A73" s="160" t="s">
        <v>74</v>
      </c>
      <c r="B73" s="161">
        <f>基金残高に係る経年分析!F56</f>
        <v>608</v>
      </c>
      <c r="C73" s="161">
        <f>基金残高に係る経年分析!G56</f>
        <v>608</v>
      </c>
      <c r="D73" s="161">
        <f>基金残高に係る経年分析!H56</f>
        <v>553</v>
      </c>
    </row>
    <row r="74" spans="1:16" x14ac:dyDescent="0.2">
      <c r="A74" s="160" t="s">
        <v>75</v>
      </c>
      <c r="B74" s="161">
        <f>基金残高に係る経年分析!F57</f>
        <v>2404</v>
      </c>
      <c r="C74" s="161">
        <f>基金残高に係る経年分析!G57</f>
        <v>2800</v>
      </c>
      <c r="D74" s="161">
        <f>基金残高に係る経年分析!H57</f>
        <v>2505</v>
      </c>
    </row>
  </sheetData>
  <sheetProtection algorithmName="SHA-512" hashValue="cD+hFCzVI8xQujcEI+xma+GLgTAnzX87A4qjK9mMwzxRylAROShUNj9CH5w/qwPje9gziBdMl1T7ova+clyB0g==" saltValue="+BfiCivD6kaq17Z/ZEMBv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3843112</v>
      </c>
      <c r="S5" s="600"/>
      <c r="T5" s="600"/>
      <c r="U5" s="600"/>
      <c r="V5" s="600"/>
      <c r="W5" s="600"/>
      <c r="X5" s="600"/>
      <c r="Y5" s="601"/>
      <c r="Z5" s="602">
        <v>32.4</v>
      </c>
      <c r="AA5" s="602"/>
      <c r="AB5" s="602"/>
      <c r="AC5" s="602"/>
      <c r="AD5" s="603">
        <v>3731871</v>
      </c>
      <c r="AE5" s="603"/>
      <c r="AF5" s="603"/>
      <c r="AG5" s="603"/>
      <c r="AH5" s="603"/>
      <c r="AI5" s="603"/>
      <c r="AJ5" s="603"/>
      <c r="AK5" s="603"/>
      <c r="AL5" s="604">
        <v>59.8</v>
      </c>
      <c r="AM5" s="605"/>
      <c r="AN5" s="605"/>
      <c r="AO5" s="606"/>
      <c r="AP5" s="596" t="s">
        <v>216</v>
      </c>
      <c r="AQ5" s="597"/>
      <c r="AR5" s="597"/>
      <c r="AS5" s="597"/>
      <c r="AT5" s="597"/>
      <c r="AU5" s="597"/>
      <c r="AV5" s="597"/>
      <c r="AW5" s="597"/>
      <c r="AX5" s="597"/>
      <c r="AY5" s="597"/>
      <c r="AZ5" s="597"/>
      <c r="BA5" s="597"/>
      <c r="BB5" s="597"/>
      <c r="BC5" s="597"/>
      <c r="BD5" s="597"/>
      <c r="BE5" s="597"/>
      <c r="BF5" s="598"/>
      <c r="BG5" s="610">
        <v>3731871</v>
      </c>
      <c r="BH5" s="611"/>
      <c r="BI5" s="611"/>
      <c r="BJ5" s="611"/>
      <c r="BK5" s="611"/>
      <c r="BL5" s="611"/>
      <c r="BM5" s="611"/>
      <c r="BN5" s="612"/>
      <c r="BO5" s="613">
        <v>97.1</v>
      </c>
      <c r="BP5" s="613"/>
      <c r="BQ5" s="613"/>
      <c r="BR5" s="613"/>
      <c r="BS5" s="614">
        <v>75742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144153</v>
      </c>
      <c r="S6" s="611"/>
      <c r="T6" s="611"/>
      <c r="U6" s="611"/>
      <c r="V6" s="611"/>
      <c r="W6" s="611"/>
      <c r="X6" s="611"/>
      <c r="Y6" s="612"/>
      <c r="Z6" s="613">
        <v>1.2</v>
      </c>
      <c r="AA6" s="613"/>
      <c r="AB6" s="613"/>
      <c r="AC6" s="613"/>
      <c r="AD6" s="614">
        <v>144153</v>
      </c>
      <c r="AE6" s="614"/>
      <c r="AF6" s="614"/>
      <c r="AG6" s="614"/>
      <c r="AH6" s="614"/>
      <c r="AI6" s="614"/>
      <c r="AJ6" s="614"/>
      <c r="AK6" s="614"/>
      <c r="AL6" s="615">
        <v>2.2999999999999998</v>
      </c>
      <c r="AM6" s="616"/>
      <c r="AN6" s="616"/>
      <c r="AO6" s="617"/>
      <c r="AP6" s="607" t="s">
        <v>221</v>
      </c>
      <c r="AQ6" s="608"/>
      <c r="AR6" s="608"/>
      <c r="AS6" s="608"/>
      <c r="AT6" s="608"/>
      <c r="AU6" s="608"/>
      <c r="AV6" s="608"/>
      <c r="AW6" s="608"/>
      <c r="AX6" s="608"/>
      <c r="AY6" s="608"/>
      <c r="AZ6" s="608"/>
      <c r="BA6" s="608"/>
      <c r="BB6" s="608"/>
      <c r="BC6" s="608"/>
      <c r="BD6" s="608"/>
      <c r="BE6" s="608"/>
      <c r="BF6" s="609"/>
      <c r="BG6" s="610">
        <v>3731871</v>
      </c>
      <c r="BH6" s="611"/>
      <c r="BI6" s="611"/>
      <c r="BJ6" s="611"/>
      <c r="BK6" s="611"/>
      <c r="BL6" s="611"/>
      <c r="BM6" s="611"/>
      <c r="BN6" s="612"/>
      <c r="BO6" s="613">
        <v>97.1</v>
      </c>
      <c r="BP6" s="613"/>
      <c r="BQ6" s="613"/>
      <c r="BR6" s="613"/>
      <c r="BS6" s="614">
        <v>75742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99429</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99429</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1338</v>
      </c>
      <c r="S7" s="611"/>
      <c r="T7" s="611"/>
      <c r="U7" s="611"/>
      <c r="V7" s="611"/>
      <c r="W7" s="611"/>
      <c r="X7" s="611"/>
      <c r="Y7" s="612"/>
      <c r="Z7" s="613">
        <v>0</v>
      </c>
      <c r="AA7" s="613"/>
      <c r="AB7" s="613"/>
      <c r="AC7" s="613"/>
      <c r="AD7" s="614">
        <v>1338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1524163</v>
      </c>
      <c r="BH7" s="611"/>
      <c r="BI7" s="611"/>
      <c r="BJ7" s="611"/>
      <c r="BK7" s="611"/>
      <c r="BL7" s="611"/>
      <c r="BM7" s="611"/>
      <c r="BN7" s="612"/>
      <c r="BO7" s="613">
        <v>39.700000000000003</v>
      </c>
      <c r="BP7" s="613"/>
      <c r="BQ7" s="613"/>
      <c r="BR7" s="613"/>
      <c r="BS7" s="614">
        <v>75742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1778985</v>
      </c>
      <c r="CS7" s="611"/>
      <c r="CT7" s="611"/>
      <c r="CU7" s="611"/>
      <c r="CV7" s="611"/>
      <c r="CW7" s="611"/>
      <c r="CX7" s="611"/>
      <c r="CY7" s="612"/>
      <c r="CZ7" s="613">
        <v>15.6</v>
      </c>
      <c r="DA7" s="613"/>
      <c r="DB7" s="613"/>
      <c r="DC7" s="613"/>
      <c r="DD7" s="619">
        <v>12215</v>
      </c>
      <c r="DE7" s="611"/>
      <c r="DF7" s="611"/>
      <c r="DG7" s="611"/>
      <c r="DH7" s="611"/>
      <c r="DI7" s="611"/>
      <c r="DJ7" s="611"/>
      <c r="DK7" s="611"/>
      <c r="DL7" s="611"/>
      <c r="DM7" s="611"/>
      <c r="DN7" s="611"/>
      <c r="DO7" s="611"/>
      <c r="DP7" s="612"/>
      <c r="DQ7" s="619">
        <v>1433441</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26551</v>
      </c>
      <c r="S8" s="611"/>
      <c r="T8" s="611"/>
      <c r="U8" s="611"/>
      <c r="V8" s="611"/>
      <c r="W8" s="611"/>
      <c r="X8" s="611"/>
      <c r="Y8" s="612"/>
      <c r="Z8" s="613">
        <v>0.2</v>
      </c>
      <c r="AA8" s="613"/>
      <c r="AB8" s="613"/>
      <c r="AC8" s="613"/>
      <c r="AD8" s="614">
        <v>26551</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41471</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3792944</v>
      </c>
      <c r="CS8" s="611"/>
      <c r="CT8" s="611"/>
      <c r="CU8" s="611"/>
      <c r="CV8" s="611"/>
      <c r="CW8" s="611"/>
      <c r="CX8" s="611"/>
      <c r="CY8" s="612"/>
      <c r="CZ8" s="613">
        <v>33.299999999999997</v>
      </c>
      <c r="DA8" s="613"/>
      <c r="DB8" s="613"/>
      <c r="DC8" s="613"/>
      <c r="DD8" s="619">
        <v>1590</v>
      </c>
      <c r="DE8" s="611"/>
      <c r="DF8" s="611"/>
      <c r="DG8" s="611"/>
      <c r="DH8" s="611"/>
      <c r="DI8" s="611"/>
      <c r="DJ8" s="611"/>
      <c r="DK8" s="611"/>
      <c r="DL8" s="611"/>
      <c r="DM8" s="611"/>
      <c r="DN8" s="611"/>
      <c r="DO8" s="611"/>
      <c r="DP8" s="612"/>
      <c r="DQ8" s="619">
        <v>2278098</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35827</v>
      </c>
      <c r="S9" s="611"/>
      <c r="T9" s="611"/>
      <c r="U9" s="611"/>
      <c r="V9" s="611"/>
      <c r="W9" s="611"/>
      <c r="X9" s="611"/>
      <c r="Y9" s="612"/>
      <c r="Z9" s="613">
        <v>0.3</v>
      </c>
      <c r="AA9" s="613"/>
      <c r="AB9" s="613"/>
      <c r="AC9" s="613"/>
      <c r="AD9" s="614">
        <v>35827</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1126714</v>
      </c>
      <c r="BH9" s="611"/>
      <c r="BI9" s="611"/>
      <c r="BJ9" s="611"/>
      <c r="BK9" s="611"/>
      <c r="BL9" s="611"/>
      <c r="BM9" s="611"/>
      <c r="BN9" s="612"/>
      <c r="BO9" s="613">
        <v>29.3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1086036</v>
      </c>
      <c r="CS9" s="611"/>
      <c r="CT9" s="611"/>
      <c r="CU9" s="611"/>
      <c r="CV9" s="611"/>
      <c r="CW9" s="611"/>
      <c r="CX9" s="611"/>
      <c r="CY9" s="612"/>
      <c r="CZ9" s="613">
        <v>9.5</v>
      </c>
      <c r="DA9" s="613"/>
      <c r="DB9" s="613"/>
      <c r="DC9" s="613"/>
      <c r="DD9" s="619">
        <v>23828</v>
      </c>
      <c r="DE9" s="611"/>
      <c r="DF9" s="611"/>
      <c r="DG9" s="611"/>
      <c r="DH9" s="611"/>
      <c r="DI9" s="611"/>
      <c r="DJ9" s="611"/>
      <c r="DK9" s="611"/>
      <c r="DL9" s="611"/>
      <c r="DM9" s="611"/>
      <c r="DN9" s="611"/>
      <c r="DO9" s="611"/>
      <c r="DP9" s="612"/>
      <c r="DQ9" s="619">
        <v>910759</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90533</v>
      </c>
      <c r="BH10" s="611"/>
      <c r="BI10" s="611"/>
      <c r="BJ10" s="611"/>
      <c r="BK10" s="611"/>
      <c r="BL10" s="611"/>
      <c r="BM10" s="611"/>
      <c r="BN10" s="612"/>
      <c r="BO10" s="613">
        <v>2.4</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6699</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699</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677000</v>
      </c>
      <c r="S11" s="611"/>
      <c r="T11" s="611"/>
      <c r="U11" s="611"/>
      <c r="V11" s="611"/>
      <c r="W11" s="611"/>
      <c r="X11" s="611"/>
      <c r="Y11" s="612"/>
      <c r="Z11" s="615">
        <v>5.7</v>
      </c>
      <c r="AA11" s="616"/>
      <c r="AB11" s="616"/>
      <c r="AC11" s="622"/>
      <c r="AD11" s="619">
        <v>677000</v>
      </c>
      <c r="AE11" s="611"/>
      <c r="AF11" s="611"/>
      <c r="AG11" s="611"/>
      <c r="AH11" s="611"/>
      <c r="AI11" s="611"/>
      <c r="AJ11" s="611"/>
      <c r="AK11" s="612"/>
      <c r="AL11" s="615">
        <v>10.9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265445</v>
      </c>
      <c r="BH11" s="611"/>
      <c r="BI11" s="611"/>
      <c r="BJ11" s="611"/>
      <c r="BK11" s="611"/>
      <c r="BL11" s="611"/>
      <c r="BM11" s="611"/>
      <c r="BN11" s="612"/>
      <c r="BO11" s="613">
        <v>6.9</v>
      </c>
      <c r="BP11" s="613"/>
      <c r="BQ11" s="613"/>
      <c r="BR11" s="613"/>
      <c r="BS11" s="614">
        <v>75742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177921</v>
      </c>
      <c r="CS11" s="611"/>
      <c r="CT11" s="611"/>
      <c r="CU11" s="611"/>
      <c r="CV11" s="611"/>
      <c r="CW11" s="611"/>
      <c r="CX11" s="611"/>
      <c r="CY11" s="612"/>
      <c r="CZ11" s="613">
        <v>1.6</v>
      </c>
      <c r="DA11" s="613"/>
      <c r="DB11" s="613"/>
      <c r="DC11" s="613"/>
      <c r="DD11" s="619">
        <v>54007</v>
      </c>
      <c r="DE11" s="611"/>
      <c r="DF11" s="611"/>
      <c r="DG11" s="611"/>
      <c r="DH11" s="611"/>
      <c r="DI11" s="611"/>
      <c r="DJ11" s="611"/>
      <c r="DK11" s="611"/>
      <c r="DL11" s="611"/>
      <c r="DM11" s="611"/>
      <c r="DN11" s="611"/>
      <c r="DO11" s="611"/>
      <c r="DP11" s="612"/>
      <c r="DQ11" s="619">
        <v>118871</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1904794</v>
      </c>
      <c r="BH12" s="611"/>
      <c r="BI12" s="611"/>
      <c r="BJ12" s="611"/>
      <c r="BK12" s="611"/>
      <c r="BL12" s="611"/>
      <c r="BM12" s="611"/>
      <c r="BN12" s="612"/>
      <c r="BO12" s="613">
        <v>49.6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492386</v>
      </c>
      <c r="CS12" s="611"/>
      <c r="CT12" s="611"/>
      <c r="CU12" s="611"/>
      <c r="CV12" s="611"/>
      <c r="CW12" s="611"/>
      <c r="CX12" s="611"/>
      <c r="CY12" s="612"/>
      <c r="CZ12" s="613">
        <v>4.3</v>
      </c>
      <c r="DA12" s="613"/>
      <c r="DB12" s="613"/>
      <c r="DC12" s="613"/>
      <c r="DD12" s="619" t="s">
        <v>122</v>
      </c>
      <c r="DE12" s="611"/>
      <c r="DF12" s="611"/>
      <c r="DG12" s="611"/>
      <c r="DH12" s="611"/>
      <c r="DI12" s="611"/>
      <c r="DJ12" s="611"/>
      <c r="DK12" s="611"/>
      <c r="DL12" s="611"/>
      <c r="DM12" s="611"/>
      <c r="DN12" s="611"/>
      <c r="DO12" s="611"/>
      <c r="DP12" s="612"/>
      <c r="DQ12" s="619">
        <v>139615</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1903288</v>
      </c>
      <c r="BH13" s="611"/>
      <c r="BI13" s="611"/>
      <c r="BJ13" s="611"/>
      <c r="BK13" s="611"/>
      <c r="BL13" s="611"/>
      <c r="BM13" s="611"/>
      <c r="BN13" s="612"/>
      <c r="BO13" s="613">
        <v>49.5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1484723</v>
      </c>
      <c r="CS13" s="611"/>
      <c r="CT13" s="611"/>
      <c r="CU13" s="611"/>
      <c r="CV13" s="611"/>
      <c r="CW13" s="611"/>
      <c r="CX13" s="611"/>
      <c r="CY13" s="612"/>
      <c r="CZ13" s="613">
        <v>13</v>
      </c>
      <c r="DA13" s="613"/>
      <c r="DB13" s="613"/>
      <c r="DC13" s="613"/>
      <c r="DD13" s="619">
        <v>1041449</v>
      </c>
      <c r="DE13" s="611"/>
      <c r="DF13" s="611"/>
      <c r="DG13" s="611"/>
      <c r="DH13" s="611"/>
      <c r="DI13" s="611"/>
      <c r="DJ13" s="611"/>
      <c r="DK13" s="611"/>
      <c r="DL13" s="611"/>
      <c r="DM13" s="611"/>
      <c r="DN13" s="611"/>
      <c r="DO13" s="611"/>
      <c r="DP13" s="612"/>
      <c r="DQ13" s="619">
        <v>408927</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105540</v>
      </c>
      <c r="BH14" s="611"/>
      <c r="BI14" s="611"/>
      <c r="BJ14" s="611"/>
      <c r="BK14" s="611"/>
      <c r="BL14" s="611"/>
      <c r="BM14" s="611"/>
      <c r="BN14" s="612"/>
      <c r="BO14" s="613">
        <v>2.7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423068</v>
      </c>
      <c r="CS14" s="611"/>
      <c r="CT14" s="611"/>
      <c r="CU14" s="611"/>
      <c r="CV14" s="611"/>
      <c r="CW14" s="611"/>
      <c r="CX14" s="611"/>
      <c r="CY14" s="612"/>
      <c r="CZ14" s="613">
        <v>3.7</v>
      </c>
      <c r="DA14" s="613"/>
      <c r="DB14" s="613"/>
      <c r="DC14" s="613"/>
      <c r="DD14" s="619" t="s">
        <v>122</v>
      </c>
      <c r="DE14" s="611"/>
      <c r="DF14" s="611"/>
      <c r="DG14" s="611"/>
      <c r="DH14" s="611"/>
      <c r="DI14" s="611"/>
      <c r="DJ14" s="611"/>
      <c r="DK14" s="611"/>
      <c r="DL14" s="611"/>
      <c r="DM14" s="611"/>
      <c r="DN14" s="611"/>
      <c r="DO14" s="611"/>
      <c r="DP14" s="612"/>
      <c r="DQ14" s="619">
        <v>413179</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21546</v>
      </c>
      <c r="S15" s="611"/>
      <c r="T15" s="611"/>
      <c r="U15" s="611"/>
      <c r="V15" s="611"/>
      <c r="W15" s="611"/>
      <c r="X15" s="611"/>
      <c r="Y15" s="612"/>
      <c r="Z15" s="613">
        <v>0.2</v>
      </c>
      <c r="AA15" s="613"/>
      <c r="AB15" s="613"/>
      <c r="AC15" s="613"/>
      <c r="AD15" s="614">
        <v>21546</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197374</v>
      </c>
      <c r="BH15" s="611"/>
      <c r="BI15" s="611"/>
      <c r="BJ15" s="611"/>
      <c r="BK15" s="611"/>
      <c r="BL15" s="611"/>
      <c r="BM15" s="611"/>
      <c r="BN15" s="612"/>
      <c r="BO15" s="613">
        <v>5.0999999999999996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1289437</v>
      </c>
      <c r="CS15" s="611"/>
      <c r="CT15" s="611"/>
      <c r="CU15" s="611"/>
      <c r="CV15" s="611"/>
      <c r="CW15" s="611"/>
      <c r="CX15" s="611"/>
      <c r="CY15" s="612"/>
      <c r="CZ15" s="613">
        <v>11.3</v>
      </c>
      <c r="DA15" s="613"/>
      <c r="DB15" s="613"/>
      <c r="DC15" s="613"/>
      <c r="DD15" s="619">
        <v>130333</v>
      </c>
      <c r="DE15" s="611"/>
      <c r="DF15" s="611"/>
      <c r="DG15" s="611"/>
      <c r="DH15" s="611"/>
      <c r="DI15" s="611"/>
      <c r="DJ15" s="611"/>
      <c r="DK15" s="611"/>
      <c r="DL15" s="611"/>
      <c r="DM15" s="611"/>
      <c r="DN15" s="611"/>
      <c r="DO15" s="611"/>
      <c r="DP15" s="612"/>
      <c r="DQ15" s="619">
        <v>1055357</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75053</v>
      </c>
      <c r="S16" s="611"/>
      <c r="T16" s="611"/>
      <c r="U16" s="611"/>
      <c r="V16" s="611"/>
      <c r="W16" s="611"/>
      <c r="X16" s="611"/>
      <c r="Y16" s="612"/>
      <c r="Z16" s="613">
        <v>0.6</v>
      </c>
      <c r="AA16" s="613"/>
      <c r="AB16" s="613"/>
      <c r="AC16" s="613"/>
      <c r="AD16" s="614">
        <v>75053</v>
      </c>
      <c r="AE16" s="614"/>
      <c r="AF16" s="614"/>
      <c r="AG16" s="614"/>
      <c r="AH16" s="614"/>
      <c r="AI16" s="614"/>
      <c r="AJ16" s="614"/>
      <c r="AK16" s="614"/>
      <c r="AL16" s="615">
        <v>1.2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145918</v>
      </c>
      <c r="S17" s="611"/>
      <c r="T17" s="611"/>
      <c r="U17" s="611"/>
      <c r="V17" s="611"/>
      <c r="W17" s="611"/>
      <c r="X17" s="611"/>
      <c r="Y17" s="612"/>
      <c r="Z17" s="613">
        <v>1.2</v>
      </c>
      <c r="AA17" s="613"/>
      <c r="AB17" s="613"/>
      <c r="AC17" s="613"/>
      <c r="AD17" s="614">
        <v>145918</v>
      </c>
      <c r="AE17" s="614"/>
      <c r="AF17" s="614"/>
      <c r="AG17" s="614"/>
      <c r="AH17" s="614"/>
      <c r="AI17" s="614"/>
      <c r="AJ17" s="614"/>
      <c r="AK17" s="614"/>
      <c r="AL17" s="615">
        <v>2.2999999999999998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770854</v>
      </c>
      <c r="CS17" s="611"/>
      <c r="CT17" s="611"/>
      <c r="CU17" s="611"/>
      <c r="CV17" s="611"/>
      <c r="CW17" s="611"/>
      <c r="CX17" s="611"/>
      <c r="CY17" s="612"/>
      <c r="CZ17" s="613">
        <v>6.8</v>
      </c>
      <c r="DA17" s="613"/>
      <c r="DB17" s="613"/>
      <c r="DC17" s="613"/>
      <c r="DD17" s="619" t="s">
        <v>122</v>
      </c>
      <c r="DE17" s="611"/>
      <c r="DF17" s="611"/>
      <c r="DG17" s="611"/>
      <c r="DH17" s="611"/>
      <c r="DI17" s="611"/>
      <c r="DJ17" s="611"/>
      <c r="DK17" s="611"/>
      <c r="DL17" s="611"/>
      <c r="DM17" s="611"/>
      <c r="DN17" s="611"/>
      <c r="DO17" s="611"/>
      <c r="DP17" s="612"/>
      <c r="DQ17" s="619">
        <v>769551</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26643</v>
      </c>
      <c r="S18" s="611"/>
      <c r="T18" s="611"/>
      <c r="U18" s="611"/>
      <c r="V18" s="611"/>
      <c r="W18" s="611"/>
      <c r="X18" s="611"/>
      <c r="Y18" s="612"/>
      <c r="Z18" s="613">
        <v>0.2</v>
      </c>
      <c r="AA18" s="613"/>
      <c r="AB18" s="613"/>
      <c r="AC18" s="613"/>
      <c r="AD18" s="614">
        <v>26643</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113816</v>
      </c>
      <c r="S19" s="611"/>
      <c r="T19" s="611"/>
      <c r="U19" s="611"/>
      <c r="V19" s="611"/>
      <c r="W19" s="611"/>
      <c r="X19" s="611"/>
      <c r="Y19" s="612"/>
      <c r="Z19" s="613">
        <v>1</v>
      </c>
      <c r="AA19" s="613"/>
      <c r="AB19" s="613"/>
      <c r="AC19" s="613"/>
      <c r="AD19" s="614">
        <v>113816</v>
      </c>
      <c r="AE19" s="614"/>
      <c r="AF19" s="614"/>
      <c r="AG19" s="614"/>
      <c r="AH19" s="614"/>
      <c r="AI19" s="614"/>
      <c r="AJ19" s="614"/>
      <c r="AK19" s="614"/>
      <c r="AL19" s="615">
        <v>1.8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111241</v>
      </c>
      <c r="BH19" s="611"/>
      <c r="BI19" s="611"/>
      <c r="BJ19" s="611"/>
      <c r="BK19" s="611"/>
      <c r="BL19" s="611"/>
      <c r="BM19" s="611"/>
      <c r="BN19" s="612"/>
      <c r="BO19" s="613">
        <v>2.9</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5459</v>
      </c>
      <c r="S20" s="611"/>
      <c r="T20" s="611"/>
      <c r="U20" s="611"/>
      <c r="V20" s="611"/>
      <c r="W20" s="611"/>
      <c r="X20" s="611"/>
      <c r="Y20" s="612"/>
      <c r="Z20" s="613">
        <v>0</v>
      </c>
      <c r="AA20" s="613"/>
      <c r="AB20" s="613"/>
      <c r="AC20" s="613"/>
      <c r="AD20" s="614">
        <v>5459</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111241</v>
      </c>
      <c r="BH20" s="611"/>
      <c r="BI20" s="611"/>
      <c r="BJ20" s="611"/>
      <c r="BK20" s="611"/>
      <c r="BL20" s="611"/>
      <c r="BM20" s="611"/>
      <c r="BN20" s="612"/>
      <c r="BO20" s="613">
        <v>2.9</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11402482</v>
      </c>
      <c r="CS20" s="611"/>
      <c r="CT20" s="611"/>
      <c r="CU20" s="611"/>
      <c r="CV20" s="611"/>
      <c r="CW20" s="611"/>
      <c r="CX20" s="611"/>
      <c r="CY20" s="612"/>
      <c r="CZ20" s="613">
        <v>100</v>
      </c>
      <c r="DA20" s="613"/>
      <c r="DB20" s="613"/>
      <c r="DC20" s="613"/>
      <c r="DD20" s="619">
        <v>1263422</v>
      </c>
      <c r="DE20" s="611"/>
      <c r="DF20" s="611"/>
      <c r="DG20" s="611"/>
      <c r="DH20" s="611"/>
      <c r="DI20" s="611"/>
      <c r="DJ20" s="611"/>
      <c r="DK20" s="611"/>
      <c r="DL20" s="611"/>
      <c r="DM20" s="611"/>
      <c r="DN20" s="611"/>
      <c r="DO20" s="611"/>
      <c r="DP20" s="612"/>
      <c r="DQ20" s="619">
        <v>7627926</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1464290</v>
      </c>
      <c r="S21" s="611"/>
      <c r="T21" s="611"/>
      <c r="U21" s="611"/>
      <c r="V21" s="611"/>
      <c r="W21" s="611"/>
      <c r="X21" s="611"/>
      <c r="Y21" s="612"/>
      <c r="Z21" s="613">
        <v>12.4</v>
      </c>
      <c r="AA21" s="613"/>
      <c r="AB21" s="613"/>
      <c r="AC21" s="613"/>
      <c r="AD21" s="614">
        <v>1360900</v>
      </c>
      <c r="AE21" s="614"/>
      <c r="AF21" s="614"/>
      <c r="AG21" s="614"/>
      <c r="AH21" s="614"/>
      <c r="AI21" s="614"/>
      <c r="AJ21" s="614"/>
      <c r="AK21" s="614"/>
      <c r="AL21" s="615">
        <v>21.8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1360900</v>
      </c>
      <c r="S22" s="611"/>
      <c r="T22" s="611"/>
      <c r="U22" s="611"/>
      <c r="V22" s="611"/>
      <c r="W22" s="611"/>
      <c r="X22" s="611"/>
      <c r="Y22" s="612"/>
      <c r="Z22" s="613">
        <v>11.5</v>
      </c>
      <c r="AA22" s="613"/>
      <c r="AB22" s="613"/>
      <c r="AC22" s="613"/>
      <c r="AD22" s="614">
        <v>1360900</v>
      </c>
      <c r="AE22" s="614"/>
      <c r="AF22" s="614"/>
      <c r="AG22" s="614"/>
      <c r="AH22" s="614"/>
      <c r="AI22" s="614"/>
      <c r="AJ22" s="614"/>
      <c r="AK22" s="614"/>
      <c r="AL22" s="615">
        <v>21.8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103390</v>
      </c>
      <c r="S23" s="611"/>
      <c r="T23" s="611"/>
      <c r="U23" s="611"/>
      <c r="V23" s="611"/>
      <c r="W23" s="611"/>
      <c r="X23" s="611"/>
      <c r="Y23" s="612"/>
      <c r="Z23" s="613">
        <v>0.9</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111241</v>
      </c>
      <c r="BH23" s="611"/>
      <c r="BI23" s="611"/>
      <c r="BJ23" s="611"/>
      <c r="BK23" s="611"/>
      <c r="BL23" s="611"/>
      <c r="BM23" s="611"/>
      <c r="BN23" s="612"/>
      <c r="BO23" s="613">
        <v>2.9</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5113243</v>
      </c>
      <c r="CS24" s="600"/>
      <c r="CT24" s="600"/>
      <c r="CU24" s="600"/>
      <c r="CV24" s="600"/>
      <c r="CW24" s="600"/>
      <c r="CX24" s="600"/>
      <c r="CY24" s="601"/>
      <c r="CZ24" s="604">
        <v>44.8</v>
      </c>
      <c r="DA24" s="605"/>
      <c r="DB24" s="605"/>
      <c r="DC24" s="621"/>
      <c r="DD24" s="642">
        <v>3725442</v>
      </c>
      <c r="DE24" s="600"/>
      <c r="DF24" s="600"/>
      <c r="DG24" s="600"/>
      <c r="DH24" s="600"/>
      <c r="DI24" s="600"/>
      <c r="DJ24" s="600"/>
      <c r="DK24" s="601"/>
      <c r="DL24" s="642">
        <v>3386311</v>
      </c>
      <c r="DM24" s="600"/>
      <c r="DN24" s="600"/>
      <c r="DO24" s="600"/>
      <c r="DP24" s="600"/>
      <c r="DQ24" s="600"/>
      <c r="DR24" s="600"/>
      <c r="DS24" s="600"/>
      <c r="DT24" s="600"/>
      <c r="DU24" s="600"/>
      <c r="DV24" s="601"/>
      <c r="DW24" s="604">
        <v>54</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6434788</v>
      </c>
      <c r="S25" s="611"/>
      <c r="T25" s="611"/>
      <c r="U25" s="611"/>
      <c r="V25" s="611"/>
      <c r="W25" s="611"/>
      <c r="X25" s="611"/>
      <c r="Y25" s="612"/>
      <c r="Z25" s="613">
        <v>54.3</v>
      </c>
      <c r="AA25" s="613"/>
      <c r="AB25" s="613"/>
      <c r="AC25" s="613"/>
      <c r="AD25" s="614">
        <v>6220157</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2158186</v>
      </c>
      <c r="CS25" s="643"/>
      <c r="CT25" s="643"/>
      <c r="CU25" s="643"/>
      <c r="CV25" s="643"/>
      <c r="CW25" s="643"/>
      <c r="CX25" s="643"/>
      <c r="CY25" s="644"/>
      <c r="CZ25" s="615">
        <v>18.899999999999999</v>
      </c>
      <c r="DA25" s="640"/>
      <c r="DB25" s="640"/>
      <c r="DC25" s="645"/>
      <c r="DD25" s="619">
        <v>2011556</v>
      </c>
      <c r="DE25" s="643"/>
      <c r="DF25" s="643"/>
      <c r="DG25" s="643"/>
      <c r="DH25" s="643"/>
      <c r="DI25" s="643"/>
      <c r="DJ25" s="643"/>
      <c r="DK25" s="644"/>
      <c r="DL25" s="619">
        <v>1998373</v>
      </c>
      <c r="DM25" s="643"/>
      <c r="DN25" s="643"/>
      <c r="DO25" s="643"/>
      <c r="DP25" s="643"/>
      <c r="DQ25" s="643"/>
      <c r="DR25" s="643"/>
      <c r="DS25" s="643"/>
      <c r="DT25" s="643"/>
      <c r="DU25" s="643"/>
      <c r="DV25" s="644"/>
      <c r="DW25" s="615">
        <v>31.9</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3423</v>
      </c>
      <c r="S26" s="611"/>
      <c r="T26" s="611"/>
      <c r="U26" s="611"/>
      <c r="V26" s="611"/>
      <c r="W26" s="611"/>
      <c r="X26" s="611"/>
      <c r="Y26" s="612"/>
      <c r="Z26" s="613">
        <v>0</v>
      </c>
      <c r="AA26" s="613"/>
      <c r="AB26" s="613"/>
      <c r="AC26" s="613"/>
      <c r="AD26" s="614">
        <v>3423</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1055613</v>
      </c>
      <c r="CS26" s="611"/>
      <c r="CT26" s="611"/>
      <c r="CU26" s="611"/>
      <c r="CV26" s="611"/>
      <c r="CW26" s="611"/>
      <c r="CX26" s="611"/>
      <c r="CY26" s="612"/>
      <c r="CZ26" s="615">
        <v>9.3000000000000007</v>
      </c>
      <c r="DA26" s="640"/>
      <c r="DB26" s="640"/>
      <c r="DC26" s="645"/>
      <c r="DD26" s="619">
        <v>954184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22097</v>
      </c>
      <c r="S27" s="611"/>
      <c r="T27" s="611"/>
      <c r="U27" s="611"/>
      <c r="V27" s="611"/>
      <c r="W27" s="611"/>
      <c r="X27" s="611"/>
      <c r="Y27" s="612"/>
      <c r="Z27" s="613">
        <v>0.2</v>
      </c>
      <c r="AA27" s="613"/>
      <c r="AB27" s="613"/>
      <c r="AC27" s="613"/>
      <c r="AD27" s="614">
        <v>6329</v>
      </c>
      <c r="AE27" s="614"/>
      <c r="AF27" s="614"/>
      <c r="AG27" s="614"/>
      <c r="AH27" s="614"/>
      <c r="AI27" s="614"/>
      <c r="AJ27" s="614"/>
      <c r="AK27" s="614"/>
      <c r="AL27" s="615">
        <v>0.1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3843112</v>
      </c>
      <c r="BH27" s="611"/>
      <c r="BI27" s="611"/>
      <c r="BJ27" s="611"/>
      <c r="BK27" s="611"/>
      <c r="BL27" s="611"/>
      <c r="BM27" s="611"/>
      <c r="BN27" s="612"/>
      <c r="BO27" s="613">
        <v>100</v>
      </c>
      <c r="BP27" s="613"/>
      <c r="BQ27" s="613"/>
      <c r="BR27" s="613"/>
      <c r="BS27" s="614">
        <v>75742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2184203</v>
      </c>
      <c r="CS27" s="643"/>
      <c r="CT27" s="643"/>
      <c r="CU27" s="643"/>
      <c r="CV27" s="643"/>
      <c r="CW27" s="643"/>
      <c r="CX27" s="643"/>
      <c r="CY27" s="644"/>
      <c r="CZ27" s="615">
        <v>19.2</v>
      </c>
      <c r="DA27" s="640"/>
      <c r="DB27" s="640"/>
      <c r="DC27" s="645"/>
      <c r="DD27" s="619">
        <v>944335</v>
      </c>
      <c r="DE27" s="643"/>
      <c r="DF27" s="643"/>
      <c r="DG27" s="643"/>
      <c r="DH27" s="643"/>
      <c r="DI27" s="643"/>
      <c r="DJ27" s="643"/>
      <c r="DK27" s="644"/>
      <c r="DL27" s="619">
        <v>618387</v>
      </c>
      <c r="DM27" s="643"/>
      <c r="DN27" s="643"/>
      <c r="DO27" s="643"/>
      <c r="DP27" s="643"/>
      <c r="DQ27" s="643"/>
      <c r="DR27" s="643"/>
      <c r="DS27" s="643"/>
      <c r="DT27" s="643"/>
      <c r="DU27" s="643"/>
      <c r="DV27" s="644"/>
      <c r="DW27" s="615">
        <v>9.9</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55371</v>
      </c>
      <c r="S28" s="611"/>
      <c r="T28" s="611"/>
      <c r="U28" s="611"/>
      <c r="V28" s="611"/>
      <c r="W28" s="611"/>
      <c r="X28" s="611"/>
      <c r="Y28" s="612"/>
      <c r="Z28" s="613">
        <v>0.5</v>
      </c>
      <c r="AA28" s="613"/>
      <c r="AB28" s="613"/>
      <c r="AC28" s="613"/>
      <c r="AD28" s="614">
        <v>5964</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770854</v>
      </c>
      <c r="CS28" s="611"/>
      <c r="CT28" s="611"/>
      <c r="CU28" s="611"/>
      <c r="CV28" s="611"/>
      <c r="CW28" s="611"/>
      <c r="CX28" s="611"/>
      <c r="CY28" s="612"/>
      <c r="CZ28" s="615">
        <v>6.8</v>
      </c>
      <c r="DA28" s="640"/>
      <c r="DB28" s="640"/>
      <c r="DC28" s="645"/>
      <c r="DD28" s="619">
        <v>769551</v>
      </c>
      <c r="DE28" s="611"/>
      <c r="DF28" s="611"/>
      <c r="DG28" s="611"/>
      <c r="DH28" s="611"/>
      <c r="DI28" s="611"/>
      <c r="DJ28" s="611"/>
      <c r="DK28" s="612"/>
      <c r="DL28" s="619">
        <v>769551</v>
      </c>
      <c r="DM28" s="611"/>
      <c r="DN28" s="611"/>
      <c r="DO28" s="611"/>
      <c r="DP28" s="611"/>
      <c r="DQ28" s="611"/>
      <c r="DR28" s="611"/>
      <c r="DS28" s="611"/>
      <c r="DT28" s="611"/>
      <c r="DU28" s="611"/>
      <c r="DV28" s="612"/>
      <c r="DW28" s="615">
        <v>12.3</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12373</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770854</v>
      </c>
      <c r="CS29" s="643"/>
      <c r="CT29" s="643"/>
      <c r="CU29" s="643"/>
      <c r="CV29" s="643"/>
      <c r="CW29" s="643"/>
      <c r="CX29" s="643"/>
      <c r="CY29" s="644"/>
      <c r="CZ29" s="615">
        <v>6.8</v>
      </c>
      <c r="DA29" s="640"/>
      <c r="DB29" s="640"/>
      <c r="DC29" s="645"/>
      <c r="DD29" s="619">
        <v>769551</v>
      </c>
      <c r="DE29" s="643"/>
      <c r="DF29" s="643"/>
      <c r="DG29" s="643"/>
      <c r="DH29" s="643"/>
      <c r="DI29" s="643"/>
      <c r="DJ29" s="643"/>
      <c r="DK29" s="644"/>
      <c r="DL29" s="619">
        <v>769551</v>
      </c>
      <c r="DM29" s="643"/>
      <c r="DN29" s="643"/>
      <c r="DO29" s="643"/>
      <c r="DP29" s="643"/>
      <c r="DQ29" s="643"/>
      <c r="DR29" s="643"/>
      <c r="DS29" s="643"/>
      <c r="DT29" s="643"/>
      <c r="DU29" s="643"/>
      <c r="DV29" s="644"/>
      <c r="DW29" s="615">
        <v>12.3</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1753931</v>
      </c>
      <c r="S30" s="611"/>
      <c r="T30" s="611"/>
      <c r="U30" s="611"/>
      <c r="V30" s="611"/>
      <c r="W30" s="611"/>
      <c r="X30" s="611"/>
      <c r="Y30" s="612"/>
      <c r="Z30" s="613">
        <v>14.8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749362</v>
      </c>
      <c r="CS30" s="611"/>
      <c r="CT30" s="611"/>
      <c r="CU30" s="611"/>
      <c r="CV30" s="611"/>
      <c r="CW30" s="611"/>
      <c r="CX30" s="611"/>
      <c r="CY30" s="612"/>
      <c r="CZ30" s="615">
        <v>6.6</v>
      </c>
      <c r="DA30" s="640"/>
      <c r="DB30" s="640"/>
      <c r="DC30" s="645"/>
      <c r="DD30" s="619">
        <v>748059</v>
      </c>
      <c r="DE30" s="611"/>
      <c r="DF30" s="611"/>
      <c r="DG30" s="611"/>
      <c r="DH30" s="611"/>
      <c r="DI30" s="611"/>
      <c r="DJ30" s="611"/>
      <c r="DK30" s="612"/>
      <c r="DL30" s="619">
        <v>748059</v>
      </c>
      <c r="DM30" s="611"/>
      <c r="DN30" s="611"/>
      <c r="DO30" s="611"/>
      <c r="DP30" s="611"/>
      <c r="DQ30" s="611"/>
      <c r="DR30" s="611"/>
      <c r="DS30" s="611"/>
      <c r="DT30" s="611"/>
      <c r="DU30" s="611"/>
      <c r="DV30" s="612"/>
      <c r="DW30" s="615">
        <v>11.9</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v>
      </c>
      <c r="BH31" s="654"/>
      <c r="BI31" s="654"/>
      <c r="BJ31" s="654"/>
      <c r="BK31" s="654"/>
      <c r="BL31" s="654"/>
      <c r="BM31" s="605">
        <v>95.3</v>
      </c>
      <c r="BN31" s="654"/>
      <c r="BO31" s="654"/>
      <c r="BP31" s="654"/>
      <c r="BQ31" s="655"/>
      <c r="BR31" s="657">
        <v>99.1</v>
      </c>
      <c r="BS31" s="654"/>
      <c r="BT31" s="654"/>
      <c r="BU31" s="654"/>
      <c r="BV31" s="654"/>
      <c r="BW31" s="654"/>
      <c r="BX31" s="605">
        <v>95.7</v>
      </c>
      <c r="BY31" s="654"/>
      <c r="BZ31" s="654"/>
      <c r="CA31" s="654"/>
      <c r="CB31" s="655"/>
      <c r="CD31" s="650"/>
      <c r="CE31" s="651"/>
      <c r="CF31" s="607" t="s">
        <v>300</v>
      </c>
      <c r="CG31" s="608"/>
      <c r="CH31" s="608"/>
      <c r="CI31" s="608"/>
      <c r="CJ31" s="608"/>
      <c r="CK31" s="608"/>
      <c r="CL31" s="608"/>
      <c r="CM31" s="608"/>
      <c r="CN31" s="608"/>
      <c r="CO31" s="608"/>
      <c r="CP31" s="608"/>
      <c r="CQ31" s="609"/>
      <c r="CR31" s="610">
        <v>21492</v>
      </c>
      <c r="CS31" s="643"/>
      <c r="CT31" s="643"/>
      <c r="CU31" s="643"/>
      <c r="CV31" s="643"/>
      <c r="CW31" s="643"/>
      <c r="CX31" s="643"/>
      <c r="CY31" s="644"/>
      <c r="CZ31" s="615">
        <v>0.2</v>
      </c>
      <c r="DA31" s="640"/>
      <c r="DB31" s="640"/>
      <c r="DC31" s="645"/>
      <c r="DD31" s="619">
        <v>21492</v>
      </c>
      <c r="DE31" s="643"/>
      <c r="DF31" s="643"/>
      <c r="DG31" s="643"/>
      <c r="DH31" s="643"/>
      <c r="DI31" s="643"/>
      <c r="DJ31" s="643"/>
      <c r="DK31" s="644"/>
      <c r="DL31" s="619">
        <v>21492</v>
      </c>
      <c r="DM31" s="643"/>
      <c r="DN31" s="643"/>
      <c r="DO31" s="643"/>
      <c r="DP31" s="643"/>
      <c r="DQ31" s="643"/>
      <c r="DR31" s="643"/>
      <c r="DS31" s="643"/>
      <c r="DT31" s="643"/>
      <c r="DU31" s="643"/>
      <c r="DV31" s="644"/>
      <c r="DW31" s="615">
        <v>0.3</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683650</v>
      </c>
      <c r="S32" s="611"/>
      <c r="T32" s="611"/>
      <c r="U32" s="611"/>
      <c r="V32" s="611"/>
      <c r="W32" s="611"/>
      <c r="X32" s="611"/>
      <c r="Y32" s="612"/>
      <c r="Z32" s="613">
        <v>5.8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98.9</v>
      </c>
      <c r="BH32" s="643"/>
      <c r="BI32" s="643"/>
      <c r="BJ32" s="643"/>
      <c r="BK32" s="643"/>
      <c r="BL32" s="643"/>
      <c r="BM32" s="616">
        <v>95.6</v>
      </c>
      <c r="BN32" s="643"/>
      <c r="BO32" s="643"/>
      <c r="BP32" s="643"/>
      <c r="BQ32" s="656"/>
      <c r="BR32" s="667">
        <v>99.1</v>
      </c>
      <c r="BS32" s="643"/>
      <c r="BT32" s="643"/>
      <c r="BU32" s="643"/>
      <c r="BV32" s="643"/>
      <c r="BW32" s="643"/>
      <c r="BX32" s="616">
        <v>96.8</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21717</v>
      </c>
      <c r="S33" s="611"/>
      <c r="T33" s="611"/>
      <c r="U33" s="611"/>
      <c r="V33" s="611"/>
      <c r="W33" s="611"/>
      <c r="X33" s="611"/>
      <c r="Y33" s="612"/>
      <c r="Z33" s="613">
        <v>0.2</v>
      </c>
      <c r="AA33" s="613"/>
      <c r="AB33" s="613"/>
      <c r="AC33" s="613"/>
      <c r="AD33" s="614">
        <v>974</v>
      </c>
      <c r="AE33" s="614"/>
      <c r="AF33" s="614"/>
      <c r="AG33" s="614"/>
      <c r="AH33" s="614"/>
      <c r="AI33" s="614"/>
      <c r="AJ33" s="614"/>
      <c r="AK33" s="614"/>
      <c r="AL33" s="615">
        <v>0</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99.1</v>
      </c>
      <c r="BH33" s="669"/>
      <c r="BI33" s="669"/>
      <c r="BJ33" s="669"/>
      <c r="BK33" s="669"/>
      <c r="BL33" s="669"/>
      <c r="BM33" s="670">
        <v>94.5</v>
      </c>
      <c r="BN33" s="669"/>
      <c r="BO33" s="669"/>
      <c r="BP33" s="669"/>
      <c r="BQ33" s="671"/>
      <c r="BR33" s="668">
        <v>99</v>
      </c>
      <c r="BS33" s="669"/>
      <c r="BT33" s="669"/>
      <c r="BU33" s="669"/>
      <c r="BV33" s="669"/>
      <c r="BW33" s="669"/>
      <c r="BX33" s="670">
        <v>94.2</v>
      </c>
      <c r="BY33" s="669"/>
      <c r="BZ33" s="669"/>
      <c r="CA33" s="669"/>
      <c r="CB33" s="671"/>
      <c r="CD33" s="607" t="s">
        <v>307</v>
      </c>
      <c r="CE33" s="608"/>
      <c r="CF33" s="608"/>
      <c r="CG33" s="608"/>
      <c r="CH33" s="608"/>
      <c r="CI33" s="608"/>
      <c r="CJ33" s="608"/>
      <c r="CK33" s="608"/>
      <c r="CL33" s="608"/>
      <c r="CM33" s="608"/>
      <c r="CN33" s="608"/>
      <c r="CO33" s="608"/>
      <c r="CP33" s="608"/>
      <c r="CQ33" s="609"/>
      <c r="CR33" s="610">
        <v>5025817</v>
      </c>
      <c r="CS33" s="643"/>
      <c r="CT33" s="643"/>
      <c r="CU33" s="643"/>
      <c r="CV33" s="643"/>
      <c r="CW33" s="643"/>
      <c r="CX33" s="643"/>
      <c r="CY33" s="644"/>
      <c r="CZ33" s="615">
        <v>44.1</v>
      </c>
      <c r="DA33" s="640"/>
      <c r="DB33" s="640"/>
      <c r="DC33" s="645"/>
      <c r="DD33" s="619">
        <v>3795672</v>
      </c>
      <c r="DE33" s="643"/>
      <c r="DF33" s="643"/>
      <c r="DG33" s="643"/>
      <c r="DH33" s="643"/>
      <c r="DI33" s="643"/>
      <c r="DJ33" s="643"/>
      <c r="DK33" s="644"/>
      <c r="DL33" s="619">
        <v>2863559</v>
      </c>
      <c r="DM33" s="643"/>
      <c r="DN33" s="643"/>
      <c r="DO33" s="643"/>
      <c r="DP33" s="643"/>
      <c r="DQ33" s="643"/>
      <c r="DR33" s="643"/>
      <c r="DS33" s="643"/>
      <c r="DT33" s="643"/>
      <c r="DU33" s="643"/>
      <c r="DV33" s="644"/>
      <c r="DW33" s="615">
        <v>45.7</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116748</v>
      </c>
      <c r="S34" s="611"/>
      <c r="T34" s="611"/>
      <c r="U34" s="611"/>
      <c r="V34" s="611"/>
      <c r="W34" s="611"/>
      <c r="X34" s="611"/>
      <c r="Y34" s="612"/>
      <c r="Z34" s="613">
        <v>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1421690</v>
      </c>
      <c r="CS34" s="611"/>
      <c r="CT34" s="611"/>
      <c r="CU34" s="611"/>
      <c r="CV34" s="611"/>
      <c r="CW34" s="611"/>
      <c r="CX34" s="611"/>
      <c r="CY34" s="612"/>
      <c r="CZ34" s="615">
        <v>12.5</v>
      </c>
      <c r="DA34" s="640"/>
      <c r="DB34" s="640"/>
      <c r="DC34" s="645"/>
      <c r="DD34" s="619">
        <v>1018837</v>
      </c>
      <c r="DE34" s="611"/>
      <c r="DF34" s="611"/>
      <c r="DG34" s="611"/>
      <c r="DH34" s="611"/>
      <c r="DI34" s="611"/>
      <c r="DJ34" s="611"/>
      <c r="DK34" s="612"/>
      <c r="DL34" s="619">
        <v>903846</v>
      </c>
      <c r="DM34" s="611"/>
      <c r="DN34" s="611"/>
      <c r="DO34" s="611"/>
      <c r="DP34" s="611"/>
      <c r="DQ34" s="611"/>
      <c r="DR34" s="611"/>
      <c r="DS34" s="611"/>
      <c r="DT34" s="611"/>
      <c r="DU34" s="611"/>
      <c r="DV34" s="612"/>
      <c r="DW34" s="615">
        <v>14.4</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1096034</v>
      </c>
      <c r="S35" s="611"/>
      <c r="T35" s="611"/>
      <c r="U35" s="611"/>
      <c r="V35" s="611"/>
      <c r="W35" s="611"/>
      <c r="X35" s="611"/>
      <c r="Y35" s="612"/>
      <c r="Z35" s="613">
        <v>9.3000000000000007</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123571</v>
      </c>
      <c r="CS35" s="643"/>
      <c r="CT35" s="643"/>
      <c r="CU35" s="643"/>
      <c r="CV35" s="643"/>
      <c r="CW35" s="643"/>
      <c r="CX35" s="643"/>
      <c r="CY35" s="644"/>
      <c r="CZ35" s="615">
        <v>1.1000000000000001</v>
      </c>
      <c r="DA35" s="640"/>
      <c r="DB35" s="640"/>
      <c r="DC35" s="645"/>
      <c r="DD35" s="619">
        <v>66657</v>
      </c>
      <c r="DE35" s="643"/>
      <c r="DF35" s="643"/>
      <c r="DG35" s="643"/>
      <c r="DH35" s="643"/>
      <c r="DI35" s="643"/>
      <c r="DJ35" s="643"/>
      <c r="DK35" s="644"/>
      <c r="DL35" s="619">
        <v>66657</v>
      </c>
      <c r="DM35" s="643"/>
      <c r="DN35" s="643"/>
      <c r="DO35" s="643"/>
      <c r="DP35" s="643"/>
      <c r="DQ35" s="643"/>
      <c r="DR35" s="643"/>
      <c r="DS35" s="643"/>
      <c r="DT35" s="643"/>
      <c r="DU35" s="643"/>
      <c r="DV35" s="644"/>
      <c r="DW35" s="615">
        <v>1.1000000000000001</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548253</v>
      </c>
      <c r="S36" s="611"/>
      <c r="T36" s="611"/>
      <c r="U36" s="611"/>
      <c r="V36" s="611"/>
      <c r="W36" s="611"/>
      <c r="X36" s="611"/>
      <c r="Y36" s="612"/>
      <c r="Z36" s="613">
        <v>4.5999999999999996</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1215236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164928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1872844</v>
      </c>
      <c r="CS36" s="611"/>
      <c r="CT36" s="611"/>
      <c r="CU36" s="611"/>
      <c r="CV36" s="611"/>
      <c r="CW36" s="611"/>
      <c r="CX36" s="611"/>
      <c r="CY36" s="612"/>
      <c r="CZ36" s="615">
        <v>16.399999999999999</v>
      </c>
      <c r="DA36" s="640"/>
      <c r="DB36" s="640"/>
      <c r="DC36" s="645"/>
      <c r="DD36" s="619">
        <v>1436296</v>
      </c>
      <c r="DE36" s="611"/>
      <c r="DF36" s="611"/>
      <c r="DG36" s="611"/>
      <c r="DH36" s="611"/>
      <c r="DI36" s="611"/>
      <c r="DJ36" s="611"/>
      <c r="DK36" s="612"/>
      <c r="DL36" s="619">
        <v>1189363</v>
      </c>
      <c r="DM36" s="611"/>
      <c r="DN36" s="611"/>
      <c r="DO36" s="611"/>
      <c r="DP36" s="611"/>
      <c r="DQ36" s="611"/>
      <c r="DR36" s="611"/>
      <c r="DS36" s="611"/>
      <c r="DT36" s="611"/>
      <c r="DU36" s="611"/>
      <c r="DV36" s="612"/>
      <c r="DW36" s="615">
        <v>19</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500192</v>
      </c>
      <c r="S37" s="611"/>
      <c r="T37" s="611"/>
      <c r="U37" s="611"/>
      <c r="V37" s="611"/>
      <c r="W37" s="611"/>
      <c r="X37" s="611"/>
      <c r="Y37" s="612"/>
      <c r="Z37" s="613">
        <v>4.2</v>
      </c>
      <c r="AA37" s="613"/>
      <c r="AB37" s="613"/>
      <c r="AC37" s="613"/>
      <c r="AD37" s="614">
        <v>1413</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188957</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154334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714025</v>
      </c>
      <c r="CS37" s="643"/>
      <c r="CT37" s="643"/>
      <c r="CU37" s="643"/>
      <c r="CV37" s="643"/>
      <c r="CW37" s="643"/>
      <c r="CX37" s="643"/>
      <c r="CY37" s="644"/>
      <c r="CZ37" s="615">
        <v>6.3</v>
      </c>
      <c r="DA37" s="640"/>
      <c r="DB37" s="640"/>
      <c r="DC37" s="645"/>
      <c r="DD37" s="619">
        <v>713974</v>
      </c>
      <c r="DE37" s="643"/>
      <c r="DF37" s="643"/>
      <c r="DG37" s="643"/>
      <c r="DH37" s="643"/>
      <c r="DI37" s="643"/>
      <c r="DJ37" s="643"/>
      <c r="DK37" s="644"/>
      <c r="DL37" s="619">
        <v>621937</v>
      </c>
      <c r="DM37" s="643"/>
      <c r="DN37" s="643"/>
      <c r="DO37" s="643"/>
      <c r="DP37" s="643"/>
      <c r="DQ37" s="643"/>
      <c r="DR37" s="643"/>
      <c r="DS37" s="643"/>
      <c r="DT37" s="643"/>
      <c r="DU37" s="643"/>
      <c r="DV37" s="644"/>
      <c r="DW37" s="615">
        <v>9.9</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596456</v>
      </c>
      <c r="S38" s="611"/>
      <c r="T38" s="611"/>
      <c r="U38" s="611"/>
      <c r="V38" s="611"/>
      <c r="W38" s="611"/>
      <c r="X38" s="611"/>
      <c r="Y38" s="612"/>
      <c r="Z38" s="613">
        <v>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118381</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3475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907898</v>
      </c>
      <c r="CS38" s="611"/>
      <c r="CT38" s="611"/>
      <c r="CU38" s="611"/>
      <c r="CV38" s="611"/>
      <c r="CW38" s="611"/>
      <c r="CX38" s="611"/>
      <c r="CY38" s="612"/>
      <c r="CZ38" s="615">
        <v>8</v>
      </c>
      <c r="DA38" s="640"/>
      <c r="DB38" s="640"/>
      <c r="DC38" s="645"/>
      <c r="DD38" s="619">
        <v>723118</v>
      </c>
      <c r="DE38" s="611"/>
      <c r="DF38" s="611"/>
      <c r="DG38" s="611"/>
      <c r="DH38" s="611"/>
      <c r="DI38" s="611"/>
      <c r="DJ38" s="611"/>
      <c r="DK38" s="612"/>
      <c r="DL38" s="619">
        <v>703693</v>
      </c>
      <c r="DM38" s="611"/>
      <c r="DN38" s="611"/>
      <c r="DO38" s="611"/>
      <c r="DP38" s="611"/>
      <c r="DQ38" s="611"/>
      <c r="DR38" s="611"/>
      <c r="DS38" s="611"/>
      <c r="DT38" s="611"/>
      <c r="DU38" s="611"/>
      <c r="DV38" s="612"/>
      <c r="DW38" s="615">
        <v>11.2</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5238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637366</v>
      </c>
      <c r="CS39" s="643"/>
      <c r="CT39" s="643"/>
      <c r="CU39" s="643"/>
      <c r="CV39" s="643"/>
      <c r="CW39" s="643"/>
      <c r="CX39" s="643"/>
      <c r="CY39" s="644"/>
      <c r="CZ39" s="615">
        <v>5.6</v>
      </c>
      <c r="DA39" s="640"/>
      <c r="DB39" s="640"/>
      <c r="DC39" s="645"/>
      <c r="DD39" s="619">
        <v>514916</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27156</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102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62448</v>
      </c>
      <c r="CS40" s="611"/>
      <c r="CT40" s="611"/>
      <c r="CU40" s="611"/>
      <c r="CV40" s="611"/>
      <c r="CW40" s="611"/>
      <c r="CX40" s="611"/>
      <c r="CY40" s="612"/>
      <c r="CZ40" s="615">
        <v>0.5</v>
      </c>
      <c r="DA40" s="640"/>
      <c r="DB40" s="640"/>
      <c r="DC40" s="645"/>
      <c r="DD40" s="619">
        <v>35848</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11845033</v>
      </c>
      <c r="S41" s="683"/>
      <c r="T41" s="683"/>
      <c r="U41" s="683"/>
      <c r="V41" s="683"/>
      <c r="W41" s="683"/>
      <c r="X41" s="683"/>
      <c r="Y41" s="687"/>
      <c r="Z41" s="688">
        <v>100</v>
      </c>
      <c r="AA41" s="688"/>
      <c r="AB41" s="688"/>
      <c r="AC41" s="688"/>
      <c r="AD41" s="689">
        <v>6238260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178019</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729879</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362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1263422</v>
      </c>
      <c r="CS42" s="643"/>
      <c r="CT42" s="643"/>
      <c r="CU42" s="643"/>
      <c r="CV42" s="643"/>
      <c r="CW42" s="643"/>
      <c r="CX42" s="643"/>
      <c r="CY42" s="644"/>
      <c r="CZ42" s="615">
        <v>11.1</v>
      </c>
      <c r="DA42" s="640"/>
      <c r="DB42" s="640"/>
      <c r="DC42" s="645"/>
      <c r="DD42" s="619">
        <v>106812</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43046</v>
      </c>
      <c r="CS43" s="643"/>
      <c r="CT43" s="643"/>
      <c r="CU43" s="643"/>
      <c r="CV43" s="643"/>
      <c r="CW43" s="643"/>
      <c r="CX43" s="643"/>
      <c r="CY43" s="644"/>
      <c r="CZ43" s="615">
        <v>0.4</v>
      </c>
      <c r="DA43" s="640"/>
      <c r="DB43" s="640"/>
      <c r="DC43" s="645"/>
      <c r="DD43" s="619">
        <v>43046</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1263422</v>
      </c>
      <c r="CS44" s="611"/>
      <c r="CT44" s="611"/>
      <c r="CU44" s="611"/>
      <c r="CV44" s="611"/>
      <c r="CW44" s="611"/>
      <c r="CX44" s="611"/>
      <c r="CY44" s="612"/>
      <c r="CZ44" s="615">
        <v>11.1</v>
      </c>
      <c r="DA44" s="616"/>
      <c r="DB44" s="616"/>
      <c r="DC44" s="622"/>
      <c r="DD44" s="619">
        <v>106812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756129</v>
      </c>
      <c r="CS45" s="643"/>
      <c r="CT45" s="643"/>
      <c r="CU45" s="643"/>
      <c r="CV45" s="643"/>
      <c r="CW45" s="643"/>
      <c r="CX45" s="643"/>
      <c r="CY45" s="644"/>
      <c r="CZ45" s="615">
        <v>6.6</v>
      </c>
      <c r="DA45" s="640"/>
      <c r="DB45" s="640"/>
      <c r="DC45" s="645"/>
      <c r="DD45" s="619">
        <v>22229</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480738</v>
      </c>
      <c r="CS46" s="611"/>
      <c r="CT46" s="611"/>
      <c r="CU46" s="611"/>
      <c r="CV46" s="611"/>
      <c r="CW46" s="611"/>
      <c r="CX46" s="611"/>
      <c r="CY46" s="612"/>
      <c r="CZ46" s="615">
        <v>4.2</v>
      </c>
      <c r="DA46" s="616"/>
      <c r="DB46" s="616"/>
      <c r="DC46" s="622"/>
      <c r="DD46" s="619">
        <v>84583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11402482</v>
      </c>
      <c r="CS49" s="669"/>
      <c r="CT49" s="669"/>
      <c r="CU49" s="669"/>
      <c r="CV49" s="669"/>
      <c r="CW49" s="669"/>
      <c r="CX49" s="669"/>
      <c r="CY49" s="698"/>
      <c r="CZ49" s="690">
        <v>100</v>
      </c>
      <c r="DA49" s="699"/>
      <c r="DB49" s="699"/>
      <c r="DC49" s="700"/>
      <c r="DD49" s="701">
        <v>7627926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rms2qjiFY/fjr/p+o2FRBmQeCKlWZTMh0qnBc81DcMj8hRaZjkklRi9ORIGdydHNsSwvWyvkXwMzgkOJjhu4A==" saltValue="HfLnzpywVuF+CMG1+GcHd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11886</v>
      </c>
      <c r="R7" s="740"/>
      <c r="S7" s="740"/>
      <c r="T7" s="740"/>
      <c r="U7" s="740"/>
      <c r="V7" s="740">
        <v>11443</v>
      </c>
      <c r="W7" s="740"/>
      <c r="X7" s="740"/>
      <c r="Y7" s="740"/>
      <c r="Z7" s="740"/>
      <c r="AA7" s="740">
        <v>443</v>
      </c>
      <c r="AB7" s="740"/>
      <c r="AC7" s="740"/>
      <c r="AD7" s="740"/>
      <c r="AE7" s="741"/>
      <c r="AF7" s="742">
        <v>391</v>
      </c>
      <c r="AG7" s="743"/>
      <c r="AH7" s="743"/>
      <c r="AI7" s="743"/>
      <c r="AJ7" s="744"/>
      <c r="AK7" s="745">
        <v>1090</v>
      </c>
      <c r="AL7" s="746"/>
      <c r="AM7" s="746"/>
      <c r="AN7" s="746"/>
      <c r="AO7" s="746"/>
      <c r="AP7" s="746">
        <v>6938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v>11886</v>
      </c>
      <c r="R23" s="780"/>
      <c r="S23" s="780"/>
      <c r="T23" s="780"/>
      <c r="U23" s="780"/>
      <c r="V23" s="780">
        <v>11443</v>
      </c>
      <c r="W23" s="780"/>
      <c r="X23" s="780"/>
      <c r="Y23" s="780"/>
      <c r="Z23" s="780"/>
      <c r="AA23" s="780">
        <v>443</v>
      </c>
      <c r="AB23" s="780"/>
      <c r="AC23" s="780"/>
      <c r="AD23" s="780"/>
      <c r="AE23" s="781"/>
      <c r="AF23" s="782">
        <v>391</v>
      </c>
      <c r="AG23" s="780"/>
      <c r="AH23" s="780"/>
      <c r="AI23" s="780"/>
      <c r="AJ23" s="783"/>
      <c r="AK23" s="784"/>
      <c r="AL23" s="785"/>
      <c r="AM23" s="785"/>
      <c r="AN23" s="785"/>
      <c r="AO23" s="785"/>
      <c r="AP23" s="780">
        <v>6938</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2968</v>
      </c>
      <c r="R28" s="810"/>
      <c r="S28" s="810"/>
      <c r="T28" s="810"/>
      <c r="U28" s="810"/>
      <c r="V28" s="810">
        <v>2803</v>
      </c>
      <c r="W28" s="810"/>
      <c r="X28" s="810"/>
      <c r="Y28" s="810"/>
      <c r="Z28" s="810"/>
      <c r="AA28" s="810">
        <v>165</v>
      </c>
      <c r="AB28" s="810"/>
      <c r="AC28" s="810"/>
      <c r="AD28" s="810"/>
      <c r="AE28" s="811"/>
      <c r="AF28" s="812">
        <v>165</v>
      </c>
      <c r="AG28" s="810"/>
      <c r="AH28" s="810"/>
      <c r="AI28" s="810"/>
      <c r="AJ28" s="813"/>
      <c r="AK28" s="814">
        <v>233</v>
      </c>
      <c r="AL28" s="815"/>
      <c r="AM28" s="815"/>
      <c r="AN28" s="815"/>
      <c r="AO28" s="815"/>
      <c r="AP28" s="815" t="s">
        <v>549</v>
      </c>
      <c r="AQ28" s="815"/>
      <c r="AR28" s="815"/>
      <c r="AS28" s="815"/>
      <c r="AT28" s="815"/>
      <c r="AU28" s="815" t="s">
        <v>549</v>
      </c>
      <c r="AV28" s="815"/>
      <c r="AW28" s="815"/>
      <c r="AX28" s="815"/>
      <c r="AY28" s="815"/>
      <c r="AZ28" s="816" t="s">
        <v>549</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2266</v>
      </c>
      <c r="R29" s="771"/>
      <c r="S29" s="771"/>
      <c r="T29" s="771"/>
      <c r="U29" s="771"/>
      <c r="V29" s="771">
        <v>2145</v>
      </c>
      <c r="W29" s="771"/>
      <c r="X29" s="771"/>
      <c r="Y29" s="771"/>
      <c r="Z29" s="771"/>
      <c r="AA29" s="771">
        <v>121</v>
      </c>
      <c r="AB29" s="771"/>
      <c r="AC29" s="771"/>
      <c r="AD29" s="771"/>
      <c r="AE29" s="772"/>
      <c r="AF29" s="773">
        <v>121</v>
      </c>
      <c r="AG29" s="774"/>
      <c r="AH29" s="774"/>
      <c r="AI29" s="774"/>
      <c r="AJ29" s="775"/>
      <c r="AK29" s="821">
        <v>351</v>
      </c>
      <c r="AL29" s="817"/>
      <c r="AM29" s="817"/>
      <c r="AN29" s="817"/>
      <c r="AO29" s="817"/>
      <c r="AP29" s="817" t="s">
        <v>549</v>
      </c>
      <c r="AQ29" s="817"/>
      <c r="AR29" s="817"/>
      <c r="AS29" s="817"/>
      <c r="AT29" s="817"/>
      <c r="AU29" s="817" t="s">
        <v>549</v>
      </c>
      <c r="AV29" s="817"/>
      <c r="AW29" s="817"/>
      <c r="AX29" s="817"/>
      <c r="AY29" s="817"/>
      <c r="AZ29" s="818" t="s">
        <v>549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466</v>
      </c>
      <c r="R30" s="771"/>
      <c r="S30" s="771"/>
      <c r="T30" s="771"/>
      <c r="U30" s="771"/>
      <c r="V30" s="771">
        <v>465</v>
      </c>
      <c r="W30" s="771"/>
      <c r="X30" s="771"/>
      <c r="Y30" s="771"/>
      <c r="Z30" s="771"/>
      <c r="AA30" s="771">
        <v>1</v>
      </c>
      <c r="AB30" s="771"/>
      <c r="AC30" s="771"/>
      <c r="AD30" s="771"/>
      <c r="AE30" s="772"/>
      <c r="AF30" s="773">
        <v>1</v>
      </c>
      <c r="AG30" s="774"/>
      <c r="AH30" s="774"/>
      <c r="AI30" s="774"/>
      <c r="AJ30" s="775"/>
      <c r="AK30" s="821">
        <v>98</v>
      </c>
      <c r="AL30" s="817"/>
      <c r="AM30" s="817"/>
      <c r="AN30" s="817"/>
      <c r="AO30" s="817"/>
      <c r="AP30" s="817" t="s">
        <v>549</v>
      </c>
      <c r="AQ30" s="817"/>
      <c r="AR30" s="817"/>
      <c r="AS30" s="817"/>
      <c r="AT30" s="817"/>
      <c r="AU30" s="817" t="s">
        <v>549</v>
      </c>
      <c r="AV30" s="817"/>
      <c r="AW30" s="817"/>
      <c r="AX30" s="817"/>
      <c r="AY30" s="817"/>
      <c r="AZ30" s="818" t="s">
        <v>549</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391</v>
      </c>
      <c r="C31" s="768"/>
      <c r="D31" s="768"/>
      <c r="E31" s="768"/>
      <c r="F31" s="768"/>
      <c r="G31" s="768"/>
      <c r="H31" s="768"/>
      <c r="I31" s="768"/>
      <c r="J31" s="768"/>
      <c r="K31" s="768"/>
      <c r="L31" s="768"/>
      <c r="M31" s="768"/>
      <c r="N31" s="768"/>
      <c r="O31" s="768"/>
      <c r="P31" s="769"/>
      <c r="Q31" s="770">
        <v>360</v>
      </c>
      <c r="R31" s="771"/>
      <c r="S31" s="771"/>
      <c r="T31" s="771"/>
      <c r="U31" s="771"/>
      <c r="V31" s="771">
        <v>315</v>
      </c>
      <c r="W31" s="771"/>
      <c r="X31" s="771"/>
      <c r="Y31" s="771"/>
      <c r="Z31" s="771"/>
      <c r="AA31" s="771">
        <v>45</v>
      </c>
      <c r="AB31" s="771"/>
      <c r="AC31" s="771"/>
      <c r="AD31" s="771"/>
      <c r="AE31" s="772"/>
      <c r="AF31" s="773">
        <v>42</v>
      </c>
      <c r="AG31" s="774"/>
      <c r="AH31" s="774"/>
      <c r="AI31" s="774"/>
      <c r="AJ31" s="775"/>
      <c r="AK31" s="821">
        <v>189</v>
      </c>
      <c r="AL31" s="817"/>
      <c r="AM31" s="817"/>
      <c r="AN31" s="817"/>
      <c r="AO31" s="817"/>
      <c r="AP31" s="817">
        <v>1210</v>
      </c>
      <c r="AQ31" s="817"/>
      <c r="AR31" s="817"/>
      <c r="AS31" s="817"/>
      <c r="AT31" s="817"/>
      <c r="AU31" s="817">
        <v>1082</v>
      </c>
      <c r="AV31" s="817"/>
      <c r="AW31" s="817"/>
      <c r="AX31" s="817"/>
      <c r="AY31" s="817"/>
      <c r="AZ31" s="818" t="s">
        <v>549</v>
      </c>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329</v>
      </c>
      <c r="AG63" s="831"/>
      <c r="AH63" s="831"/>
      <c r="AI63" s="831"/>
      <c r="AJ63" s="832"/>
      <c r="AK63" s="833"/>
      <c r="AL63" s="828"/>
      <c r="AM63" s="828"/>
      <c r="AN63" s="828"/>
      <c r="AO63" s="828"/>
      <c r="AP63" s="831">
        <v>1210</v>
      </c>
      <c r="AQ63" s="831"/>
      <c r="AR63" s="831"/>
      <c r="AS63" s="831"/>
      <c r="AT63" s="831"/>
      <c r="AU63" s="831">
        <v>1082</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396</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397</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541</v>
      </c>
      <c r="C68" s="857"/>
      <c r="D68" s="857"/>
      <c r="E68" s="857"/>
      <c r="F68" s="857"/>
      <c r="G68" s="857"/>
      <c r="H68" s="857"/>
      <c r="I68" s="857"/>
      <c r="J68" s="857"/>
      <c r="K68" s="857"/>
      <c r="L68" s="857"/>
      <c r="M68" s="857"/>
      <c r="N68" s="857"/>
      <c r="O68" s="857"/>
      <c r="P68" s="858"/>
      <c r="Q68" s="859">
        <v>2522</v>
      </c>
      <c r="R68" s="853"/>
      <c r="S68" s="853"/>
      <c r="T68" s="853"/>
      <c r="U68" s="853"/>
      <c r="V68" s="853">
        <v>2449</v>
      </c>
      <c r="W68" s="853"/>
      <c r="X68" s="853"/>
      <c r="Y68" s="853"/>
      <c r="Z68" s="853"/>
      <c r="AA68" s="853">
        <v>73</v>
      </c>
      <c r="AB68" s="853"/>
      <c r="AC68" s="853"/>
      <c r="AD68" s="853"/>
      <c r="AE68" s="853"/>
      <c r="AF68" s="853">
        <v>73</v>
      </c>
      <c r="AG68" s="853"/>
      <c r="AH68" s="853"/>
      <c r="AI68" s="853"/>
      <c r="AJ68" s="853"/>
      <c r="AK68" s="853">
        <v>70</v>
      </c>
      <c r="AL68" s="853"/>
      <c r="AM68" s="853"/>
      <c r="AN68" s="853"/>
      <c r="AO68" s="853"/>
      <c r="AP68" s="853">
        <v>2556</v>
      </c>
      <c r="AQ68" s="853"/>
      <c r="AR68" s="853"/>
      <c r="AS68" s="853"/>
      <c r="AT68" s="853"/>
      <c r="AU68" s="853">
        <v>493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547</v>
      </c>
      <c r="C69" s="861"/>
      <c r="D69" s="861"/>
      <c r="E69" s="861"/>
      <c r="F69" s="861"/>
      <c r="G69" s="861"/>
      <c r="H69" s="861"/>
      <c r="I69" s="861"/>
      <c r="J69" s="861"/>
      <c r="K69" s="861"/>
      <c r="L69" s="861"/>
      <c r="M69" s="861"/>
      <c r="N69" s="861"/>
      <c r="O69" s="861"/>
      <c r="P69" s="862"/>
      <c r="Q69" s="863">
        <v>103</v>
      </c>
      <c r="R69" s="817"/>
      <c r="S69" s="817"/>
      <c r="T69" s="817"/>
      <c r="U69" s="817"/>
      <c r="V69" s="817">
        <v>91</v>
      </c>
      <c r="W69" s="817"/>
      <c r="X69" s="817"/>
      <c r="Y69" s="817"/>
      <c r="Z69" s="817"/>
      <c r="AA69" s="817">
        <v>11</v>
      </c>
      <c r="AB69" s="817"/>
      <c r="AC69" s="817"/>
      <c r="AD69" s="817"/>
      <c r="AE69" s="817"/>
      <c r="AF69" s="817">
        <v>11</v>
      </c>
      <c r="AG69" s="817"/>
      <c r="AH69" s="817"/>
      <c r="AI69" s="817"/>
      <c r="AJ69" s="817"/>
      <c r="AK69" s="817" t="s">
        <v>549</v>
      </c>
      <c r="AL69" s="817"/>
      <c r="AM69" s="817"/>
      <c r="AN69" s="817"/>
      <c r="AO69" s="817"/>
      <c r="AP69" s="817" t="s">
        <v>549</v>
      </c>
      <c r="AQ69" s="817"/>
      <c r="AR69" s="817"/>
      <c r="AS69" s="817"/>
      <c r="AT69" s="817"/>
      <c r="AU69" s="817" t="s">
        <v>549</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550</v>
      </c>
      <c r="C70" s="861"/>
      <c r="D70" s="861"/>
      <c r="E70" s="861"/>
      <c r="F70" s="861"/>
      <c r="G70" s="861"/>
      <c r="H70" s="861"/>
      <c r="I70" s="861"/>
      <c r="J70" s="861"/>
      <c r="K70" s="861"/>
      <c r="L70" s="861"/>
      <c r="M70" s="861"/>
      <c r="N70" s="861"/>
      <c r="O70" s="861"/>
      <c r="P70" s="862"/>
      <c r="Q70" s="863">
        <v>276838</v>
      </c>
      <c r="R70" s="817"/>
      <c r="S70" s="817"/>
      <c r="T70" s="817"/>
      <c r="U70" s="817"/>
      <c r="V70" s="817">
        <v>269931</v>
      </c>
      <c r="W70" s="817"/>
      <c r="X70" s="817"/>
      <c r="Y70" s="817"/>
      <c r="Z70" s="817"/>
      <c r="AA70" s="817">
        <v>6907</v>
      </c>
      <c r="AB70" s="817"/>
      <c r="AC70" s="817"/>
      <c r="AD70" s="817"/>
      <c r="AE70" s="817"/>
      <c r="AF70" s="817">
        <v>6907</v>
      </c>
      <c r="AG70" s="817"/>
      <c r="AH70" s="817"/>
      <c r="AI70" s="817"/>
      <c r="AJ70" s="817"/>
      <c r="AK70" s="817">
        <v>2277</v>
      </c>
      <c r="AL70" s="817"/>
      <c r="AM70" s="817"/>
      <c r="AN70" s="817"/>
      <c r="AO70" s="817"/>
      <c r="AP70" s="817" t="s">
        <v>549</v>
      </c>
      <c r="AQ70" s="817"/>
      <c r="AR70" s="817"/>
      <c r="AS70" s="817"/>
      <c r="AT70" s="817"/>
      <c r="AU70" s="817" t="s">
        <v>549</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545</v>
      </c>
      <c r="C71" s="861"/>
      <c r="D71" s="861"/>
      <c r="E71" s="861"/>
      <c r="F71" s="861"/>
      <c r="G71" s="861"/>
      <c r="H71" s="861"/>
      <c r="I71" s="861"/>
      <c r="J71" s="861"/>
      <c r="K71" s="861"/>
      <c r="L71" s="861"/>
      <c r="M71" s="861"/>
      <c r="N71" s="861"/>
      <c r="O71" s="861"/>
      <c r="P71" s="862"/>
      <c r="Q71" s="863">
        <v>227</v>
      </c>
      <c r="R71" s="817"/>
      <c r="S71" s="817"/>
      <c r="T71" s="817"/>
      <c r="U71" s="817"/>
      <c r="V71" s="817">
        <v>199</v>
      </c>
      <c r="W71" s="817"/>
      <c r="X71" s="817"/>
      <c r="Y71" s="817"/>
      <c r="Z71" s="817"/>
      <c r="AA71" s="817">
        <v>28</v>
      </c>
      <c r="AB71" s="817"/>
      <c r="AC71" s="817"/>
      <c r="AD71" s="817"/>
      <c r="AE71" s="817"/>
      <c r="AF71" s="817">
        <v>28</v>
      </c>
      <c r="AG71" s="817"/>
      <c r="AH71" s="817"/>
      <c r="AI71" s="817"/>
      <c r="AJ71" s="817"/>
      <c r="AK71" s="817">
        <v>75</v>
      </c>
      <c r="AL71" s="817"/>
      <c r="AM71" s="817"/>
      <c r="AN71" s="817"/>
      <c r="AO71" s="817"/>
      <c r="AP71" s="817" t="s">
        <v>549</v>
      </c>
      <c r="AQ71" s="817"/>
      <c r="AR71" s="817"/>
      <c r="AS71" s="817"/>
      <c r="AT71" s="817"/>
      <c r="AU71" s="817" t="s">
        <v>549</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546</v>
      </c>
      <c r="C72" s="861"/>
      <c r="D72" s="861"/>
      <c r="E72" s="861"/>
      <c r="F72" s="861"/>
      <c r="G72" s="861"/>
      <c r="H72" s="861"/>
      <c r="I72" s="861"/>
      <c r="J72" s="861"/>
      <c r="K72" s="861"/>
      <c r="L72" s="861"/>
      <c r="M72" s="861"/>
      <c r="N72" s="861"/>
      <c r="O72" s="861"/>
      <c r="P72" s="862"/>
      <c r="Q72" s="863">
        <v>4539</v>
      </c>
      <c r="R72" s="817"/>
      <c r="S72" s="817"/>
      <c r="T72" s="817"/>
      <c r="U72" s="817"/>
      <c r="V72" s="817">
        <v>4239</v>
      </c>
      <c r="W72" s="817"/>
      <c r="X72" s="817"/>
      <c r="Y72" s="817"/>
      <c r="Z72" s="817"/>
      <c r="AA72" s="817">
        <v>300</v>
      </c>
      <c r="AB72" s="817"/>
      <c r="AC72" s="817"/>
      <c r="AD72" s="817"/>
      <c r="AE72" s="817"/>
      <c r="AF72" s="817">
        <v>300</v>
      </c>
      <c r="AG72" s="817"/>
      <c r="AH72" s="817"/>
      <c r="AI72" s="817"/>
      <c r="AJ72" s="817"/>
      <c r="AK72" s="817" t="s">
        <v>549</v>
      </c>
      <c r="AL72" s="817"/>
      <c r="AM72" s="817"/>
      <c r="AN72" s="817"/>
      <c r="AO72" s="817"/>
      <c r="AP72" s="817" t="s">
        <v>549</v>
      </c>
      <c r="AQ72" s="817"/>
      <c r="AR72" s="817"/>
      <c r="AS72" s="817"/>
      <c r="AT72" s="817"/>
      <c r="AU72" s="817" t="s">
        <v>549</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548</v>
      </c>
      <c r="C73" s="861"/>
      <c r="D73" s="861"/>
      <c r="E73" s="861"/>
      <c r="F73" s="861"/>
      <c r="G73" s="861"/>
      <c r="H73" s="861"/>
      <c r="I73" s="861"/>
      <c r="J73" s="861"/>
      <c r="K73" s="861"/>
      <c r="L73" s="861"/>
      <c r="M73" s="861"/>
      <c r="N73" s="861"/>
      <c r="O73" s="861"/>
      <c r="P73" s="862"/>
      <c r="Q73" s="863">
        <v>10336</v>
      </c>
      <c r="R73" s="817"/>
      <c r="S73" s="817"/>
      <c r="T73" s="817"/>
      <c r="U73" s="817"/>
      <c r="V73" s="817">
        <v>8903</v>
      </c>
      <c r="W73" s="817"/>
      <c r="X73" s="817"/>
      <c r="Y73" s="817"/>
      <c r="Z73" s="817"/>
      <c r="AA73" s="817">
        <v>1433</v>
      </c>
      <c r="AB73" s="817"/>
      <c r="AC73" s="817"/>
      <c r="AD73" s="817"/>
      <c r="AE73" s="817"/>
      <c r="AF73" s="817">
        <v>5026</v>
      </c>
      <c r="AG73" s="817"/>
      <c r="AH73" s="817"/>
      <c r="AI73" s="817"/>
      <c r="AJ73" s="817"/>
      <c r="AK73" s="817" t="s">
        <v>549</v>
      </c>
      <c r="AL73" s="817"/>
      <c r="AM73" s="817"/>
      <c r="AN73" s="817"/>
      <c r="AO73" s="817"/>
      <c r="AP73" s="817">
        <v>27292</v>
      </c>
      <c r="AQ73" s="817"/>
      <c r="AR73" s="817"/>
      <c r="AS73" s="817"/>
      <c r="AT73" s="817"/>
      <c r="AU73" s="817" t="s">
        <v>549</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543</v>
      </c>
      <c r="C74" s="861"/>
      <c r="D74" s="861"/>
      <c r="E74" s="861"/>
      <c r="F74" s="861"/>
      <c r="G74" s="861"/>
      <c r="H74" s="861"/>
      <c r="I74" s="861"/>
      <c r="J74" s="861"/>
      <c r="K74" s="861"/>
      <c r="L74" s="861"/>
      <c r="M74" s="861"/>
      <c r="N74" s="861"/>
      <c r="O74" s="861"/>
      <c r="P74" s="862"/>
      <c r="Q74" s="863">
        <v>4245</v>
      </c>
      <c r="R74" s="817"/>
      <c r="S74" s="817"/>
      <c r="T74" s="817"/>
      <c r="U74" s="817"/>
      <c r="V74" s="817">
        <v>3635</v>
      </c>
      <c r="W74" s="817"/>
      <c r="X74" s="817"/>
      <c r="Y74" s="817"/>
      <c r="Z74" s="817"/>
      <c r="AA74" s="817">
        <v>609</v>
      </c>
      <c r="AB74" s="817"/>
      <c r="AC74" s="817"/>
      <c r="AD74" s="817"/>
      <c r="AE74" s="817"/>
      <c r="AF74" s="817">
        <v>173</v>
      </c>
      <c r="AG74" s="817"/>
      <c r="AH74" s="817"/>
      <c r="AI74" s="817"/>
      <c r="AJ74" s="817"/>
      <c r="AK74" s="817">
        <v>170</v>
      </c>
      <c r="AL74" s="817"/>
      <c r="AM74" s="817"/>
      <c r="AN74" s="817"/>
      <c r="AO74" s="817"/>
      <c r="AP74" s="817">
        <v>12401</v>
      </c>
      <c r="AQ74" s="817"/>
      <c r="AR74" s="817"/>
      <c r="AS74" s="817"/>
      <c r="AT74" s="817"/>
      <c r="AU74" s="817">
        <v>1211</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544</v>
      </c>
      <c r="C75" s="861"/>
      <c r="D75" s="861"/>
      <c r="E75" s="861"/>
      <c r="F75" s="861"/>
      <c r="G75" s="861"/>
      <c r="H75" s="861"/>
      <c r="I75" s="861"/>
      <c r="J75" s="861"/>
      <c r="K75" s="861"/>
      <c r="L75" s="861"/>
      <c r="M75" s="861"/>
      <c r="N75" s="861"/>
      <c r="O75" s="861"/>
      <c r="P75" s="862"/>
      <c r="Q75" s="864">
        <v>976</v>
      </c>
      <c r="R75" s="865"/>
      <c r="S75" s="865"/>
      <c r="T75" s="865"/>
      <c r="U75" s="821"/>
      <c r="V75" s="866">
        <v>946</v>
      </c>
      <c r="W75" s="865"/>
      <c r="X75" s="865"/>
      <c r="Y75" s="865"/>
      <c r="Z75" s="821"/>
      <c r="AA75" s="866">
        <v>31</v>
      </c>
      <c r="AB75" s="865"/>
      <c r="AC75" s="865"/>
      <c r="AD75" s="865"/>
      <c r="AE75" s="821"/>
      <c r="AF75" s="866">
        <v>31</v>
      </c>
      <c r="AG75" s="865"/>
      <c r="AH75" s="865"/>
      <c r="AI75" s="865"/>
      <c r="AJ75" s="821"/>
      <c r="AK75" s="866">
        <v>70</v>
      </c>
      <c r="AL75" s="865"/>
      <c r="AM75" s="865"/>
      <c r="AN75" s="865"/>
      <c r="AO75" s="821"/>
      <c r="AP75" s="866">
        <v>358</v>
      </c>
      <c r="AQ75" s="865"/>
      <c r="AR75" s="865"/>
      <c r="AS75" s="865"/>
      <c r="AT75" s="821"/>
      <c r="AU75" s="866" t="s">
        <v>549</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542</v>
      </c>
      <c r="C76" s="861"/>
      <c r="D76" s="861"/>
      <c r="E76" s="861"/>
      <c r="F76" s="861"/>
      <c r="G76" s="861"/>
      <c r="H76" s="861"/>
      <c r="I76" s="861"/>
      <c r="J76" s="861"/>
      <c r="K76" s="861"/>
      <c r="L76" s="861"/>
      <c r="M76" s="861"/>
      <c r="N76" s="861"/>
      <c r="O76" s="861"/>
      <c r="P76" s="862"/>
      <c r="Q76" s="864">
        <v>9440</v>
      </c>
      <c r="R76" s="865"/>
      <c r="S76" s="865"/>
      <c r="T76" s="865"/>
      <c r="U76" s="821"/>
      <c r="V76" s="866">
        <v>10260</v>
      </c>
      <c r="W76" s="865"/>
      <c r="X76" s="865"/>
      <c r="Y76" s="865"/>
      <c r="Z76" s="821"/>
      <c r="AA76" s="866">
        <v>-819</v>
      </c>
      <c r="AB76" s="865"/>
      <c r="AC76" s="865"/>
      <c r="AD76" s="865"/>
      <c r="AE76" s="821"/>
      <c r="AF76" s="866">
        <v>3578</v>
      </c>
      <c r="AG76" s="865"/>
      <c r="AH76" s="865"/>
      <c r="AI76" s="865"/>
      <c r="AJ76" s="821"/>
      <c r="AK76" s="866" t="s">
        <v>549</v>
      </c>
      <c r="AL76" s="865"/>
      <c r="AM76" s="865"/>
      <c r="AN76" s="865"/>
      <c r="AO76" s="821"/>
      <c r="AP76" s="866">
        <v>6429</v>
      </c>
      <c r="AQ76" s="865"/>
      <c r="AR76" s="865"/>
      <c r="AS76" s="865"/>
      <c r="AT76" s="821"/>
      <c r="AU76" s="866">
        <v>418</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16127</v>
      </c>
      <c r="AG88" s="831"/>
      <c r="AH88" s="831"/>
      <c r="AI88" s="831"/>
      <c r="AJ88" s="831"/>
      <c r="AK88" s="828"/>
      <c r="AL88" s="828"/>
      <c r="AM88" s="828"/>
      <c r="AN88" s="828"/>
      <c r="AO88" s="828"/>
      <c r="AP88" s="831">
        <v>49037</v>
      </c>
      <c r="AQ88" s="831"/>
      <c r="AR88" s="831"/>
      <c r="AS88" s="831"/>
      <c r="AT88" s="831"/>
      <c r="AU88" s="831">
        <v>2123</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294</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294</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294</v>
      </c>
      <c r="DR109" s="880"/>
      <c r="DS109" s="880"/>
      <c r="DT109" s="880"/>
      <c r="DU109" s="881"/>
      <c r="DV109" s="879" t="s">
        <v>409</v>
      </c>
      <c r="DW109" s="880"/>
      <c r="DX109" s="880"/>
      <c r="DY109" s="880"/>
      <c r="DZ109" s="882"/>
    </row>
    <row r="110" spans="1:131" s="212" customFormat="1" ht="26.25" customHeight="1" x14ac:dyDescent="0.2">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762772</v>
      </c>
      <c r="AB110" s="887"/>
      <c r="AC110" s="887"/>
      <c r="AD110" s="887"/>
      <c r="AE110" s="888"/>
      <c r="AF110" s="889">
        <v>762749</v>
      </c>
      <c r="AG110" s="887"/>
      <c r="AH110" s="887"/>
      <c r="AI110" s="887"/>
      <c r="AJ110" s="888"/>
      <c r="AK110" s="889">
        <v>770854</v>
      </c>
      <c r="AL110" s="887"/>
      <c r="AM110" s="887"/>
      <c r="AN110" s="887"/>
      <c r="AO110" s="888"/>
      <c r="AP110" s="890">
        <v>12.8</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7409674</v>
      </c>
      <c r="BR110" s="918"/>
      <c r="BS110" s="918"/>
      <c r="BT110" s="918"/>
      <c r="BU110" s="918"/>
      <c r="BV110" s="918">
        <v>7090966</v>
      </c>
      <c r="BW110" s="918"/>
      <c r="BX110" s="918"/>
      <c r="BY110" s="918"/>
      <c r="BZ110" s="918"/>
      <c r="CA110" s="918">
        <v>6938062</v>
      </c>
      <c r="CB110" s="918"/>
      <c r="CC110" s="918"/>
      <c r="CD110" s="918"/>
      <c r="CE110" s="918"/>
      <c r="CF110" s="931">
        <v>114.8</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v>2313</v>
      </c>
      <c r="BR111" s="913"/>
      <c r="BS111" s="913"/>
      <c r="BT111" s="913"/>
      <c r="BU111" s="913"/>
      <c r="BV111" s="913">
        <v>2124</v>
      </c>
      <c r="BW111" s="913"/>
      <c r="BX111" s="913"/>
      <c r="BY111" s="913"/>
      <c r="BZ111" s="913"/>
      <c r="CA111" s="913">
        <v>3517</v>
      </c>
      <c r="CB111" s="913"/>
      <c r="CC111" s="913"/>
      <c r="CD111" s="913"/>
      <c r="CE111" s="913"/>
      <c r="CF111" s="907">
        <v>0.1</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1243957</v>
      </c>
      <c r="BR112" s="913"/>
      <c r="BS112" s="913"/>
      <c r="BT112" s="913"/>
      <c r="BU112" s="913"/>
      <c r="BV112" s="913">
        <v>1191184</v>
      </c>
      <c r="BW112" s="913"/>
      <c r="BX112" s="913"/>
      <c r="BY112" s="913"/>
      <c r="BZ112" s="913"/>
      <c r="CA112" s="913">
        <v>1082011</v>
      </c>
      <c r="CB112" s="913"/>
      <c r="CC112" s="913"/>
      <c r="CD112" s="913"/>
      <c r="CE112" s="913"/>
      <c r="CF112" s="907">
        <v>17.899999999999999</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148349</v>
      </c>
      <c r="AB113" s="925"/>
      <c r="AC113" s="925"/>
      <c r="AD113" s="925"/>
      <c r="AE113" s="926"/>
      <c r="AF113" s="927">
        <v>141950</v>
      </c>
      <c r="AG113" s="925"/>
      <c r="AH113" s="925"/>
      <c r="AI113" s="925"/>
      <c r="AJ113" s="926"/>
      <c r="AK113" s="927">
        <v>105764</v>
      </c>
      <c r="AL113" s="925"/>
      <c r="AM113" s="925"/>
      <c r="AN113" s="925"/>
      <c r="AO113" s="926"/>
      <c r="AP113" s="928">
        <v>1.7</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2283932</v>
      </c>
      <c r="BR113" s="913"/>
      <c r="BS113" s="913"/>
      <c r="BT113" s="913"/>
      <c r="BU113" s="913"/>
      <c r="BV113" s="913">
        <v>2202563</v>
      </c>
      <c r="BW113" s="913"/>
      <c r="BX113" s="913"/>
      <c r="BY113" s="913"/>
      <c r="BZ113" s="913"/>
      <c r="CA113" s="913">
        <v>2122684</v>
      </c>
      <c r="CB113" s="913"/>
      <c r="CC113" s="913"/>
      <c r="CD113" s="913"/>
      <c r="CE113" s="913"/>
      <c r="CF113" s="907">
        <v>35.1</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149654</v>
      </c>
      <c r="AB114" s="946"/>
      <c r="AC114" s="946"/>
      <c r="AD114" s="946"/>
      <c r="AE114" s="947"/>
      <c r="AF114" s="948">
        <v>152242</v>
      </c>
      <c r="AG114" s="946"/>
      <c r="AH114" s="946"/>
      <c r="AI114" s="946"/>
      <c r="AJ114" s="947"/>
      <c r="AK114" s="948">
        <v>160342</v>
      </c>
      <c r="AL114" s="946"/>
      <c r="AM114" s="946"/>
      <c r="AN114" s="946"/>
      <c r="AO114" s="947"/>
      <c r="AP114" s="949">
        <v>2.7</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1251952</v>
      </c>
      <c r="BR114" s="913"/>
      <c r="BS114" s="913"/>
      <c r="BT114" s="913"/>
      <c r="BU114" s="913"/>
      <c r="BV114" s="913">
        <v>1198956</v>
      </c>
      <c r="BW114" s="913"/>
      <c r="BX114" s="913"/>
      <c r="BY114" s="913"/>
      <c r="BZ114" s="913"/>
      <c r="CA114" s="913">
        <v>1218248</v>
      </c>
      <c r="CB114" s="913"/>
      <c r="CC114" s="913"/>
      <c r="CD114" s="913"/>
      <c r="CE114" s="913"/>
      <c r="CF114" s="907">
        <v>20.2</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1032</v>
      </c>
      <c r="AB115" s="925"/>
      <c r="AC115" s="925"/>
      <c r="AD115" s="925"/>
      <c r="AE115" s="926"/>
      <c r="AF115" s="927">
        <v>933</v>
      </c>
      <c r="AG115" s="925"/>
      <c r="AH115" s="925"/>
      <c r="AI115" s="925"/>
      <c r="AJ115" s="926"/>
      <c r="AK115" s="927">
        <v>912</v>
      </c>
      <c r="AL115" s="925"/>
      <c r="AM115" s="925"/>
      <c r="AN115" s="925"/>
      <c r="AO115" s="926"/>
      <c r="AP115" s="928">
        <v>0</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v>2702</v>
      </c>
      <c r="BW115" s="913"/>
      <c r="BX115" s="913"/>
      <c r="BY115" s="913"/>
      <c r="BZ115" s="913"/>
      <c r="CA115" s="913" t="s">
        <v>122</v>
      </c>
      <c r="CB115" s="913"/>
      <c r="CC115" s="913"/>
      <c r="CD115" s="913"/>
      <c r="CE115" s="913"/>
      <c r="CF115" s="907" t="s">
        <v>122</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1061807</v>
      </c>
      <c r="AB117" s="966"/>
      <c r="AC117" s="966"/>
      <c r="AD117" s="966"/>
      <c r="AE117" s="967"/>
      <c r="AF117" s="968">
        <v>1057874</v>
      </c>
      <c r="AG117" s="966"/>
      <c r="AH117" s="966"/>
      <c r="AI117" s="966"/>
      <c r="AJ117" s="967"/>
      <c r="AK117" s="968">
        <v>1037872</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294</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439</v>
      </c>
      <c r="BP119" s="992"/>
      <c r="BQ119" s="986">
        <v>12191828</v>
      </c>
      <c r="BR119" s="987"/>
      <c r="BS119" s="987"/>
      <c r="BT119" s="987"/>
      <c r="BU119" s="987"/>
      <c r="BV119" s="987">
        <v>11688495</v>
      </c>
      <c r="BW119" s="987"/>
      <c r="BX119" s="987"/>
      <c r="BY119" s="987"/>
      <c r="BZ119" s="987"/>
      <c r="CA119" s="987">
        <v>11364522</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2313</v>
      </c>
      <c r="DH119" s="973"/>
      <c r="DI119" s="973"/>
      <c r="DJ119" s="973"/>
      <c r="DK119" s="974"/>
      <c r="DL119" s="972">
        <v>2124</v>
      </c>
      <c r="DM119" s="973"/>
      <c r="DN119" s="973"/>
      <c r="DO119" s="973"/>
      <c r="DP119" s="974"/>
      <c r="DQ119" s="972">
        <v>3517</v>
      </c>
      <c r="DR119" s="973"/>
      <c r="DS119" s="973"/>
      <c r="DT119" s="973"/>
      <c r="DU119" s="974"/>
      <c r="DV119" s="975">
        <v>0.1</v>
      </c>
      <c r="DW119" s="976"/>
      <c r="DX119" s="976"/>
      <c r="DY119" s="976"/>
      <c r="DZ119" s="977"/>
    </row>
    <row r="120" spans="1:130" s="212" customFormat="1" ht="26.25" customHeight="1" x14ac:dyDescent="0.2">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6163453</v>
      </c>
      <c r="BR120" s="918"/>
      <c r="BS120" s="918"/>
      <c r="BT120" s="918"/>
      <c r="BU120" s="918"/>
      <c r="BV120" s="918">
        <v>6694718</v>
      </c>
      <c r="BW120" s="918"/>
      <c r="BX120" s="918"/>
      <c r="BY120" s="918"/>
      <c r="BZ120" s="918"/>
      <c r="CA120" s="918">
        <v>6273686</v>
      </c>
      <c r="CB120" s="918"/>
      <c r="CC120" s="918"/>
      <c r="CD120" s="918"/>
      <c r="CE120" s="918"/>
      <c r="CF120" s="931">
        <v>103.8</v>
      </c>
      <c r="CG120" s="932"/>
      <c r="CH120" s="932"/>
      <c r="CI120" s="932"/>
      <c r="CJ120" s="932"/>
      <c r="CK120" s="993" t="s">
        <v>443</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1082011</v>
      </c>
      <c r="DR120" s="918"/>
      <c r="DS120" s="918"/>
      <c r="DT120" s="918"/>
      <c r="DU120" s="918"/>
      <c r="DV120" s="919">
        <v>17.899999999999999</v>
      </c>
      <c r="DW120" s="919"/>
      <c r="DX120" s="919"/>
      <c r="DY120" s="919"/>
      <c r="DZ120" s="920"/>
    </row>
    <row r="121" spans="1:130" s="212" customFormat="1" ht="26.25" customHeight="1" x14ac:dyDescent="0.2">
      <c r="A121" s="1044"/>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v>551170</v>
      </c>
      <c r="BR121" s="913"/>
      <c r="BS121" s="913"/>
      <c r="BT121" s="913"/>
      <c r="BU121" s="913"/>
      <c r="BV121" s="913">
        <v>572334</v>
      </c>
      <c r="BW121" s="913"/>
      <c r="BX121" s="913"/>
      <c r="BY121" s="913"/>
      <c r="BZ121" s="913"/>
      <c r="CA121" s="913">
        <v>572242</v>
      </c>
      <c r="CB121" s="913"/>
      <c r="CC121" s="913"/>
      <c r="CD121" s="913"/>
      <c r="CE121" s="913"/>
      <c r="CF121" s="907">
        <v>9.5</v>
      </c>
      <c r="CG121" s="908"/>
      <c r="CH121" s="908"/>
      <c r="CI121" s="908"/>
      <c r="CJ121" s="908"/>
      <c r="CK121" s="996"/>
      <c r="CL121" s="997"/>
      <c r="CM121" s="997"/>
      <c r="CN121" s="997"/>
      <c r="CO121" s="998"/>
      <c r="CP121" s="1006" t="s">
        <v>389</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7679629</v>
      </c>
      <c r="BR122" s="987"/>
      <c r="BS122" s="987"/>
      <c r="BT122" s="987"/>
      <c r="BU122" s="987"/>
      <c r="BV122" s="987">
        <v>7284233</v>
      </c>
      <c r="BW122" s="987"/>
      <c r="BX122" s="987"/>
      <c r="BY122" s="987"/>
      <c r="BZ122" s="987"/>
      <c r="CA122" s="987">
        <v>6860533</v>
      </c>
      <c r="CB122" s="987"/>
      <c r="CC122" s="987"/>
      <c r="CD122" s="987"/>
      <c r="CE122" s="987"/>
      <c r="CF122" s="1004">
        <v>113.5</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447</v>
      </c>
      <c r="BP123" s="992"/>
      <c r="BQ123" s="1050">
        <v>14394252</v>
      </c>
      <c r="BR123" s="1051"/>
      <c r="BS123" s="1051"/>
      <c r="BT123" s="1051"/>
      <c r="BU123" s="1051"/>
      <c r="BV123" s="1051">
        <v>14551285</v>
      </c>
      <c r="BW123" s="1051"/>
      <c r="BX123" s="1051"/>
      <c r="BY123" s="1051"/>
      <c r="BZ123" s="1051"/>
      <c r="CA123" s="1051">
        <v>13706461</v>
      </c>
      <c r="CB123" s="1051"/>
      <c r="CC123" s="1051"/>
      <c r="CD123" s="1051"/>
      <c r="CE123" s="1051"/>
      <c r="CF123" s="988"/>
      <c r="CG123" s="989"/>
      <c r="CH123" s="989"/>
      <c r="CI123" s="989"/>
      <c r="CJ123" s="990"/>
      <c r="CK123" s="996"/>
      <c r="CL123" s="997"/>
      <c r="CM123" s="997"/>
      <c r="CN123" s="997"/>
      <c r="CO123" s="998"/>
      <c r="CP123" s="1006" t="s">
        <v>388</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v>1243957</v>
      </c>
      <c r="DH124" s="973"/>
      <c r="DI124" s="973"/>
      <c r="DJ124" s="973"/>
      <c r="DK124" s="974"/>
      <c r="DL124" s="972">
        <v>1191184</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1032</v>
      </c>
      <c r="AB127" s="946"/>
      <c r="AC127" s="946"/>
      <c r="AD127" s="946"/>
      <c r="AE127" s="947"/>
      <c r="AF127" s="948">
        <v>933</v>
      </c>
      <c r="AG127" s="946"/>
      <c r="AH127" s="946"/>
      <c r="AI127" s="946"/>
      <c r="AJ127" s="947"/>
      <c r="AK127" s="948">
        <v>912</v>
      </c>
      <c r="AL127" s="946"/>
      <c r="AM127" s="946"/>
      <c r="AN127" s="946"/>
      <c r="AO127" s="947"/>
      <c r="AP127" s="949">
        <v>0</v>
      </c>
      <c r="AQ127" s="950"/>
      <c r="AR127" s="950"/>
      <c r="AS127" s="950"/>
      <c r="AT127" s="951"/>
      <c r="AU127" s="214"/>
      <c r="AV127" s="214"/>
      <c r="AW127" s="214"/>
      <c r="AX127" s="1018" t="s">
        <v>454</v>
      </c>
      <c r="AY127" s="1019"/>
      <c r="AZ127" s="1019"/>
      <c r="BA127" s="1019"/>
      <c r="BB127" s="1019"/>
      <c r="BC127" s="1019"/>
      <c r="BD127" s="1019"/>
      <c r="BE127" s="1020"/>
      <c r="BF127" s="1021" t="s">
        <v>455</v>
      </c>
      <c r="BG127" s="1019"/>
      <c r="BH127" s="1019"/>
      <c r="BI127" s="1019"/>
      <c r="BJ127" s="1019"/>
      <c r="BK127" s="1019"/>
      <c r="BL127" s="1020"/>
      <c r="BM127" s="1021" t="s">
        <v>456</v>
      </c>
      <c r="BN127" s="1019"/>
      <c r="BO127" s="1019"/>
      <c r="BP127" s="1019"/>
      <c r="BQ127" s="1019"/>
      <c r="BR127" s="1019"/>
      <c r="BS127" s="1020"/>
      <c r="BT127" s="1021" t="s">
        <v>457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459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460</v>
      </c>
      <c r="X128" s="1030"/>
      <c r="Y128" s="1030"/>
      <c r="Z128" s="1031"/>
      <c r="AA128" s="1032">
        <v>70114</v>
      </c>
      <c r="AB128" s="1033"/>
      <c r="AC128" s="1033"/>
      <c r="AD128" s="1033"/>
      <c r="AE128" s="1034"/>
      <c r="AF128" s="1035">
        <v>72408</v>
      </c>
      <c r="AG128" s="1033"/>
      <c r="AH128" s="1033"/>
      <c r="AI128" s="1033"/>
      <c r="AJ128" s="1034"/>
      <c r="AK128" s="1035">
        <v>69890</v>
      </c>
      <c r="AL128" s="1033"/>
      <c r="AM128" s="1033"/>
      <c r="AN128" s="1033"/>
      <c r="AO128" s="1034"/>
      <c r="AP128" s="1036"/>
      <c r="AQ128" s="1037"/>
      <c r="AR128" s="1037"/>
      <c r="AS128" s="1037"/>
      <c r="AT128" s="1038"/>
      <c r="AU128" s="214"/>
      <c r="AV128" s="214"/>
      <c r="AW128" s="214"/>
      <c r="AX128" s="883" t="s">
        <v>461</v>
      </c>
      <c r="AY128" s="884"/>
      <c r="AZ128" s="884"/>
      <c r="BA128" s="884"/>
      <c r="BB128" s="884"/>
      <c r="BC128" s="884"/>
      <c r="BD128" s="884"/>
      <c r="BE128" s="885"/>
      <c r="BF128" s="1039" t="s">
        <v>122</v>
      </c>
      <c r="BG128" s="1040"/>
      <c r="BH128" s="1040"/>
      <c r="BI128" s="1040"/>
      <c r="BJ128" s="1040"/>
      <c r="BK128" s="1040"/>
      <c r="BL128" s="1041"/>
      <c r="BM128" s="1039">
        <v>14.17</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462</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v>2702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6182339</v>
      </c>
      <c r="AB129" s="946"/>
      <c r="AC129" s="946"/>
      <c r="AD129" s="946"/>
      <c r="AE129" s="947"/>
      <c r="AF129" s="948">
        <v>6412434</v>
      </c>
      <c r="AG129" s="946"/>
      <c r="AH129" s="946"/>
      <c r="AI129" s="946"/>
      <c r="AJ129" s="947"/>
      <c r="AK129" s="948">
        <v>6650898</v>
      </c>
      <c r="AL129" s="946"/>
      <c r="AM129" s="946"/>
      <c r="AN129" s="946"/>
      <c r="AO129" s="947"/>
      <c r="AP129" s="1060"/>
      <c r="AQ129" s="1061"/>
      <c r="AR129" s="1061"/>
      <c r="AS129" s="1061"/>
      <c r="AT129" s="1062"/>
      <c r="AU129" s="215"/>
      <c r="AV129" s="215"/>
      <c r="AW129" s="215"/>
      <c r="AX129" s="1052" t="s">
        <v>464</v>
      </c>
      <c r="AY129" s="910"/>
      <c r="AZ129" s="910"/>
      <c r="BA129" s="910"/>
      <c r="BB129" s="910"/>
      <c r="BC129" s="910"/>
      <c r="BD129" s="910"/>
      <c r="BE129" s="911"/>
      <c r="BF129" s="1053" t="s">
        <v>122</v>
      </c>
      <c r="BG129" s="1054"/>
      <c r="BH129" s="1054"/>
      <c r="BI129" s="1054"/>
      <c r="BJ129" s="1054"/>
      <c r="BK129" s="1054"/>
      <c r="BL129" s="1055"/>
      <c r="BM129" s="1053">
        <v>19.170000000000002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574893</v>
      </c>
      <c r="AB130" s="946"/>
      <c r="AC130" s="946"/>
      <c r="AD130" s="946"/>
      <c r="AE130" s="947"/>
      <c r="AF130" s="948">
        <v>615784</v>
      </c>
      <c r="AG130" s="946"/>
      <c r="AH130" s="946"/>
      <c r="AI130" s="946"/>
      <c r="AJ130" s="947"/>
      <c r="AK130" s="948">
        <v>605082</v>
      </c>
      <c r="AL130" s="946"/>
      <c r="AM130" s="946"/>
      <c r="AN130" s="946"/>
      <c r="AO130" s="947"/>
      <c r="AP130" s="1060"/>
      <c r="AQ130" s="1061"/>
      <c r="AR130" s="1061"/>
      <c r="AS130" s="1061"/>
      <c r="AT130" s="1062"/>
      <c r="AU130" s="215"/>
      <c r="AV130" s="215"/>
      <c r="AW130" s="215"/>
      <c r="AX130" s="1052" t="s">
        <v>467</v>
      </c>
      <c r="AY130" s="910"/>
      <c r="AZ130" s="910"/>
      <c r="BA130" s="910"/>
      <c r="BB130" s="910"/>
      <c r="BC130" s="910"/>
      <c r="BD130" s="910"/>
      <c r="BE130" s="911"/>
      <c r="BF130" s="1088">
        <v>6.6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5607446</v>
      </c>
      <c r="AB131" s="973"/>
      <c r="AC131" s="973"/>
      <c r="AD131" s="973"/>
      <c r="AE131" s="974"/>
      <c r="AF131" s="972">
        <v>5796650</v>
      </c>
      <c r="AG131" s="973"/>
      <c r="AH131" s="973"/>
      <c r="AI131" s="973"/>
      <c r="AJ131" s="974"/>
      <c r="AK131" s="972">
        <v>6045816</v>
      </c>
      <c r="AL131" s="973"/>
      <c r="AM131" s="973"/>
      <c r="AN131" s="973"/>
      <c r="AO131" s="974"/>
      <c r="AP131" s="1097"/>
      <c r="AQ131" s="1098"/>
      <c r="AR131" s="1098"/>
      <c r="AS131" s="1098"/>
      <c r="AT131" s="1099"/>
      <c r="AU131" s="215"/>
      <c r="AV131" s="215"/>
      <c r="AW131" s="215"/>
      <c r="AX131" s="1070" t="s">
        <v>469</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7.4329739420000003</v>
      </c>
      <c r="AB132" s="1084"/>
      <c r="AC132" s="1084"/>
      <c r="AD132" s="1084"/>
      <c r="AE132" s="1085"/>
      <c r="AF132" s="1086">
        <v>6.377511149</v>
      </c>
      <c r="AG132" s="1084"/>
      <c r="AH132" s="1084"/>
      <c r="AI132" s="1084"/>
      <c r="AJ132" s="1085"/>
      <c r="AK132" s="1086">
        <v>6.0024982570000001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6.7</v>
      </c>
      <c r="AB133" s="1067"/>
      <c r="AC133" s="1067"/>
      <c r="AD133" s="1067"/>
      <c r="AE133" s="1068"/>
      <c r="AF133" s="1066">
        <v>6.8</v>
      </c>
      <c r="AG133" s="1067"/>
      <c r="AH133" s="1067"/>
      <c r="AI133" s="1067"/>
      <c r="AJ133" s="1068"/>
      <c r="AK133" s="1066">
        <v>6.6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Imqn7UvOYiVdeFp3uSBN04VXTX8kGvbd3UtXPiyRUkgdazZvUQQdWww4n0uqm328L2F9CetBm2QpfQAVMUaog==" saltValue="SjCaL6Jna7qhwXIkY6458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473</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Z90sHNUb51no3tZXBSsQ2Scf4HBZ/0ivgXljgNJrrRwxZHSe5n0bMrIIilUcozTSyeMpwEYcYRcJwOm8E5ZuNA==" saltValue="hSg82RwE9zBe5+Ue61l/W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DRTFlasJItaajX/eT3zVYlMD3aqGx87a1OBaFsygIw7gB39I1GwdjMqKtu0yusIM8COL2q8yWL/cfE3cLwQfg==" saltValue="97LVcmuOaXs2NlIFt0ApO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475</v>
      </c>
      <c r="AL6" s="248"/>
      <c r="AM6" s="248"/>
      <c r="AN6" s="248"/>
    </row>
    <row r="7" spans="1:46" ht="13.5" customHeight="1" x14ac:dyDescent="0.2">
      <c r="A7" s="247"/>
      <c r="AK7" s="250"/>
      <c r="AL7" s="251"/>
      <c r="AM7" s="251"/>
      <c r="AN7" s="252"/>
      <c r="AO7" s="1101" t="s">
        <v>476</v>
      </c>
      <c r="AP7" s="253"/>
      <c r="AQ7" s="254" t="s">
        <v>477</v>
      </c>
      <c r="AR7" s="255"/>
    </row>
    <row r="8" spans="1:46" ht="13.2" x14ac:dyDescent="0.2">
      <c r="A8" s="247"/>
      <c r="AK8" s="256"/>
      <c r="AL8" s="257"/>
      <c r="AM8" s="257"/>
      <c r="AN8" s="258"/>
      <c r="AO8" s="1102"/>
      <c r="AP8" s="259" t="s">
        <v>478</v>
      </c>
      <c r="AQ8" s="260" t="s">
        <v>479</v>
      </c>
      <c r="AR8" s="261" t="s">
        <v>480</v>
      </c>
    </row>
    <row r="9" spans="1:46" ht="13.2" x14ac:dyDescent="0.2">
      <c r="A9" s="247"/>
      <c r="AK9" s="1103" t="s">
        <v>481</v>
      </c>
      <c r="AL9" s="1104"/>
      <c r="AM9" s="1104"/>
      <c r="AN9" s="1105"/>
      <c r="AO9" s="262">
        <v>2158186</v>
      </c>
      <c r="AP9" s="262">
        <v>84443</v>
      </c>
      <c r="AQ9" s="263">
        <v>83961</v>
      </c>
      <c r="AR9" s="264">
        <v>0.6</v>
      </c>
    </row>
    <row r="10" spans="1:46" ht="13.5" customHeight="1" x14ac:dyDescent="0.2">
      <c r="A10" s="247"/>
      <c r="AK10" s="1103" t="s">
        <v>482</v>
      </c>
      <c r="AL10" s="1104"/>
      <c r="AM10" s="1104"/>
      <c r="AN10" s="1105"/>
      <c r="AO10" s="265">
        <v>331689</v>
      </c>
      <c r="AP10" s="265">
        <v>12978</v>
      </c>
      <c r="AQ10" s="266">
        <v>9090</v>
      </c>
      <c r="AR10" s="267">
        <v>42.8</v>
      </c>
    </row>
    <row r="11" spans="1:46" ht="13.5" customHeight="1" x14ac:dyDescent="0.2">
      <c r="A11" s="247"/>
      <c r="AK11" s="1103" t="s">
        <v>483</v>
      </c>
      <c r="AL11" s="1104"/>
      <c r="AM11" s="1104"/>
      <c r="AN11" s="1105"/>
      <c r="AO11" s="265">
        <v>25852</v>
      </c>
      <c r="AP11" s="265">
        <v>1012</v>
      </c>
      <c r="AQ11" s="266">
        <v>842</v>
      </c>
      <c r="AR11" s="267">
        <v>20.2</v>
      </c>
    </row>
    <row r="12" spans="1:46" ht="13.5" customHeight="1" x14ac:dyDescent="0.2">
      <c r="A12" s="247"/>
      <c r="AK12" s="1103" t="s">
        <v>484</v>
      </c>
      <c r="AL12" s="1104"/>
      <c r="AM12" s="1104"/>
      <c r="AN12" s="1105"/>
      <c r="AO12" s="265" t="s">
        <v>485</v>
      </c>
      <c r="AP12" s="265" t="s">
        <v>485</v>
      </c>
      <c r="AQ12" s="266">
        <v>5</v>
      </c>
      <c r="AR12" s="267" t="s">
        <v>485</v>
      </c>
    </row>
    <row r="13" spans="1:46" ht="13.5" customHeight="1" x14ac:dyDescent="0.2">
      <c r="A13" s="247"/>
      <c r="AK13" s="1103" t="s">
        <v>486</v>
      </c>
      <c r="AL13" s="1104"/>
      <c r="AM13" s="1104"/>
      <c r="AN13" s="1105"/>
      <c r="AO13" s="265">
        <v>67090</v>
      </c>
      <c r="AP13" s="265">
        <v>2625</v>
      </c>
      <c r="AQ13" s="266">
        <v>2396</v>
      </c>
      <c r="AR13" s="267">
        <v>9.6</v>
      </c>
    </row>
    <row r="14" spans="1:46" ht="13.5" customHeight="1" x14ac:dyDescent="0.2">
      <c r="A14" s="247"/>
      <c r="AK14" s="1103" t="s">
        <v>487</v>
      </c>
      <c r="AL14" s="1104"/>
      <c r="AM14" s="1104"/>
      <c r="AN14" s="1105"/>
      <c r="AO14" s="265">
        <v>43046</v>
      </c>
      <c r="AP14" s="265">
        <v>1684</v>
      </c>
      <c r="AQ14" s="266">
        <v>1197</v>
      </c>
      <c r="AR14" s="267">
        <v>40.700000000000003</v>
      </c>
    </row>
    <row r="15" spans="1:46" ht="13.5" customHeight="1" x14ac:dyDescent="0.2">
      <c r="A15" s="247"/>
      <c r="AK15" s="1106" t="s">
        <v>488</v>
      </c>
      <c r="AL15" s="1107"/>
      <c r="AM15" s="1107"/>
      <c r="AN15" s="1108"/>
      <c r="AO15" s="265">
        <v>-121016</v>
      </c>
      <c r="AP15" s="265">
        <v>-4735</v>
      </c>
      <c r="AQ15" s="266">
        <v>-4989</v>
      </c>
      <c r="AR15" s="267">
        <v>-5.0999999999999996</v>
      </c>
    </row>
    <row r="16" spans="1:46" ht="13.2" x14ac:dyDescent="0.2">
      <c r="A16" s="247"/>
      <c r="AK16" s="1106" t="s">
        <v>177</v>
      </c>
      <c r="AL16" s="1107"/>
      <c r="AM16" s="1107"/>
      <c r="AN16" s="1108"/>
      <c r="AO16" s="265">
        <v>2504847</v>
      </c>
      <c r="AP16" s="265">
        <v>98006</v>
      </c>
      <c r="AQ16" s="266">
        <v>92501</v>
      </c>
      <c r="AR16" s="267">
        <v>6</v>
      </c>
    </row>
    <row r="17" spans="1:46" ht="13.2" x14ac:dyDescent="0.2">
      <c r="A17" s="247"/>
    </row>
    <row r="18" spans="1:46" ht="13.2" x14ac:dyDescent="0.2">
      <c r="A18" s="247"/>
      <c r="AQ18" s="268"/>
      <c r="AR18" s="268"/>
    </row>
    <row r="19" spans="1:46" ht="13.2" x14ac:dyDescent="0.2">
      <c r="A19" s="247"/>
      <c r="AK19" s="243" t="s">
        <v>489</v>
      </c>
    </row>
    <row r="20" spans="1:46" ht="13.2" x14ac:dyDescent="0.2">
      <c r="A20" s="247"/>
      <c r="AK20" s="269"/>
      <c r="AL20" s="270"/>
      <c r="AM20" s="270"/>
      <c r="AN20" s="271"/>
      <c r="AO20" s="272" t="s">
        <v>490</v>
      </c>
      <c r="AP20" s="273" t="s">
        <v>491</v>
      </c>
      <c r="AQ20" s="274" t="s">
        <v>492</v>
      </c>
      <c r="AR20" s="275"/>
    </row>
    <row r="21" spans="1:46" s="248" customFormat="1" ht="13.2" x14ac:dyDescent="0.2">
      <c r="A21" s="276"/>
      <c r="AK21" s="1109" t="s">
        <v>493</v>
      </c>
      <c r="AL21" s="1110"/>
      <c r="AM21" s="1110"/>
      <c r="AN21" s="1111"/>
      <c r="AO21" s="277">
        <v>7.47</v>
      </c>
      <c r="AP21" s="278">
        <v>7.91</v>
      </c>
      <c r="AQ21" s="279">
        <v>-0.44</v>
      </c>
      <c r="AS21" s="280"/>
      <c r="AT21" s="276"/>
    </row>
    <row r="22" spans="1:46" s="248" customFormat="1" ht="13.2" x14ac:dyDescent="0.2">
      <c r="A22" s="276"/>
      <c r="AK22" s="1109" t="s">
        <v>494</v>
      </c>
      <c r="AL22" s="1110"/>
      <c r="AM22" s="1110"/>
      <c r="AN22" s="1111"/>
      <c r="AO22" s="281">
        <v>98</v>
      </c>
      <c r="AP22" s="282">
        <v>97.2</v>
      </c>
      <c r="AQ22" s="283">
        <v>0.8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497</v>
      </c>
      <c r="AL29" s="248"/>
      <c r="AM29" s="248"/>
      <c r="AN29" s="248"/>
      <c r="AS29" s="290"/>
    </row>
    <row r="30" spans="1:46" ht="13.5" customHeight="1" x14ac:dyDescent="0.2">
      <c r="A30" s="247"/>
      <c r="AK30" s="250"/>
      <c r="AL30" s="251"/>
      <c r="AM30" s="251"/>
      <c r="AN30" s="252"/>
      <c r="AO30" s="1101" t="s">
        <v>476</v>
      </c>
      <c r="AP30" s="253"/>
      <c r="AQ30" s="254" t="s">
        <v>477</v>
      </c>
      <c r="AR30" s="255"/>
    </row>
    <row r="31" spans="1:46" ht="13.2" x14ac:dyDescent="0.2">
      <c r="A31" s="247"/>
      <c r="AK31" s="256"/>
      <c r="AL31" s="257"/>
      <c r="AM31" s="257"/>
      <c r="AN31" s="258"/>
      <c r="AO31" s="1102"/>
      <c r="AP31" s="259" t="s">
        <v>478</v>
      </c>
      <c r="AQ31" s="260" t="s">
        <v>479</v>
      </c>
      <c r="AR31" s="261" t="s">
        <v>480</v>
      </c>
    </row>
    <row r="32" spans="1:46" ht="27" customHeight="1" x14ac:dyDescent="0.2">
      <c r="A32" s="247"/>
      <c r="AK32" s="1117" t="s">
        <v>498</v>
      </c>
      <c r="AL32" s="1118"/>
      <c r="AM32" s="1118"/>
      <c r="AN32" s="1119"/>
      <c r="AO32" s="291">
        <v>770854</v>
      </c>
      <c r="AP32" s="291">
        <v>30161</v>
      </c>
      <c r="AQ32" s="292">
        <v>33492</v>
      </c>
      <c r="AR32" s="293">
        <v>-9.9</v>
      </c>
    </row>
    <row r="33" spans="1:46" ht="13.5" customHeight="1" x14ac:dyDescent="0.2">
      <c r="A33" s="247"/>
      <c r="AK33" s="1117" t="s">
        <v>499</v>
      </c>
      <c r="AL33" s="1118"/>
      <c r="AM33" s="1118"/>
      <c r="AN33" s="1119"/>
      <c r="AO33" s="291" t="s">
        <v>485</v>
      </c>
      <c r="AP33" s="291" t="s">
        <v>485</v>
      </c>
      <c r="AQ33" s="292" t="s">
        <v>485</v>
      </c>
      <c r="AR33" s="293" t="s">
        <v>485</v>
      </c>
    </row>
    <row r="34" spans="1:46" ht="27" customHeight="1" x14ac:dyDescent="0.2">
      <c r="A34" s="247"/>
      <c r="AK34" s="1117" t="s">
        <v>500</v>
      </c>
      <c r="AL34" s="1118"/>
      <c r="AM34" s="1118"/>
      <c r="AN34" s="1119"/>
      <c r="AO34" s="291" t="s">
        <v>485</v>
      </c>
      <c r="AP34" s="291" t="s">
        <v>485</v>
      </c>
      <c r="AQ34" s="292" t="s">
        <v>485</v>
      </c>
      <c r="AR34" s="293" t="s">
        <v>485</v>
      </c>
    </row>
    <row r="35" spans="1:46" ht="27" customHeight="1" x14ac:dyDescent="0.2">
      <c r="A35" s="247"/>
      <c r="AK35" s="1117" t="s">
        <v>501</v>
      </c>
      <c r="AL35" s="1118"/>
      <c r="AM35" s="1118"/>
      <c r="AN35" s="1119"/>
      <c r="AO35" s="291">
        <v>105764</v>
      </c>
      <c r="AP35" s="291">
        <v>4138</v>
      </c>
      <c r="AQ35" s="292">
        <v>10423</v>
      </c>
      <c r="AR35" s="293">
        <v>-60.3</v>
      </c>
    </row>
    <row r="36" spans="1:46" ht="27" customHeight="1" x14ac:dyDescent="0.2">
      <c r="A36" s="247"/>
      <c r="AK36" s="1117" t="s">
        <v>502</v>
      </c>
      <c r="AL36" s="1118"/>
      <c r="AM36" s="1118"/>
      <c r="AN36" s="1119"/>
      <c r="AO36" s="291">
        <v>160342</v>
      </c>
      <c r="AP36" s="291">
        <v>6274</v>
      </c>
      <c r="AQ36" s="292">
        <v>3289</v>
      </c>
      <c r="AR36" s="293">
        <v>90.8</v>
      </c>
    </row>
    <row r="37" spans="1:46" ht="13.5" customHeight="1" x14ac:dyDescent="0.2">
      <c r="A37" s="247"/>
      <c r="AK37" s="1117" t="s">
        <v>503</v>
      </c>
      <c r="AL37" s="1118"/>
      <c r="AM37" s="1118"/>
      <c r="AN37" s="1119"/>
      <c r="AO37" s="291">
        <v>912</v>
      </c>
      <c r="AP37" s="291">
        <v>36</v>
      </c>
      <c r="AQ37" s="292">
        <v>152</v>
      </c>
      <c r="AR37" s="293">
        <v>-76.3</v>
      </c>
    </row>
    <row r="38" spans="1:46" ht="27" customHeight="1" x14ac:dyDescent="0.2">
      <c r="A38" s="247"/>
      <c r="AK38" s="1120" t="s">
        <v>504</v>
      </c>
      <c r="AL38" s="1121"/>
      <c r="AM38" s="1121"/>
      <c r="AN38" s="1122"/>
      <c r="AO38" s="294" t="s">
        <v>485</v>
      </c>
      <c r="AP38" s="294" t="s">
        <v>485</v>
      </c>
      <c r="AQ38" s="295">
        <v>2</v>
      </c>
      <c r="AR38" s="283" t="s">
        <v>485</v>
      </c>
      <c r="AS38" s="290"/>
    </row>
    <row r="39" spans="1:46" ht="13.2" x14ac:dyDescent="0.2">
      <c r="A39" s="247"/>
      <c r="AK39" s="1120" t="s">
        <v>505</v>
      </c>
      <c r="AL39" s="1121"/>
      <c r="AM39" s="1121"/>
      <c r="AN39" s="1122"/>
      <c r="AO39" s="291">
        <v>-69890</v>
      </c>
      <c r="AP39" s="291">
        <v>-2735</v>
      </c>
      <c r="AQ39" s="292">
        <v>-2605</v>
      </c>
      <c r="AR39" s="293">
        <v>5</v>
      </c>
      <c r="AS39" s="290"/>
    </row>
    <row r="40" spans="1:46" ht="27" customHeight="1" x14ac:dyDescent="0.2">
      <c r="A40" s="247"/>
      <c r="AK40" s="1117" t="s">
        <v>506</v>
      </c>
      <c r="AL40" s="1118"/>
      <c r="AM40" s="1118"/>
      <c r="AN40" s="1119"/>
      <c r="AO40" s="291">
        <v>-605082</v>
      </c>
      <c r="AP40" s="291">
        <v>-23675</v>
      </c>
      <c r="AQ40" s="292">
        <v>-28956</v>
      </c>
      <c r="AR40" s="293">
        <v>-18.2</v>
      </c>
      <c r="AS40" s="290"/>
    </row>
    <row r="41" spans="1:46" ht="13.2" x14ac:dyDescent="0.2">
      <c r="A41" s="247"/>
      <c r="AK41" s="1123" t="s">
        <v>287</v>
      </c>
      <c r="AL41" s="1124"/>
      <c r="AM41" s="1124"/>
      <c r="AN41" s="1125"/>
      <c r="AO41" s="291">
        <v>362900</v>
      </c>
      <c r="AP41" s="291">
        <v>14199</v>
      </c>
      <c r="AQ41" s="292">
        <v>15797</v>
      </c>
      <c r="AR41" s="293">
        <v>-10.1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507</v>
      </c>
    </row>
    <row r="48" spans="1:46" ht="13.2" x14ac:dyDescent="0.2">
      <c r="A48" s="247"/>
      <c r="AK48" s="301" t="s">
        <v>508</v>
      </c>
      <c r="AL48" s="301"/>
      <c r="AM48" s="301"/>
      <c r="AN48" s="301"/>
      <c r="AO48" s="301"/>
      <c r="AP48" s="301"/>
      <c r="AQ48" s="302"/>
      <c r="AR48" s="301"/>
    </row>
    <row r="49" spans="1:44" ht="13.5" customHeight="1" x14ac:dyDescent="0.2">
      <c r="A49" s="247"/>
      <c r="AK49" s="303"/>
      <c r="AL49" s="304"/>
      <c r="AM49" s="1112" t="s">
        <v>476</v>
      </c>
      <c r="AN49" s="1114" t="s">
        <v>509</v>
      </c>
      <c r="AO49" s="1115"/>
      <c r="AP49" s="1115"/>
      <c r="AQ49" s="1115"/>
      <c r="AR49" s="1116"/>
    </row>
    <row r="50" spans="1:44" ht="13.2" x14ac:dyDescent="0.2">
      <c r="A50" s="247"/>
      <c r="AK50" s="305"/>
      <c r="AL50" s="306"/>
      <c r="AM50" s="1113"/>
      <c r="AN50" s="307" t="s">
        <v>510</v>
      </c>
      <c r="AO50" s="308" t="s">
        <v>511</v>
      </c>
      <c r="AP50" s="309" t="s">
        <v>512</v>
      </c>
      <c r="AQ50" s="310" t="s">
        <v>513</v>
      </c>
      <c r="AR50" s="311" t="s">
        <v>514</v>
      </c>
    </row>
    <row r="51" spans="1:44" ht="13.2" x14ac:dyDescent="0.2">
      <c r="A51" s="247"/>
      <c r="AK51" s="303" t="s">
        <v>515</v>
      </c>
      <c r="AL51" s="304"/>
      <c r="AM51" s="312">
        <v>1151894</v>
      </c>
      <c r="AN51" s="313">
        <v>43989</v>
      </c>
      <c r="AO51" s="314">
        <v>76.599999999999994</v>
      </c>
      <c r="AP51" s="315">
        <v>53895</v>
      </c>
      <c r="AQ51" s="316">
        <v>-8.8000000000000007</v>
      </c>
      <c r="AR51" s="317">
        <v>85.4</v>
      </c>
    </row>
    <row r="52" spans="1:44" ht="13.2" x14ac:dyDescent="0.2">
      <c r="A52" s="247"/>
      <c r="AK52" s="318"/>
      <c r="AL52" s="319" t="s">
        <v>516</v>
      </c>
      <c r="AM52" s="320">
        <v>547374</v>
      </c>
      <c r="AN52" s="321">
        <v>20903</v>
      </c>
      <c r="AO52" s="322">
        <v>68.400000000000006</v>
      </c>
      <c r="AP52" s="323">
        <v>31224</v>
      </c>
      <c r="AQ52" s="324">
        <v>4.4000000000000004</v>
      </c>
      <c r="AR52" s="325">
        <v>64</v>
      </c>
    </row>
    <row r="53" spans="1:44" ht="13.2" x14ac:dyDescent="0.2">
      <c r="A53" s="247"/>
      <c r="AK53" s="303" t="s">
        <v>517</v>
      </c>
      <c r="AL53" s="304"/>
      <c r="AM53" s="312">
        <v>1074100</v>
      </c>
      <c r="AN53" s="313">
        <v>41305</v>
      </c>
      <c r="AO53" s="314">
        <v>-6.1</v>
      </c>
      <c r="AP53" s="315">
        <v>56181</v>
      </c>
      <c r="AQ53" s="316">
        <v>4.2</v>
      </c>
      <c r="AR53" s="317">
        <v>-10.3</v>
      </c>
    </row>
    <row r="54" spans="1:44" ht="13.2" x14ac:dyDescent="0.2">
      <c r="A54" s="247"/>
      <c r="AK54" s="318"/>
      <c r="AL54" s="319" t="s">
        <v>516</v>
      </c>
      <c r="AM54" s="320">
        <v>520978</v>
      </c>
      <c r="AN54" s="321">
        <v>20035</v>
      </c>
      <c r="AO54" s="322">
        <v>-4.2</v>
      </c>
      <c r="AP54" s="323">
        <v>32039</v>
      </c>
      <c r="AQ54" s="324">
        <v>2.6</v>
      </c>
      <c r="AR54" s="325">
        <v>-6.8</v>
      </c>
    </row>
    <row r="55" spans="1:44" ht="13.2" x14ac:dyDescent="0.2">
      <c r="A55" s="247"/>
      <c r="AK55" s="303" t="s">
        <v>518</v>
      </c>
      <c r="AL55" s="304"/>
      <c r="AM55" s="312">
        <v>1088218</v>
      </c>
      <c r="AN55" s="313">
        <v>42163</v>
      </c>
      <c r="AO55" s="314">
        <v>2.1</v>
      </c>
      <c r="AP55" s="315">
        <v>47730</v>
      </c>
      <c r="AQ55" s="316">
        <v>-15</v>
      </c>
      <c r="AR55" s="317">
        <v>17.100000000000001</v>
      </c>
    </row>
    <row r="56" spans="1:44" ht="13.2" x14ac:dyDescent="0.2">
      <c r="A56" s="247"/>
      <c r="AK56" s="318"/>
      <c r="AL56" s="319" t="s">
        <v>516</v>
      </c>
      <c r="AM56" s="320">
        <v>471721</v>
      </c>
      <c r="AN56" s="321">
        <v>18277</v>
      </c>
      <c r="AO56" s="322">
        <v>-8.8000000000000007</v>
      </c>
      <c r="AP56" s="323">
        <v>26378</v>
      </c>
      <c r="AQ56" s="324">
        <v>-17.7</v>
      </c>
      <c r="AR56" s="325">
        <v>8.9</v>
      </c>
    </row>
    <row r="57" spans="1:44" ht="13.2" x14ac:dyDescent="0.2">
      <c r="A57" s="247"/>
      <c r="AK57" s="303" t="s">
        <v>519</v>
      </c>
      <c r="AL57" s="304"/>
      <c r="AM57" s="312">
        <v>856366</v>
      </c>
      <c r="AN57" s="313">
        <v>33178</v>
      </c>
      <c r="AO57" s="314">
        <v>-21.3</v>
      </c>
      <c r="AP57" s="315">
        <v>61921</v>
      </c>
      <c r="AQ57" s="316">
        <v>29.7</v>
      </c>
      <c r="AR57" s="317">
        <v>-51</v>
      </c>
    </row>
    <row r="58" spans="1:44" ht="13.2" x14ac:dyDescent="0.2">
      <c r="A58" s="247"/>
      <c r="AK58" s="318"/>
      <c r="AL58" s="319" t="s">
        <v>516</v>
      </c>
      <c r="AM58" s="320">
        <v>507326</v>
      </c>
      <c r="AN58" s="321">
        <v>19655</v>
      </c>
      <c r="AO58" s="322">
        <v>7.5</v>
      </c>
      <c r="AP58" s="323">
        <v>34719</v>
      </c>
      <c r="AQ58" s="324">
        <v>31.6</v>
      </c>
      <c r="AR58" s="325">
        <v>-24.1</v>
      </c>
    </row>
    <row r="59" spans="1:44" ht="13.2" x14ac:dyDescent="0.2">
      <c r="A59" s="247"/>
      <c r="AK59" s="303" t="s">
        <v>520</v>
      </c>
      <c r="AL59" s="304"/>
      <c r="AM59" s="312">
        <v>1263422</v>
      </c>
      <c r="AN59" s="313">
        <v>49434</v>
      </c>
      <c r="AO59" s="314">
        <v>49</v>
      </c>
      <c r="AP59" s="315">
        <v>62764</v>
      </c>
      <c r="AQ59" s="316">
        <v>1.4</v>
      </c>
      <c r="AR59" s="317">
        <v>47.6</v>
      </c>
    </row>
    <row r="60" spans="1:44" ht="13.2" x14ac:dyDescent="0.2">
      <c r="A60" s="247"/>
      <c r="AK60" s="318"/>
      <c r="AL60" s="319" t="s">
        <v>516</v>
      </c>
      <c r="AM60" s="320">
        <v>480738</v>
      </c>
      <c r="AN60" s="321">
        <v>18810</v>
      </c>
      <c r="AO60" s="322">
        <v>-4.3</v>
      </c>
      <c r="AP60" s="323">
        <v>36476</v>
      </c>
      <c r="AQ60" s="324">
        <v>5.0999999999999996</v>
      </c>
      <c r="AR60" s="325">
        <v>-9.4</v>
      </c>
    </row>
    <row r="61" spans="1:44" ht="13.2" x14ac:dyDescent="0.2">
      <c r="A61" s="247"/>
      <c r="AK61" s="303" t="s">
        <v>521</v>
      </c>
      <c r="AL61" s="326"/>
      <c r="AM61" s="312">
        <v>1086800</v>
      </c>
      <c r="AN61" s="313">
        <v>42014</v>
      </c>
      <c r="AO61" s="314">
        <v>20.100000000000001</v>
      </c>
      <c r="AP61" s="315">
        <v>56498</v>
      </c>
      <c r="AQ61" s="327">
        <v>2.2999999999999998</v>
      </c>
      <c r="AR61" s="317">
        <v>17.8</v>
      </c>
    </row>
    <row r="62" spans="1:44" ht="13.2" x14ac:dyDescent="0.2">
      <c r="A62" s="247"/>
      <c r="AK62" s="318"/>
      <c r="AL62" s="319" t="s">
        <v>516</v>
      </c>
      <c r="AM62" s="320">
        <v>505627</v>
      </c>
      <c r="AN62" s="321">
        <v>19536</v>
      </c>
      <c r="AO62" s="322">
        <v>11.7</v>
      </c>
      <c r="AP62" s="323">
        <v>32167</v>
      </c>
      <c r="AQ62" s="324">
        <v>5.2</v>
      </c>
      <c r="AR62" s="325">
        <v>6.5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uDBxMzi6BqxGfOfFnJKQiUDTTKZo6zbYAlbxl8AKgl/hdaUh8rUxSnpO1+USFdTFUBUsW6Lzi2EIB1MePCrDFQ==" saltValue="riQYY3uDtO3qe4NuuStK7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473</v>
      </c>
    </row>
    <row r="121" spans="125:125" ht="13.5" hidden="1" customHeight="1" x14ac:dyDescent="0.2">
      <c r="DU121" s="241"/>
    </row>
  </sheetData>
  <sheetProtection algorithmName="SHA-512" hashValue="Wtg+hhArORuz3VE2yR/TR7tr8XzaXDkOaAptph5flofIf6HLAvncrwHFjXcM0ymcMagZ3cFQYtsB/bryq343Ng==" saltValue="HqON5TmWc3lbis2mEzJnX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473</v>
      </c>
    </row>
  </sheetData>
  <sheetProtection algorithmName="SHA-512" hashValue="QyJYwYzwzSCcBHUjsPH2YmqMo9RefIHxI/7s4rJZip1UOHau5Jlg7jAp41B7qJ4PuaxyxYazlk8QR5LGkilTRA==" saltValue="MDt7pTToyl0+WTC2U9mIF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34.29</v>
      </c>
      <c r="G47" s="12">
        <v>35.29</v>
      </c>
      <c r="H47" s="12">
        <v>37.380000000000003</v>
      </c>
      <c r="I47" s="12">
        <v>36.590000000000003</v>
      </c>
      <c r="J47" s="13">
        <v>33.75</v>
      </c>
    </row>
    <row r="48" spans="2:10" ht="57.75" customHeight="1" x14ac:dyDescent="0.2">
      <c r="B48" s="14"/>
      <c r="C48" s="1128" t="s">
        <v>4</v>
      </c>
      <c r="D48" s="1128"/>
      <c r="E48" s="1129"/>
      <c r="F48" s="15">
        <v>7.3</v>
      </c>
      <c r="G48" s="16">
        <v>7.13</v>
      </c>
      <c r="H48" s="16">
        <v>7.93</v>
      </c>
      <c r="I48" s="16">
        <v>8</v>
      </c>
      <c r="J48" s="17">
        <v>5.88</v>
      </c>
    </row>
    <row r="49" spans="2:10" ht="57.75" customHeight="1" thickBot="1" x14ac:dyDescent="0.25">
      <c r="B49" s="18"/>
      <c r="C49" s="1130" t="s">
        <v>5</v>
      </c>
      <c r="D49" s="1130"/>
      <c r="E49" s="1131"/>
      <c r="F49" s="19">
        <v>0.97</v>
      </c>
      <c r="G49" s="20">
        <v>2.5099999999999998</v>
      </c>
      <c r="H49" s="20">
        <v>1.89</v>
      </c>
      <c r="I49" s="20">
        <v>0.91</v>
      </c>
      <c r="J49" s="21" t="s">
        <v>528</v>
      </c>
    </row>
    <row r="50" spans="2:10" ht="13.2" x14ac:dyDescent="0.2"/>
  </sheetData>
  <sheetProtection algorithmName="SHA-512" hashValue="oKw74yC9/HFY+XeduTkhrfSJxgMOu7lKq2j4z3Sg33fQueE7yrJpYM/koUoDstFT/4Ky8RLZFhZAttDUBl6lKw==" saltValue="X5pXEXoeVCNxM21jsHpX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22F3A97-A161-4832-98C4-C00AEB6C8972}">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147C0C1D-168B-497D-9E4D-078CCDB344F8}">
  <ds:schemaRefs>
    <ds:schemaRef ds:uri="http://schemas.microsoft.com/sharepoint/v3/contenttype/forms"/>
  </ds:schemaRefs>
</ds:datastoreItem>
</file>

<file path=customXml/itemProps3.xml><?xml version="1.0" encoding="utf-8"?>
<ds:datastoreItem xmlns:ds="http://schemas.openxmlformats.org/officeDocument/2006/customXml" ds:itemID="{81865AEC-B0D7-4F39-8998-AC63E094B8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2026-03-06T04:28:24Z</cp:lastPrinted>
  <dcterms:created xsi:type="dcterms:W3CDTF">2026-02-23T05:23:25Z</dcterms:created>
  <dcterms:modified xsi:type="dcterms:W3CDTF">2026-03-18T08:56:35Z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