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ttps://gunmanw.sharepoint.com/sites/bukyoku009/Shared Documents/総務部-市町村課/財政係/03_決算統計/R07/55_財政状況資料集/R6年度財政状況資料集（１回目）【R7年度作業】/04_市町村からの資料集提出/"/>
    </mc:Choice>
  </mc:AlternateContent>
  <xr:revisionPtr revIDLastSave="0" documentId="13_ncr:1_{BF9381BC-364E-42FE-86CD-2A51387B0B98}"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<sst xmlns="http://schemas.openxmlformats.org/spreadsheetml/2006/main" count="1092" uniqueCount="560">
  <si>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</si>
  <si>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</si>
  <si>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</si>
  <si>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</si>
  <si>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</si>
  <si>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</si>
  <si>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</si>
  <si>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</si>
  <si>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</si>
  <si>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</si>
  <si>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</si>
  <si>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</si>
  <si>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</si>
  <si>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</si>
  <si>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</si>
  <si>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</si>
  <si>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</si>
  <si>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</si>
  <si>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</si>
  <si>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</si>
  <si>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</si>
  <si>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</si>
  <si>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</si>
  <si>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</si>
  <si>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</si>
  <si>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</si>
  <si>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</si>
  <si>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</si>
  <si>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</si>
  <si>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</si>
  <si>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</si>
  <si>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</si>
  <si>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</si>
  <si>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</si>
  <si>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</si>
  <si>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</si>
  <si>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</si>
  <si>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</si>
  <si>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</si>
  <si>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</si>
  <si>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</si>
  <si>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</si>
  <si>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</si>
  <si>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</si>
  <si>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</si>
  <si>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</si>
  <si>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</si>
  <si>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</si>
  <si>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</si>
  <si>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</si>
  <si>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</si>
  <si>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</si>
  <si>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</si>
  <si>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</si>
  <si>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</si>
  <si>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</si>
  <si>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</si>
  <si>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</si>
  <si>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</si>
  <si>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</si>
  <si>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</si>
  <si>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</si>
  <si>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</si>
  <si>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</si>
  <si>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</si>
  <si>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</si>
  <si>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</si>
  <si>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</si>
  <si>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</si>
  <si>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</si>
  <si>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</si>
  <si>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</si>
  <si>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</si>
  <si>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</si>
  <si>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</si>
  <si>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</si>
  <si>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</si>
  <si>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</si>
  <si>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</si>
  <si>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</si>
  <si>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</si>
  <si>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</si>
  <si>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</si>
  <si>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</si>
  <si>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</si>
  <si>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</si>
  <si>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</si>
  <si>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</si>
  <si>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</si>
  <si>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</si>
  <si>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</si>
  <si>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</si>
  <si>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</si>
  <si>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</si>
  <si>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千代田町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</si>
  <si>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</si>
  <si>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</si>
  <si>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</si>
  <si>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</si>
  <si>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</si>
  <si>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</si>
  <si>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</si>
  <si>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</si>
  <si>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</si>
  <si>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</si>
  <si>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</si>
  <si>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</si>
  <si>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</si>
  <si>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</si>
  <si>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</si>
  <si>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</si>
  <si>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</si>
  <si>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</si>
  <si>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</si>
  <si>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</si>
  <si>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</si>
  <si>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</si>
  <si>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</si>
  <si>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</si>
  <si>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</si>
  <si>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</si>
  <si>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</si>
  <si>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</si>
  <si>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</si>
  <si>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</si>
  <si>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</si>
  <si>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</si>
  <si>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</si>
  <si>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</si>
  <si>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</si>
  <si>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</si>
  <si>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</si>
  <si>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</si>
  <si>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</si>
  <si>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</si>
  <si>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</si>
  <si>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</si>
  <si>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</si>
  <si>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</si>
  <si>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</si>
  <si>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</si>
  <si>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</si>
  <si>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</si>
  <si>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</si>
  <si>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</si>
  <si>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</si>
  <si>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</si>
  <si>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</si>
  <si>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</si>
  <si>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</si>
  <si>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</si>
  <si>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</si>
  <si>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</si>
  <si>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</si>
  <si>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</si>
  <si>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</si>
  <si>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</si>
  <si>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</si>
  <si>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</si>
  <si>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</si>
  <si>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</si>
  <si>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</si>
  <si>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</si>
  <si>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</si>
  <si>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</si>
  <si>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</si>
  <si>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</si>
  <si>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</si>
  <si>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</si>
  <si>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</si>
  <si>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</si>
  <si>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</si>
  <si>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</si>
  <si>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</si>
  <si>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</si>
  <si>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</si>
  <si>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</si>
  <si>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</si>
  <si>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</si>
  <si>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</si>
  <si>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</si>
  <si>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</si>
  <si>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</si>
  <si>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</si>
  <si>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</si>
  <si>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</si>
  <si>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</si>
  <si>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</si>
  <si>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</si>
  <si>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</si>
  <si>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</si>
  <si>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</si>
  <si>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</si>
  <si>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</si>
  <si>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</si>
  <si>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</si>
  <si>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</si>
  <si>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</si>
  <si>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</si>
  <si>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</si>
  <si>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</si>
  <si>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</si>
  <si>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</si>
  <si>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群馬県千代田町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</si>
  <si>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</si>
  <si>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</si>
  <si>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</si>
  <si>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</si>
  <si>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</si>
  <si>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</si>
  <si>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</si>
  <si>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</si>
  <si>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</si>
  <si>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</si>
  <si>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</si>
  <si>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</si>
  <si>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</si>
  <si>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</si>
  <si>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</si>
  <si>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</si>
  <si>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</si>
  <si>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</si>
  <si>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</si>
  <si>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</si>
  <si>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</si>
  <si>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</si>
  <si>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</si>
  <si>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</si>
  <si>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</si>
  <si>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</si>
  <si>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</si>
  <si>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</si>
  <si>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</si>
  <si>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</si>
  <si>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</si>
  <si>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</si>
  <si>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</si>
  <si>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</si>
  <si>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</si>
  <si>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</si>
  <si>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</si>
  <si>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</si>
  <si>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</si>
  <si>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</si>
  <si>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</si>
  <si>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</si>
  <si>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</si>
  <si>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</si>
  <si>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</si>
  <si>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</si>
  <si>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</si>
  <si>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</si>
  <si>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</si>
  <si>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</si>
  <si>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</si>
  <si>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</si>
  <si>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</si>
  <si>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</si>
  <si>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</si>
  <si>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</si>
  <si>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</si>
  <si>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</si>
  <si>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</si>
  <si>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</si>
  <si>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</si>
  <si>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</si>
  <si>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</si>
  <si>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</si>
  <si>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</si>
  <si>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</si>
  <si>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</si>
  <si>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</si>
  <si>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</si>
  <si>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</si>
  <si>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</si>
  <si>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</si>
  <si>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</si>
  <si>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</si>
  <si>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</si>
  <si>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</si>
  <si>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</si>
  <si>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</si>
  <si>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</si>
  <si>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</si>
  <si>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</si>
  <si>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</si>
  <si>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</si>
  <si>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</si>
  <si>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</si>
  <si>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</si>
  <si>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</si>
  <si>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</si>
  <si>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</si>
  <si>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</si>
  <si>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</si>
  <si>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</si>
  <si>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</si>
  <si>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</si>
  <si>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</si>
  <si>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</si>
  <si>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</si>
  <si>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</si>
  <si>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</si>
  <si>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</si>
  <si>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</si>
  <si>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</si>
  <si>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</si>
  <si>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</si>
  <si>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</si>
  <si>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</si>
  <si>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</si>
  <si>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</si>
  <si>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</si>
  <si>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</si>
  <si>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</si>
  <si>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</si>
  <si>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</si>
  <si>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</si>
  <si>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</si>
  <si>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</si>
  <si>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</si>
  <si>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</si>
  <si>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</si>
  <si>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</si>
  <si>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</si>
  <si>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</si>
  <si>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</si>
  <si>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</si>
  <si>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</si>
  <si>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</si>
  <si>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</si>
  <si>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</si>
  <si>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</si>
  <si>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</si>
  <si>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</si>
  <si>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</si>
  <si>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</si>
  <si>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</si>
  <si>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</si>
  <si>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</si>
  <si>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</si>
  <si>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</si>
  <si>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</si>
  <si>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</si>
  <si>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</si>
  <si>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</si>
  <si>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</si>
  <si>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</si>
  <si>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</si>
  <si>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</si>
  <si>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</si>
  <si>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</si>
  <si>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</si>
  <si>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</si>
  <si>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群馬県千代田町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</si>
  <si>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</si>
  <si>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</si>
  <si>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</si>
  <si>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</si>
  <si>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</si>
  <si>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</si>
  <si>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</si>
  <si>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</si>
  <si>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</si>
  <si>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</si>
  <si>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</si>
  <si>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</si>
  <si>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</si>
  <si>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</si>
  <si>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</si>
  <si>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</si>
  <si>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</si>
  <si>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</si>
  <si>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</si>
  <si>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</si>
  <si>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</si>
  <si>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</si>
  <si>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</si>
  <si>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</si>
  <si>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</si>
  <si>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</si>
  <si>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</si>
  <si>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</si>
  <si>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</si>
  <si>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</si>
  <si>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</si>
  <si>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</si>
  <si>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</si>
  <si>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</si>
  <si>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</si>
  <si>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</si>
  <si>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</si>
  <si>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</si>
  <si>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</si>
  <si>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</si>
  <si>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</si>
  <si>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</si>
  <si>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</si>
  <si>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</si>
  <si>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</si>
  <si>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</si>
  <si>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</si>
  <si>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</si>
  <si>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</si>
  <si>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</si>
  <si>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</si>
  <si>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</si>
  <si>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</si>
  <si>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</si>
  <si>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</si>
  <si>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</si>
  <si>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</si>
  <si>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</si>
  <si>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</si>
  <si>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</si>
  <si>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</si>
  <si>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</si>
  <si>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</si>
  <si>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</si>
  <si>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</si>
  <si>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</si>
  <si>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</si>
  <si>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</si>
  <si>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</si>
  <si>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</si>
  <si>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</si>
  <si>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</si>
  <si>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</si>
  <si>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</si>
  <si>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</si>
  <si>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</si>
  <si>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</si>
  <si>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</si>
  <si>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</si>
  <si>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</si>
  <si>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</si>
  <si>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</si>
  <si>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</si>
  <si>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</si>
  <si>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</si>
  <si>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</si>
  <si>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</si>
  <si>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</si>
  <si>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</si>
  <si>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</si>
  <si>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</si>
  <si>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</si>
  <si>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</si>
  <si>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</si>
  <si>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</si>
  <si>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</si>
  <si>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</si>
  <si>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</si>
  <si>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</si>
  <si>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</si>
  <si>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</si>
  <si>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</si>
  <si>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</si>
  <si>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</si>
  <si>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</si>
  <si>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</si>
  <si>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</si>
  <si>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</si>
  <si>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</si>
  <si>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</si>
  <si>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</si>
  <si>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</si>
  <si>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</si>
  <si>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</si>
  <si>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</si>
  <si>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</si>
  <si>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</si>
  <si>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</si>
  <si>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</si>
  <si>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</si>
  <si>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</si>
  <si>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</si>
  <si>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</si>
  <si>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</si>
  <si>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</si>
  <si>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</si>
  <si>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</si>
  <si>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</si>
  <si>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</si>
  <si>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</si>
  <si>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</si>
  <si>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</si>
  <si>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</si>
  <si>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</si>
  <si>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</si>
  <si>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</si>
  <si>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</si>
  <si>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</si>
  <si>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</si>
  <si>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</si>
  <si>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</si>
  <si>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</si>
  <si>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</si>
  <si>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</si>
  <si>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</si>
  <si>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</si>
  <si>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</si>
  <si>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</si>
  <si>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</si>
  <si>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</si>
  <si>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</si>
  <si>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</si>
  <si>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</si>
  <si>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</si>
  <si>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</si>
  <si>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</si>
  <si>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</si>
  <si>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</si>
  <si>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</si>
  <si>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</si>
  <si>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</si>
  <si>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</si>
  <si>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</si>
  <si>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</si>
  <si>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</si>
  <si>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</si>
  <si>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</si>
  <si>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</si>
  <si>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</si>
  <si>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</si>
  <si>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</si>
  <si>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</si>
  <si>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</si>
  <si>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0.23</t>
  </si>
  <si>
    <t>一般会計</t>
  </si>
  <si>
    <t>公共下水道事業会計</t>
  </si>
  <si>
    <t>国民健康保険特別会計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</si>
  <si>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</si>
  <si>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</si>
  <si>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</si>
  <si>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</si>
  <si>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</si>
  <si>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</si>
  <si>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</si>
  <si>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</si>
  <si>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</si>
  <si>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館林衛生施設組合</t>
  </si>
  <si>
    <t>館林地区消防組合</t>
  </si>
  <si>
    <t>群馬県後期高齢者医療広域連合（一般会計）</t>
  </si>
  <si>
    <t>群馬県後期高齢者医療広域連合（後期高齢者医療特別会計）</t>
  </si>
  <si>
    <t>群馬県市町村会館管理組合</t>
  </si>
  <si>
    <t>群馬県市町村総合事務組合</t>
  </si>
  <si>
    <t>群馬東部水道企業団</t>
  </si>
  <si>
    <t>太田市外三町広域清掃組合</t>
  </si>
  <si>
    <t>大泉町外二町環境衛生施設組合</t>
  </si>
  <si>
    <t>邑楽館林医療企業団</t>
  </si>
  <si>
    <t>－</t>
  </si>
  <si>
    <t>西邑楽土地開発公社</t>
  </si>
  <si>
    <t>○</t>
    <phoneticPr fontId="2"/>
  </si>
  <si>
    <t>－</t>
    <phoneticPr fontId="2"/>
  </si>
  <si>
    <t>利根川新橋周辺開発基金</t>
    <rPh sb="0" eb="2">
      <t>トネ</t>
    </rPh>
    <rPh sb="2" eb="3">
      <t>ガワ</t>
    </rPh>
    <rPh sb="3" eb="5">
      <t>シンバシ</t>
    </rPh>
    <rPh sb="5" eb="7">
      <t>シュウヘン</t>
    </rPh>
    <rPh sb="7" eb="9">
      <t>カイハツ</t>
    </rPh>
    <rPh sb="9" eb="11">
      <t>キキン</t>
    </rPh>
    <phoneticPr fontId="2"/>
  </si>
  <si>
    <t>義務教育施設改築基金</t>
    <rPh sb="0" eb="6">
      <t>ギムキョウイクシセツ</t>
    </rPh>
    <rPh sb="6" eb="8">
      <t>カイチク</t>
    </rPh>
    <rPh sb="8" eb="10">
      <t>キキン</t>
    </rPh>
    <phoneticPr fontId="5"/>
  </si>
  <si>
    <t>ふるさとづくり基金</t>
    <rPh sb="7" eb="9">
      <t>キキン</t>
    </rPh>
    <phoneticPr fontId="2"/>
  </si>
  <si>
    <t>地域福祉基金</t>
    <rPh sb="0" eb="4">
      <t>チイキフクシ</t>
    </rPh>
    <rPh sb="4" eb="6">
      <t>キキン</t>
    </rPh>
    <phoneticPr fontId="2"/>
  </si>
  <si>
    <t>公共施設建設基金</t>
    <rPh sb="0" eb="4">
      <t>コウキョウシセツ</t>
    </rPh>
    <rPh sb="4" eb="8">
      <t>ケンセツキキン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</si>
</sst>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A1B4-4761-9566-169F44E3A3C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40781</c:v>
                </c:pt>
                <c:pt idx="1">
                  <c:v>62291</c:v>
                </c:pt>
                <c:pt idx="2">
                  <c:v>27796</c:v>
                </c:pt>
                <c:pt idx="3">
                  <c:v>23117</c:v>
                </c:pt>
                <c:pt idx="4">
                  <c:v>51414</c:v>
                </c:pt>
              </c:numCache>
            </c:numRef>
          </c:val>
          <c:smooth val="0"/>
          <c:extLst>
            <c:ext xmlns:c16="http://schemas.microsoft.com/office/drawing/2014/chart" uri="{C3380CC4-5D6E-409C-BE32-E72D297353CC}">
              <c16:uniqueId val="{00000001-A1B4-4761-9566-169F44E3A3C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10.94</c:v>
                </c:pt>
                <c:pt idx="1">
                  <c:v>23.29</c:v>
                </c:pt>
                <c:pt idx="2">
                  <c:v>16.09</c:v>
                </c:pt>
                <c:pt idx="3">
                  <c:v>14.16</c:v>
                </c:pt>
                <c:pt idx="4">
                  <c:v>17.02</c:v>
                </c:pt>
              </c:numCache>
            </c:numRef>
          </c:val>
          <c:extLst>
            <c:ext xmlns:c16="http://schemas.microsoft.com/office/drawing/2014/chart" uri="{C3380CC4-5D6E-409C-BE32-E72D297353CC}">
              <c16:uniqueId val="{00000000-3245-41BE-B1D1-E1EE6FCDF19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37.99</c:v>
                </c:pt>
                <c:pt idx="1">
                  <c:v>39.58</c:v>
                </c:pt>
                <c:pt idx="2">
                  <c:v>54.06</c:v>
                </c:pt>
                <c:pt idx="3">
                  <c:v>54.1</c:v>
                </c:pt>
                <c:pt idx="4">
                  <c:v>57.37</c:v>
                </c:pt>
              </c:numCache>
            </c:numRef>
          </c:val>
          <c:extLst>
            <c:ext xmlns:c16="http://schemas.microsoft.com/office/drawing/2014/chart" uri="{C3380CC4-5D6E-409C-BE32-E72D297353CC}">
              <c16:uniqueId val="{00000001-3245-41BE-B1D1-E1EE6FCDF19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5.26</c:v>
                </c:pt>
                <c:pt idx="1">
                  <c:v>17.41</c:v>
                </c:pt>
                <c:pt idx="2">
                  <c:v>6.14</c:v>
                </c:pt>
                <c:pt idx="3">
                  <c:v>-0.23</c:v>
                </c:pt>
                <c:pt idx="4">
                  <c:v>7.87</c:v>
                </c:pt>
              </c:numCache>
            </c:numRef>
          </c:val>
          <c:smooth val="0"/>
          <c:extLst>
            <c:ext xmlns:c16="http://schemas.microsoft.com/office/drawing/2014/chart" uri="{C3380CC4-5D6E-409C-BE32-E72D297353CC}">
              <c16:uniqueId val="{00000002-3245-41BE-B1D1-E1EE6FCDF19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0.09</c:v>
                </c:pt>
                <c:pt idx="4">
                  <c:v>#N/A</c:v>
                </c:pt>
                <c:pt idx="5">
                  <c:v>0.19</c:v>
                </c:pt>
                <c:pt idx="6">
                  <c:v>#N/A</c:v>
                </c:pt>
                <c:pt idx="7">
                  <c:v>1</c:v>
                </c:pt>
                <c:pt idx="8">
                  <c:v>0</c:v>
                </c:pt>
                <c:pt idx="9">
                  <c:v>0</c:v>
                </c:pt>
              </c:numCache>
            </c:numRef>
          </c:val>
          <c:extLst>
            <c:ext xmlns:c16="http://schemas.microsoft.com/office/drawing/2014/chart" uri="{C3380CC4-5D6E-409C-BE32-E72D297353CC}">
              <c16:uniqueId val="{00000000-1F93-42F4-A88C-A9CD260037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93-42F4-A88C-A9CD260037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93-42F4-A88C-A9CD260037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F93-42F4-A88C-A9CD2600374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F93-42F4-A88C-A9CD2600374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0.06</c:v>
                </c:pt>
                <c:pt idx="4">
                  <c:v>#N/A</c:v>
                </c:pt>
                <c:pt idx="5">
                  <c:v>7.0000000000000007E-2</c:v>
                </c:pt>
                <c:pt idx="6">
                  <c:v>#N/A</c:v>
                </c:pt>
                <c:pt idx="7">
                  <c:v>7.0000000000000007E-2</c:v>
                </c:pt>
                <c:pt idx="8">
                  <c:v>#N/A</c:v>
                </c:pt>
                <c:pt idx="9">
                  <c:v>7.0000000000000007E-2</c:v>
                </c:pt>
              </c:numCache>
            </c:numRef>
          </c:val>
          <c:extLst>
            <c:ext xmlns:c16="http://schemas.microsoft.com/office/drawing/2014/chart" uri="{C3380CC4-5D6E-409C-BE32-E72D297353CC}">
              <c16:uniqueId val="{00000005-1F93-42F4-A88C-A9CD2600374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2.2000000000000002</c:v>
                </c:pt>
                <c:pt idx="2">
                  <c:v>#N/A</c:v>
                </c:pt>
                <c:pt idx="3">
                  <c:v>1.59</c:v>
                </c:pt>
                <c:pt idx="4">
                  <c:v>#N/A</c:v>
                </c:pt>
                <c:pt idx="5">
                  <c:v>1.72</c:v>
                </c:pt>
                <c:pt idx="6">
                  <c:v>#N/A</c:v>
                </c:pt>
                <c:pt idx="7">
                  <c:v>0.56999999999999995</c:v>
                </c:pt>
                <c:pt idx="8">
                  <c:v>#N/A</c:v>
                </c:pt>
                <c:pt idx="9">
                  <c:v>0.49</c:v>
                </c:pt>
              </c:numCache>
            </c:numRef>
          </c:val>
          <c:extLst>
            <c:ext xmlns:c16="http://schemas.microsoft.com/office/drawing/2014/chart" uri="{C3380CC4-5D6E-409C-BE32-E72D297353CC}">
              <c16:uniqueId val="{00000006-1F93-42F4-A88C-A9CD26003742}"/>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1.49</c:v>
                </c:pt>
                <c:pt idx="2">
                  <c:v>#N/A</c:v>
                </c:pt>
                <c:pt idx="3">
                  <c:v>1.0900000000000001</c:v>
                </c:pt>
                <c:pt idx="4">
                  <c:v>#N/A</c:v>
                </c:pt>
                <c:pt idx="5">
                  <c:v>0.94</c:v>
                </c:pt>
                <c:pt idx="6">
                  <c:v>#N/A</c:v>
                </c:pt>
                <c:pt idx="7">
                  <c:v>0.85</c:v>
                </c:pt>
                <c:pt idx="8">
                  <c:v>#N/A</c:v>
                </c:pt>
                <c:pt idx="9">
                  <c:v>0.63</c:v>
                </c:pt>
              </c:numCache>
            </c:numRef>
          </c:val>
          <c:extLst>
            <c:ext xmlns:c16="http://schemas.microsoft.com/office/drawing/2014/chart" uri="{C3380CC4-5D6E-409C-BE32-E72D297353CC}">
              <c16:uniqueId val="{00000007-1F93-42F4-A88C-A9CD26003742}"/>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1.4</c:v>
                </c:pt>
              </c:numCache>
            </c:numRef>
          </c:val>
          <c:extLst>
            <c:ext xmlns:c16="http://schemas.microsoft.com/office/drawing/2014/chart" uri="{C3380CC4-5D6E-409C-BE32-E72D297353CC}">
              <c16:uniqueId val="{00000008-1F93-42F4-A88C-A9CD260037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10.93</c:v>
                </c:pt>
                <c:pt idx="2">
                  <c:v>#N/A</c:v>
                </c:pt>
                <c:pt idx="3">
                  <c:v>23.28</c:v>
                </c:pt>
                <c:pt idx="4">
                  <c:v>#N/A</c:v>
                </c:pt>
                <c:pt idx="5">
                  <c:v>16.09</c:v>
                </c:pt>
                <c:pt idx="6">
                  <c:v>#N/A</c:v>
                </c:pt>
                <c:pt idx="7">
                  <c:v>14.16</c:v>
                </c:pt>
                <c:pt idx="8">
                  <c:v>#N/A</c:v>
                </c:pt>
                <c:pt idx="9">
                  <c:v>17.010000000000002</c:v>
                </c:pt>
              </c:numCache>
            </c:numRef>
          </c:val>
          <c:extLst>
            <c:ext xmlns:c16="http://schemas.microsoft.com/office/drawing/2014/chart" uri="{C3380CC4-5D6E-409C-BE32-E72D297353CC}">
              <c16:uniqueId val="{00000009-1F93-42F4-A88C-A9CD260037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352</c:v>
                </c:pt>
                <c:pt idx="5">
                  <c:v>371</c:v>
                </c:pt>
                <c:pt idx="8">
                  <c:v>379</c:v>
                </c:pt>
                <c:pt idx="11">
                  <c:v>403</c:v>
                </c:pt>
                <c:pt idx="14">
                  <c:v>404</c:v>
                </c:pt>
              </c:numCache>
            </c:numRef>
          </c:val>
          <c:extLst>
            <c:ext xmlns:c16="http://schemas.microsoft.com/office/drawing/2014/chart" uri="{C3380CC4-5D6E-409C-BE32-E72D297353CC}">
              <c16:uniqueId val="{00000000-995F-41F6-BA93-8E67283CE0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95F-41F6-BA93-8E67283CE0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95F-41F6-BA93-8E67283CE0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55</c:v>
                </c:pt>
                <c:pt idx="3">
                  <c:v>79</c:v>
                </c:pt>
                <c:pt idx="6">
                  <c:v>73</c:v>
                </c:pt>
                <c:pt idx="9">
                  <c:v>105</c:v>
                </c:pt>
                <c:pt idx="12">
                  <c:v>87</c:v>
                </c:pt>
              </c:numCache>
            </c:numRef>
          </c:val>
          <c:extLst>
            <c:ext xmlns:c16="http://schemas.microsoft.com/office/drawing/2014/chart" uri="{C3380CC4-5D6E-409C-BE32-E72D297353CC}">
              <c16:uniqueId val="{00000003-995F-41F6-BA93-8E67283CE0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100</c:v>
                </c:pt>
                <c:pt idx="3">
                  <c:v>102</c:v>
                </c:pt>
                <c:pt idx="6">
                  <c:v>105</c:v>
                </c:pt>
                <c:pt idx="9">
                  <c:v>105</c:v>
                </c:pt>
                <c:pt idx="12">
                  <c:v>102</c:v>
                </c:pt>
              </c:numCache>
            </c:numRef>
          </c:val>
          <c:extLst>
            <c:ext xmlns:c16="http://schemas.microsoft.com/office/drawing/2014/chart" uri="{C3380CC4-5D6E-409C-BE32-E72D297353CC}">
              <c16:uniqueId val="{00000004-995F-41F6-BA93-8E67283CE0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5F-41F6-BA93-8E67283CE0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95F-41F6-BA93-8E67283CE0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330</c:v>
                </c:pt>
                <c:pt idx="3">
                  <c:v>346</c:v>
                </c:pt>
                <c:pt idx="6">
                  <c:v>418</c:v>
                </c:pt>
                <c:pt idx="9">
                  <c:v>380</c:v>
                </c:pt>
                <c:pt idx="12">
                  <c:v>369</c:v>
                </c:pt>
              </c:numCache>
            </c:numRef>
          </c:val>
          <c:extLst>
            <c:ext xmlns:c16="http://schemas.microsoft.com/office/drawing/2014/chart" uri="{C3380CC4-5D6E-409C-BE32-E72D297353CC}">
              <c16:uniqueId val="{00000007-995F-41F6-BA93-8E67283CE0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133</c:v>
                </c:pt>
                <c:pt idx="2">
                  <c:v>#N/A</c:v>
                </c:pt>
                <c:pt idx="3">
                  <c:v>#N/A</c:v>
                </c:pt>
                <c:pt idx="4">
                  <c:v>156</c:v>
                </c:pt>
                <c:pt idx="5">
                  <c:v>#N/A</c:v>
                </c:pt>
                <c:pt idx="6">
                  <c:v>#N/A</c:v>
                </c:pt>
                <c:pt idx="7">
                  <c:v>217</c:v>
                </c:pt>
                <c:pt idx="8">
                  <c:v>#N/A</c:v>
                </c:pt>
                <c:pt idx="9">
                  <c:v>#N/A</c:v>
                </c:pt>
                <c:pt idx="10">
                  <c:v>187</c:v>
                </c:pt>
                <c:pt idx="11">
                  <c:v>#N/A</c:v>
                </c:pt>
                <c:pt idx="12">
                  <c:v>#N/A</c:v>
                </c:pt>
                <c:pt idx="13">
                  <c:v>154</c:v>
                </c:pt>
                <c:pt idx="14">
                  <c:v>#N/A</c:v>
                </c:pt>
              </c:numCache>
            </c:numRef>
          </c:val>
          <c:smooth val="0"/>
          <c:extLst>
            <c:ext xmlns:c16="http://schemas.microsoft.com/office/drawing/2014/chart" uri="{C3380CC4-5D6E-409C-BE32-E72D297353CC}">
              <c16:uniqueId val="{00000008-995F-41F6-BA93-8E67283CE0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4416</c:v>
                </c:pt>
                <c:pt idx="5">
                  <c:v>4499</c:v>
                </c:pt>
                <c:pt idx="8">
                  <c:v>4391</c:v>
                </c:pt>
                <c:pt idx="11">
                  <c:v>4148</c:v>
                </c:pt>
                <c:pt idx="14">
                  <c:v>4080</c:v>
                </c:pt>
              </c:numCache>
            </c:numRef>
          </c:val>
          <c:extLst>
            <c:ext xmlns:c16="http://schemas.microsoft.com/office/drawing/2014/chart" uri="{C3380CC4-5D6E-409C-BE32-E72D297353CC}">
              <c16:uniqueId val="{00000000-8B59-4422-B00F-0962690A6A3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487</c:v>
                </c:pt>
                <c:pt idx="5">
                  <c:v>496</c:v>
                </c:pt>
                <c:pt idx="8">
                  <c:v>526</c:v>
                </c:pt>
                <c:pt idx="11">
                  <c:v>985</c:v>
                </c:pt>
                <c:pt idx="14">
                  <c:v>478</c:v>
                </c:pt>
              </c:numCache>
            </c:numRef>
          </c:val>
          <c:extLst>
            <c:ext xmlns:c16="http://schemas.microsoft.com/office/drawing/2014/chart" uri="{C3380CC4-5D6E-409C-BE32-E72D297353CC}">
              <c16:uniqueId val="{00000001-8B59-4422-B00F-0962690A6A3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2666</c:v>
                </c:pt>
                <c:pt idx="5">
                  <c:v>3916</c:v>
                </c:pt>
                <c:pt idx="8">
                  <c:v>5899</c:v>
                </c:pt>
                <c:pt idx="11">
                  <c:v>7312</c:v>
                </c:pt>
                <c:pt idx="14">
                  <c:v>8502</c:v>
                </c:pt>
              </c:numCache>
            </c:numRef>
          </c:val>
          <c:extLst>
            <c:ext xmlns:c16="http://schemas.microsoft.com/office/drawing/2014/chart" uri="{C3380CC4-5D6E-409C-BE32-E72D297353CC}">
              <c16:uniqueId val="{00000002-8B59-4422-B00F-0962690A6A3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59-4422-B00F-0962690A6A3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59-4422-B00F-0962690A6A3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59-4422-B00F-0962690A6A3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701</c:v>
                </c:pt>
                <c:pt idx="3">
                  <c:v>682</c:v>
                </c:pt>
                <c:pt idx="6">
                  <c:v>689</c:v>
                </c:pt>
                <c:pt idx="9">
                  <c:v>698</c:v>
                </c:pt>
                <c:pt idx="12">
                  <c:v>666</c:v>
                </c:pt>
              </c:numCache>
            </c:numRef>
          </c:val>
          <c:extLst>
            <c:ext xmlns:c16="http://schemas.microsoft.com/office/drawing/2014/chart" uri="{C3380CC4-5D6E-409C-BE32-E72D297353CC}">
              <c16:uniqueId val="{00000006-8B59-4422-B00F-0962690A6A3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1401</c:v>
                </c:pt>
                <c:pt idx="3">
                  <c:v>1369</c:v>
                </c:pt>
                <c:pt idx="6">
                  <c:v>1436</c:v>
                </c:pt>
                <c:pt idx="9">
                  <c:v>1386</c:v>
                </c:pt>
                <c:pt idx="12">
                  <c:v>1370</c:v>
                </c:pt>
              </c:numCache>
            </c:numRef>
          </c:val>
          <c:extLst>
            <c:ext xmlns:c16="http://schemas.microsoft.com/office/drawing/2014/chart" uri="{C3380CC4-5D6E-409C-BE32-E72D297353CC}">
              <c16:uniqueId val="{00000007-8B59-4422-B00F-0962690A6A3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1032</c:v>
                </c:pt>
                <c:pt idx="3">
                  <c:v>1020</c:v>
                </c:pt>
                <c:pt idx="6">
                  <c:v>997</c:v>
                </c:pt>
                <c:pt idx="9">
                  <c:v>957</c:v>
                </c:pt>
                <c:pt idx="12">
                  <c:v>914</c:v>
                </c:pt>
              </c:numCache>
            </c:numRef>
          </c:val>
          <c:extLst>
            <c:ext xmlns:c16="http://schemas.microsoft.com/office/drawing/2014/chart" uri="{C3380CC4-5D6E-409C-BE32-E72D297353CC}">
              <c16:uniqueId val="{00000008-8B59-4422-B00F-0962690A6A3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B59-4422-B00F-0962690A6A3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3554</c:v>
                </c:pt>
                <c:pt idx="3">
                  <c:v>3787</c:v>
                </c:pt>
                <c:pt idx="6">
                  <c:v>3498</c:v>
                </c:pt>
                <c:pt idx="9">
                  <c:v>3205</c:v>
                </c:pt>
                <c:pt idx="12">
                  <c:v>3037</c:v>
                </c:pt>
              </c:numCache>
            </c:numRef>
          </c:val>
          <c:extLst>
            <c:ext xmlns:c16="http://schemas.microsoft.com/office/drawing/2014/chart" uri="{C3380CC4-5D6E-409C-BE32-E72D297353CC}">
              <c16:uniqueId val="{0000000A-8B59-4422-B00F-0962690A6A3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B59-4422-B00F-0962690A6A3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1864</c:v>
                </c:pt>
                <c:pt idx="1">
                  <c:v>1910</c:v>
                </c:pt>
                <c:pt idx="2">
                  <c:v>2079</c:v>
                </c:pt>
              </c:numCache>
            </c:numRef>
          </c:val>
          <c:extLst>
            <c:ext xmlns:c16="http://schemas.microsoft.com/office/drawing/2014/chart" uri="{C3380CC4-5D6E-409C-BE32-E72D297353CC}">
              <c16:uniqueId val="{00000000-ADB6-4370-969C-20D7D18442F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472</c:v>
                </c:pt>
                <c:pt idx="1">
                  <c:v>645</c:v>
                </c:pt>
                <c:pt idx="2">
                  <c:v>600</c:v>
                </c:pt>
              </c:numCache>
            </c:numRef>
          </c:val>
          <c:extLst>
            <c:ext xmlns:c16="http://schemas.microsoft.com/office/drawing/2014/chart" uri="{C3380CC4-5D6E-409C-BE32-E72D297353CC}">
              <c16:uniqueId val="{00000001-ADB6-4370-969C-20D7D18442F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3134</c:v>
                </c:pt>
                <c:pt idx="1">
                  <c:v>4295</c:v>
                </c:pt>
                <c:pt idx="2">
                  <c:v>5339</c:v>
                </c:pt>
              </c:numCache>
            </c:numRef>
          </c:val>
          <c:extLst>
            <c:ext xmlns:c16="http://schemas.microsoft.com/office/drawing/2014/chart" uri="{C3380CC4-5D6E-409C-BE32-E72D297353CC}">
              <c16:uniqueId val="{00000002-ADB6-4370-969C-20D7D18442F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地方債の活用については、交付税算入のある項目に限定するとともに、借入額や償還期間を元金償還額が著しく増加することがないように設定しており、実質公債費比率の分子の上昇を抑制している。</a:t>
          </a:r>
          <a:endParaRPr lang="ja-JP" altLang="ja-JP" sz="1400">
            <a:effectLst/>
          </a:endParaRPr>
        </a:p>
        <a:p>
          <a:r>
            <a:rPr kumimoji="1" lang="ja-JP" altLang="ja-JP" sz="1100">
              <a:solidFill>
                <a:schemeClr val="dk1"/>
              </a:solidFill>
              <a:effectLst/>
              <a:latin typeface="+mn-lt"/>
              <a:ea typeface="+mn-ea"/>
              <a:cs typeface="+mn-cs"/>
            </a:rPr>
            <a:t>一部事務組合の施設更新に伴う増加はあるが、一部償還が終了したことで公債費比率が減少傾向にある。</a:t>
          </a:r>
          <a:endParaRPr lang="ja-JP" altLang="ja-JP" sz="1400">
            <a:effectLst/>
          </a:endParaRPr>
        </a:p>
        <a:p>
          <a:r>
            <a:rPr kumimoji="1" lang="ja-JP" altLang="ja-JP" sz="1100">
              <a:solidFill>
                <a:schemeClr val="dk1"/>
              </a:solidFill>
              <a:effectLst/>
              <a:latin typeface="+mn-lt"/>
              <a:ea typeface="+mn-ea"/>
              <a:cs typeface="+mn-cs"/>
            </a:rPr>
            <a:t>今後も、上記の抑制策により上昇幅を最小限度にとどめるよう努めていく。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将来負担比率については、健全化判断比率算定開始以来、算出されていない。</a:t>
          </a:r>
          <a:endParaRPr lang="ja-JP" altLang="ja-JP" sz="1400">
            <a:effectLst/>
          </a:endParaRPr>
        </a:p>
        <a:p>
          <a:r>
            <a:rPr kumimoji="1" lang="ja-JP" altLang="ja-JP" sz="1100">
              <a:solidFill>
                <a:schemeClr val="dk1"/>
              </a:solidFill>
              <a:effectLst/>
              <a:latin typeface="+mn-lt"/>
              <a:ea typeface="+mn-ea"/>
              <a:cs typeface="+mn-cs"/>
            </a:rPr>
            <a:t>今後も地方債残高の増加抑制や基金残高の確保を行い、将来負担比率の分子が少しでも小さくなるよう努めていく。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群馬県千代田町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財政調整基金については、財源調整により取り崩した金額以上に積み立てが行えたため、残高は</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百万円増加している。</a:t>
          </a:r>
          <a:endParaRPr lang="ja-JP" altLang="ja-JP" sz="1400">
            <a:effectLst/>
          </a:endParaRPr>
        </a:p>
        <a:p>
          <a:r>
            <a:rPr kumimoji="1" lang="ja-JP" altLang="ja-JP" sz="1100">
              <a:solidFill>
                <a:schemeClr val="dk1"/>
              </a:solidFill>
              <a:effectLst/>
              <a:latin typeface="+mn-lt"/>
              <a:ea typeface="+mn-ea"/>
              <a:cs typeface="+mn-cs"/>
            </a:rPr>
            <a:t>減債基金については、</a:t>
          </a:r>
          <a:r>
            <a:rPr kumimoji="1" lang="ja-JP" altLang="en-US" sz="1100">
              <a:solidFill>
                <a:schemeClr val="dk1"/>
              </a:solidFill>
              <a:effectLst/>
              <a:latin typeface="+mn-lt"/>
              <a:ea typeface="+mn-ea"/>
              <a:cs typeface="+mn-cs"/>
            </a:rPr>
            <a:t>公債費負担軽減のための取り崩しを行い</a:t>
          </a:r>
          <a:r>
            <a:rPr kumimoji="1" lang="ja-JP" altLang="ja-JP" sz="1100">
              <a:solidFill>
                <a:schemeClr val="dk1"/>
              </a:solidFill>
              <a:effectLst/>
              <a:latin typeface="+mn-lt"/>
              <a:ea typeface="+mn-ea"/>
              <a:cs typeface="+mn-cs"/>
            </a:rPr>
            <a:t>、残高は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その他特目基金では、ふるさと応援寄附金を原資に、義務教育施設改築基金を</a:t>
          </a:r>
          <a:r>
            <a:rPr kumimoji="1" lang="en-US" altLang="ja-JP" sz="1100">
              <a:solidFill>
                <a:schemeClr val="dk1"/>
              </a:solidFill>
              <a:effectLst/>
              <a:latin typeface="+mn-lt"/>
              <a:ea typeface="+mn-ea"/>
              <a:cs typeface="+mn-cs"/>
            </a:rPr>
            <a:t>468</a:t>
          </a:r>
          <a:r>
            <a:rPr kumimoji="1" lang="ja-JP" altLang="ja-JP" sz="1100">
              <a:solidFill>
                <a:schemeClr val="dk1"/>
              </a:solidFill>
              <a:effectLst/>
              <a:latin typeface="+mn-lt"/>
              <a:ea typeface="+mn-ea"/>
              <a:cs typeface="+mn-cs"/>
            </a:rPr>
            <a:t>百万円、公共施設建設基金を</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百万円の積み立てを行ったことなどにより、その他特目基金全体は</a:t>
          </a:r>
          <a:r>
            <a:rPr kumimoji="1" lang="en-US" altLang="ja-JP" sz="1100">
              <a:solidFill>
                <a:schemeClr val="dk1"/>
              </a:solidFill>
              <a:effectLst/>
              <a:latin typeface="+mn-lt"/>
              <a:ea typeface="+mn-ea"/>
              <a:cs typeface="+mn-cs"/>
            </a:rPr>
            <a:t>1,044</a:t>
          </a:r>
          <a:r>
            <a:rPr kumimoji="1" lang="ja-JP" altLang="ja-JP" sz="1100">
              <a:solidFill>
                <a:schemeClr val="dk1"/>
              </a:solidFill>
              <a:effectLst/>
              <a:latin typeface="+mn-lt"/>
              <a:ea typeface="+mn-ea"/>
              <a:cs typeface="+mn-cs"/>
            </a:rPr>
            <a:t>百万円程度増加している。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財政調整基金及び減債基金については、現在の水準を維持出来るよう努めていく。</a:t>
          </a:r>
          <a:endParaRPr lang="ja-JP" altLang="ja-JP" sz="1400">
            <a:effectLst/>
          </a:endParaRPr>
        </a:p>
        <a:p>
          <a:r>
            <a:rPr kumimoji="1" lang="ja-JP" altLang="ja-JP" sz="1100">
              <a:solidFill>
                <a:schemeClr val="dk1"/>
              </a:solidFill>
              <a:effectLst/>
              <a:latin typeface="+mn-lt"/>
              <a:ea typeface="+mn-ea"/>
              <a:cs typeface="+mn-cs"/>
            </a:rPr>
            <a:t>義務教育施設改築基金については、老朽化に伴い中学校校舎の更新が必要なため、ふるさと応援寄附金を原資にさらに積み立てを行っていく。</a:t>
          </a:r>
          <a:endParaRPr lang="ja-JP" altLang="ja-JP" sz="1400">
            <a:effectLst/>
          </a:endParaRPr>
        </a:p>
        <a:p>
          <a:r>
            <a:rPr kumimoji="1" lang="ja-JP" altLang="ja-JP" sz="1100">
              <a:solidFill>
                <a:schemeClr val="dk1"/>
              </a:solidFill>
              <a:effectLst/>
              <a:latin typeface="+mn-lt"/>
              <a:ea typeface="+mn-ea"/>
              <a:cs typeface="+mn-cs"/>
            </a:rPr>
            <a:t>利根川新橋周辺開発基金については、新たな橋を設置する周辺の土地開発を計画的に行うため、積み立てを</a:t>
          </a:r>
          <a:r>
            <a:rPr kumimoji="1" lang="ja-JP" altLang="en-US" sz="1100">
              <a:solidFill>
                <a:schemeClr val="dk1"/>
              </a:solidFill>
              <a:effectLst/>
              <a:latin typeface="+mn-lt"/>
              <a:ea typeface="+mn-ea"/>
              <a:cs typeface="+mn-cs"/>
            </a:rPr>
            <a:t>行っていく</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公共施設建設基金については、公共施設の老朽化や道路整備等に伴う改良工事および維持補修工事を実施するため積み立てを計画的に行う。</a:t>
          </a:r>
          <a:endParaRPr lang="ja-JP" altLang="ja-JP" sz="1400">
            <a:effectLst/>
          </a:endParaRPr>
        </a:p>
        <a:p>
          <a:r>
            <a:rPr kumimoji="1" lang="ja-JP" altLang="ja-JP" sz="1100">
              <a:solidFill>
                <a:schemeClr val="dk1"/>
              </a:solidFill>
              <a:effectLst/>
              <a:latin typeface="+mn-lt"/>
              <a:ea typeface="+mn-ea"/>
              <a:cs typeface="+mn-cs"/>
            </a:rPr>
            <a:t>ふるさとづくり基金については、現在の水準を維持するとともに、今後計画的に取崩しを行い、特色あるまちづくりの財源として活用していく。</a:t>
          </a:r>
          <a:endParaRPr lang="ja-JP" altLang="ja-JP" sz="1400">
            <a:effectLst/>
          </a:endParaRPr>
        </a:p>
        <a:p>
          <a:r>
            <a:rPr kumimoji="1" lang="ja-JP" altLang="ja-JP" sz="1100">
              <a:solidFill>
                <a:schemeClr val="dk1"/>
              </a:solidFill>
              <a:effectLst/>
              <a:latin typeface="+mn-lt"/>
              <a:ea typeface="+mn-ea"/>
              <a:cs typeface="+mn-cs"/>
            </a:rPr>
            <a:t>基金の運用にあたり、国債・群馬県債などの活用を導入したことにより、今後は利金による基金残高の増加が見込まれる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義務教育施設改築基金：義務教育施設の老朽化に伴う建替え</a:t>
          </a:r>
          <a:endParaRPr lang="ja-JP" altLang="ja-JP" sz="1400">
            <a:effectLst/>
          </a:endParaRPr>
        </a:p>
        <a:p>
          <a:r>
            <a:rPr kumimoji="1" lang="ja-JP" altLang="ja-JP" sz="1100">
              <a:solidFill>
                <a:schemeClr val="dk1"/>
              </a:solidFill>
              <a:effectLst/>
              <a:latin typeface="+mn-lt"/>
              <a:ea typeface="+mn-ea"/>
              <a:cs typeface="+mn-cs"/>
            </a:rPr>
            <a:t>公共施設建設基金：公共施設の老朽化や道路整備等に伴う改良工事、維持補修工事の実施</a:t>
          </a:r>
          <a:endParaRPr lang="ja-JP" altLang="ja-JP" sz="1400">
            <a:effectLst/>
          </a:endParaRPr>
        </a:p>
        <a:p>
          <a:r>
            <a:rPr kumimoji="1" lang="ja-JP" altLang="ja-JP" sz="1100">
              <a:solidFill>
                <a:schemeClr val="dk1"/>
              </a:solidFill>
              <a:effectLst/>
              <a:latin typeface="+mn-lt"/>
              <a:ea typeface="+mn-ea"/>
              <a:cs typeface="+mn-cs"/>
            </a:rPr>
            <a:t>利根川新橋周辺開発基金：利根川に新たな橋を設置することに伴い発生する周辺の土地の開発</a:t>
          </a:r>
          <a:endParaRPr lang="ja-JP" altLang="ja-JP" sz="1400">
            <a:effectLst/>
          </a:endParaRPr>
        </a:p>
        <a:p>
          <a:r>
            <a:rPr kumimoji="1" lang="ja-JP" altLang="ja-JP" sz="1100">
              <a:solidFill>
                <a:schemeClr val="dk1"/>
              </a:solidFill>
              <a:effectLst/>
              <a:latin typeface="+mn-lt"/>
              <a:ea typeface="+mn-ea"/>
              <a:cs typeface="+mn-cs"/>
            </a:rPr>
            <a:t>ふるさとづくり基金：創意工夫を凝らした個性的なふるさとづくり事業の実施</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義務教育施設改築基金：ふるさと応援寄附金と運用益を合わせて</a:t>
          </a:r>
          <a:r>
            <a:rPr kumimoji="1" lang="en-US" altLang="ja-JP" sz="1100">
              <a:solidFill>
                <a:schemeClr val="dk1"/>
              </a:solidFill>
              <a:effectLst/>
              <a:latin typeface="+mn-lt"/>
              <a:ea typeface="+mn-ea"/>
              <a:cs typeface="+mn-cs"/>
            </a:rPr>
            <a:t>468</a:t>
          </a:r>
          <a:r>
            <a:rPr kumimoji="1" lang="ja-JP" altLang="ja-JP" sz="1100">
              <a:solidFill>
                <a:schemeClr val="dk1"/>
              </a:solidFill>
              <a:effectLst/>
              <a:latin typeface="+mn-lt"/>
              <a:ea typeface="+mn-ea"/>
              <a:cs typeface="+mn-cs"/>
            </a:rPr>
            <a:t>百万円の積み立てを行った</a:t>
          </a:r>
          <a:endParaRPr lang="ja-JP" altLang="ja-JP" sz="1400">
            <a:effectLst/>
          </a:endParaRPr>
        </a:p>
        <a:p>
          <a:r>
            <a:rPr kumimoji="1" lang="ja-JP" altLang="ja-JP" sz="1100">
              <a:solidFill>
                <a:schemeClr val="dk1"/>
              </a:solidFill>
              <a:effectLst/>
              <a:latin typeface="+mn-lt"/>
              <a:ea typeface="+mn-ea"/>
              <a:cs typeface="+mn-cs"/>
            </a:rPr>
            <a:t>公共施設建設基金：決算剰余金などに</a:t>
          </a:r>
          <a:r>
            <a:rPr kumimoji="1" lang="ja-JP" altLang="en-US" sz="1100">
              <a:solidFill>
                <a:schemeClr val="dk1"/>
              </a:solidFill>
              <a:effectLst/>
              <a:latin typeface="+mn-lt"/>
              <a:ea typeface="+mn-ea"/>
              <a:cs typeface="+mn-cs"/>
            </a:rPr>
            <a:t>よる積み立てや運用益のため</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273</a:t>
          </a:r>
          <a:r>
            <a:rPr kumimoji="1" lang="ja-JP" altLang="ja-JP" sz="1100">
              <a:solidFill>
                <a:schemeClr val="dk1"/>
              </a:solidFill>
              <a:effectLst/>
              <a:latin typeface="+mn-lt"/>
              <a:ea typeface="+mn-ea"/>
              <a:cs typeface="+mn-cs"/>
            </a:rPr>
            <a:t>百万円の増となった</a:t>
          </a:r>
          <a:endParaRPr lang="ja-JP" altLang="ja-JP" sz="1400">
            <a:effectLst/>
          </a:endParaRPr>
        </a:p>
        <a:p>
          <a:r>
            <a:rPr kumimoji="1" lang="ja-JP" altLang="ja-JP" sz="1100">
              <a:solidFill>
                <a:schemeClr val="dk1"/>
              </a:solidFill>
              <a:effectLst/>
              <a:latin typeface="+mn-lt"/>
              <a:ea typeface="+mn-ea"/>
              <a:cs typeface="+mn-cs"/>
            </a:rPr>
            <a:t>利根川新橋周辺開発基金：ふるさと応援寄附金から</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百万円の積み立てを行った</a:t>
          </a:r>
          <a:endParaRPr lang="ja-JP" altLang="ja-JP" sz="1400">
            <a:effectLst/>
          </a:endParaRPr>
        </a:p>
        <a:p>
          <a:r>
            <a:rPr kumimoji="1" lang="ja-JP" altLang="ja-JP" sz="1100">
              <a:solidFill>
                <a:schemeClr val="dk1"/>
              </a:solidFill>
              <a:effectLst/>
              <a:latin typeface="+mn-lt"/>
              <a:ea typeface="+mn-ea"/>
              <a:cs typeface="+mn-cs"/>
            </a:rPr>
            <a:t>ふるさとづくり基金：当初予算におけるちよふる事業に充当を行うため</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百万円の繰り入れを行ったが、決算剰余金などにより</a:t>
          </a:r>
          <a:r>
            <a:rPr kumimoji="1" lang="en-US" altLang="ja-JP" sz="1100">
              <a:solidFill>
                <a:schemeClr val="dk1"/>
              </a:solidFill>
              <a:effectLst/>
              <a:latin typeface="+mn-lt"/>
              <a:ea typeface="+mn-ea"/>
              <a:cs typeface="+mn-cs"/>
            </a:rPr>
            <a:t>355</a:t>
          </a:r>
          <a:r>
            <a:rPr kumimoji="1" lang="ja-JP" altLang="ja-JP" sz="1100">
              <a:solidFill>
                <a:schemeClr val="dk1"/>
              </a:solidFill>
              <a:effectLst/>
              <a:latin typeface="+mn-lt"/>
              <a:ea typeface="+mn-ea"/>
              <a:cs typeface="+mn-cs"/>
            </a:rPr>
            <a:t>百万円の積み立てを行ったため、</a:t>
          </a:r>
          <a:r>
            <a:rPr kumimoji="1" lang="en-US" altLang="ja-JP" sz="1100">
              <a:solidFill>
                <a:schemeClr val="dk1"/>
              </a:solidFill>
              <a:effectLst/>
              <a:latin typeface="+mn-lt"/>
              <a:ea typeface="+mn-ea"/>
              <a:cs typeface="+mn-cs"/>
            </a:rPr>
            <a:t>202</a:t>
          </a:r>
          <a:r>
            <a:rPr kumimoji="1" lang="ja-JP" altLang="ja-JP" sz="1100">
              <a:solidFill>
                <a:schemeClr val="dk1"/>
              </a:solidFill>
              <a:effectLst/>
              <a:latin typeface="+mn-lt"/>
              <a:ea typeface="+mn-ea"/>
              <a:cs typeface="+mn-cs"/>
            </a:rPr>
            <a:t>百万円の増となった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義務教育施設改築基金：老朽化に伴う中学校校舎の建替えのため、積極的に積み立てを行っていく</a:t>
          </a:r>
          <a:endParaRPr lang="ja-JP" altLang="ja-JP" sz="1400">
            <a:effectLst/>
          </a:endParaRPr>
        </a:p>
        <a:p>
          <a:r>
            <a:rPr kumimoji="1" lang="ja-JP" altLang="ja-JP" sz="1100">
              <a:solidFill>
                <a:schemeClr val="dk1"/>
              </a:solidFill>
              <a:effectLst/>
              <a:latin typeface="+mn-lt"/>
              <a:ea typeface="+mn-ea"/>
              <a:cs typeface="+mn-cs"/>
            </a:rPr>
            <a:t>公共施設建設基金：公共施設の老朽化対策や道路等整備のための財源として積み立てを行い、事業規模や進捗により取崩しを行っていく</a:t>
          </a:r>
          <a:endParaRPr lang="ja-JP" altLang="ja-JP" sz="1400">
            <a:effectLst/>
          </a:endParaRPr>
        </a:p>
        <a:p>
          <a:r>
            <a:rPr kumimoji="1" lang="ja-JP" altLang="ja-JP" sz="1100">
              <a:solidFill>
                <a:schemeClr val="dk1"/>
              </a:solidFill>
              <a:effectLst/>
              <a:latin typeface="+mn-lt"/>
              <a:ea typeface="+mn-ea"/>
              <a:cs typeface="+mn-cs"/>
            </a:rPr>
            <a:t>利根川新橋周辺開発基金：新橋周辺を活性化させるため、計画的に積み立てを行っていく</a:t>
          </a:r>
          <a:endParaRPr lang="ja-JP" altLang="ja-JP" sz="1400">
            <a:effectLst/>
          </a:endParaRPr>
        </a:p>
        <a:p>
          <a:r>
            <a:rPr kumimoji="1" lang="ja-JP" altLang="ja-JP" sz="1100">
              <a:solidFill>
                <a:schemeClr val="dk1"/>
              </a:solidFill>
              <a:effectLst/>
              <a:latin typeface="+mn-lt"/>
              <a:ea typeface="+mn-ea"/>
              <a:cs typeface="+mn-cs"/>
            </a:rPr>
            <a:t>ふるさとづくり基金：特色あるまちづくりの財源に活用するため、計画的に繰り入れを行っていく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財政調整基金については、全体的な財源不足により</a:t>
          </a:r>
          <a:r>
            <a:rPr kumimoji="1" lang="en-US" altLang="ja-JP" sz="1100">
              <a:solidFill>
                <a:schemeClr val="dk1"/>
              </a:solidFill>
              <a:effectLst/>
              <a:latin typeface="+mn-lt"/>
              <a:ea typeface="+mn-ea"/>
              <a:cs typeface="+mn-cs"/>
            </a:rPr>
            <a:t>430</a:t>
          </a:r>
          <a:r>
            <a:rPr kumimoji="1" lang="ja-JP" altLang="ja-JP" sz="1100">
              <a:solidFill>
                <a:schemeClr val="dk1"/>
              </a:solidFill>
              <a:effectLst/>
              <a:latin typeface="+mn-lt"/>
              <a:ea typeface="+mn-ea"/>
              <a:cs typeface="+mn-cs"/>
            </a:rPr>
            <a:t>百万円の取り崩しを行ったが、決算剰余金等の</a:t>
          </a:r>
          <a:r>
            <a:rPr kumimoji="1" lang="en-US" altLang="ja-JP" sz="1100">
              <a:solidFill>
                <a:schemeClr val="dk1"/>
              </a:solidFill>
              <a:effectLst/>
              <a:latin typeface="+mn-lt"/>
              <a:ea typeface="+mn-ea"/>
              <a:cs typeface="+mn-cs"/>
            </a:rPr>
            <a:t>599</a:t>
          </a:r>
          <a:r>
            <a:rPr kumimoji="1" lang="ja-JP" altLang="ja-JP" sz="1100">
              <a:solidFill>
                <a:schemeClr val="dk1"/>
              </a:solidFill>
              <a:effectLst/>
              <a:latin typeface="+mn-lt"/>
              <a:ea typeface="+mn-ea"/>
              <a:cs typeface="+mn-cs"/>
            </a:rPr>
            <a:t>百万円を積み立てたことにより、残高は</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百万円増加している。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経済情勢の急激な変化や災害への備えのため、現在の基金残高を維持できるよう努めていく。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減債基金については、当初予算において公債費負担軽減のため</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百万円の取り崩しを行</a:t>
          </a:r>
          <a:r>
            <a:rPr kumimoji="1" lang="ja-JP" altLang="en-US" sz="1100">
              <a:solidFill>
                <a:schemeClr val="dk1"/>
              </a:solidFill>
              <a:effectLst/>
              <a:latin typeface="+mn-lt"/>
              <a:ea typeface="+mn-ea"/>
              <a:cs typeface="+mn-cs"/>
            </a:rPr>
            <a:t>い</a:t>
          </a:r>
          <a:r>
            <a:rPr kumimoji="1" lang="ja-JP" altLang="ja-JP" sz="1100">
              <a:solidFill>
                <a:schemeClr val="dk1"/>
              </a:solidFill>
              <a:effectLst/>
              <a:latin typeface="+mn-lt"/>
              <a:ea typeface="+mn-ea"/>
              <a:cs typeface="+mn-cs"/>
            </a:rPr>
            <a:t>、決算剰余金等の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百万円を積み立て</a:t>
          </a:r>
          <a:r>
            <a:rPr kumimoji="1" lang="ja-JP" altLang="en-US" sz="1100">
              <a:solidFill>
                <a:schemeClr val="dk1"/>
              </a:solidFill>
              <a:effectLst/>
              <a:latin typeface="+mn-lt"/>
              <a:ea typeface="+mn-ea"/>
              <a:cs typeface="+mn-cs"/>
            </a:rPr>
            <a:t>を行ったが</a:t>
          </a:r>
          <a:r>
            <a:rPr kumimoji="1" lang="ja-JP" altLang="ja-JP" sz="1100">
              <a:solidFill>
                <a:schemeClr val="dk1"/>
              </a:solidFill>
              <a:effectLst/>
              <a:latin typeface="+mn-lt"/>
              <a:ea typeface="+mn-ea"/>
              <a:cs typeface="+mn-cs"/>
            </a:rPr>
            <a:t>、残高は</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公債費負担が財政運営を過度に圧迫しないよう償還財源を確保する必要があることから、現在の基金残高を維持できるよう努めていく。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10,848
10,244
21.73
9,586,903
8,801,854
616,677
3,623,602
3,037,495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財政力指数は、近年緩やかな下降傾向にあるものの、類似団体平均・県平均・全国平均を上回っている。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今後も、工業団地の造成および移住・定住対策による税収の向上を図るとともに、町税等の滞納額圧縮などの徴収業務強化に取り組み、財政基盤の強化に努めていく。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33444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2630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164677</xdr:rowOff>
    </xdr:from>
    <xdr:to>
      <xdr:col>19</xdr:col>
      <xdr:colOff>133350</xdr:colOff>
      <xdr:row>42</xdr:row>
      <xdr:rowOff>25400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19412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140546</xdr:rowOff>
    </xdr:from>
    <xdr:to>
      <xdr:col>15</xdr:col>
      <xdr:colOff>82550</xdr:colOff>
      <xdr:row>41</xdr:row>
      <xdr:rowOff>164677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1699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140546</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1458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154094</xdr:rowOff>
    </xdr:from>
    <xdr:to>
      <xdr:col>23</xdr:col>
      <xdr:colOff>184150</xdr:colOff>
      <xdr:row>42</xdr:row>
      <xdr:rowOff>84244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170621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2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113877</xdr:rowOff>
    </xdr:from>
    <xdr:to>
      <xdr:col>15</xdr:col>
      <xdr:colOff>133350</xdr:colOff>
      <xdr:row>42</xdr:row>
      <xdr:rowOff>44027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54204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12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89746</xdr:rowOff>
    </xdr:from>
    <xdr:to>
      <xdr:col>11</xdr:col>
      <xdr:colOff>82550</xdr:colOff>
      <xdr:row>42</xdr:row>
      <xdr:rowOff>19896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30073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経常一般財源収入は増加したものの、経常経費充当一般財源が人件費、物件費、補助費を中心として増加したため、経常収支比率が</a:t>
          </a:r>
          <a:r>
            <a:rPr kumimoji="1" lang="en-US" altLang="ja-JP" sz="1100" b="0" i="0" baseline="0">
              <a:solidFill>
                <a:schemeClr val="dk1"/>
              </a:solidFill>
              <a:effectLst/>
              <a:latin typeface="+mn-lt"/>
              <a:ea typeface="+mn-ea"/>
              <a:cs typeface="+mn-cs"/>
            </a:rPr>
            <a:t>4.4</a:t>
          </a:r>
          <a:r>
            <a:rPr kumimoji="1" lang="ja-JP" altLang="en-US" sz="1100" b="0" i="0" baseline="0">
              <a:solidFill>
                <a:schemeClr val="dk1"/>
              </a:solidFill>
              <a:effectLst/>
              <a:latin typeface="+mn-lt"/>
              <a:ea typeface="+mn-ea"/>
              <a:cs typeface="+mn-cs"/>
            </a:rPr>
            <a:t>増加してしまった。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今後は、町税を中心とした自主財源の確保を図り、財政構造の弾力性の維持に努めていく。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112268</xdr:rowOff>
    </xdr:from>
    <xdr:to>
      <xdr:col>23</xdr:col>
      <xdr:colOff>133350</xdr:colOff>
      <xdr:row>61</xdr:row>
      <xdr:rowOff>46990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399268"/>
          <a:ext cx="8382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112268</xdr:rowOff>
    </xdr:from>
    <xdr:to>
      <xdr:col>19</xdr:col>
      <xdr:colOff>133350</xdr:colOff>
      <xdr:row>60</xdr:row>
      <xdr:rowOff>143637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39926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81026</xdr:rowOff>
    </xdr:from>
    <xdr:to>
      <xdr:col>15</xdr:col>
      <xdr:colOff>82550</xdr:colOff>
      <xdr:row>60</xdr:row>
      <xdr:rowOff>143637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196576"/>
          <a:ext cx="889000" cy="234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81026</xdr:rowOff>
    </xdr:from>
    <xdr:to>
      <xdr:col>11</xdr:col>
      <xdr:colOff>31750</xdr:colOff>
      <xdr:row>60</xdr:row>
      <xdr:rowOff>102616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19657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167640</xdr:rowOff>
    </xdr:from>
    <xdr:to>
      <xdr:col>23</xdr:col>
      <xdr:colOff>184150</xdr:colOff>
      <xdr:row>61</xdr:row>
      <xdr:rowOff>97790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139717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61468</xdr:rowOff>
    </xdr:from>
    <xdr:to>
      <xdr:col>19</xdr:col>
      <xdr:colOff>184150</xdr:colOff>
      <xdr:row>60</xdr:row>
      <xdr:rowOff>163068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147845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34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92837</xdr:rowOff>
    </xdr:from>
    <xdr:to>
      <xdr:col>15</xdr:col>
      <xdr:colOff>133350</xdr:colOff>
      <xdr:row>61</xdr:row>
      <xdr:rowOff>22987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7764</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66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30226</xdr:rowOff>
    </xdr:from>
    <xdr:to>
      <xdr:col>11</xdr:col>
      <xdr:colOff>82550</xdr:colOff>
      <xdr:row>59</xdr:row>
      <xdr:rowOff>131826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14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116603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232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51816</xdr:rowOff>
    </xdr:from>
    <xdr:to>
      <xdr:col>7</xdr:col>
      <xdr:colOff>31750</xdr:colOff>
      <xdr:row>60</xdr:row>
      <xdr:rowOff>153416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3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138193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2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[267,940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人口１人当たり人件費・物件費等決算額は、年を追うごとに増加し、令和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年度も類似団体平均を大きく上回った。</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年度は、物件費においてふるさと応援寄附金関連の支出が大きく占めていることに加え、委託費の一部が増加していることにより数値が上昇している。</a:t>
          </a:r>
          <a:endParaRPr lang="ja-JP" altLang="ja-JP" sz="1400">
            <a:effectLst/>
          </a:endParaRPr>
        </a:p>
        <a:p>
          <a:r>
            <a:rPr kumimoji="1" lang="ja-JP" altLang="ja-JP" sz="1100">
              <a:solidFill>
                <a:schemeClr val="dk1"/>
              </a:solidFill>
              <a:effectLst/>
              <a:latin typeface="+mn-lt"/>
              <a:ea typeface="+mn-ea"/>
              <a:cs typeface="+mn-cs"/>
            </a:rPr>
            <a:t>今後も経常的な事務経費を見直すとともに、職員人件費の適正化に努めていく。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94431</xdr:rowOff>
    </xdr:from>
    <xdr:to>
      <xdr:col>23</xdr:col>
      <xdr:colOff>133350</xdr:colOff>
      <xdr:row>82</xdr:row>
      <xdr:rowOff>147774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53331"/>
          <a:ext cx="838200" cy="5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56680</xdr:rowOff>
    </xdr:from>
    <xdr:to>
      <xdr:col>19</xdr:col>
      <xdr:colOff>133350</xdr:colOff>
      <xdr:row>82</xdr:row>
      <xdr:rowOff>94431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15580"/>
          <a:ext cx="889000" cy="37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129420</xdr:rowOff>
    </xdr:from>
    <xdr:to>
      <xdr:col>15</xdr:col>
      <xdr:colOff>82550</xdr:colOff>
      <xdr:row>82</xdr:row>
      <xdr:rowOff>56680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16870"/>
          <a:ext cx="889000" cy="9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5411</xdr:rowOff>
    </xdr:from>
    <xdr:to>
      <xdr:col>11</xdr:col>
      <xdr:colOff>31750</xdr:colOff>
      <xdr:row>81</xdr:row>
      <xdr:rowOff>129420</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892861"/>
          <a:ext cx="889000" cy="12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96974</xdr:rowOff>
    </xdr:from>
    <xdr:to>
      <xdr:col>23</xdr:col>
      <xdr:colOff>184150</xdr:colOff>
      <xdr:row>83</xdr:row>
      <xdr:rowOff>27124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69051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43631</xdr:rowOff>
    </xdr:from>
    <xdr:to>
      <xdr:col>19</xdr:col>
      <xdr:colOff>184150</xdr:colOff>
      <xdr:row>82</xdr:row>
      <xdr:rowOff>145231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0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130008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88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5880</xdr:rowOff>
    </xdr:from>
    <xdr:to>
      <xdr:col>15</xdr:col>
      <xdr:colOff>133350</xdr:colOff>
      <xdr:row>82</xdr:row>
      <xdr:rowOff>107480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92257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5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78620</xdr:rowOff>
    </xdr:from>
    <xdr:to>
      <xdr:col>11</xdr:col>
      <xdr:colOff>82550</xdr:colOff>
      <xdr:row>82</xdr:row>
      <xdr:rowOff>8770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164997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5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126061</xdr:rowOff>
    </xdr:from>
    <xdr:to>
      <xdr:col>7</xdr:col>
      <xdr:colOff>31750</xdr:colOff>
      <xdr:row>81</xdr:row>
      <xdr:rowOff>56211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4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66388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ラスパイレス指数は、指標の基準となる</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を切っており、類似団体平均・県平均・全国平均を下回っている。</a:t>
          </a:r>
          <a:endParaRPr lang="ja-JP" altLang="ja-JP" sz="1400">
            <a:effectLst/>
          </a:endParaRPr>
        </a:p>
        <a:p>
          <a:r>
            <a:rPr kumimoji="1" lang="ja-JP" altLang="ja-JP" sz="1100">
              <a:solidFill>
                <a:schemeClr val="dk1"/>
              </a:solidFill>
              <a:effectLst/>
              <a:latin typeface="+mn-lt"/>
              <a:ea typeface="+mn-ea"/>
              <a:cs typeface="+mn-cs"/>
            </a:rPr>
            <a:t>今後も人事院勧告等を勘案し、給与の適正化に努めていく。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18345</xdr:rowOff>
    </xdr:from>
    <xdr:to>
      <xdr:col>81</xdr:col>
      <xdr:colOff>44450</xdr:colOff>
      <xdr:row>85</xdr:row>
      <xdr:rowOff>31750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59159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18345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5915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125589</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59159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125589</xdr:rowOff>
    </xdr:from>
    <xdr:to>
      <xdr:col>68</xdr:col>
      <xdr:colOff>152400</xdr:colOff>
      <xdr:row>85</xdr:row>
      <xdr:rowOff>152400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69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168927</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79322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30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79322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74789</xdr:rowOff>
    </xdr:from>
    <xdr:to>
      <xdr:col>68</xdr:col>
      <xdr:colOff>203200</xdr:colOff>
      <xdr:row>86</xdr:row>
      <xdr:rowOff>4939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161166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73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人口千人当たり職員数は、類似団体平均を下回っている。</a:t>
          </a:r>
          <a:endParaRPr lang="ja-JP" altLang="ja-JP" sz="1400">
            <a:effectLst/>
          </a:endParaRPr>
        </a:p>
        <a:p>
          <a:r>
            <a:rPr kumimoji="1" lang="ja-JP" altLang="ja-JP" sz="1100">
              <a:solidFill>
                <a:schemeClr val="dk1"/>
              </a:solidFill>
              <a:effectLst/>
              <a:latin typeface="+mn-lt"/>
              <a:ea typeface="+mn-ea"/>
              <a:cs typeface="+mn-cs"/>
            </a:rPr>
            <a:t>今後も組織のスリム化や効率的な行政運営を目指すとともに、定員管理計画に沿って職員採用を計画的に実施していく。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49530</xdr:rowOff>
    </xdr:from>
    <xdr:to>
      <xdr:col>81</xdr:col>
      <xdr:colOff>44450</xdr:colOff>
      <xdr:row>60</xdr:row>
      <xdr:rowOff>69064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336530"/>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49530</xdr:rowOff>
    </xdr:from>
    <xdr:to>
      <xdr:col>77</xdr:col>
      <xdr:colOff>44450</xdr:colOff>
      <xdr:row>60</xdr:row>
      <xdr:rowOff>72511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33653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64467</xdr:rowOff>
    </xdr:from>
    <xdr:to>
      <xdr:col>72</xdr:col>
      <xdr:colOff>203200</xdr:colOff>
      <xdr:row>60</xdr:row>
      <xdr:rowOff>72511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351467"/>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54126</xdr:rowOff>
    </xdr:from>
    <xdr:to>
      <xdr:col>68</xdr:col>
      <xdr:colOff>152400</xdr:colOff>
      <xdr:row>60</xdr:row>
      <xdr:rowOff>64467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34112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18264</xdr:rowOff>
    </xdr:from>
    <xdr:to>
      <xdr:col>81</xdr:col>
      <xdr:colOff>95250</xdr:colOff>
      <xdr:row>60</xdr:row>
      <xdr:rowOff>119864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30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34791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15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170180</xdr:rowOff>
    </xdr:from>
    <xdr:to>
      <xdr:col>77</xdr:col>
      <xdr:colOff>95250</xdr:colOff>
      <xdr:row>60</xdr:row>
      <xdr:rowOff>100330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110507</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21711</xdr:rowOff>
    </xdr:from>
    <xdr:to>
      <xdr:col>73</xdr:col>
      <xdr:colOff>44450</xdr:colOff>
      <xdr:row>60</xdr:row>
      <xdr:rowOff>123311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30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133488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07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13667</xdr:rowOff>
    </xdr:from>
    <xdr:to>
      <xdr:col>68</xdr:col>
      <xdr:colOff>203200</xdr:colOff>
      <xdr:row>60</xdr:row>
      <xdr:rowOff>115267</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30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125444</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069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3326</xdr:rowOff>
    </xdr:from>
    <xdr:to>
      <xdr:col>64</xdr:col>
      <xdr:colOff>152400</xdr:colOff>
      <xdr:row>60</xdr:row>
      <xdr:rowOff>104926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29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115103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05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実質公債費比率は、近年数値が上昇傾向にあるものの、類似団体平均・県平均を下回っている。</a:t>
          </a:r>
          <a:endParaRPr lang="ja-JP" altLang="ja-JP" sz="1400">
            <a:effectLst/>
          </a:endParaRPr>
        </a:p>
        <a:p>
          <a:r>
            <a:rPr kumimoji="1" lang="ja-JP" altLang="ja-JP" sz="1100">
              <a:solidFill>
                <a:schemeClr val="dk1"/>
              </a:solidFill>
              <a:effectLst/>
              <a:latin typeface="+mn-lt"/>
              <a:ea typeface="+mn-ea"/>
              <a:cs typeface="+mn-cs"/>
            </a:rPr>
            <a:t>今後も減債基金をはじめとした財源の確保を行い、公債費負担が財政運営に与える影響を最小限にとどめるよう努めていく。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103112</xdr:rowOff>
    </xdr:from>
    <xdr:to>
      <xdr:col>81</xdr:col>
      <xdr:colOff>44450</xdr:colOff>
      <xdr:row>39</xdr:row>
      <xdr:rowOff>114602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789662"/>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39</xdr:row>
      <xdr:rowOff>114602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5290800" y="67437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171148</xdr:rowOff>
    </xdr:from>
    <xdr:to>
      <xdr:col>72</xdr:col>
      <xdr:colOff>203200</xdr:colOff>
      <xdr:row>39</xdr:row>
      <xdr:rowOff>57150</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6686248"/>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171148</xdr:rowOff>
    </xdr:from>
    <xdr:to>
      <xdr:col>68</xdr:col>
      <xdr:colOff>152400</xdr:colOff>
      <xdr:row>39</xdr:row>
      <xdr:rowOff>45659</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6862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52312</xdr:rowOff>
    </xdr:from>
    <xdr:to>
      <xdr:col>81</xdr:col>
      <xdr:colOff>95250</xdr:colOff>
      <xdr:row>39</xdr:row>
      <xdr:rowOff>153912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68839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58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63802</xdr:rowOff>
    </xdr:from>
    <xdr:to>
      <xdr:col>77</xdr:col>
      <xdr:colOff>95250</xdr:colOff>
      <xdr:row>39</xdr:row>
      <xdr:rowOff>165402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4129</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51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6350</xdr:rowOff>
    </xdr:from>
    <xdr:to>
      <xdr:col>73</xdr:col>
      <xdr:colOff>44450</xdr:colOff>
      <xdr:row>39</xdr:row>
      <xdr:rowOff>107950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118127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120348</xdr:rowOff>
    </xdr:from>
    <xdr:to>
      <xdr:col>68</xdr:col>
      <xdr:colOff>203200</xdr:colOff>
      <xdr:row>39</xdr:row>
      <xdr:rowOff>50498</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63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60675</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40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166309</xdr:rowOff>
    </xdr:from>
    <xdr:to>
      <xdr:col>64</xdr:col>
      <xdr:colOff>152400</xdr:colOff>
      <xdr:row>39</xdr:row>
      <xdr:rowOff>96459</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106636</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将来負担比率は、基金や都市計画税を含めた充当可能財源が、将来負担額を上回ったことにより、算定されていない。</a:t>
          </a:r>
          <a:endParaRPr lang="ja-JP" altLang="ja-JP" sz="1400">
            <a:effectLst/>
          </a:endParaRPr>
        </a:p>
        <a:p>
          <a:r>
            <a:rPr kumimoji="1" lang="ja-JP" altLang="ja-JP" sz="1100">
              <a:solidFill>
                <a:schemeClr val="dk1"/>
              </a:solidFill>
              <a:effectLst/>
              <a:latin typeface="+mn-lt"/>
              <a:ea typeface="+mn-ea"/>
              <a:cs typeface="+mn-cs"/>
            </a:rPr>
            <a:t>今後も地方債に過度に依存しない財政運営を行い、財政の健全化に努めていく。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10,848
10,244
21.73
9,586,903
8,801,854
616,677
3,623,602
3,037,495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人件費にかかる経常収支比率は、類似団体平均値を</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ポイント上回っている。</a:t>
          </a:r>
          <a:endParaRPr lang="ja-JP" altLang="ja-JP" sz="1400">
            <a:effectLst/>
          </a:endParaRPr>
        </a:p>
        <a:p>
          <a:r>
            <a:rPr kumimoji="1" lang="ja-JP" altLang="ja-JP" sz="1100">
              <a:solidFill>
                <a:schemeClr val="dk1"/>
              </a:solidFill>
              <a:effectLst/>
              <a:latin typeface="+mn-lt"/>
              <a:ea typeface="+mn-ea"/>
              <a:cs typeface="+mn-cs"/>
            </a:rPr>
            <a:t>近年は正職員数の大幅な増減はなく、人件費の適正化に努めているが、類似団体平均との差は広がったままの状態で推移している。</a:t>
          </a:r>
          <a:endParaRPr lang="ja-JP" altLang="ja-JP" sz="1400">
            <a:effectLst/>
          </a:endParaRPr>
        </a:p>
        <a:p>
          <a:r>
            <a:rPr kumimoji="1" lang="ja-JP" altLang="ja-JP" sz="1100">
              <a:solidFill>
                <a:schemeClr val="dk1"/>
              </a:solidFill>
              <a:effectLst/>
              <a:latin typeface="+mn-lt"/>
              <a:ea typeface="+mn-ea"/>
              <a:cs typeface="+mn-cs"/>
            </a:rPr>
            <a:t>今後も給与の適正化を図るとともに、人件費の圧縮に努めていく。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115570</xdr:rowOff>
    </xdr:from>
    <xdr:to>
      <xdr:col>24</xdr:col>
      <xdr:colOff>25400</xdr:colOff>
      <xdr:row>37</xdr:row>
      <xdr:rowOff>64135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287770"/>
          <a:ext cx="8382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115570</xdr:rowOff>
    </xdr:from>
    <xdr:to>
      <xdr:col>19</xdr:col>
      <xdr:colOff>187325</xdr:colOff>
      <xdr:row>36</xdr:row>
      <xdr:rowOff>149860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098800" y="62877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69850</xdr:rowOff>
    </xdr:from>
    <xdr:to>
      <xdr:col>15</xdr:col>
      <xdr:colOff>98425</xdr:colOff>
      <xdr:row>36</xdr:row>
      <xdr:rowOff>149860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2420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69850</xdr:rowOff>
    </xdr:from>
    <xdr:to>
      <xdr:col>11</xdr:col>
      <xdr:colOff>9525</xdr:colOff>
      <xdr:row>36</xdr:row>
      <xdr:rowOff>132715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2420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xdr:rowOff>
    </xdr:from>
    <xdr:to>
      <xdr:col>24</xdr:col>
      <xdr:colOff>76200</xdr:colOff>
      <xdr:row>37</xdr:row>
      <xdr:rowOff>114935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156862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32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64770</xdr:rowOff>
    </xdr:from>
    <xdr:to>
      <xdr:col>20</xdr:col>
      <xdr:colOff>38100</xdr:colOff>
      <xdr:row>36</xdr:row>
      <xdr:rowOff>166370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23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151147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32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99060</xdr:rowOff>
    </xdr:from>
    <xdr:to>
      <xdr:col>15</xdr:col>
      <xdr:colOff>149225</xdr:colOff>
      <xdr:row>37</xdr:row>
      <xdr:rowOff>29210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19050</xdr:rowOff>
    </xdr:from>
    <xdr:to>
      <xdr:col>11</xdr:col>
      <xdr:colOff>60325</xdr:colOff>
      <xdr:row>36</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19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27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81915</xdr:rowOff>
    </xdr:from>
    <xdr:to>
      <xdr:col>6</xdr:col>
      <xdr:colOff>171450</xdr:colOff>
      <xdr:row>37</xdr:row>
      <xdr:rowOff>12065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168292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34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物件費にかかる経常収支比率は、類似団体平均を</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ポイント上回っているが、物価高騰が主な要因である。</a:t>
          </a:r>
          <a:endParaRPr lang="ja-JP" altLang="ja-JP" sz="1400">
            <a:effectLst/>
          </a:endParaRPr>
        </a:p>
        <a:p>
          <a:r>
            <a:rPr kumimoji="1" lang="ja-JP" altLang="ja-JP" sz="1100">
              <a:solidFill>
                <a:schemeClr val="dk1"/>
              </a:solidFill>
              <a:effectLst/>
              <a:latin typeface="+mn-lt"/>
              <a:ea typeface="+mn-ea"/>
              <a:cs typeface="+mn-cs"/>
            </a:rPr>
            <a:t>近年の物価上昇による影響で削減が難しい項目ではあるが、行財政改革大綱に基づき、さらなる事務事業の見直しを進め、経常経費の圧縮に努めていく。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42418</xdr:rowOff>
    </xdr:from>
    <xdr:to>
      <xdr:col>82</xdr:col>
      <xdr:colOff>107950</xdr:colOff>
      <xdr:row>15</xdr:row>
      <xdr:rowOff>133858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1416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42418</xdr:rowOff>
    </xdr:from>
    <xdr:to>
      <xdr:col>78</xdr:col>
      <xdr:colOff>69850</xdr:colOff>
      <xdr:row>15</xdr:row>
      <xdr:rowOff>46990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1416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94996</xdr:rowOff>
    </xdr:from>
    <xdr:to>
      <xdr:col>73</xdr:col>
      <xdr:colOff>180975</xdr:colOff>
      <xdr:row>15</xdr:row>
      <xdr:rowOff>46990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5296"/>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94996</xdr:rowOff>
    </xdr:from>
    <xdr:to>
      <xdr:col>69</xdr:col>
      <xdr:colOff>92075</xdr:colOff>
      <xdr:row>14</xdr:row>
      <xdr:rowOff>94996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004800" y="2495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83058</xdr:rowOff>
    </xdr:from>
    <xdr:to>
      <xdr:col>82</xdr:col>
      <xdr:colOff>158750</xdr:colOff>
      <xdr:row>16</xdr:row>
      <xdr:rowOff>13208</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5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55135</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626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163068</xdr:rowOff>
    </xdr:from>
    <xdr:to>
      <xdr:col>78</xdr:col>
      <xdr:colOff>120650</xdr:colOff>
      <xdr:row>15</xdr:row>
      <xdr:rowOff>93218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77995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49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82567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44196</xdr:rowOff>
    </xdr:from>
    <xdr:to>
      <xdr:col>69</xdr:col>
      <xdr:colOff>142875</xdr:colOff>
      <xdr:row>14</xdr:row>
      <xdr:rowOff>145796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130573</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44196</xdr:rowOff>
    </xdr:from>
    <xdr:to>
      <xdr:col>65</xdr:col>
      <xdr:colOff>53975</xdr:colOff>
      <xdr:row>14</xdr:row>
      <xdr:rowOff>145796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130573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30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扶助費にかかる経常収支比率は、類似団体平均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高い水準にある。</a:t>
          </a:r>
          <a:endParaRPr lang="ja-JP" altLang="ja-JP" sz="1400">
            <a:effectLst/>
          </a:endParaRPr>
        </a:p>
        <a:p>
          <a:r>
            <a:rPr kumimoji="1" lang="ja-JP" altLang="ja-JP" sz="1100">
              <a:solidFill>
                <a:schemeClr val="dk1"/>
              </a:solidFill>
              <a:effectLst/>
              <a:latin typeface="+mn-lt"/>
              <a:ea typeface="+mn-ea"/>
              <a:cs typeface="+mn-cs"/>
            </a:rPr>
            <a:t>類似団体でも上昇しており、性質上削減の難しい項目ではあるが、今後は町単独事業の見直しや特定財源の確保により、財政を過度に圧迫しないよう努めていく。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xdr:rowOff>
    </xdr:from>
    <xdr:to>
      <xdr:col>24</xdr:col>
      <xdr:colOff>25400</xdr:colOff>
      <xdr:row>58</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9568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69850</xdr:rowOff>
    </xdr:from>
    <xdr:to>
      <xdr:col>19</xdr:col>
      <xdr:colOff>187325</xdr:colOff>
      <xdr:row>58</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10013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994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58</xdr:row>
      <xdr:rowOff>50800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975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105427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57150</xdr:rowOff>
    </xdr:from>
    <xdr:to>
      <xdr:col>20</xdr:col>
      <xdr:colOff>38100</xdr:colOff>
      <xdr:row>58</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143527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1008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19050</xdr:rowOff>
    </xdr:from>
    <xdr:to>
      <xdr:col>15</xdr:col>
      <xdr:colOff>149225</xdr:colOff>
      <xdr:row>58</xdr:row>
      <xdr:rowOff>120650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0</xdr:rowOff>
    </xdr:from>
    <xdr:to>
      <xdr:col>11</xdr:col>
      <xdr:colOff>60325</xdr:colOff>
      <xdr:row>58</xdr:row>
      <xdr:rowOff>101600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86377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152400</xdr:rowOff>
    </xdr:from>
    <xdr:to>
      <xdr:col>6</xdr:col>
      <xdr:colOff>171450</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その他にかかる経常収支比率は、類似団体平均値を</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下回った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例年特別会計に対する繰出金が多額であるため、実施事業の必要性を十分に検討するとともに、公共施設等の老朽化の計画的な予防保全的修繕の実施に努めていく。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101600</xdr:rowOff>
    </xdr:from>
    <xdr:to>
      <xdr:col>82</xdr:col>
      <xdr:colOff>107950</xdr:colOff>
      <xdr:row>59</xdr:row>
      <xdr:rowOff>57150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02800"/>
          <a:ext cx="838200" cy="469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152400</xdr:rowOff>
    </xdr:from>
    <xdr:to>
      <xdr:col>78</xdr:col>
      <xdr:colOff>69850</xdr:colOff>
      <xdr:row>59</xdr:row>
      <xdr:rowOff>57150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096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82550</xdr:rowOff>
    </xdr:from>
    <xdr:to>
      <xdr:col>73</xdr:col>
      <xdr:colOff>180975</xdr:colOff>
      <xdr:row>58</xdr:row>
      <xdr:rowOff>152400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8552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3827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77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82550</xdr:rowOff>
    </xdr:from>
    <xdr:to>
      <xdr:col>69</xdr:col>
      <xdr:colOff>92075</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8552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92727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67327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6350</xdr:rowOff>
    </xdr:from>
    <xdr:to>
      <xdr:col>78</xdr:col>
      <xdr:colOff>120650</xdr:colOff>
      <xdr:row>59</xdr:row>
      <xdr:rowOff>107950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92727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20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101600</xdr:rowOff>
    </xdr:from>
    <xdr:to>
      <xdr:col>74</xdr:col>
      <xdr:colOff>31750</xdr:colOff>
      <xdr:row>59</xdr:row>
      <xdr:rowOff>31750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16527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31750</xdr:rowOff>
    </xdr:from>
    <xdr:to>
      <xdr:col>69</xdr:col>
      <xdr:colOff>142875</xdr:colOff>
      <xdr:row>57</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143527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補助費等にかかる経常収支比率は、類似団体平均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3.2</a:t>
          </a:r>
          <a:r>
            <a:rPr kumimoji="1" lang="ja-JP" altLang="en-US" sz="1100">
              <a:solidFill>
                <a:schemeClr val="dk1"/>
              </a:solidFill>
              <a:effectLst/>
              <a:latin typeface="+mn-lt"/>
              <a:ea typeface="+mn-ea"/>
              <a:cs typeface="+mn-cs"/>
            </a:rPr>
            <a:t>ポイント上回った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補助費等で大きな割合を占めている一部事務組合への負担金は、性質上削減が難しい項目であるが、町単独補助制度の見直しや特定財源の確保などにより、経常収支比率の改善に努めていく。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168910</xdr:rowOff>
    </xdr:from>
    <xdr:to>
      <xdr:col>82</xdr:col>
      <xdr:colOff>107950</xdr:colOff>
      <xdr:row>38</xdr:row>
      <xdr:rowOff>43180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69660"/>
          <a:ext cx="8382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168910</xdr:rowOff>
    </xdr:from>
    <xdr:to>
      <xdr:col>78</xdr:col>
      <xdr:colOff>69850</xdr:colOff>
      <xdr:row>36</xdr:row>
      <xdr:rowOff>5080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77470</xdr:rowOff>
    </xdr:from>
    <xdr:to>
      <xdr:col>73</xdr:col>
      <xdr:colOff>180975</xdr:colOff>
      <xdr:row>36</xdr:row>
      <xdr:rowOff>5080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0782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77470</xdr:rowOff>
    </xdr:from>
    <xdr:to>
      <xdr:col>69</xdr:col>
      <xdr:colOff>92075</xdr:colOff>
      <xdr:row>37</xdr:row>
      <xdr:rowOff>24130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0782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163830</xdr:rowOff>
    </xdr:from>
    <xdr:to>
      <xdr:col>82</xdr:col>
      <xdr:colOff>158750</xdr:colOff>
      <xdr:row>38</xdr:row>
      <xdr:rowOff>93980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135907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118110</xdr:rowOff>
    </xdr:from>
    <xdr:to>
      <xdr:col>78</xdr:col>
      <xdr:colOff>120650</xdr:colOff>
      <xdr:row>36</xdr:row>
      <xdr:rowOff>48260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33037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20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125730</xdr:rowOff>
    </xdr:from>
    <xdr:to>
      <xdr:col>74</xdr:col>
      <xdr:colOff>31750</xdr:colOff>
      <xdr:row>36</xdr:row>
      <xdr:rowOff>55880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40657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26670</xdr:rowOff>
    </xdr:from>
    <xdr:to>
      <xdr:col>69</xdr:col>
      <xdr:colOff>142875</xdr:colOff>
      <xdr:row>35</xdr:row>
      <xdr:rowOff>128270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113047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1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公債費にかかる経常収支比率は、例年類似団体平均を下回っており、令和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ポイント減少した。</a:t>
          </a:r>
          <a:endParaRPr lang="ja-JP" altLang="ja-JP" sz="1400">
            <a:effectLst/>
          </a:endParaRPr>
        </a:p>
        <a:p>
          <a:r>
            <a:rPr kumimoji="1" lang="ja-JP" altLang="ja-JP" sz="1100">
              <a:solidFill>
                <a:schemeClr val="dk1"/>
              </a:solidFill>
              <a:effectLst/>
              <a:latin typeface="+mn-lt"/>
              <a:ea typeface="+mn-ea"/>
              <a:cs typeface="+mn-cs"/>
            </a:rPr>
            <a:t>今後は、公共施設複合化をはじめ、非常用発電機更新による増加が見込まれるため、交付税算入のある地方債に借入を限定するなど、財政面への影響を極力考慮しながら、地方債の活用を行っていく。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3556</xdr:rowOff>
    </xdr:from>
    <xdr:to>
      <xdr:col>24</xdr:col>
      <xdr:colOff>25400</xdr:colOff>
      <xdr:row>76</xdr:row>
      <xdr:rowOff>30987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033756"/>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30987</xdr:rowOff>
    </xdr:from>
    <xdr:to>
      <xdr:col>19</xdr:col>
      <xdr:colOff>187325</xdr:colOff>
      <xdr:row>76</xdr:row>
      <xdr:rowOff>90424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611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156718</xdr:rowOff>
    </xdr:from>
    <xdr:to>
      <xdr:col>15</xdr:col>
      <xdr:colOff>98425</xdr:colOff>
      <xdr:row>76</xdr:row>
      <xdr:rowOff>90424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154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156718</xdr:rowOff>
    </xdr:from>
    <xdr:to>
      <xdr:col>11</xdr:col>
      <xdr:colOff>9525</xdr:colOff>
      <xdr:row>76</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15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124206</xdr:rowOff>
    </xdr:from>
    <xdr:to>
      <xdr:col>24</xdr:col>
      <xdr:colOff>76200</xdr:colOff>
      <xdr:row>76</xdr:row>
      <xdr:rowOff>54356</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140733</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2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151637</xdr:rowOff>
    </xdr:from>
    <xdr:to>
      <xdr:col>20</xdr:col>
      <xdr:colOff>38100</xdr:colOff>
      <xdr:row>76</xdr:row>
      <xdr:rowOff>81787</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91965</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7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39624</xdr:rowOff>
    </xdr:from>
    <xdr:to>
      <xdr:col>15</xdr:col>
      <xdr:colOff>149225</xdr:colOff>
      <xdr:row>76</xdr:row>
      <xdr:rowOff>141224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6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151401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83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105918</xdr:rowOff>
    </xdr:from>
    <xdr:to>
      <xdr:col>11</xdr:col>
      <xdr:colOff>60325</xdr:colOff>
      <xdr:row>76</xdr:row>
      <xdr:rowOff>36069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46245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公債費以外の経常収支比率は、類似団体平均・全国平均・県平均を大幅に上回っている。</a:t>
          </a:r>
          <a:endParaRPr lang="ja-JP" altLang="ja-JP" sz="1400">
            <a:effectLst/>
          </a:endParaRPr>
        </a:p>
        <a:p>
          <a:r>
            <a:rPr kumimoji="1" lang="ja-JP" altLang="ja-JP" sz="1100">
              <a:solidFill>
                <a:schemeClr val="dk1"/>
              </a:solidFill>
              <a:effectLst/>
              <a:latin typeface="+mn-lt"/>
              <a:ea typeface="+mn-ea"/>
              <a:cs typeface="+mn-cs"/>
            </a:rPr>
            <a:t>今後も、人件費や物価高騰による経常経費の増加が見込まれているが、行財政改革大綱に基づいた事務事業の見直しを進め、経常収支比率の圧縮に努めていく。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85852</xdr:rowOff>
    </xdr:from>
    <xdr:to>
      <xdr:col>82</xdr:col>
      <xdr:colOff>107950</xdr:colOff>
      <xdr:row>77</xdr:row>
      <xdr:rowOff>28702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5671800" y="1311605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85852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3116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88138</xdr:rowOff>
    </xdr:from>
    <xdr:to>
      <xdr:col>73</xdr:col>
      <xdr:colOff>180975</xdr:colOff>
      <xdr:row>76</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94688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88138</xdr:rowOff>
    </xdr:from>
    <xdr:to>
      <xdr:col>69</xdr:col>
      <xdr:colOff>92075</xdr:colOff>
      <xdr:row>76</xdr:row>
      <xdr:rowOff>85852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946888"/>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121429</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35052</xdr:rowOff>
    </xdr:from>
    <xdr:to>
      <xdr:col>78</xdr:col>
      <xdr:colOff>120650</xdr:colOff>
      <xdr:row>76</xdr:row>
      <xdr:rowOff>136652</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121429</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151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37338</xdr:rowOff>
    </xdr:from>
    <xdr:to>
      <xdr:col>69</xdr:col>
      <xdr:colOff>142875</xdr:colOff>
      <xdr:row>75</xdr:row>
      <xdr:rowOff>138938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89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123714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35052</xdr:rowOff>
    </xdr:from>
    <xdr:to>
      <xdr:col>65</xdr:col>
      <xdr:colOff>53975</xdr:colOff>
      <xdr:row>76</xdr:row>
      <xdr:rowOff>136652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121429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84882</xdr:rowOff>
    </xdr:from>
    <xdr:to>
      <xdr:col>29</xdr:col>
      <xdr:colOff>127000</xdr:colOff>
      <xdr:row>18</xdr:row>
      <xdr:rowOff>151119</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218607"/>
          <a:ext cx="647700" cy="66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151119</xdr:rowOff>
    </xdr:from>
    <xdr:to>
      <xdr:col>26</xdr:col>
      <xdr:colOff>50800</xdr:colOff>
      <xdr:row>19</xdr:row>
      <xdr:rowOff>2906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284844"/>
          <a:ext cx="698500" cy="232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2906</xdr:rowOff>
    </xdr:from>
    <xdr:to>
      <xdr:col>22</xdr:col>
      <xdr:colOff>114300</xdr:colOff>
      <xdr:row>19</xdr:row>
      <xdr:rowOff>3518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308081"/>
          <a:ext cx="698500" cy="6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3518</xdr:rowOff>
    </xdr:from>
    <xdr:to>
      <xdr:col>18</xdr:col>
      <xdr:colOff>177800</xdr:colOff>
      <xdr:row>19</xdr:row>
      <xdr:rowOff>34922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308693"/>
          <a:ext cx="698500" cy="314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34082</xdr:rowOff>
    </xdr:from>
    <xdr:to>
      <xdr:col>29</xdr:col>
      <xdr:colOff>177800</xdr:colOff>
      <xdr:row>18</xdr:row>
      <xdr:rowOff>135682</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167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6159</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139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100319</xdr:rowOff>
    </xdr:from>
    <xdr:to>
      <xdr:col>26</xdr:col>
      <xdr:colOff>101600</xdr:colOff>
      <xdr:row>19</xdr:row>
      <xdr:rowOff>30469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234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15246</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320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123556</xdr:rowOff>
    </xdr:from>
    <xdr:to>
      <xdr:col>22</xdr:col>
      <xdr:colOff>165100</xdr:colOff>
      <xdr:row>19</xdr:row>
      <xdr:rowOff>53706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257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38483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343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124168</xdr:rowOff>
    </xdr:from>
    <xdr:to>
      <xdr:col>19</xdr:col>
      <xdr:colOff>38100</xdr:colOff>
      <xdr:row>19</xdr:row>
      <xdr:rowOff>54318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2578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39095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34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155572</xdr:rowOff>
    </xdr:from>
    <xdr:to>
      <xdr:col>15</xdr:col>
      <xdr:colOff>101600</xdr:colOff>
      <xdr:row>19</xdr:row>
      <xdr:rowOff>85722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2892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70499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37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136533</xdr:rowOff>
    </xdr:from>
    <xdr:to>
      <xdr:col>29</xdr:col>
      <xdr:colOff>127000</xdr:colOff>
      <xdr:row>37</xdr:row>
      <xdr:rowOff>29982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089783"/>
          <a:ext cx="647700" cy="64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76114</xdr:rowOff>
    </xdr:from>
    <xdr:to>
      <xdr:col>26</xdr:col>
      <xdr:colOff>50800</xdr:colOff>
      <xdr:row>36</xdr:row>
      <xdr:rowOff>136533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029364"/>
          <a:ext cx="698500" cy="60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76114</xdr:rowOff>
    </xdr:from>
    <xdr:to>
      <xdr:col>22</xdr:col>
      <xdr:colOff>114300</xdr:colOff>
      <xdr:row>37</xdr:row>
      <xdr:rowOff>32908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7029364"/>
          <a:ext cx="698500" cy="128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32908</xdr:rowOff>
    </xdr:from>
    <xdr:to>
      <xdr:col>18</xdr:col>
      <xdr:colOff>177800</xdr:colOff>
      <xdr:row>37</xdr:row>
      <xdr:rowOff>81600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2908300" y="7157608"/>
          <a:ext cx="698500" cy="48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150632</xdr:rowOff>
    </xdr:from>
    <xdr:to>
      <xdr:col>29</xdr:col>
      <xdr:colOff>177800</xdr:colOff>
      <xdr:row>37</xdr:row>
      <xdr:rowOff>80782</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10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59209</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1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85733</xdr:rowOff>
    </xdr:from>
    <xdr:to>
      <xdr:col>26</xdr:col>
      <xdr:colOff>101600</xdr:colOff>
      <xdr:row>37</xdr:row>
      <xdr:rowOff>15883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03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660</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125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25314</xdr:rowOff>
    </xdr:from>
    <xdr:to>
      <xdr:col>22</xdr:col>
      <xdr:colOff>165100</xdr:colOff>
      <xdr:row>36</xdr:row>
      <xdr:rowOff>126914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9785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111691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06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153558</xdr:rowOff>
    </xdr:from>
    <xdr:to>
      <xdr:col>19</xdr:col>
      <xdr:colOff>38100</xdr:colOff>
      <xdr:row>37</xdr:row>
      <xdr:rowOff>83708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106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68485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1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30800</xdr:rowOff>
    </xdr:from>
    <xdr:to>
      <xdr:col>15</xdr:col>
      <xdr:colOff>101600</xdr:colOff>
      <xdr:row>37</xdr:row>
      <xdr:rowOff>132400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7155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117177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24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10,848
10,244
21.73
9,586,903
8,801,854
616,677
3,623,602
3,037,495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81788</xdr:rowOff>
    </xdr:from>
    <xdr:to>
      <xdr:col>24</xdr:col>
      <xdr:colOff>63500</xdr:colOff>
      <xdr:row>37</xdr:row>
      <xdr:rowOff>26064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3988"/>
          <a:ext cx="838200" cy="11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26064</xdr:rowOff>
    </xdr:from>
    <xdr:to>
      <xdr:col>19</xdr:col>
      <xdr:colOff>177800</xdr:colOff>
      <xdr:row>37</xdr:row>
      <xdr:rowOff>54421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69714"/>
          <a:ext cx="889000" cy="2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54421</xdr:rowOff>
    </xdr:from>
    <xdr:to>
      <xdr:col>15</xdr:col>
      <xdr:colOff>50800</xdr:colOff>
      <xdr:row>37</xdr:row>
      <xdr:rowOff>59451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98071"/>
          <a:ext cx="889000" cy="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59451</xdr:rowOff>
    </xdr:from>
    <xdr:to>
      <xdr:col>10</xdr:col>
      <xdr:colOff>114300</xdr:colOff>
      <xdr:row>37</xdr:row>
      <xdr:rowOff>128335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3101"/>
          <a:ext cx="889000" cy="6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30988</xdr:rowOff>
    </xdr:from>
    <xdr:to>
      <xdr:col>24</xdr:col>
      <xdr:colOff>114300</xdr:colOff>
      <xdr:row>36</xdr:row>
      <xdr:rowOff>132588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9415</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81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146714</xdr:rowOff>
    </xdr:from>
    <xdr:to>
      <xdr:col>20</xdr:col>
      <xdr:colOff>38100</xdr:colOff>
      <xdr:row>37</xdr:row>
      <xdr:rowOff>76864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1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67991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1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3621</xdr:rowOff>
    </xdr:from>
    <xdr:to>
      <xdr:col>15</xdr:col>
      <xdr:colOff>101600</xdr:colOff>
      <xdr:row>37</xdr:row>
      <xdr:rowOff>105221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47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96348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8651</xdr:rowOff>
    </xdr:from>
    <xdr:to>
      <xdr:col>10</xdr:col>
      <xdr:colOff>165100</xdr:colOff>
      <xdr:row>37</xdr:row>
      <xdr:rowOff>110251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101378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77535</xdr:rowOff>
    </xdr:from>
    <xdr:to>
      <xdr:col>6</xdr:col>
      <xdr:colOff>38100</xdr:colOff>
      <xdr:row>38</xdr:row>
      <xdr:rowOff>7685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2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170263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1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156159</xdr:rowOff>
    </xdr:from>
    <xdr:to>
      <xdr:col>24</xdr:col>
      <xdr:colOff>63500</xdr:colOff>
      <xdr:row>55</xdr:row>
      <xdr:rowOff>168961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585909"/>
          <a:ext cx="8382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168961</xdr:rowOff>
    </xdr:from>
    <xdr:to>
      <xdr:col>19</xdr:col>
      <xdr:colOff>177800</xdr:colOff>
      <xdr:row>56</xdr:row>
      <xdr:rowOff>21648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598711"/>
          <a:ext cx="889000" cy="2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21648</xdr:rowOff>
    </xdr:from>
    <xdr:to>
      <xdr:col>15</xdr:col>
      <xdr:colOff>50800</xdr:colOff>
      <xdr:row>56</xdr:row>
      <xdr:rowOff>143872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622848"/>
          <a:ext cx="889000" cy="12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29989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80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143872</xdr:rowOff>
    </xdr:from>
    <xdr:to>
      <xdr:col>10</xdr:col>
      <xdr:colOff>114300</xdr:colOff>
      <xdr:row>57</xdr:row>
      <xdr:rowOff>103406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45072"/>
          <a:ext cx="889000" cy="13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110223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53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105359</xdr:rowOff>
    </xdr:from>
    <xdr:to>
      <xdr:col>24</xdr:col>
      <xdr:colOff>114300</xdr:colOff>
      <xdr:row>56</xdr:row>
      <xdr:rowOff>35509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5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128236</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386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118161</xdr:rowOff>
    </xdr:from>
    <xdr:to>
      <xdr:col>20</xdr:col>
      <xdr:colOff>38100</xdr:colOff>
      <xdr:row>56</xdr:row>
      <xdr:rowOff>48311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54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64838</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2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142298</xdr:rowOff>
    </xdr:from>
    <xdr:to>
      <xdr:col>15</xdr:col>
      <xdr:colOff>101600</xdr:colOff>
      <xdr:row>56</xdr:row>
      <xdr:rowOff>72448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57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88975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3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93072</xdr:rowOff>
    </xdr:from>
    <xdr:to>
      <xdr:col>10</xdr:col>
      <xdr:colOff>165100</xdr:colOff>
      <xdr:row>57</xdr:row>
      <xdr:rowOff>23222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6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39749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46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52606</xdr:rowOff>
    </xdr:from>
    <xdr:to>
      <xdr:col>6</xdr:col>
      <xdr:colOff>38100</xdr:colOff>
      <xdr:row>57</xdr:row>
      <xdr:rowOff>154206</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145333</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91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121546</xdr:rowOff>
    </xdr:from>
    <xdr:to>
      <xdr:col>24</xdr:col>
      <xdr:colOff>63500</xdr:colOff>
      <xdr:row>78</xdr:row>
      <xdr:rowOff>31020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23196"/>
          <a:ext cx="838200" cy="80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31020</xdr:rowOff>
    </xdr:from>
    <xdr:to>
      <xdr:col>19</xdr:col>
      <xdr:colOff>177800</xdr:colOff>
      <xdr:row>78</xdr:row>
      <xdr:rowOff>93771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404120"/>
          <a:ext cx="889000" cy="6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93771</xdr:rowOff>
    </xdr:from>
    <xdr:to>
      <xdr:col>15</xdr:col>
      <xdr:colOff>50800</xdr:colOff>
      <xdr:row>78</xdr:row>
      <xdr:rowOff>119183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66871"/>
          <a:ext cx="889000" cy="25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115430</xdr:rowOff>
    </xdr:from>
    <xdr:to>
      <xdr:col>10</xdr:col>
      <xdr:colOff>114300</xdr:colOff>
      <xdr:row>78</xdr:row>
      <xdr:rowOff>119183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88530"/>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70746</xdr:rowOff>
    </xdr:from>
    <xdr:to>
      <xdr:col>24</xdr:col>
      <xdr:colOff>114300</xdr:colOff>
      <xdr:row>78</xdr:row>
      <xdr:rowOff>896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27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93623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2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151670</xdr:rowOff>
    </xdr:from>
    <xdr:to>
      <xdr:col>20</xdr:col>
      <xdr:colOff>38100</xdr:colOff>
      <xdr:row>78</xdr:row>
      <xdr:rowOff>81820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98347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42971</xdr:rowOff>
    </xdr:from>
    <xdr:to>
      <xdr:col>15</xdr:col>
      <xdr:colOff>101600</xdr:colOff>
      <xdr:row>78</xdr:row>
      <xdr:rowOff>144571</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1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135698</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08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68383</xdr:rowOff>
    </xdr:from>
    <xdr:to>
      <xdr:col>10</xdr:col>
      <xdr:colOff>165100</xdr:colOff>
      <xdr:row>78</xdr:row>
      <xdr:rowOff>169983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161110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3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64630</xdr:rowOff>
    </xdr:from>
    <xdr:to>
      <xdr:col>6</xdr:col>
      <xdr:colOff>38100</xdr:colOff>
      <xdr:row>78</xdr:row>
      <xdr:rowOff>166230</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157357</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54660</xdr:rowOff>
    </xdr:from>
    <xdr:to>
      <xdr:col>24</xdr:col>
      <xdr:colOff>63500</xdr:colOff>
      <xdr:row>96</xdr:row>
      <xdr:rowOff>112243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513860"/>
          <a:ext cx="838200" cy="5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54660</xdr:rowOff>
    </xdr:from>
    <xdr:to>
      <xdr:col>19</xdr:col>
      <xdr:colOff>177800</xdr:colOff>
      <xdr:row>96</xdr:row>
      <xdr:rowOff>159995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513860"/>
          <a:ext cx="889000" cy="10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161773</xdr:rowOff>
    </xdr:from>
    <xdr:to>
      <xdr:col>15</xdr:col>
      <xdr:colOff>50800</xdr:colOff>
      <xdr:row>96</xdr:row>
      <xdr:rowOff>159995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49523"/>
          <a:ext cx="889000" cy="16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161773</xdr:rowOff>
    </xdr:from>
    <xdr:to>
      <xdr:col>10</xdr:col>
      <xdr:colOff>114300</xdr:colOff>
      <xdr:row>97</xdr:row>
      <xdr:rowOff>68847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49523"/>
          <a:ext cx="889000" cy="249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61443</xdr:rowOff>
    </xdr:from>
    <xdr:to>
      <xdr:col>24</xdr:col>
      <xdr:colOff>114300</xdr:colOff>
      <xdr:row>96</xdr:row>
      <xdr:rowOff>163043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39870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9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3860</xdr:rowOff>
    </xdr:from>
    <xdr:to>
      <xdr:col>20</xdr:col>
      <xdr:colOff>38100</xdr:colOff>
      <xdr:row>96</xdr:row>
      <xdr:rowOff>105460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96587</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55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109195</xdr:rowOff>
    </xdr:from>
    <xdr:to>
      <xdr:col>15</xdr:col>
      <xdr:colOff>101600</xdr:colOff>
      <xdr:row>97</xdr:row>
      <xdr:rowOff>39345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6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30472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6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110973</xdr:rowOff>
    </xdr:from>
    <xdr:to>
      <xdr:col>10</xdr:col>
      <xdr:colOff>165100</xdr:colOff>
      <xdr:row>96</xdr:row>
      <xdr:rowOff>41123</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98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32250</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49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18047</xdr:rowOff>
    </xdr:from>
    <xdr:to>
      <xdr:col>6</xdr:col>
      <xdr:colOff>38100</xdr:colOff>
      <xdr:row>97</xdr:row>
      <xdr:rowOff>119647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110774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4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40191</xdr:rowOff>
    </xdr:from>
    <xdr:to>
      <xdr:col>55</xdr:col>
      <xdr:colOff>0</xdr:colOff>
      <xdr:row>35</xdr:row>
      <xdr:rowOff>142645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040941"/>
          <a:ext cx="838200" cy="10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141851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42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142645</xdr:rowOff>
    </xdr:from>
    <xdr:to>
      <xdr:col>50</xdr:col>
      <xdr:colOff>114300</xdr:colOff>
      <xdr:row>35</xdr:row>
      <xdr:rowOff>155100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143395"/>
          <a:ext cx="889000" cy="1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126973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99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155100</xdr:rowOff>
    </xdr:from>
    <xdr:to>
      <xdr:col>45</xdr:col>
      <xdr:colOff>177800</xdr:colOff>
      <xdr:row>37</xdr:row>
      <xdr:rowOff>2917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55850"/>
          <a:ext cx="889000" cy="190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146903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19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32300</xdr:rowOff>
    </xdr:from>
    <xdr:to>
      <xdr:col>41</xdr:col>
      <xdr:colOff>50800</xdr:colOff>
      <xdr:row>37</xdr:row>
      <xdr:rowOff>2917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33050"/>
          <a:ext cx="889000" cy="313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160841</xdr:rowOff>
    </xdr:from>
    <xdr:to>
      <xdr:col>55</xdr:col>
      <xdr:colOff>50800</xdr:colOff>
      <xdr:row>35</xdr:row>
      <xdr:rowOff>90991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99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12268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841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91845</xdr:rowOff>
    </xdr:from>
    <xdr:to>
      <xdr:col>50</xdr:col>
      <xdr:colOff>165100</xdr:colOff>
      <xdr:row>36</xdr:row>
      <xdr:rowOff>21995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09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38522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86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104300</xdr:rowOff>
    </xdr:from>
    <xdr:to>
      <xdr:col>46</xdr:col>
      <xdr:colOff>38100</xdr:colOff>
      <xdr:row>36</xdr:row>
      <xdr:rowOff>34450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50977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88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123567</xdr:rowOff>
    </xdr:from>
    <xdr:to>
      <xdr:col>41</xdr:col>
      <xdr:colOff>101600</xdr:colOff>
      <xdr:row>37</xdr:row>
      <xdr:rowOff>53717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44844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8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152950</xdr:rowOff>
    </xdr:from>
    <xdr:to>
      <xdr:col>36</xdr:col>
      <xdr:colOff>165100</xdr:colOff>
      <xdr:row>35</xdr:row>
      <xdr:rowOff>83100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74227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7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117956</xdr:rowOff>
    </xdr:from>
    <xdr:to>
      <xdr:col>55</xdr:col>
      <xdr:colOff>0</xdr:colOff>
      <xdr:row>59</xdr:row>
      <xdr:rowOff>412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062056"/>
          <a:ext cx="838200" cy="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162949</xdr:rowOff>
    </xdr:from>
    <xdr:to>
      <xdr:col>50</xdr:col>
      <xdr:colOff>114300</xdr:colOff>
      <xdr:row>59</xdr:row>
      <xdr:rowOff>412</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07049"/>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97236</xdr:rowOff>
    </xdr:from>
    <xdr:to>
      <xdr:col>45</xdr:col>
      <xdr:colOff>177800</xdr:colOff>
      <xdr:row>58</xdr:row>
      <xdr:rowOff>162949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7861300" y="10041336"/>
          <a:ext cx="889000" cy="6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97236</xdr:rowOff>
    </xdr:from>
    <xdr:to>
      <xdr:col>41</xdr:col>
      <xdr:colOff>50800</xdr:colOff>
      <xdr:row>58</xdr:row>
      <xdr:rowOff>138212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6972300" y="10041336"/>
          <a:ext cx="889000" cy="40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67156</xdr:rowOff>
    </xdr:from>
    <xdr:to>
      <xdr:col>55</xdr:col>
      <xdr:colOff>50800</xdr:colOff>
      <xdr:row>58</xdr:row>
      <xdr:rowOff>168756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1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153533</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2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121062</xdr:rowOff>
    </xdr:from>
    <xdr:to>
      <xdr:col>50</xdr:col>
      <xdr:colOff>165100</xdr:colOff>
      <xdr:row>59</xdr:row>
      <xdr:rowOff>51212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42339</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5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112149</xdr:rowOff>
    </xdr:from>
    <xdr:to>
      <xdr:col>46</xdr:col>
      <xdr:colOff>38100</xdr:colOff>
      <xdr:row>59</xdr:row>
      <xdr:rowOff>42299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33426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46436</xdr:rowOff>
    </xdr:from>
    <xdr:to>
      <xdr:col>41</xdr:col>
      <xdr:colOff>101600</xdr:colOff>
      <xdr:row>58</xdr:row>
      <xdr:rowOff>148036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99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139163</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08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87412</xdr:rowOff>
    </xdr:from>
    <xdr:to>
      <xdr:col>36</xdr:col>
      <xdr:colOff>165100</xdr:colOff>
      <xdr:row>59</xdr:row>
      <xdr:rowOff>17562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3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8689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2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26743</xdr:rowOff>
    </xdr:from>
    <xdr:to>
      <xdr:col>55</xdr:col>
      <xdr:colOff>0</xdr:colOff>
      <xdr:row>78</xdr:row>
      <xdr:rowOff>124783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399843"/>
          <a:ext cx="838200" cy="98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124783</xdr:rowOff>
    </xdr:from>
    <xdr:to>
      <xdr:col>50</xdr:col>
      <xdr:colOff>114300</xdr:colOff>
      <xdr:row>78</xdr:row>
      <xdr:rowOff>129600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97883"/>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104245</xdr:rowOff>
    </xdr:from>
    <xdr:to>
      <xdr:col>45</xdr:col>
      <xdr:colOff>177800</xdr:colOff>
      <xdr:row>78</xdr:row>
      <xdr:rowOff>129600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77345"/>
          <a:ext cx="889000" cy="2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104245</xdr:rowOff>
    </xdr:from>
    <xdr:to>
      <xdr:col>41</xdr:col>
      <xdr:colOff>50800</xdr:colOff>
      <xdr:row>78</xdr:row>
      <xdr:rowOff>105730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477345"/>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147393</xdr:rowOff>
    </xdr:from>
    <xdr:to>
      <xdr:col>55</xdr:col>
      <xdr:colOff>50800</xdr:colOff>
      <xdr:row>78</xdr:row>
      <xdr:rowOff>77543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106770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13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73983</xdr:rowOff>
    </xdr:from>
    <xdr:to>
      <xdr:col>50</xdr:col>
      <xdr:colOff>165100</xdr:colOff>
      <xdr:row>79</xdr:row>
      <xdr:rowOff>4133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4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166710</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3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78800</xdr:rowOff>
    </xdr:from>
    <xdr:to>
      <xdr:col>46</xdr:col>
      <xdr:colOff>38100</xdr:colOff>
      <xdr:row>79</xdr:row>
      <xdr:rowOff>8950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4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53445</xdr:rowOff>
    </xdr:from>
    <xdr:to>
      <xdr:col>41</xdr:col>
      <xdr:colOff>101600</xdr:colOff>
      <xdr:row>78</xdr:row>
      <xdr:rowOff>155045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2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146172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1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54930</xdr:rowOff>
    </xdr:from>
    <xdr:to>
      <xdr:col>36</xdr:col>
      <xdr:colOff>165100</xdr:colOff>
      <xdr:row>78</xdr:row>
      <xdr:rowOff>156530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147657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2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88229</xdr:rowOff>
    </xdr:from>
    <xdr:to>
      <xdr:col>55</xdr:col>
      <xdr:colOff>0</xdr:colOff>
      <xdr:row>98</xdr:row>
      <xdr:rowOff>139700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90329"/>
          <a:ext cx="838200" cy="5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68441</xdr:rowOff>
    </xdr:from>
    <xdr:to>
      <xdr:col>50</xdr:col>
      <xdr:colOff>114300</xdr:colOff>
      <xdr:row>98</xdr:row>
      <xdr:rowOff>88229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70541"/>
          <a:ext cx="889000" cy="19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133573</xdr:rowOff>
    </xdr:from>
    <xdr:to>
      <xdr:col>45</xdr:col>
      <xdr:colOff>177800</xdr:colOff>
      <xdr:row>98</xdr:row>
      <xdr:rowOff>68441</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64223"/>
          <a:ext cx="889000" cy="10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133573</xdr:rowOff>
    </xdr:from>
    <xdr:to>
      <xdr:col>41</xdr:col>
      <xdr:colOff>50800</xdr:colOff>
      <xdr:row>98</xdr:row>
      <xdr:rowOff>43957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764223"/>
          <a:ext cx="889000" cy="8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88900</xdr:rowOff>
    </xdr:from>
    <xdr:to>
      <xdr:col>55</xdr:col>
      <xdr:colOff>50800</xdr:colOff>
      <xdr:row>99</xdr:row>
      <xdr:rowOff>19050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3827</xdr:rowOff>
    </xdr:from>
    <xdr:ext cx="249299"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0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37429</xdr:rowOff>
    </xdr:from>
    <xdr:to>
      <xdr:col>50</xdr:col>
      <xdr:colOff>165100</xdr:colOff>
      <xdr:row>98</xdr:row>
      <xdr:rowOff>139029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130156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3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17641</xdr:rowOff>
    </xdr:from>
    <xdr:to>
      <xdr:col>46</xdr:col>
      <xdr:colOff>38100</xdr:colOff>
      <xdr:row>98</xdr:row>
      <xdr:rowOff>119241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110368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1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82773</xdr:rowOff>
    </xdr:from>
    <xdr:to>
      <xdr:col>41</xdr:col>
      <xdr:colOff>101600</xdr:colOff>
      <xdr:row>98</xdr:row>
      <xdr:rowOff>12923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1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4050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06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164607</xdr:rowOff>
    </xdr:from>
    <xdr:to>
      <xdr:col>36</xdr:col>
      <xdr:colOff>165100</xdr:colOff>
      <xdr:row>98</xdr:row>
      <xdr:rowOff>94757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85884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8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25400</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25400</xdr:rowOff>
    </xdr:from>
    <xdr:to>
      <xdr:col>81</xdr:col>
      <xdr:colOff>50800</xdr:colOff>
      <xdr:row>38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25400</xdr:rowOff>
    </xdr:from>
    <xdr:to>
      <xdr:col>76</xdr:col>
      <xdr:colOff>114300</xdr:colOff>
      <xdr:row>38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25400</xdr:rowOff>
    </xdr:from>
    <xdr:to>
      <xdr:col>71</xdr:col>
      <xdr:colOff>177800</xdr:colOff>
      <xdr:row>38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146050</xdr:rowOff>
    </xdr:from>
    <xdr:to>
      <xdr:col>81</xdr:col>
      <xdr:colOff>101600</xdr:colOff>
      <xdr:row>38</xdr:row>
      <xdr:rowOff>76200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38</xdr:row>
      <xdr:rowOff>67327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146050</xdr:rowOff>
    </xdr:from>
    <xdr:to>
      <xdr:col>76</xdr:col>
      <xdr:colOff>165100</xdr:colOff>
      <xdr:row>38</xdr:row>
      <xdr:rowOff>76200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38</xdr:row>
      <xdr:rowOff>67327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6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146050</xdr:rowOff>
    </xdr:from>
    <xdr:to>
      <xdr:col>72</xdr:col>
      <xdr:colOff>38100</xdr:colOff>
      <xdr:row>38</xdr:row>
      <xdr:rowOff>76200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38</xdr:row>
      <xdr:rowOff>67327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7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156057</xdr:rowOff>
    </xdr:from>
    <xdr:to>
      <xdr:col>85</xdr:col>
      <xdr:colOff>127000</xdr:colOff>
      <xdr:row>78</xdr:row>
      <xdr:rowOff>164897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529157"/>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114833</xdr:rowOff>
    </xdr:from>
    <xdr:to>
      <xdr:col>81</xdr:col>
      <xdr:colOff>50800</xdr:colOff>
      <xdr:row>78</xdr:row>
      <xdr:rowOff>156057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487933"/>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114833</xdr:rowOff>
    </xdr:from>
    <xdr:to>
      <xdr:col>76</xdr:col>
      <xdr:colOff>114300</xdr:colOff>
      <xdr:row>79</xdr:row>
      <xdr:rowOff>29705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487933"/>
          <a:ext cx="889000" cy="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29705</xdr:rowOff>
    </xdr:from>
    <xdr:to>
      <xdr:col>71</xdr:col>
      <xdr:colOff>177800</xdr:colOff>
      <xdr:row>79</xdr:row>
      <xdr:rowOff>51181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3574255"/>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114097</xdr:rowOff>
    </xdr:from>
    <xdr:to>
      <xdr:col>85</xdr:col>
      <xdr:colOff>177800</xdr:colOff>
      <xdr:row>79</xdr:row>
      <xdr:rowOff>44247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8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29024</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0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105257</xdr:rowOff>
    </xdr:from>
    <xdr:to>
      <xdr:col>81</xdr:col>
      <xdr:colOff>101600</xdr:colOff>
      <xdr:row>79</xdr:row>
      <xdr:rowOff>35407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47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26534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5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64033</xdr:rowOff>
    </xdr:from>
    <xdr:to>
      <xdr:col>76</xdr:col>
      <xdr:colOff>165100</xdr:colOff>
      <xdr:row>78</xdr:row>
      <xdr:rowOff>165633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43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156760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52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150355</xdr:rowOff>
    </xdr:from>
    <xdr:to>
      <xdr:col>72</xdr:col>
      <xdr:colOff>38100</xdr:colOff>
      <xdr:row>79</xdr:row>
      <xdr:rowOff>80505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52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71632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61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381</xdr:rowOff>
    </xdr:from>
    <xdr:to>
      <xdr:col>67</xdr:col>
      <xdr:colOff>101600</xdr:colOff>
      <xdr:row>79</xdr:row>
      <xdr:rowOff>101981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54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93108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63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12353</xdr:rowOff>
    </xdr:from>
    <xdr:to>
      <xdr:col>85</xdr:col>
      <xdr:colOff>126364</xdr:colOff>
      <xdr:row>98</xdr:row>
      <xdr:rowOff>8043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85753"/>
          <a:ext cx="1269" cy="1024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11870</xdr:rowOff>
    </xdr:from>
    <xdr:ext cx="469744"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813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8043</xdr:rowOff>
    </xdr:from>
    <xdr:to>
      <xdr:col>86</xdr:col>
      <xdr:colOff>25400</xdr:colOff>
      <xdr:row>98</xdr:row>
      <xdr:rowOff>8043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8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130480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560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12353</xdr:rowOff>
    </xdr:from>
    <xdr:to>
      <xdr:col>86</xdr:col>
      <xdr:colOff>25400</xdr:colOff>
      <xdr:row>92</xdr:row>
      <xdr:rowOff>12353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85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45963</xdr:rowOff>
    </xdr:from>
    <xdr:to>
      <xdr:col>85</xdr:col>
      <xdr:colOff>127000</xdr:colOff>
      <xdr:row>92</xdr:row>
      <xdr:rowOff>105456</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5819363"/>
          <a:ext cx="838200" cy="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46255</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05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67828</xdr:rowOff>
    </xdr:from>
    <xdr:to>
      <xdr:col>85</xdr:col>
      <xdr:colOff>177800</xdr:colOff>
      <xdr:row>96</xdr:row>
      <xdr:rowOff>169428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527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153468</xdr:rowOff>
    </xdr:from>
    <xdr:to>
      <xdr:col>81</xdr:col>
      <xdr:colOff>50800</xdr:colOff>
      <xdr:row>92</xdr:row>
      <xdr:rowOff>45963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5583968"/>
          <a:ext cx="889000" cy="23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65446</xdr:rowOff>
    </xdr:from>
    <xdr:to>
      <xdr:col>81</xdr:col>
      <xdr:colOff>101600</xdr:colOff>
      <xdr:row>96</xdr:row>
      <xdr:rowOff>167046</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52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158173</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153468</xdr:rowOff>
    </xdr:from>
    <xdr:to>
      <xdr:col>76</xdr:col>
      <xdr:colOff>114300</xdr:colOff>
      <xdr:row>94</xdr:row>
      <xdr:rowOff>12506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5583968"/>
          <a:ext cx="889000" cy="54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41889</xdr:rowOff>
    </xdr:from>
    <xdr:to>
      <xdr:col>76</xdr:col>
      <xdr:colOff>165100</xdr:colOff>
      <xdr:row>96</xdr:row>
      <xdr:rowOff>143489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50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134616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9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12506</xdr:rowOff>
    </xdr:from>
    <xdr:to>
      <xdr:col>71</xdr:col>
      <xdr:colOff>177800</xdr:colOff>
      <xdr:row>97</xdr:row>
      <xdr:rowOff>26577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128806"/>
          <a:ext cx="889000" cy="528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29990</xdr:rowOff>
    </xdr:from>
    <xdr:to>
      <xdr:col>72</xdr:col>
      <xdr:colOff>38100</xdr:colOff>
      <xdr:row>96</xdr:row>
      <xdr:rowOff>131590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48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122717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134586</xdr:rowOff>
    </xdr:from>
    <xdr:to>
      <xdr:col>67</xdr:col>
      <xdr:colOff>101600</xdr:colOff>
      <xdr:row>97</xdr:row>
      <xdr:rowOff>64736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9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81263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3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54656</xdr:rowOff>
    </xdr:from>
    <xdr:to>
      <xdr:col>85</xdr:col>
      <xdr:colOff>177800</xdr:colOff>
      <xdr:row>92</xdr:row>
      <xdr:rowOff>156256</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582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141033</xdr:rowOff>
    </xdr:from>
    <xdr:ext cx="599010"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742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166613</xdr:rowOff>
    </xdr:from>
    <xdr:to>
      <xdr:col>81</xdr:col>
      <xdr:colOff>101600</xdr:colOff>
      <xdr:row>92</xdr:row>
      <xdr:rowOff>96763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57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113290</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181795" y="15543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102668</xdr:rowOff>
    </xdr:from>
    <xdr:to>
      <xdr:col>76</xdr:col>
      <xdr:colOff>165100</xdr:colOff>
      <xdr:row>91</xdr:row>
      <xdr:rowOff>32818</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553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49345</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292795" y="1530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133156</xdr:rowOff>
    </xdr:from>
    <xdr:to>
      <xdr:col>72</xdr:col>
      <xdr:colOff>38100</xdr:colOff>
      <xdr:row>94</xdr:row>
      <xdr:rowOff>63306</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07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79833</xdr:rowOff>
    </xdr:from>
    <xdr:ext cx="59901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03795" y="1585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147227</xdr:rowOff>
    </xdr:from>
    <xdr:to>
      <xdr:col>67</xdr:col>
      <xdr:colOff>101600</xdr:colOff>
      <xdr:row>97</xdr:row>
      <xdr:rowOff>77377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68504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699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106759</xdr:rowOff>
    </xdr:from>
    <xdr:to>
      <xdr:col>116</xdr:col>
      <xdr:colOff>63500</xdr:colOff>
      <xdr:row>38</xdr:row>
      <xdr:rowOff>111308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621859"/>
          <a:ext cx="8382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111308</xdr:rowOff>
    </xdr:from>
    <xdr:to>
      <xdr:col>111</xdr:col>
      <xdr:colOff>177800</xdr:colOff>
      <xdr:row>38</xdr:row>
      <xdr:rowOff>113160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626408"/>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112771</xdr:rowOff>
    </xdr:from>
    <xdr:to>
      <xdr:col>107</xdr:col>
      <xdr:colOff>50800</xdr:colOff>
      <xdr:row>38</xdr:row>
      <xdr:rowOff>113160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627871"/>
          <a:ext cx="889000" cy="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111354</xdr:rowOff>
    </xdr:from>
    <xdr:to>
      <xdr:col>102</xdr:col>
      <xdr:colOff>114300</xdr:colOff>
      <xdr:row>38</xdr:row>
      <xdr:rowOff>112771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626454"/>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55959</xdr:rowOff>
    </xdr:from>
    <xdr:to>
      <xdr:col>116</xdr:col>
      <xdr:colOff>114300</xdr:colOff>
      <xdr:row>38</xdr:row>
      <xdr:rowOff>157559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5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142336</xdr:rowOff>
    </xdr:from>
    <xdr:ext cx="469744"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85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60508</xdr:rowOff>
    </xdr:from>
    <xdr:to>
      <xdr:col>112</xdr:col>
      <xdr:colOff>38100</xdr:colOff>
      <xdr:row>38</xdr:row>
      <xdr:rowOff>162108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57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153235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088428" y="666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62360</xdr:rowOff>
    </xdr:from>
    <xdr:to>
      <xdr:col>107</xdr:col>
      <xdr:colOff>101600</xdr:colOff>
      <xdr:row>38</xdr:row>
      <xdr:rowOff>163960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57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155087</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199428" y="6670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61971</xdr:rowOff>
    </xdr:from>
    <xdr:to>
      <xdr:col>102</xdr:col>
      <xdr:colOff>165100</xdr:colOff>
      <xdr:row>38</xdr:row>
      <xdr:rowOff>163571</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57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154698</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10428" y="666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60554</xdr:rowOff>
    </xdr:from>
    <xdr:to>
      <xdr:col>98</xdr:col>
      <xdr:colOff>38100</xdr:colOff>
      <xdr:row>38</xdr:row>
      <xdr:rowOff>162154</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57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153281</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21428" y="66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8941</xdr:rowOff>
    </xdr:from>
    <xdr:to>
      <xdr:col>116</xdr:col>
      <xdr:colOff>63500</xdr:colOff>
      <xdr:row>59</xdr:row>
      <xdr:rowOff>19152</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124491"/>
          <a:ext cx="838200" cy="1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8941</xdr:rowOff>
    </xdr:from>
    <xdr:to>
      <xdr:col>111</xdr:col>
      <xdr:colOff>177800</xdr:colOff>
      <xdr:row>59</xdr:row>
      <xdr:rowOff>13322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124491"/>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13322</xdr:rowOff>
    </xdr:from>
    <xdr:to>
      <xdr:col>107</xdr:col>
      <xdr:colOff>50800</xdr:colOff>
      <xdr:row>59</xdr:row>
      <xdr:rowOff>13741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128872"/>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13627</xdr:rowOff>
    </xdr:from>
    <xdr:to>
      <xdr:col>102</xdr:col>
      <xdr:colOff>114300</xdr:colOff>
      <xdr:row>59</xdr:row>
      <xdr:rowOff>13741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12917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139802</xdr:rowOff>
    </xdr:from>
    <xdr:to>
      <xdr:col>116</xdr:col>
      <xdr:colOff>114300</xdr:colOff>
      <xdr:row>59</xdr:row>
      <xdr:rowOff>69952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54729</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988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129591</xdr:rowOff>
    </xdr:from>
    <xdr:to>
      <xdr:col>112</xdr:col>
      <xdr:colOff>38100</xdr:colOff>
      <xdr:row>59</xdr:row>
      <xdr:rowOff>59741</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50868</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66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133972</xdr:rowOff>
    </xdr:from>
    <xdr:to>
      <xdr:col>107</xdr:col>
      <xdr:colOff>101600</xdr:colOff>
      <xdr:row>59</xdr:row>
      <xdr:rowOff>64122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55249</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17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134391</xdr:rowOff>
    </xdr:from>
    <xdr:to>
      <xdr:col>102</xdr:col>
      <xdr:colOff>165100</xdr:colOff>
      <xdr:row>59</xdr:row>
      <xdr:rowOff>64541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55668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17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134277</xdr:rowOff>
    </xdr:from>
    <xdr:to>
      <xdr:col>98</xdr:col>
      <xdr:colOff>38100</xdr:colOff>
      <xdr:row>59</xdr:row>
      <xdr:rowOff>64427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55554</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171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102736</xdr:rowOff>
    </xdr:from>
    <xdr:to>
      <xdr:col>116</xdr:col>
      <xdr:colOff>63500</xdr:colOff>
      <xdr:row>76</xdr:row>
      <xdr:rowOff>68354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1323300" y="12790036"/>
          <a:ext cx="838200" cy="30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102736</xdr:rowOff>
    </xdr:from>
    <xdr:to>
      <xdr:col>111</xdr:col>
      <xdr:colOff>177800</xdr:colOff>
      <xdr:row>74</xdr:row>
      <xdr:rowOff>168297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790036"/>
          <a:ext cx="889000" cy="6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168297</xdr:rowOff>
    </xdr:from>
    <xdr:to>
      <xdr:col>107</xdr:col>
      <xdr:colOff>50800</xdr:colOff>
      <xdr:row>75</xdr:row>
      <xdr:rowOff>26886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855597"/>
          <a:ext cx="889000" cy="3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161782</xdr:rowOff>
    </xdr:from>
    <xdr:to>
      <xdr:col>102</xdr:col>
      <xdr:colOff>114300</xdr:colOff>
      <xdr:row>75</xdr:row>
      <xdr:rowOff>26886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849082"/>
          <a:ext cx="889000" cy="3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17554</xdr:rowOff>
    </xdr:from>
    <xdr:to>
      <xdr:col>116</xdr:col>
      <xdr:colOff>114300</xdr:colOff>
      <xdr:row>76</xdr:row>
      <xdr:rowOff>119154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304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167431</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302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51936</xdr:rowOff>
    </xdr:from>
    <xdr:to>
      <xdr:col>112</xdr:col>
      <xdr:colOff>38100</xdr:colOff>
      <xdr:row>74</xdr:row>
      <xdr:rowOff>153536</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144663</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8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117497</xdr:rowOff>
    </xdr:from>
    <xdr:to>
      <xdr:col>107</xdr:col>
      <xdr:colOff>101600</xdr:colOff>
      <xdr:row>75</xdr:row>
      <xdr:rowOff>47647</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38774</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89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147536</xdr:rowOff>
    </xdr:from>
    <xdr:to>
      <xdr:col>102</xdr:col>
      <xdr:colOff>165100</xdr:colOff>
      <xdr:row>75</xdr:row>
      <xdr:rowOff>77686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283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68813</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292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110982</xdr:rowOff>
    </xdr:from>
    <xdr:to>
      <xdr:col>98</xdr:col>
      <xdr:colOff>38100</xdr:colOff>
      <xdr:row>75</xdr:row>
      <xdr:rowOff>41132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79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32259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289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811,380</a:t>
          </a:r>
          <a:r>
            <a:rPr kumimoji="1" lang="ja-JP" altLang="ja-JP" sz="1100">
              <a:solidFill>
                <a:schemeClr val="dk1"/>
              </a:solidFill>
              <a:effectLst/>
              <a:latin typeface="+mn-lt"/>
              <a:ea typeface="+mn-ea"/>
              <a:cs typeface="+mn-cs"/>
            </a:rPr>
            <a:t>円で、前年度（</a:t>
          </a:r>
          <a:r>
            <a:rPr kumimoji="1" lang="en-US" altLang="ja-JP" sz="1100">
              <a:solidFill>
                <a:schemeClr val="dk1"/>
              </a:solidFill>
              <a:effectLst/>
              <a:latin typeface="+mn-lt"/>
              <a:ea typeface="+mn-ea"/>
              <a:cs typeface="+mn-cs"/>
            </a:rPr>
            <a:t>767,159</a:t>
          </a:r>
          <a:r>
            <a:rPr kumimoji="1" lang="ja-JP" altLang="ja-JP" sz="1100">
              <a:solidFill>
                <a:schemeClr val="dk1"/>
              </a:solidFill>
              <a:effectLst/>
              <a:latin typeface="+mn-lt"/>
              <a:ea typeface="+mn-ea"/>
              <a:cs typeface="+mn-cs"/>
            </a:rPr>
            <a:t>円）と比較し</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万円以上</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人件費は、類似団体と同様で近年増加傾向にあり、経常収支比率の分析でも類似団体平均に比べ数値が高い水準にあるため、職員の適正配置や特定財源の確保に努めてゆく。</a:t>
          </a:r>
          <a:endParaRPr lang="ja-JP" altLang="ja-JP" sz="1400">
            <a:effectLst/>
          </a:endParaRPr>
        </a:p>
        <a:p>
          <a:r>
            <a:rPr kumimoji="1" lang="ja-JP" altLang="ja-JP" sz="1100">
              <a:solidFill>
                <a:schemeClr val="dk1"/>
              </a:solidFill>
              <a:effectLst/>
              <a:latin typeface="+mn-lt"/>
              <a:ea typeface="+mn-ea"/>
              <a:cs typeface="+mn-cs"/>
            </a:rPr>
            <a:t>物件費・補助費等は、年々上昇しているが、要因はふるさと応援寄附金経費および一部事務組合の負担金によるものであり、今後も継続して支出の増加が見込まれている。</a:t>
          </a:r>
          <a:endParaRPr lang="ja-JP" altLang="ja-JP" sz="1400">
            <a:effectLst/>
          </a:endParaRPr>
        </a:p>
        <a:p>
          <a:r>
            <a:rPr kumimoji="1" lang="ja-JP" altLang="ja-JP" sz="1100">
              <a:solidFill>
                <a:schemeClr val="dk1"/>
              </a:solidFill>
              <a:effectLst/>
              <a:latin typeface="+mn-lt"/>
              <a:ea typeface="+mn-ea"/>
              <a:cs typeface="+mn-cs"/>
            </a:rPr>
            <a:t>扶助費は、類似団体平均と比較し住民一人当たりのコストは小さいものの、経常収支比率の分析において比率が大きくなっているため、財政を圧迫しないよう削減可能な部分の見直しが必要である。</a:t>
          </a:r>
          <a:endParaRPr lang="ja-JP" altLang="ja-JP" sz="1400">
            <a:effectLst/>
          </a:endParaRPr>
        </a:p>
        <a:p>
          <a:r>
            <a:rPr kumimoji="1" lang="ja-JP" altLang="ja-JP" sz="1100">
              <a:solidFill>
                <a:schemeClr val="dk1"/>
              </a:solidFill>
              <a:effectLst/>
              <a:latin typeface="+mn-lt"/>
              <a:ea typeface="+mn-ea"/>
              <a:cs typeface="+mn-cs"/>
            </a:rPr>
            <a:t>普通建設事業費及び維持補修費は、市町村道路や公共施設の老朽化等、今後多額の費用が見込まれるため、単年度の負担が増大することのないよう、工事の緊急性、優先順位を見極めながら計画的に実施していく。</a:t>
          </a:r>
          <a:endParaRPr lang="ja-JP" altLang="ja-JP" sz="1400">
            <a:effectLst/>
          </a:endParaRPr>
        </a:p>
        <a:p>
          <a:r>
            <a:rPr kumimoji="1" lang="ja-JP" altLang="ja-JP" sz="1100">
              <a:solidFill>
                <a:schemeClr val="dk1"/>
              </a:solidFill>
              <a:effectLst/>
              <a:latin typeface="+mn-lt"/>
              <a:ea typeface="+mn-ea"/>
              <a:cs typeface="+mn-cs"/>
            </a:rPr>
            <a:t>積立金は、ふるさと応援寄附金の収入を基金に積み立て、将来の義務教育施設の改築に向け積極的に財源の確保を図っていく。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群馬県千代田町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10,848
10,244
21.73
9,586,903
8,801,854
616,677
3,623,602
3,037,495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41211</xdr:rowOff>
    </xdr:from>
    <xdr:to>
      <xdr:col>24</xdr:col>
      <xdr:colOff>63500</xdr:colOff>
      <xdr:row>35</xdr:row>
      <xdr:rowOff>68263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1961"/>
          <a:ext cx="838200" cy="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68263</xdr:rowOff>
    </xdr:from>
    <xdr:to>
      <xdr:col>19</xdr:col>
      <xdr:colOff>177800</xdr:colOff>
      <xdr:row>36</xdr:row>
      <xdr:rowOff>9779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69013"/>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9779</xdr:rowOff>
    </xdr:from>
    <xdr:to>
      <xdr:col>15</xdr:col>
      <xdr:colOff>50800</xdr:colOff>
      <xdr:row>36</xdr:row>
      <xdr:rowOff>9779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19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9779</xdr:rowOff>
    </xdr:from>
    <xdr:to>
      <xdr:col>10</xdr:col>
      <xdr:colOff>114300</xdr:colOff>
      <xdr:row>36</xdr:row>
      <xdr:rowOff>28448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8197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116857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8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161861</xdr:rowOff>
    </xdr:from>
    <xdr:to>
      <xdr:col>24</xdr:col>
      <xdr:colOff>114300</xdr:colOff>
      <xdr:row>35</xdr:row>
      <xdr:rowOff>92011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13288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2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17463</xdr:rowOff>
    </xdr:from>
    <xdr:to>
      <xdr:col>20</xdr:col>
      <xdr:colOff>38100</xdr:colOff>
      <xdr:row>35</xdr:row>
      <xdr:rowOff>119063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1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135590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93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130429</xdr:rowOff>
    </xdr:from>
    <xdr:to>
      <xdr:col>15</xdr:col>
      <xdr:colOff>101600</xdr:colOff>
      <xdr:row>36</xdr:row>
      <xdr:rowOff>60579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77106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130429</xdr:rowOff>
    </xdr:from>
    <xdr:to>
      <xdr:col>10</xdr:col>
      <xdr:colOff>165100</xdr:colOff>
      <xdr:row>36</xdr:row>
      <xdr:rowOff>60579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77106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0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149098</xdr:rowOff>
    </xdr:from>
    <xdr:to>
      <xdr:col>6</xdr:col>
      <xdr:colOff>38100</xdr:colOff>
      <xdr:row>36</xdr:row>
      <xdr:rowOff>79248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4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95775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2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25531</xdr:rowOff>
    </xdr:from>
    <xdr:to>
      <xdr:col>24</xdr:col>
      <xdr:colOff>63500</xdr:colOff>
      <xdr:row>54</xdr:row>
      <xdr:rowOff>9039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112381"/>
          <a:ext cx="838200" cy="15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24388</xdr:rowOff>
    </xdr:from>
    <xdr:to>
      <xdr:col>19</xdr:col>
      <xdr:colOff>177800</xdr:colOff>
      <xdr:row>54</xdr:row>
      <xdr:rowOff>9039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111238"/>
          <a:ext cx="8890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24388</xdr:rowOff>
    </xdr:from>
    <xdr:to>
      <xdr:col>15</xdr:col>
      <xdr:colOff>50800</xdr:colOff>
      <xdr:row>55</xdr:row>
      <xdr:rowOff>33946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111238"/>
          <a:ext cx="889000" cy="35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34164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80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33946</xdr:rowOff>
    </xdr:from>
    <xdr:to>
      <xdr:col>10</xdr:col>
      <xdr:colOff>114300</xdr:colOff>
      <xdr:row>55</xdr:row>
      <xdr:rowOff>160110</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463696"/>
          <a:ext cx="889000" cy="12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42932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81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146181</xdr:rowOff>
    </xdr:from>
    <xdr:to>
      <xdr:col>24</xdr:col>
      <xdr:colOff>114300</xdr:colOff>
      <xdr:row>53</xdr:row>
      <xdr:rowOff>76331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06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169058</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91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129689</xdr:rowOff>
    </xdr:from>
    <xdr:to>
      <xdr:col>20</xdr:col>
      <xdr:colOff>38100</xdr:colOff>
      <xdr:row>54</xdr:row>
      <xdr:rowOff>59839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216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76366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899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145038</xdr:rowOff>
    </xdr:from>
    <xdr:to>
      <xdr:col>15</xdr:col>
      <xdr:colOff>101600</xdr:colOff>
      <xdr:row>53</xdr:row>
      <xdr:rowOff>75188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06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91715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883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154596</xdr:rowOff>
    </xdr:from>
    <xdr:to>
      <xdr:col>10</xdr:col>
      <xdr:colOff>165100</xdr:colOff>
      <xdr:row>55</xdr:row>
      <xdr:rowOff>84746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4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101273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18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109310</xdr:rowOff>
    </xdr:from>
    <xdr:to>
      <xdr:col>6</xdr:col>
      <xdr:colOff>38100</xdr:colOff>
      <xdr:row>56</xdr:row>
      <xdr:rowOff>39460</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3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30587</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3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142878</xdr:rowOff>
    </xdr:from>
    <xdr:to>
      <xdr:col>24</xdr:col>
      <xdr:colOff>63500</xdr:colOff>
      <xdr:row>77</xdr:row>
      <xdr:rowOff>38819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73078"/>
          <a:ext cx="8382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38819</xdr:rowOff>
    </xdr:from>
    <xdr:to>
      <xdr:col>19</xdr:col>
      <xdr:colOff>177800</xdr:colOff>
      <xdr:row>77</xdr:row>
      <xdr:rowOff>133139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40469"/>
          <a:ext cx="889000" cy="9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33623</xdr:rowOff>
    </xdr:from>
    <xdr:to>
      <xdr:col>15</xdr:col>
      <xdr:colOff>50800</xdr:colOff>
      <xdr:row>77</xdr:row>
      <xdr:rowOff>133139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35273"/>
          <a:ext cx="889000" cy="99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33623</xdr:rowOff>
    </xdr:from>
    <xdr:to>
      <xdr:col>10</xdr:col>
      <xdr:colOff>114300</xdr:colOff>
      <xdr:row>77</xdr:row>
      <xdr:rowOff>164801</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35273"/>
          <a:ext cx="889000" cy="131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92078</xdr:rowOff>
    </xdr:from>
    <xdr:to>
      <xdr:col>24</xdr:col>
      <xdr:colOff>114300</xdr:colOff>
      <xdr:row>77</xdr:row>
      <xdr:rowOff>22228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7005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037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159469</xdr:rowOff>
    </xdr:from>
    <xdr:to>
      <xdr:col>20</xdr:col>
      <xdr:colOff>38100</xdr:colOff>
      <xdr:row>77</xdr:row>
      <xdr:rowOff>89619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80746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82339</xdr:rowOff>
    </xdr:from>
    <xdr:to>
      <xdr:col>15</xdr:col>
      <xdr:colOff>101600</xdr:colOff>
      <xdr:row>78</xdr:row>
      <xdr:rowOff>12489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8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3616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37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154273</xdr:rowOff>
    </xdr:from>
    <xdr:to>
      <xdr:col>10</xdr:col>
      <xdr:colOff>165100</xdr:colOff>
      <xdr:row>77</xdr:row>
      <xdr:rowOff>84423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75550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7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114001</xdr:rowOff>
    </xdr:from>
    <xdr:to>
      <xdr:col>6</xdr:col>
      <xdr:colOff>38100</xdr:colOff>
      <xdr:row>78</xdr:row>
      <xdr:rowOff>44151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1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35278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0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97616</xdr:rowOff>
    </xdr:from>
    <xdr:to>
      <xdr:col>24</xdr:col>
      <xdr:colOff>63500</xdr:colOff>
      <xdr:row>98</xdr:row>
      <xdr:rowOff>111550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99716"/>
          <a:ext cx="8382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111550</xdr:rowOff>
    </xdr:from>
    <xdr:to>
      <xdr:col>19</xdr:col>
      <xdr:colOff>177800</xdr:colOff>
      <xdr:row>98</xdr:row>
      <xdr:rowOff>112954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913650"/>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146656</xdr:rowOff>
    </xdr:from>
    <xdr:to>
      <xdr:col>15</xdr:col>
      <xdr:colOff>50800</xdr:colOff>
      <xdr:row>98</xdr:row>
      <xdr:rowOff>112954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605856"/>
          <a:ext cx="889000" cy="30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146656</xdr:rowOff>
    </xdr:from>
    <xdr:to>
      <xdr:col>10</xdr:col>
      <xdr:colOff>114300</xdr:colOff>
      <xdr:row>97</xdr:row>
      <xdr:rowOff>49240</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605856"/>
          <a:ext cx="889000" cy="7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159126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7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78092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8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46816</xdr:rowOff>
    </xdr:from>
    <xdr:to>
      <xdr:col>24</xdr:col>
      <xdr:colOff>114300</xdr:colOff>
      <xdr:row>98</xdr:row>
      <xdr:rowOff>148416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48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25243</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2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60750</xdr:rowOff>
    </xdr:from>
    <xdr:to>
      <xdr:col>20</xdr:col>
      <xdr:colOff>38100</xdr:colOff>
      <xdr:row>98</xdr:row>
      <xdr:rowOff>162350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86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153477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95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62154</xdr:rowOff>
    </xdr:from>
    <xdr:to>
      <xdr:col>15</xdr:col>
      <xdr:colOff>101600</xdr:colOff>
      <xdr:row>98</xdr:row>
      <xdr:rowOff>163754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86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154881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9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95856</xdr:rowOff>
    </xdr:from>
    <xdr:to>
      <xdr:col>10</xdr:col>
      <xdr:colOff>165100</xdr:colOff>
      <xdr:row>97</xdr:row>
      <xdr:rowOff>26006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55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42533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169890</xdr:rowOff>
    </xdr:from>
    <xdr:to>
      <xdr:col>6</xdr:col>
      <xdr:colOff>38100</xdr:colOff>
      <xdr:row>97</xdr:row>
      <xdr:rowOff>100040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2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116567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40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40259</xdr:rowOff>
    </xdr:from>
    <xdr:to>
      <xdr:col>55</xdr:col>
      <xdr:colOff>0</xdr:colOff>
      <xdr:row>39</xdr:row>
      <xdr:rowOff>40640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680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49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40259</xdr:rowOff>
    </xdr:from>
    <xdr:to>
      <xdr:col>50</xdr:col>
      <xdr:colOff>114300</xdr:colOff>
      <xdr:row>39</xdr:row>
      <xdr:rowOff>40259</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7268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86631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40259</xdr:rowOff>
    </xdr:from>
    <xdr:to>
      <xdr:col>45</xdr:col>
      <xdr:colOff>177800</xdr:colOff>
      <xdr:row>39</xdr:row>
      <xdr:rowOff>41021</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72680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104919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41021</xdr:rowOff>
    </xdr:from>
    <xdr:to>
      <xdr:col>41</xdr:col>
      <xdr:colOff>50800</xdr:colOff>
      <xdr:row>39</xdr:row>
      <xdr:rowOff>41402</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72757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124731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96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16146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8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161290</xdr:rowOff>
    </xdr:from>
    <xdr:to>
      <xdr:col>55</xdr:col>
      <xdr:colOff>50800</xdr:colOff>
      <xdr:row>39</xdr:row>
      <xdr:rowOff>91440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76217</xdr:rowOff>
    </xdr:from>
    <xdr:ext cx="313932"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1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160909</xdr:rowOff>
    </xdr:from>
    <xdr:to>
      <xdr:col>50</xdr:col>
      <xdr:colOff>165100</xdr:colOff>
      <xdr:row>39</xdr:row>
      <xdr:rowOff>91059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82186</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82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160909</xdr:rowOff>
    </xdr:from>
    <xdr:to>
      <xdr:col>46</xdr:col>
      <xdr:colOff>38100</xdr:colOff>
      <xdr:row>39</xdr:row>
      <xdr:rowOff>91059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82186</xdr:rowOff>
    </xdr:from>
    <xdr:ext cx="313932"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93333" y="67687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161671</xdr:rowOff>
    </xdr:from>
    <xdr:to>
      <xdr:col>41</xdr:col>
      <xdr:colOff>101600</xdr:colOff>
      <xdr:row>39</xdr:row>
      <xdr:rowOff>91821</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82948</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162052</xdr:rowOff>
    </xdr:from>
    <xdr:to>
      <xdr:col>36</xdr:col>
      <xdr:colOff>165100</xdr:colOff>
      <xdr:row>39</xdr:row>
      <xdr:rowOff>92202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83329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87904</xdr:rowOff>
    </xdr:from>
    <xdr:to>
      <xdr:col>55</xdr:col>
      <xdr:colOff>0</xdr:colOff>
      <xdr:row>58</xdr:row>
      <xdr:rowOff>93797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32004"/>
          <a:ext cx="838200" cy="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87904</xdr:rowOff>
    </xdr:from>
    <xdr:to>
      <xdr:col>50</xdr:col>
      <xdr:colOff>114300</xdr:colOff>
      <xdr:row>58</xdr:row>
      <xdr:rowOff>88050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10032004"/>
          <a:ext cx="889000" cy="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83506</xdr:rowOff>
    </xdr:from>
    <xdr:to>
      <xdr:col>45</xdr:col>
      <xdr:colOff>177800</xdr:colOff>
      <xdr:row>58</xdr:row>
      <xdr:rowOff>88050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10027606"/>
          <a:ext cx="8890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83506</xdr:rowOff>
    </xdr:from>
    <xdr:to>
      <xdr:col>41</xdr:col>
      <xdr:colOff>50800</xdr:colOff>
      <xdr:row>58</xdr:row>
      <xdr:rowOff>98808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27606"/>
          <a:ext cx="889000" cy="1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42997</xdr:rowOff>
    </xdr:from>
    <xdr:to>
      <xdr:col>55</xdr:col>
      <xdr:colOff>50800</xdr:colOff>
      <xdr:row>58</xdr:row>
      <xdr:rowOff>144597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129374</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90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37104</xdr:rowOff>
    </xdr:from>
    <xdr:to>
      <xdr:col>50</xdr:col>
      <xdr:colOff>165100</xdr:colOff>
      <xdr:row>58</xdr:row>
      <xdr:rowOff>138704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81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129831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7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37250</xdr:rowOff>
    </xdr:from>
    <xdr:to>
      <xdr:col>46</xdr:col>
      <xdr:colOff>38100</xdr:colOff>
      <xdr:row>58</xdr:row>
      <xdr:rowOff>138850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8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129977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7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32706</xdr:rowOff>
    </xdr:from>
    <xdr:to>
      <xdr:col>41</xdr:col>
      <xdr:colOff>101600</xdr:colOff>
      <xdr:row>58</xdr:row>
      <xdr:rowOff>134306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7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125433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69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48008</xdr:rowOff>
    </xdr:from>
    <xdr:to>
      <xdr:col>36</xdr:col>
      <xdr:colOff>165100</xdr:colOff>
      <xdr:row>58</xdr:row>
      <xdr:rowOff>149608</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140735</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1008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146196</xdr:rowOff>
    </xdr:from>
    <xdr:to>
      <xdr:col>55</xdr:col>
      <xdr:colOff>0</xdr:colOff>
      <xdr:row>78</xdr:row>
      <xdr:rowOff>4159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47846"/>
          <a:ext cx="8382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112158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7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146196</xdr:rowOff>
    </xdr:from>
    <xdr:to>
      <xdr:col>50</xdr:col>
      <xdr:colOff>114300</xdr:colOff>
      <xdr:row>78</xdr:row>
      <xdr:rowOff>5855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347846"/>
          <a:ext cx="889000" cy="3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5855</xdr:rowOff>
    </xdr:from>
    <xdr:to>
      <xdr:col>45</xdr:col>
      <xdr:colOff>177800</xdr:colOff>
      <xdr:row>78</xdr:row>
      <xdr:rowOff>99371</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378955"/>
          <a:ext cx="889000" cy="9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99371</xdr:rowOff>
    </xdr:from>
    <xdr:to>
      <xdr:col>41</xdr:col>
      <xdr:colOff>50800</xdr:colOff>
      <xdr:row>78</xdr:row>
      <xdr:rowOff>120574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472471"/>
          <a:ext cx="889000" cy="2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124809</xdr:rowOff>
    </xdr:from>
    <xdr:to>
      <xdr:col>55</xdr:col>
      <xdr:colOff>50800</xdr:colOff>
      <xdr:row>78</xdr:row>
      <xdr:rowOff>54959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2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103236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30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95396</xdr:rowOff>
    </xdr:from>
    <xdr:to>
      <xdr:col>50</xdr:col>
      <xdr:colOff>165100</xdr:colOff>
      <xdr:row>78</xdr:row>
      <xdr:rowOff>25546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16673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338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126505</xdr:rowOff>
    </xdr:from>
    <xdr:to>
      <xdr:col>46</xdr:col>
      <xdr:colOff>38100</xdr:colOff>
      <xdr:row>78</xdr:row>
      <xdr:rowOff>56655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32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47782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42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48571</xdr:rowOff>
    </xdr:from>
    <xdr:to>
      <xdr:col>41</xdr:col>
      <xdr:colOff>101600</xdr:colOff>
      <xdr:row>78</xdr:row>
      <xdr:rowOff>150171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2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141298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69774</xdr:rowOff>
    </xdr:from>
    <xdr:to>
      <xdr:col>36</xdr:col>
      <xdr:colOff>165100</xdr:colOff>
      <xdr:row>78</xdr:row>
      <xdr:rowOff>171374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162501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35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126816</xdr:rowOff>
    </xdr:from>
    <xdr:to>
      <xdr:col>55</xdr:col>
      <xdr:colOff>0</xdr:colOff>
      <xdr:row>97</xdr:row>
      <xdr:rowOff>76840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86016"/>
          <a:ext cx="838200" cy="12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76840</xdr:rowOff>
    </xdr:from>
    <xdr:to>
      <xdr:col>50</xdr:col>
      <xdr:colOff>114300</xdr:colOff>
      <xdr:row>97</xdr:row>
      <xdr:rowOff>118788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07490"/>
          <a:ext cx="889000" cy="41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96682</xdr:rowOff>
    </xdr:from>
    <xdr:to>
      <xdr:col>45</xdr:col>
      <xdr:colOff>177800</xdr:colOff>
      <xdr:row>97</xdr:row>
      <xdr:rowOff>118788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727332"/>
          <a:ext cx="889000" cy="22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96682</xdr:rowOff>
    </xdr:from>
    <xdr:to>
      <xdr:col>41</xdr:col>
      <xdr:colOff>50800</xdr:colOff>
      <xdr:row>97</xdr:row>
      <xdr:rowOff>125279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27332"/>
          <a:ext cx="889000" cy="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69721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35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76016</xdr:rowOff>
    </xdr:from>
    <xdr:to>
      <xdr:col>55</xdr:col>
      <xdr:colOff>50800</xdr:colOff>
      <xdr:row>97</xdr:row>
      <xdr:rowOff>6166</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54443</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1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26040</xdr:rowOff>
    </xdr:from>
    <xdr:to>
      <xdr:col>50</xdr:col>
      <xdr:colOff>165100</xdr:colOff>
      <xdr:row>97</xdr:row>
      <xdr:rowOff>127640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118767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67988</xdr:rowOff>
    </xdr:from>
    <xdr:to>
      <xdr:col>46</xdr:col>
      <xdr:colOff>38100</xdr:colOff>
      <xdr:row>97</xdr:row>
      <xdr:rowOff>169588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9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160715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9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45882</xdr:rowOff>
    </xdr:from>
    <xdr:to>
      <xdr:col>41</xdr:col>
      <xdr:colOff>101600</xdr:colOff>
      <xdr:row>97</xdr:row>
      <xdr:rowOff>147482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7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138609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6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74479</xdr:rowOff>
    </xdr:from>
    <xdr:to>
      <xdr:col>36</xdr:col>
      <xdr:colOff>165100</xdr:colOff>
      <xdr:row>98</xdr:row>
      <xdr:rowOff>4629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167206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7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6655</xdr:rowOff>
    </xdr:from>
    <xdr:to>
      <xdr:col>85</xdr:col>
      <xdr:colOff>127000</xdr:colOff>
      <xdr:row>38</xdr:row>
      <xdr:rowOff>143129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521755"/>
          <a:ext cx="838200" cy="13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114685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458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143129</xdr:rowOff>
    </xdr:from>
    <xdr:to>
      <xdr:col>81</xdr:col>
      <xdr:colOff>50800</xdr:colOff>
      <xdr:row>38</xdr:row>
      <xdr:rowOff>160274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658229"/>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100385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27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160274</xdr:rowOff>
    </xdr:from>
    <xdr:to>
      <xdr:col>76</xdr:col>
      <xdr:colOff>114300</xdr:colOff>
      <xdr:row>39</xdr:row>
      <xdr:rowOff>15513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75374"/>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154121</xdr:rowOff>
    </xdr:from>
    <xdr:to>
      <xdr:col>71</xdr:col>
      <xdr:colOff>177800</xdr:colOff>
      <xdr:row>39</xdr:row>
      <xdr:rowOff>15513</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69221"/>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127305</xdr:rowOff>
    </xdr:from>
    <xdr:to>
      <xdr:col>85</xdr:col>
      <xdr:colOff>177800</xdr:colOff>
      <xdr:row>38</xdr:row>
      <xdr:rowOff>57455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4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150182</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32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92329</xdr:rowOff>
    </xdr:from>
    <xdr:to>
      <xdr:col>81</xdr:col>
      <xdr:colOff>101600</xdr:colOff>
      <xdr:row>39</xdr:row>
      <xdr:rowOff>22479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60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13606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700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109474</xdr:rowOff>
    </xdr:from>
    <xdr:to>
      <xdr:col>76</xdr:col>
      <xdr:colOff>165100</xdr:colOff>
      <xdr:row>39</xdr:row>
      <xdr:rowOff>39624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62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30751</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71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136163</xdr:rowOff>
    </xdr:from>
    <xdr:to>
      <xdr:col>72</xdr:col>
      <xdr:colOff>38100</xdr:colOff>
      <xdr:row>39</xdr:row>
      <xdr:rowOff>66313</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5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57440</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4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103321</xdr:rowOff>
    </xdr:from>
    <xdr:to>
      <xdr:col>67</xdr:col>
      <xdr:colOff>101600</xdr:colOff>
      <xdr:row>39</xdr:row>
      <xdr:rowOff>33471</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61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24598</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71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110041</xdr:rowOff>
    </xdr:from>
    <xdr:to>
      <xdr:col>85</xdr:col>
      <xdr:colOff>127000</xdr:colOff>
      <xdr:row>58</xdr:row>
      <xdr:rowOff>21836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5481300" y="9882691"/>
          <a:ext cx="838200" cy="8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110041</xdr:rowOff>
    </xdr:from>
    <xdr:to>
      <xdr:col>81</xdr:col>
      <xdr:colOff>50800</xdr:colOff>
      <xdr:row>57</xdr:row>
      <xdr:rowOff>117572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882691"/>
          <a:ext cx="889000" cy="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117572</xdr:rowOff>
    </xdr:from>
    <xdr:to>
      <xdr:col>76</xdr:col>
      <xdr:colOff>114300</xdr:colOff>
      <xdr:row>58</xdr:row>
      <xdr:rowOff>71425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90222"/>
          <a:ext cx="889000" cy="12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117108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10061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71425</xdr:rowOff>
    </xdr:from>
    <xdr:to>
      <xdr:col>71</xdr:col>
      <xdr:colOff>177800</xdr:colOff>
      <xdr:row>58</xdr:row>
      <xdr:rowOff>106620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10015525"/>
          <a:ext cx="889000" cy="3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142486</xdr:rowOff>
    </xdr:from>
    <xdr:to>
      <xdr:col>85</xdr:col>
      <xdr:colOff>177800</xdr:colOff>
      <xdr:row>58</xdr:row>
      <xdr:rowOff>72636</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91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118736</xdr:rowOff>
    </xdr:from>
    <xdr:ext cx="599010"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891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59241</xdr:rowOff>
    </xdr:from>
    <xdr:to>
      <xdr:col>81</xdr:col>
      <xdr:colOff>101600</xdr:colOff>
      <xdr:row>57</xdr:row>
      <xdr:rowOff>160841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83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5918</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181795" y="9607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66772</xdr:rowOff>
    </xdr:from>
    <xdr:to>
      <xdr:col>76</xdr:col>
      <xdr:colOff>165100</xdr:colOff>
      <xdr:row>57</xdr:row>
      <xdr:rowOff>168372</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83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13449</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292795" y="9614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20625</xdr:rowOff>
    </xdr:from>
    <xdr:to>
      <xdr:col>72</xdr:col>
      <xdr:colOff>38100</xdr:colOff>
      <xdr:row>58</xdr:row>
      <xdr:rowOff>122225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96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138752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73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55820</xdr:rowOff>
    </xdr:from>
    <xdr:to>
      <xdr:col>67</xdr:col>
      <xdr:colOff>101600</xdr:colOff>
      <xdr:row>58</xdr:row>
      <xdr:rowOff>157420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9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148547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25400</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25400</xdr:rowOff>
    </xdr:from>
    <xdr:to>
      <xdr:col>81</xdr:col>
      <xdr:colOff>50800</xdr:colOff>
      <xdr:row>78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25400</xdr:rowOff>
    </xdr:from>
    <xdr:to>
      <xdr:col>76</xdr:col>
      <xdr:colOff>114300</xdr:colOff>
      <xdr:row>78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25400</xdr:rowOff>
    </xdr:from>
    <xdr:to>
      <xdr:col>71</xdr:col>
      <xdr:colOff>177800</xdr:colOff>
      <xdr:row>78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146050</xdr:rowOff>
    </xdr:from>
    <xdr:to>
      <xdr:col>81</xdr:col>
      <xdr:colOff>101600</xdr:colOff>
      <xdr:row>78</xdr:row>
      <xdr:rowOff>76200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78</xdr:row>
      <xdr:rowOff>67327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146050</xdr:rowOff>
    </xdr:from>
    <xdr:to>
      <xdr:col>76</xdr:col>
      <xdr:colOff>165100</xdr:colOff>
      <xdr:row>78</xdr:row>
      <xdr:rowOff>76200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78</xdr:row>
      <xdr:rowOff>67327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146050</xdr:rowOff>
    </xdr:from>
    <xdr:to>
      <xdr:col>72</xdr:col>
      <xdr:colOff>38100</xdr:colOff>
      <xdr:row>78</xdr:row>
      <xdr:rowOff>76200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78</xdr:row>
      <xdr:rowOff>67327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156057</xdr:rowOff>
    </xdr:from>
    <xdr:to>
      <xdr:col>85</xdr:col>
      <xdr:colOff>127000</xdr:colOff>
      <xdr:row>98</xdr:row>
      <xdr:rowOff>164897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958157"/>
          <a:ext cx="83820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114833</xdr:rowOff>
    </xdr:from>
    <xdr:to>
      <xdr:col>81</xdr:col>
      <xdr:colOff>50800</xdr:colOff>
      <xdr:row>98</xdr:row>
      <xdr:rowOff>156057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916933"/>
          <a:ext cx="8890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114833</xdr:rowOff>
    </xdr:from>
    <xdr:to>
      <xdr:col>76</xdr:col>
      <xdr:colOff>114300</xdr:colOff>
      <xdr:row>99</xdr:row>
      <xdr:rowOff>29705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916933"/>
          <a:ext cx="889000" cy="8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29705</xdr:rowOff>
    </xdr:from>
    <xdr:to>
      <xdr:col>71</xdr:col>
      <xdr:colOff>177800</xdr:colOff>
      <xdr:row>99</xdr:row>
      <xdr:rowOff>51181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7003255"/>
          <a:ext cx="889000" cy="2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114097</xdr:rowOff>
    </xdr:from>
    <xdr:to>
      <xdr:col>85</xdr:col>
      <xdr:colOff>177800</xdr:colOff>
      <xdr:row>99</xdr:row>
      <xdr:rowOff>44247</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9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29024</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83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105257</xdr:rowOff>
    </xdr:from>
    <xdr:to>
      <xdr:col>81</xdr:col>
      <xdr:colOff>101600</xdr:colOff>
      <xdr:row>99</xdr:row>
      <xdr:rowOff>35407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9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26534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70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64033</xdr:rowOff>
    </xdr:from>
    <xdr:to>
      <xdr:col>76</xdr:col>
      <xdr:colOff>165100</xdr:colOff>
      <xdr:row>98</xdr:row>
      <xdr:rowOff>165633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86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156760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95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150355</xdr:rowOff>
    </xdr:from>
    <xdr:to>
      <xdr:col>72</xdr:col>
      <xdr:colOff>38100</xdr:colOff>
      <xdr:row>99</xdr:row>
      <xdr:rowOff>80505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9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71632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70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381</xdr:rowOff>
    </xdr:from>
    <xdr:to>
      <xdr:col>67</xdr:col>
      <xdr:colOff>101600</xdr:colOff>
      <xdr:row>99</xdr:row>
      <xdr:rowOff>101981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97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93108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706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類似団体平均と最も差が大きい総務費は住民一人あたり</a:t>
          </a:r>
          <a:r>
            <a:rPr kumimoji="1" lang="en-US" altLang="ja-JP" sz="1100">
              <a:solidFill>
                <a:schemeClr val="dk1"/>
              </a:solidFill>
              <a:effectLst/>
              <a:latin typeface="+mn-lt"/>
              <a:ea typeface="+mn-ea"/>
              <a:cs typeface="+mn-cs"/>
            </a:rPr>
            <a:t>337,460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、ふるさと応援寄附金関連経費が大きく影響している</a:t>
          </a:r>
          <a:r>
            <a:rPr kumimoji="1" lang="ja-JP" altLang="en-US" sz="1100">
              <a:solidFill>
                <a:schemeClr val="dk1"/>
              </a:solidFill>
              <a:effectLst/>
              <a:latin typeface="+mn-lt"/>
              <a:ea typeface="+mn-ea"/>
              <a:cs typeface="+mn-cs"/>
            </a:rPr>
            <a:t>と思われる</a:t>
          </a:r>
          <a:r>
            <a:rPr kumimoji="1" lang="ja-JP" altLang="ja-JP" sz="1100">
              <a:solidFill>
                <a:schemeClr val="dk1"/>
              </a:solidFill>
              <a:effectLst/>
              <a:latin typeface="+mn-lt"/>
              <a:ea typeface="+mn-ea"/>
              <a:cs typeface="+mn-cs"/>
            </a:rPr>
            <a:t>。</a:t>
          </a:r>
          <a:endParaRPr lang="ja-JP" altLang="ja-JP" sz="1400">
            <a:effectLst/>
          </a:endParaRPr>
        </a:p>
        <a:p>
          <a:r>
            <a:rPr kumimoji="1" lang="ja-JP" altLang="en-US" sz="1100">
              <a:solidFill>
                <a:schemeClr val="dk1"/>
              </a:solidFill>
              <a:effectLst/>
              <a:latin typeface="+mn-lt"/>
              <a:ea typeface="+mn-ea"/>
              <a:cs typeface="+mn-cs"/>
            </a:rPr>
            <a:t>消防費</a:t>
          </a:r>
          <a:r>
            <a:rPr kumimoji="1" lang="ja-JP" altLang="ja-JP" sz="1100">
              <a:solidFill>
                <a:schemeClr val="dk1"/>
              </a:solidFill>
              <a:effectLst/>
              <a:latin typeface="+mn-lt"/>
              <a:ea typeface="+mn-ea"/>
              <a:cs typeface="+mn-cs"/>
            </a:rPr>
            <a:t>は、住民一人あたり</a:t>
          </a:r>
          <a:r>
            <a:rPr kumimoji="1" lang="en-US" altLang="ja-JP" sz="1100">
              <a:solidFill>
                <a:schemeClr val="dk1"/>
              </a:solidFill>
              <a:effectLst/>
              <a:latin typeface="+mn-lt"/>
              <a:ea typeface="+mn-ea"/>
              <a:cs typeface="+mn-cs"/>
            </a:rPr>
            <a:t>30,984</a:t>
          </a:r>
          <a:r>
            <a:rPr kumimoji="1" lang="ja-JP" altLang="ja-JP" sz="1100">
              <a:solidFill>
                <a:schemeClr val="dk1"/>
              </a:solidFill>
              <a:effectLst/>
              <a:latin typeface="+mn-lt"/>
              <a:ea typeface="+mn-ea"/>
              <a:cs typeface="+mn-cs"/>
            </a:rPr>
            <a:t>円で、</a:t>
          </a:r>
          <a:r>
            <a:rPr kumimoji="1" lang="ja-JP" altLang="en-US" sz="1100">
              <a:solidFill>
                <a:schemeClr val="dk1"/>
              </a:solidFill>
              <a:effectLst/>
              <a:latin typeface="+mn-lt"/>
              <a:ea typeface="+mn-ea"/>
              <a:cs typeface="+mn-cs"/>
            </a:rPr>
            <a:t>非常用発電装置の設置工事などにより</a:t>
          </a:r>
          <a:r>
            <a:rPr kumimoji="1" lang="en-US" altLang="ja-JP" sz="1100">
              <a:solidFill>
                <a:schemeClr val="dk1"/>
              </a:solidFill>
              <a:effectLst/>
              <a:latin typeface="+mn-lt"/>
              <a:ea typeface="+mn-ea"/>
              <a:cs typeface="+mn-cs"/>
            </a:rPr>
            <a:t>7,164</a:t>
          </a:r>
          <a:r>
            <a:rPr kumimoji="1" lang="ja-JP" altLang="en-US" sz="1100">
              <a:solidFill>
                <a:schemeClr val="dk1"/>
              </a:solidFill>
              <a:effectLst/>
              <a:latin typeface="+mn-lt"/>
              <a:ea typeface="+mn-ea"/>
              <a:cs typeface="+mn-cs"/>
            </a:rPr>
            <a:t>円増加している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土木費は、住民一人あたり</a:t>
          </a:r>
          <a:r>
            <a:rPr kumimoji="1" lang="en-US" altLang="ja-JP" sz="1100">
              <a:solidFill>
                <a:schemeClr val="dk1"/>
              </a:solidFill>
              <a:effectLst/>
              <a:latin typeface="+mn-lt"/>
              <a:ea typeface="+mn-ea"/>
              <a:cs typeface="+mn-cs"/>
            </a:rPr>
            <a:t>77,818</a:t>
          </a:r>
          <a:r>
            <a:rPr kumimoji="1" lang="ja-JP" altLang="ja-JP" sz="1100">
              <a:solidFill>
                <a:schemeClr val="dk1"/>
              </a:solidFill>
              <a:effectLst/>
              <a:latin typeface="+mn-lt"/>
              <a:ea typeface="+mn-ea"/>
              <a:cs typeface="+mn-cs"/>
            </a:rPr>
            <a:t>円で、生活道路等維持補修費および利根川新橋周辺開発基金を設置したことにより前年度比</a:t>
          </a:r>
          <a:r>
            <a:rPr kumimoji="1" lang="en-US" altLang="ja-JP" sz="1100">
              <a:solidFill>
                <a:schemeClr val="dk1"/>
              </a:solidFill>
              <a:effectLst/>
              <a:latin typeface="+mn-lt"/>
              <a:ea typeface="+mn-ea"/>
              <a:cs typeface="+mn-cs"/>
            </a:rPr>
            <a:t>26,569</a:t>
          </a:r>
          <a:r>
            <a:rPr kumimoji="1" lang="ja-JP" altLang="ja-JP" sz="1100">
              <a:solidFill>
                <a:schemeClr val="dk1"/>
              </a:solidFill>
              <a:effectLst/>
              <a:latin typeface="+mn-lt"/>
              <a:ea typeface="+mn-ea"/>
              <a:cs typeface="+mn-cs"/>
            </a:rPr>
            <a:t>円増加している。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財政調整基金は、積み増しを行うことができているため、今後も基金残高を維持出来るよう努めていく。</a:t>
          </a:r>
          <a:endParaRPr lang="ja-JP" altLang="ja-JP" sz="1400">
            <a:effectLst/>
          </a:endParaRPr>
        </a:p>
        <a:p>
          <a:r>
            <a:rPr kumimoji="1" lang="ja-JP" altLang="ja-JP" sz="1100">
              <a:solidFill>
                <a:schemeClr val="dk1"/>
              </a:solidFill>
              <a:effectLst/>
              <a:latin typeface="+mn-lt"/>
              <a:ea typeface="+mn-ea"/>
              <a:cs typeface="+mn-cs"/>
            </a:rPr>
            <a:t>実質収支は、依然として高い比率となっているため、引き続き適正な予算管理に努めていく。</a:t>
          </a:r>
          <a:endParaRPr lang="ja-JP" altLang="ja-JP" sz="1400">
            <a:effectLst/>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年度においては、実質単年度収支が</a:t>
          </a:r>
          <a:r>
            <a:rPr kumimoji="1" lang="ja-JP" altLang="en-US" sz="1100">
              <a:solidFill>
                <a:schemeClr val="dk1"/>
              </a:solidFill>
              <a:effectLst/>
              <a:latin typeface="+mn-lt"/>
              <a:ea typeface="+mn-ea"/>
              <a:cs typeface="+mn-cs"/>
            </a:rPr>
            <a:t>黒字とすることができたため</a:t>
          </a:r>
          <a:r>
            <a:rPr kumimoji="1" lang="ja-JP" altLang="ja-JP" sz="1100">
              <a:solidFill>
                <a:schemeClr val="dk1"/>
              </a:solidFill>
              <a:effectLst/>
              <a:latin typeface="+mn-lt"/>
              <a:ea typeface="+mn-ea"/>
              <a:cs typeface="+mn-cs"/>
            </a:rPr>
            <a:t>、今後も適正な財政規模を維持しつつ、基金繰入に頼らない財政運営に努めていく。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群馬県千代田町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連結実質赤字比率については、対象となるすべての会計において黒字であるため、算出されていない。</a:t>
          </a:r>
          <a:endParaRPr lang="ja-JP" altLang="ja-JP" sz="1400">
            <a:effectLst/>
          </a:endParaRPr>
        </a:p>
        <a:p>
          <a:r>
            <a:rPr kumimoji="1" lang="ja-JP" altLang="ja-JP" sz="1100">
              <a:solidFill>
                <a:schemeClr val="dk1"/>
              </a:solidFill>
              <a:effectLst/>
              <a:latin typeface="+mn-lt"/>
              <a:ea typeface="+mn-ea"/>
              <a:cs typeface="+mn-cs"/>
            </a:rPr>
            <a:t>今後も引き続き、健全な財政運営に努めていく。</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9586903</v>
      </c>
      <c r="BO4" s="371"/>
      <c r="BP4" s="371"/>
      <c r="BQ4" s="371"/>
      <c r="BR4" s="371"/>
      <c r="BS4" s="371"/>
      <c r="BT4" s="371"/>
      <c r="BU4" s="372"/>
      <c r="BV4" s="370">
        <v>8960072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17</v>
      </c>
      <c r="CU4" s="377"/>
      <c r="CV4" s="377"/>
      <c r="CW4" s="377"/>
      <c r="CX4" s="377"/>
      <c r="CY4" s="377"/>
      <c r="CZ4" s="377"/>
      <c r="DA4" s="378"/>
      <c r="DB4" s="376">
        <v>14.2</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8801854</v>
      </c>
      <c r="BO5" s="408"/>
      <c r="BP5" s="408"/>
      <c r="BQ5" s="408"/>
      <c r="BR5" s="408"/>
      <c r="BS5" s="408"/>
      <c r="BT5" s="408"/>
      <c r="BU5" s="409"/>
      <c r="BV5" s="407">
        <v>8393492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98</v>
      </c>
      <c r="CU5" s="405"/>
      <c r="CV5" s="405"/>
      <c r="CW5" s="405"/>
      <c r="CX5" s="405"/>
      <c r="CY5" s="405"/>
      <c r="CZ5" s="405"/>
      <c r="DA5" s="406"/>
      <c r="DB5" s="404">
        <v>93.6</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785049</v>
      </c>
      <c r="BO6" s="408"/>
      <c r="BP6" s="408"/>
      <c r="BQ6" s="408"/>
      <c r="BR6" s="408"/>
      <c r="BS6" s="408"/>
      <c r="BT6" s="408"/>
      <c r="BU6" s="409"/>
      <c r="BV6" s="407">
        <v>566580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98.5</v>
      </c>
      <c r="CU6" s="445"/>
      <c r="CV6" s="445"/>
      <c r="CW6" s="445"/>
      <c r="CX6" s="445"/>
      <c r="CY6" s="445"/>
      <c r="CZ6" s="445"/>
      <c r="DA6" s="446"/>
      <c r="DB6" s="444">
        <v>94.7</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168372</v>
      </c>
      <c r="BO7" s="408"/>
      <c r="BP7" s="408"/>
      <c r="BQ7" s="408"/>
      <c r="BR7" s="408"/>
      <c r="BS7" s="408"/>
      <c r="BT7" s="408"/>
      <c r="BU7" s="409"/>
      <c r="BV7" s="407">
        <v>66534</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3623602</v>
      </c>
      <c r="CU7" s="408"/>
      <c r="CV7" s="408"/>
      <c r="CW7" s="408"/>
      <c r="CX7" s="408"/>
      <c r="CY7" s="408"/>
      <c r="CZ7" s="408"/>
      <c r="DA7" s="409"/>
      <c r="DB7" s="407">
        <v>3530847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616677</v>
      </c>
      <c r="BO8" s="408"/>
      <c r="BP8" s="408"/>
      <c r="BQ8" s="408"/>
      <c r="BR8" s="408"/>
      <c r="BS8" s="408"/>
      <c r="BT8" s="408"/>
      <c r="BU8" s="409"/>
      <c r="BV8" s="407">
        <v>500046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0.69</v>
      </c>
      <c r="CU8" s="448"/>
      <c r="CV8" s="448"/>
      <c r="CW8" s="448"/>
      <c r="CX8" s="448"/>
      <c r="CY8" s="448"/>
      <c r="CZ8" s="448"/>
      <c r="DA8" s="449"/>
      <c r="DB8" s="447">
        <v>0.7</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10861</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116631</v>
      </c>
      <c r="BO9" s="408"/>
      <c r="BP9" s="408"/>
      <c r="BQ9" s="408"/>
      <c r="BR9" s="408"/>
      <c r="BS9" s="408"/>
      <c r="BT9" s="408"/>
      <c r="BU9" s="409"/>
      <c r="BV9" s="407">
        <v>-54622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4.4000000000000004</v>
      </c>
      <c r="CU9" s="405"/>
      <c r="CV9" s="405"/>
      <c r="CW9" s="405"/>
      <c r="CX9" s="405"/>
      <c r="CY9" s="405"/>
      <c r="CZ9" s="405"/>
      <c r="DA9" s="406"/>
      <c r="DB9" s="404">
        <v>4.8</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11318</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598716</v>
      </c>
      <c r="BO10" s="408"/>
      <c r="BP10" s="408"/>
      <c r="BQ10" s="408"/>
      <c r="BR10" s="408"/>
      <c r="BS10" s="408"/>
      <c r="BT10" s="408"/>
      <c r="BU10" s="409"/>
      <c r="BV10" s="407">
        <v>376496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10848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430000</v>
      </c>
      <c r="BO12" s="408"/>
      <c r="BP12" s="408"/>
      <c r="BQ12" s="408"/>
      <c r="BR12" s="408"/>
      <c r="BS12" s="408"/>
      <c r="BT12" s="408"/>
      <c r="BU12" s="409"/>
      <c r="BV12" s="407">
        <v>330000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10244</v>
      </c>
      <c r="S13" s="492"/>
      <c r="T13" s="492"/>
      <c r="U13" s="492"/>
      <c r="V13" s="493"/>
      <c r="W13" s="423" t="s">
        <v>131</v>
      </c>
      <c r="X13" s="424"/>
      <c r="Y13" s="424"/>
      <c r="Z13" s="424"/>
      <c r="AA13" s="424"/>
      <c r="AB13" s="414"/>
      <c r="AC13" s="458">
        <v>273</v>
      </c>
      <c r="AD13" s="459"/>
      <c r="AE13" s="459"/>
      <c r="AF13" s="459"/>
      <c r="AG13" s="501"/>
      <c r="AH13" s="458">
        <v>293</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285347</v>
      </c>
      <c r="BO13" s="408"/>
      <c r="BP13" s="408"/>
      <c r="BQ13" s="408"/>
      <c r="BR13" s="408"/>
      <c r="BS13" s="408"/>
      <c r="BT13" s="408"/>
      <c r="BU13" s="409"/>
      <c r="BV13" s="407">
        <v>-8126</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5.8</v>
      </c>
      <c r="CU13" s="405"/>
      <c r="CV13" s="405"/>
      <c r="CW13" s="405"/>
      <c r="CX13" s="405"/>
      <c r="CY13" s="405"/>
      <c r="CZ13" s="405"/>
      <c r="DA13" s="406"/>
      <c r="DB13" s="404">
        <v>5.9</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10941</v>
      </c>
      <c r="S14" s="492"/>
      <c r="T14" s="492"/>
      <c r="U14" s="492"/>
      <c r="V14" s="493"/>
      <c r="W14" s="397"/>
      <c r="X14" s="398"/>
      <c r="Y14" s="398"/>
      <c r="Z14" s="398"/>
      <c r="AA14" s="398"/>
      <c r="AB14" s="387"/>
      <c r="AC14" s="494">
        <v>5.2</v>
      </c>
      <c r="AD14" s="495"/>
      <c r="AE14" s="495"/>
      <c r="AF14" s="495"/>
      <c r="AG14" s="496"/>
      <c r="AH14" s="494">
        <v>5.3</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10418</v>
      </c>
      <c r="S15" s="492"/>
      <c r="T15" s="492"/>
      <c r="U15" s="492"/>
      <c r="V15" s="493"/>
      <c r="W15" s="423" t="s">
        <v>137</v>
      </c>
      <c r="X15" s="424"/>
      <c r="Y15" s="424"/>
      <c r="Z15" s="424"/>
      <c r="AA15" s="424"/>
      <c r="AB15" s="414"/>
      <c r="AC15" s="458">
        <v>2199</v>
      </c>
      <c r="AD15" s="459"/>
      <c r="AE15" s="459"/>
      <c r="AF15" s="459"/>
      <c r="AG15" s="501"/>
      <c r="AH15" s="458">
        <v>2424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2069067</v>
      </c>
      <c r="BO15" s="371"/>
      <c r="BP15" s="371"/>
      <c r="BQ15" s="371"/>
      <c r="BR15" s="371"/>
      <c r="BS15" s="371"/>
      <c r="BT15" s="371"/>
      <c r="BU15" s="372"/>
      <c r="BV15" s="370">
        <v>1996641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41.9</v>
      </c>
      <c r="AD16" s="495"/>
      <c r="AE16" s="495"/>
      <c r="AF16" s="495"/>
      <c r="AG16" s="496"/>
      <c r="AH16" s="494">
        <v>43.6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3027989</v>
      </c>
      <c r="BO16" s="408"/>
      <c r="BP16" s="408"/>
      <c r="BQ16" s="408"/>
      <c r="BR16" s="408"/>
      <c r="BS16" s="408"/>
      <c r="BT16" s="408"/>
      <c r="BU16" s="409"/>
      <c r="BV16" s="407">
        <v>2934744</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2781</v>
      </c>
      <c r="AD17" s="459"/>
      <c r="AE17" s="459"/>
      <c r="AF17" s="459"/>
      <c r="AG17" s="501"/>
      <c r="AH17" s="458">
        <v>2838</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2647099</v>
      </c>
      <c r="BO17" s="408"/>
      <c r="BP17" s="408"/>
      <c r="BQ17" s="408"/>
      <c r="BR17" s="408"/>
      <c r="BS17" s="408"/>
      <c r="BT17" s="408"/>
      <c r="BU17" s="409"/>
      <c r="BV17" s="407">
        <v>2549257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21.73</v>
      </c>
      <c r="M18" s="531"/>
      <c r="N18" s="531"/>
      <c r="O18" s="531"/>
      <c r="P18" s="531"/>
      <c r="Q18" s="531"/>
      <c r="R18" s="532"/>
      <c r="S18" s="532"/>
      <c r="T18" s="532"/>
      <c r="U18" s="532"/>
      <c r="V18" s="533"/>
      <c r="W18" s="425"/>
      <c r="X18" s="426"/>
      <c r="Y18" s="426"/>
      <c r="Z18" s="426"/>
      <c r="AA18" s="426"/>
      <c r="AB18" s="417"/>
      <c r="AC18" s="534">
        <v>52.9</v>
      </c>
      <c r="AD18" s="535"/>
      <c r="AE18" s="535"/>
      <c r="AF18" s="535"/>
      <c r="AG18" s="536"/>
      <c r="AH18" s="534">
        <v>51.1</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3706880</v>
      </c>
      <c r="BO18" s="408"/>
      <c r="BP18" s="408"/>
      <c r="BQ18" s="408"/>
      <c r="BR18" s="408"/>
      <c r="BS18" s="408"/>
      <c r="BT18" s="408"/>
      <c r="BU18" s="409"/>
      <c r="BV18" s="407">
        <v>3411516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500</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8364570</v>
      </c>
      <c r="BO19" s="408"/>
      <c r="BP19" s="408"/>
      <c r="BQ19" s="408"/>
      <c r="BR19" s="408"/>
      <c r="BS19" s="408"/>
      <c r="BT19" s="408"/>
      <c r="BU19" s="409"/>
      <c r="BV19" s="407">
        <v>7955629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4074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3037495</v>
      </c>
      <c r="BO22" s="371"/>
      <c r="BP22" s="371"/>
      <c r="BQ22" s="371"/>
      <c r="BR22" s="371"/>
      <c r="BS22" s="371"/>
      <c r="BT22" s="371"/>
      <c r="BU22" s="372"/>
      <c r="BV22" s="370">
        <v>3205285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2788095</v>
      </c>
      <c r="BO23" s="408"/>
      <c r="BP23" s="408"/>
      <c r="BQ23" s="408"/>
      <c r="BR23" s="408"/>
      <c r="BS23" s="408"/>
      <c r="BT23" s="408"/>
      <c r="BU23" s="409"/>
      <c r="BV23" s="407">
        <v>2920685</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7900</v>
      </c>
      <c r="R24" s="459"/>
      <c r="S24" s="459"/>
      <c r="T24" s="459"/>
      <c r="U24" s="459"/>
      <c r="V24" s="501"/>
      <c r="W24" s="553"/>
      <c r="X24" s="554"/>
      <c r="Y24" s="555"/>
      <c r="Z24" s="457" t="s">
        <v>162</v>
      </c>
      <c r="AA24" s="437"/>
      <c r="AB24" s="437"/>
      <c r="AC24" s="437"/>
      <c r="AD24" s="437"/>
      <c r="AE24" s="437"/>
      <c r="AF24" s="437"/>
      <c r="AG24" s="438"/>
      <c r="AH24" s="458">
        <v>102</v>
      </c>
      <c r="AI24" s="459"/>
      <c r="AJ24" s="459"/>
      <c r="AK24" s="459"/>
      <c r="AL24" s="501"/>
      <c r="AM24" s="458">
        <v>304266</v>
      </c>
      <c r="AN24" s="459"/>
      <c r="AO24" s="459"/>
      <c r="AP24" s="459"/>
      <c r="AQ24" s="459"/>
      <c r="AR24" s="501"/>
      <c r="AS24" s="458">
        <v>2983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742526</v>
      </c>
      <c r="BO24" s="408"/>
      <c r="BP24" s="408"/>
      <c r="BQ24" s="408"/>
      <c r="BR24" s="408"/>
      <c r="BS24" s="408"/>
      <c r="BT24" s="408"/>
      <c r="BU24" s="409"/>
      <c r="BV24" s="407">
        <v>722221</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6380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69195</v>
      </c>
      <c r="BO25" s="371"/>
      <c r="BP25" s="371"/>
      <c r="BQ25" s="371"/>
      <c r="BR25" s="371"/>
      <c r="BS25" s="371"/>
      <c r="BT25" s="371"/>
      <c r="BU25" s="372"/>
      <c r="BV25" s="370">
        <v>32709</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5920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3380</v>
      </c>
      <c r="R27" s="459"/>
      <c r="S27" s="459"/>
      <c r="T27" s="459"/>
      <c r="U27" s="459"/>
      <c r="V27" s="501"/>
      <c r="W27" s="553"/>
      <c r="X27" s="554"/>
      <c r="Y27" s="555"/>
      <c r="Z27" s="457" t="s">
        <v>171</v>
      </c>
      <c r="AA27" s="437"/>
      <c r="AB27" s="437"/>
      <c r="AC27" s="437"/>
      <c r="AD27" s="437"/>
      <c r="AE27" s="437"/>
      <c r="AF27" s="437"/>
      <c r="AG27" s="438"/>
      <c r="AH27" s="458">
        <v>3</v>
      </c>
      <c r="AI27" s="459"/>
      <c r="AJ27" s="459"/>
      <c r="AK27" s="459"/>
      <c r="AL27" s="501"/>
      <c r="AM27" s="458">
        <v>10329</v>
      </c>
      <c r="AN27" s="459"/>
      <c r="AO27" s="459"/>
      <c r="AP27" s="459"/>
      <c r="AQ27" s="459"/>
      <c r="AR27" s="501"/>
      <c r="AS27" s="458">
        <v>3443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2630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2078802</v>
      </c>
      <c r="BO28" s="371"/>
      <c r="BP28" s="371"/>
      <c r="BQ28" s="371"/>
      <c r="BR28" s="371"/>
      <c r="BS28" s="371"/>
      <c r="BT28" s="371"/>
      <c r="BU28" s="372"/>
      <c r="BV28" s="370">
        <v>1910086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9</v>
      </c>
      <c r="M29" s="459"/>
      <c r="N29" s="459"/>
      <c r="O29" s="459"/>
      <c r="P29" s="501"/>
      <c r="Q29" s="458">
        <v>2400</v>
      </c>
      <c r="R29" s="459"/>
      <c r="S29" s="459"/>
      <c r="T29" s="459"/>
      <c r="U29" s="459"/>
      <c r="V29" s="501"/>
      <c r="W29" s="556"/>
      <c r="X29" s="557"/>
      <c r="Y29" s="558"/>
      <c r="Z29" s="457" t="s">
        <v>177</v>
      </c>
      <c r="AA29" s="437"/>
      <c r="AB29" s="437"/>
      <c r="AC29" s="437"/>
      <c r="AD29" s="437"/>
      <c r="AE29" s="437"/>
      <c r="AF29" s="437"/>
      <c r="AG29" s="438"/>
      <c r="AH29" s="458">
        <v>105</v>
      </c>
      <c r="AI29" s="459"/>
      <c r="AJ29" s="459"/>
      <c r="AK29" s="459"/>
      <c r="AL29" s="501"/>
      <c r="AM29" s="458">
        <v>314595</v>
      </c>
      <c r="AN29" s="459"/>
      <c r="AO29" s="459"/>
      <c r="AP29" s="459"/>
      <c r="AQ29" s="459"/>
      <c r="AR29" s="501"/>
      <c r="AS29" s="458">
        <v>2996</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599855</v>
      </c>
      <c r="BO29" s="408"/>
      <c r="BP29" s="408"/>
      <c r="BQ29" s="408"/>
      <c r="BR29" s="408"/>
      <c r="BS29" s="408"/>
      <c r="BT29" s="408"/>
      <c r="BU29" s="409"/>
      <c r="BV29" s="407">
        <v>644857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5338754</v>
      </c>
      <c r="BO30" s="527"/>
      <c r="BP30" s="527"/>
      <c r="BQ30" s="527"/>
      <c r="BR30" s="527"/>
      <c r="BS30" s="527"/>
      <c r="BT30" s="527"/>
      <c r="BU30" s="528"/>
      <c r="BV30" s="526">
        <v>4294791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公共下水道事業会計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6</v>
      </c>
      <c r="BX34" s="597"/>
      <c r="BY34" s="598" t="str">
        <f>IF('各会計、関係団体の財政状況及び健全化判断比率'!B68="","",'各会計、関係団体の財政状況及び健全化判断比率'!B68)</f>
        <v>館林衛生施設組合</v>
      </c>
      <c r="BZ34" s="598"/>
      <c r="CA34" s="598"/>
      <c r="CB34" s="598"/>
      <c r="CC34" s="598"/>
      <c r="CD34" s="598"/>
      <c r="CE34" s="598"/>
      <c r="CF34" s="598"/>
      <c r="CG34" s="598"/>
      <c r="CH34" s="598"/>
      <c r="CI34" s="598"/>
      <c r="CJ34" s="598"/>
      <c r="CK34" s="598"/>
      <c r="CL34" s="598"/>
      <c r="CM34" s="598"/>
      <c r="CN34" s="169"/>
      <c r="CO34" s="597">
        <f>IF(CQ34="","",MAX(C34:D43,U34:V43,AM34:AN43,BE34:BF43,BW34:BX43)+1)</f>
        <v>16</v>
      </c>
      <c r="CP34" s="597"/>
      <c r="CQ34" s="598" t="str">
        <f>IF('各会計、関係団体の財政状況及び健全化判断比率'!BS7="","",'各会計、関係団体の財政状況及び健全化判断比率'!BS7)</f>
        <v>西邑楽土地開発公社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v>
      </c>
      <c r="DH34" s="599"/>
      <c r="DI34" s="196"/>
    </row>
    <row r="35" spans="1:113" ht="32.25"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7</v>
      </c>
      <c r="BX35" s="597"/>
      <c r="BY35" s="598" t="str">
        <f>IF('各会計、関係団体の財政状況及び健全化判断比率'!B69="","",'各会計、関係団体の財政状況及び健全化判断比率'!B69)</f>
        <v>館林地区消防組合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8</v>
      </c>
      <c r="BX36" s="597"/>
      <c r="BY36" s="598" t="str">
        <f>IF('各会計、関係団体の財政状況及び健全化判断比率'!B70="","",'各会計、関係団体の財政状況及び健全化判断比率'!B70)</f>
        <v>群馬県後期高齢者医療広域連合（一般会計）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9</v>
      </c>
      <c r="BX37" s="597"/>
      <c r="BY37" s="598" t="str">
        <f>IF('各会計、関係団体の財政状況及び健全化判断比率'!B71="","",'各会計、関係団体の財政状況及び健全化判断比率'!B71)</f>
        <v>群馬県後期高齢者医療広域連合（後期高齢者医療特別会計）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10</v>
      </c>
      <c r="BX38" s="597"/>
      <c r="BY38" s="598" t="str">
        <f>IF('各会計、関係団体の財政状況及び健全化判断比率'!B72="","",'各会計、関係団体の財政状況及び健全化判断比率'!B72)</f>
        <v>群馬県市町村会館管理組合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11</v>
      </c>
      <c r="BX39" s="597"/>
      <c r="BY39" s="598" t="str">
        <f>IF('各会計、関係団体の財政状況及び健全化判断比率'!B73="","",'各会計、関係団体の財政状況及び健全化判断比率'!B73)</f>
        <v>群馬県市町村総合事務組合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12</v>
      </c>
      <c r="BX40" s="597"/>
      <c r="BY40" s="598" t="str">
        <f>IF('各会計、関係団体の財政状況及び健全化判断比率'!B74="","",'各会計、関係団体の財政状況及び健全化判断比率'!B74)</f>
        <v>群馬東部水道企業団</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13</v>
      </c>
      <c r="BX41" s="597"/>
      <c r="BY41" s="598" t="str">
        <f>IF('各会計、関係団体の財政状況及び健全化判断比率'!B75="","",'各会計、関係団体の財政状況及び健全化判断比率'!B75)</f>
        <v>太田市外三町広域清掃組合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14</v>
      </c>
      <c r="BX42" s="597"/>
      <c r="BY42" s="598" t="str">
        <f>IF('各会計、関係団体の財政状況及び健全化判断比率'!B76="","",'各会計、関係団体の財政状況及び健全化判断比率'!B76)</f>
        <v>大泉町外二町環境衛生施設組合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f t="shared" si="2"/>
        <v>15</v>
      </c>
      <c r="BX43" s="597"/>
      <c r="BY43" s="598" t="str">
        <f>IF('各会計、関係団体の財政状況及び健全化判断比率'!B77="","",'各会計、関係団体の財政状況及び健全化判断比率'!B77)</f>
        <v>邑楽館林医療企業団</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ukTVwWvpYT3Q0R8+A59/zzfm0jjKlz1QhD0sA58S/9tqJvePlNK0nIrIYsBDLdiKML4WNN8TBOksII7EDnT+HA==" saltValue="pQN7VWlaVCVXg2h4bkBMF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2">
      <c r="A34" s="22"/>
      <c r="B34" s="31"/>
      <c r="C34" s="1151" t="s">
        <v>529</v>
      </c>
      <c r="D34" s="1151"/>
      <c r="E34" s="1152"/>
      <c r="F34" s="32">
        <v>10.93</v>
      </c>
      <c r="G34" s="33">
        <v>23.28</v>
      </c>
      <c r="H34" s="33">
        <v>16.09</v>
      </c>
      <c r="I34" s="33">
        <v>14.16</v>
      </c>
      <c r="J34" s="34">
        <v>17.010000000000002</v>
      </c>
      <c r="K34" s="22"/>
      <c r="L34" s="22"/>
      <c r="M34" s="22"/>
      <c r="N34" s="22"/>
      <c r="O34" s="22"/>
      <c r="P34" s="22"/>
    </row>
    <row r="35" spans="1:16" ht="39" customHeight="1" x14ac:dyDescent="0.2">
      <c r="A35" s="22"/>
      <c r="B35" s="35"/>
      <c r="C35" s="1145" t="s">
        <v>530</v>
      </c>
      <c r="D35" s="1146"/>
      <c r="E35" s="1147"/>
      <c r="F35" s="36" t="s">
        <v>485</v>
      </c>
      <c r="G35" s="37" t="s">
        <v>485</v>
      </c>
      <c r="H35" s="37" t="s">
        <v>485</v>
      </c>
      <c r="I35" s="37" t="s">
        <v>485</v>
      </c>
      <c r="J35" s="38">
        <v>1.4</v>
      </c>
      <c r="K35" s="22"/>
      <c r="L35" s="22"/>
      <c r="M35" s="22"/>
      <c r="N35" s="22"/>
      <c r="O35" s="22"/>
      <c r="P35" s="22"/>
    </row>
    <row r="36" spans="1:16" ht="39" customHeight="1" x14ac:dyDescent="0.2">
      <c r="A36" s="22"/>
      <c r="B36" s="35"/>
      <c r="C36" s="1145" t="s">
        <v>531</v>
      </c>
      <c r="D36" s="1146"/>
      <c r="E36" s="1147"/>
      <c r="F36" s="36">
        <v>1.49</v>
      </c>
      <c r="G36" s="37">
        <v>1.0900000000000001</v>
      </c>
      <c r="H36" s="37">
        <v>0.94</v>
      </c>
      <c r="I36" s="37">
        <v>0.85</v>
      </c>
      <c r="J36" s="38">
        <v>0.63</v>
      </c>
      <c r="K36" s="22"/>
      <c r="L36" s="22"/>
      <c r="M36" s="22"/>
      <c r="N36" s="22"/>
      <c r="O36" s="22"/>
      <c r="P36" s="22"/>
    </row>
    <row r="37" spans="1:16" ht="39" customHeight="1" x14ac:dyDescent="0.2">
      <c r="A37" s="22"/>
      <c r="B37" s="35"/>
      <c r="C37" s="1145" t="s">
        <v>532</v>
      </c>
      <c r="D37" s="1146"/>
      <c r="E37" s="1147"/>
      <c r="F37" s="36">
        <v>2.2000000000000002</v>
      </c>
      <c r="G37" s="37">
        <v>1.59</v>
      </c>
      <c r="H37" s="37">
        <v>1.72</v>
      </c>
      <c r="I37" s="37">
        <v>0.56999999999999995</v>
      </c>
      <c r="J37" s="38">
        <v>0.49</v>
      </c>
      <c r="K37" s="22"/>
      <c r="L37" s="22"/>
      <c r="M37" s="22"/>
      <c r="N37" s="22"/>
      <c r="O37" s="22"/>
      <c r="P37" s="22"/>
    </row>
    <row r="38" spans="1:16" ht="39" customHeight="1" x14ac:dyDescent="0.2">
      <c r="A38" s="22"/>
      <c r="B38" s="35"/>
      <c r="C38" s="1145" t="s">
        <v>533</v>
      </c>
      <c r="D38" s="1146"/>
      <c r="E38" s="1147"/>
      <c r="F38" s="36">
        <v>0.08</v>
      </c>
      <c r="G38" s="37">
        <v>0.06</v>
      </c>
      <c r="H38" s="37">
        <v>7.0000000000000007E-2</v>
      </c>
      <c r="I38" s="37">
        <v>7.0000000000000007E-2</v>
      </c>
      <c r="J38" s="38">
        <v>7.0000000000000007E-2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534</v>
      </c>
      <c r="D42" s="1146"/>
      <c r="E42" s="1147"/>
      <c r="F42" s="36" t="s">
        <v>485</v>
      </c>
      <c r="G42" s="37" t="s">
        <v>485</v>
      </c>
      <c r="H42" s="37" t="s">
        <v>485</v>
      </c>
      <c r="I42" s="37" t="s">
        <v>485</v>
      </c>
      <c r="J42" s="38" t="s">
        <v>485</v>
      </c>
      <c r="K42" s="22"/>
      <c r="L42" s="22"/>
      <c r="M42" s="22"/>
      <c r="N42" s="22"/>
      <c r="O42" s="22"/>
      <c r="P42" s="22"/>
    </row>
    <row r="43" spans="1:16" ht="39" customHeight="1" thickBot="1" x14ac:dyDescent="0.25">
      <c r="A43" s="22"/>
      <c r="B43" s="40"/>
      <c r="C43" s="1148" t="s">
        <v>535</v>
      </c>
      <c r="D43" s="1149"/>
      <c r="E43" s="1150"/>
      <c r="F43" s="41">
        <v>0.24</v>
      </c>
      <c r="G43" s="42">
        <v>0.09</v>
      </c>
      <c r="H43" s="42">
        <v>0.19</v>
      </c>
      <c r="I43" s="42">
        <v>1</v>
      </c>
      <c r="J43" s="43" t="s">
        <v>485</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2XHGLSlQdMBfcKoiO8IEkgRaOAR5CmXXeXYa8u7s4s6fHWsWNlvF1/0lSsnyKL14ApohUvSlR9ONTY7Tn4/vWw==" saltValue="OMbhqg03vqeBrCMIT4bvU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330</v>
      </c>
      <c r="L45" s="60">
        <v>346</v>
      </c>
      <c r="M45" s="60">
        <v>418</v>
      </c>
      <c r="N45" s="60">
        <v>380</v>
      </c>
      <c r="O45" s="61">
        <v>369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2">
      <c r="A48" s="48"/>
      <c r="B48" s="1155"/>
      <c r="C48" s="1156"/>
      <c r="D48" s="62"/>
      <c r="E48" s="1161" t="s">
        <v>13</v>
      </c>
      <c r="F48" s="1161"/>
      <c r="G48" s="1161"/>
      <c r="H48" s="1161"/>
      <c r="I48" s="1161"/>
      <c r="J48" s="1162"/>
      <c r="K48" s="63">
        <v>100</v>
      </c>
      <c r="L48" s="64">
        <v>102</v>
      </c>
      <c r="M48" s="64">
        <v>105</v>
      </c>
      <c r="N48" s="64">
        <v>105</v>
      </c>
      <c r="O48" s="65">
        <v>102</v>
      </c>
      <c r="P48" s="48"/>
      <c r="Q48" s="48"/>
      <c r="R48" s="48"/>
      <c r="S48" s="48"/>
      <c r="T48" s="48"/>
      <c r="U48" s="48"/>
    </row>
    <row r="49" spans="1:21" ht="30.75" customHeight="1" x14ac:dyDescent="0.2">
      <c r="A49" s="48"/>
      <c r="B49" s="1155"/>
      <c r="C49" s="1156"/>
      <c r="D49" s="62"/>
      <c r="E49" s="1161" t="s">
        <v>14</v>
      </c>
      <c r="F49" s="1161"/>
      <c r="G49" s="1161"/>
      <c r="H49" s="1161"/>
      <c r="I49" s="1161"/>
      <c r="J49" s="1162"/>
      <c r="K49" s="63">
        <v>55</v>
      </c>
      <c r="L49" s="64">
        <v>79</v>
      </c>
      <c r="M49" s="64">
        <v>73</v>
      </c>
      <c r="N49" s="64">
        <v>105</v>
      </c>
      <c r="O49" s="65">
        <v>87</v>
      </c>
      <c r="P49" s="48"/>
      <c r="Q49" s="48"/>
      <c r="R49" s="48"/>
      <c r="S49" s="48"/>
      <c r="T49" s="48"/>
      <c r="U49" s="48"/>
    </row>
    <row r="50" spans="1:21" ht="30.75" customHeight="1" x14ac:dyDescent="0.2">
      <c r="A50" s="48"/>
      <c r="B50" s="1155"/>
      <c r="C50" s="1156"/>
      <c r="D50" s="62"/>
      <c r="E50" s="1161" t="s">
        <v>15</v>
      </c>
      <c r="F50" s="1161"/>
      <c r="G50" s="1161"/>
      <c r="H50" s="1161"/>
      <c r="I50" s="1161"/>
      <c r="J50" s="1162"/>
      <c r="K50" s="63">
        <v>0</v>
      </c>
      <c r="L50" s="64">
        <v>0</v>
      </c>
      <c r="M50" s="64">
        <v>0</v>
      </c>
      <c r="N50" s="64">
        <v>0</v>
      </c>
      <c r="O50" s="65">
        <v>0</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352</v>
      </c>
      <c r="L52" s="64">
        <v>371</v>
      </c>
      <c r="M52" s="64">
        <v>379</v>
      </c>
      <c r="N52" s="64">
        <v>403</v>
      </c>
      <c r="O52" s="65">
        <v>404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133</v>
      </c>
      <c r="L53" s="69">
        <v>156</v>
      </c>
      <c r="M53" s="69">
        <v>217</v>
      </c>
      <c r="N53" s="69">
        <v>187</v>
      </c>
      <c r="O53" s="70">
        <v>154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EAAw5kz2SQHb9OwvMzbjPFkgdHkz3wDdrBakt1IufnsIPrN3j+EpPZ8F0I7gtQmz8GdOMYOvIwSdLfcXvt7Ow==" saltValue="llhFz0NY2vumFfar2sgr7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523</v>
      </c>
      <c r="J40" s="103" t="s">
        <v>524</v>
      </c>
      <c r="K40" s="103" t="s">
        <v>525</v>
      </c>
      <c r="L40" s="103" t="s">
        <v>526</v>
      </c>
      <c r="M40" s="104" t="s">
        <v>527</v>
      </c>
    </row>
    <row r="41" spans="2:13" ht="27.75" customHeight="1" x14ac:dyDescent="0.2">
      <c r="B41" s="1184" t="s">
        <v>30</v>
      </c>
      <c r="C41" s="1185"/>
      <c r="D41" s="105"/>
      <c r="E41" s="1190" t="s">
        <v>31</v>
      </c>
      <c r="F41" s="1190"/>
      <c r="G41" s="1190"/>
      <c r="H41" s="1191"/>
      <c r="I41" s="343">
        <v>3554</v>
      </c>
      <c r="J41" s="344">
        <v>3787</v>
      </c>
      <c r="K41" s="344">
        <v>3498</v>
      </c>
      <c r="L41" s="344">
        <v>3205</v>
      </c>
      <c r="M41" s="345">
        <v>3037</v>
      </c>
    </row>
    <row r="42" spans="2:13" ht="27.75" customHeight="1" x14ac:dyDescent="0.2">
      <c r="B42" s="1186"/>
      <c r="C42" s="1187"/>
      <c r="D42" s="106"/>
      <c r="E42" s="1192" t="s">
        <v>32</v>
      </c>
      <c r="F42" s="1192"/>
      <c r="G42" s="1192"/>
      <c r="H42" s="1193"/>
      <c r="I42" s="346" t="s">
        <v>485</v>
      </c>
      <c r="J42" s="347" t="s">
        <v>485</v>
      </c>
      <c r="K42" s="347" t="s">
        <v>485</v>
      </c>
      <c r="L42" s="347" t="s">
        <v>485</v>
      </c>
      <c r="M42" s="348" t="s">
        <v>485</v>
      </c>
    </row>
    <row r="43" spans="2:13" ht="27.75" customHeight="1" x14ac:dyDescent="0.2">
      <c r="B43" s="1186"/>
      <c r="C43" s="1187"/>
      <c r="D43" s="106"/>
      <c r="E43" s="1192" t="s">
        <v>33</v>
      </c>
      <c r="F43" s="1192"/>
      <c r="G43" s="1192"/>
      <c r="H43" s="1193"/>
      <c r="I43" s="346">
        <v>1032</v>
      </c>
      <c r="J43" s="347">
        <v>1020</v>
      </c>
      <c r="K43" s="347">
        <v>997</v>
      </c>
      <c r="L43" s="347">
        <v>957</v>
      </c>
      <c r="M43" s="348">
        <v>914</v>
      </c>
    </row>
    <row r="44" spans="2:13" ht="27.75" customHeight="1" x14ac:dyDescent="0.2">
      <c r="B44" s="1186"/>
      <c r="C44" s="1187"/>
      <c r="D44" s="106"/>
      <c r="E44" s="1192" t="s">
        <v>34</v>
      </c>
      <c r="F44" s="1192"/>
      <c r="G44" s="1192"/>
      <c r="H44" s="1193"/>
      <c r="I44" s="346">
        <v>1401</v>
      </c>
      <c r="J44" s="347">
        <v>1369</v>
      </c>
      <c r="K44" s="347">
        <v>1436</v>
      </c>
      <c r="L44" s="347">
        <v>1386</v>
      </c>
      <c r="M44" s="348">
        <v>1370</v>
      </c>
    </row>
    <row r="45" spans="2:13" ht="27.75" customHeight="1" x14ac:dyDescent="0.2">
      <c r="B45" s="1186"/>
      <c r="C45" s="1187"/>
      <c r="D45" s="106"/>
      <c r="E45" s="1192" t="s">
        <v>35</v>
      </c>
      <c r="F45" s="1192"/>
      <c r="G45" s="1192"/>
      <c r="H45" s="1193"/>
      <c r="I45" s="346">
        <v>701</v>
      </c>
      <c r="J45" s="347">
        <v>682</v>
      </c>
      <c r="K45" s="347">
        <v>689</v>
      </c>
      <c r="L45" s="347">
        <v>698</v>
      </c>
      <c r="M45" s="348">
        <v>666</v>
      </c>
    </row>
    <row r="46" spans="2:13" ht="27.75" customHeight="1" x14ac:dyDescent="0.2">
      <c r="B46" s="1186"/>
      <c r="C46" s="1187"/>
      <c r="D46" s="107"/>
      <c r="E46" s="1192" t="s">
        <v>36</v>
      </c>
      <c r="F46" s="1192"/>
      <c r="G46" s="1192"/>
      <c r="H46" s="1193"/>
      <c r="I46" s="346" t="s">
        <v>485</v>
      </c>
      <c r="J46" s="347" t="s">
        <v>485</v>
      </c>
      <c r="K46" s="347" t="s">
        <v>485</v>
      </c>
      <c r="L46" s="347" t="s">
        <v>485</v>
      </c>
      <c r="M46" s="348" t="s">
        <v>485</v>
      </c>
    </row>
    <row r="47" spans="2:13" ht="27.75" customHeight="1" x14ac:dyDescent="0.2">
      <c r="B47" s="1186"/>
      <c r="C47" s="1187"/>
      <c r="D47" s="108"/>
      <c r="E47" s="1194" t="s">
        <v>37</v>
      </c>
      <c r="F47" s="1195"/>
      <c r="G47" s="1195"/>
      <c r="H47" s="1196"/>
      <c r="I47" s="346" t="s">
        <v>485</v>
      </c>
      <c r="J47" s="347" t="s">
        <v>485</v>
      </c>
      <c r="K47" s="347" t="s">
        <v>485</v>
      </c>
      <c r="L47" s="347" t="s">
        <v>485</v>
      </c>
      <c r="M47" s="348" t="s">
        <v>485</v>
      </c>
    </row>
    <row r="48" spans="2:13" ht="27.75" customHeight="1" x14ac:dyDescent="0.2">
      <c r="B48" s="1186"/>
      <c r="C48" s="1187"/>
      <c r="D48" s="106"/>
      <c r="E48" s="1192" t="s">
        <v>38</v>
      </c>
      <c r="F48" s="1192"/>
      <c r="G48" s="1192"/>
      <c r="H48" s="1193"/>
      <c r="I48" s="346" t="s">
        <v>485</v>
      </c>
      <c r="J48" s="347" t="s">
        <v>485</v>
      </c>
      <c r="K48" s="347" t="s">
        <v>485</v>
      </c>
      <c r="L48" s="347" t="s">
        <v>485</v>
      </c>
      <c r="M48" s="348" t="s">
        <v>485</v>
      </c>
    </row>
    <row r="49" spans="2:13" ht="27.75" customHeight="1" x14ac:dyDescent="0.2">
      <c r="B49" s="1188"/>
      <c r="C49" s="1189"/>
      <c r="D49" s="106"/>
      <c r="E49" s="1192" t="s">
        <v>39</v>
      </c>
      <c r="F49" s="1192"/>
      <c r="G49" s="1192"/>
      <c r="H49" s="1193"/>
      <c r="I49" s="346" t="s">
        <v>485</v>
      </c>
      <c r="J49" s="347" t="s">
        <v>485</v>
      </c>
      <c r="K49" s="347" t="s">
        <v>485</v>
      </c>
      <c r="L49" s="347" t="s">
        <v>485</v>
      </c>
      <c r="M49" s="348" t="s">
        <v>485</v>
      </c>
    </row>
    <row r="50" spans="2:13" ht="27.75" customHeight="1" x14ac:dyDescent="0.2">
      <c r="B50" s="1197" t="s">
        <v>40</v>
      </c>
      <c r="C50" s="1198"/>
      <c r="D50" s="109"/>
      <c r="E50" s="1192" t="s">
        <v>41</v>
      </c>
      <c r="F50" s="1192"/>
      <c r="G50" s="1192"/>
      <c r="H50" s="1193"/>
      <c r="I50" s="346">
        <v>2666</v>
      </c>
      <c r="J50" s="347">
        <v>3916</v>
      </c>
      <c r="K50" s="347">
        <v>5899</v>
      </c>
      <c r="L50" s="347">
        <v>7312</v>
      </c>
      <c r="M50" s="348">
        <v>8502</v>
      </c>
    </row>
    <row r="51" spans="2:13" ht="27.75" customHeight="1" x14ac:dyDescent="0.2">
      <c r="B51" s="1186"/>
      <c r="C51" s="1187"/>
      <c r="D51" s="106"/>
      <c r="E51" s="1192" t="s">
        <v>42</v>
      </c>
      <c r="F51" s="1192"/>
      <c r="G51" s="1192"/>
      <c r="H51" s="1193"/>
      <c r="I51" s="346">
        <v>487</v>
      </c>
      <c r="J51" s="347">
        <v>496</v>
      </c>
      <c r="K51" s="347">
        <v>526</v>
      </c>
      <c r="L51" s="347">
        <v>985</v>
      </c>
      <c r="M51" s="348">
        <v>478</v>
      </c>
    </row>
    <row r="52" spans="2:13" ht="27.75" customHeight="1" x14ac:dyDescent="0.2">
      <c r="B52" s="1188"/>
      <c r="C52" s="1189"/>
      <c r="D52" s="106"/>
      <c r="E52" s="1192" t="s">
        <v>43</v>
      </c>
      <c r="F52" s="1192"/>
      <c r="G52" s="1192"/>
      <c r="H52" s="1193"/>
      <c r="I52" s="346">
        <v>4416</v>
      </c>
      <c r="J52" s="347">
        <v>4499</v>
      </c>
      <c r="K52" s="347">
        <v>4391</v>
      </c>
      <c r="L52" s="347">
        <v>4148</v>
      </c>
      <c r="M52" s="348">
        <v>4080</v>
      </c>
    </row>
    <row r="53" spans="2:13" ht="27.75" customHeight="1" thickBot="1" x14ac:dyDescent="0.25">
      <c r="B53" s="1199" t="s">
        <v>19</v>
      </c>
      <c r="C53" s="1200"/>
      <c r="D53" s="110"/>
      <c r="E53" s="1201" t="s">
        <v>44</v>
      </c>
      <c r="F53" s="1201"/>
      <c r="G53" s="1201"/>
      <c r="H53" s="1202"/>
      <c r="I53" s="349">
        <v>-882</v>
      </c>
      <c r="J53" s="350">
        <v>-2053</v>
      </c>
      <c r="K53" s="350">
        <v>-4197</v>
      </c>
      <c r="L53" s="350">
        <v>-6198</v>
      </c>
      <c r="M53" s="351">
        <v>-7072</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Dkbp7wX3/WzdWM9YnPBhzpIQqLkfc9cxfsVkrxP6973lS1jm3A3Oc1F9zsZPiehpMSu/T1ji9JOB2/ToI+8AxA==" saltValue="hM/D1P+7LfHziHm3KECXE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525</v>
      </c>
      <c r="G54" s="119" t="s">
        <v>526</v>
      </c>
      <c r="H54" s="120" t="s">
        <v>527</v>
      </c>
    </row>
    <row r="55" spans="2:8" ht="52.5" customHeight="1" x14ac:dyDescent="0.2">
      <c r="B55" s="121"/>
      <c r="C55" s="1211" t="s">
        <v>46</v>
      </c>
      <c r="D55" s="1211"/>
      <c r="E55" s="1212"/>
      <c r="F55" s="352">
        <v>1864</v>
      </c>
      <c r="G55" s="352">
        <v>1910</v>
      </c>
      <c r="H55" s="353">
        <v>2079</v>
      </c>
    </row>
    <row r="56" spans="2:8" ht="52.5" customHeight="1" x14ac:dyDescent="0.2">
      <c r="B56" s="122"/>
      <c r="C56" s="1213" t="s">
        <v>47</v>
      </c>
      <c r="D56" s="1213"/>
      <c r="E56" s="1214"/>
      <c r="F56" s="354">
        <v>472</v>
      </c>
      <c r="G56" s="354">
        <v>645</v>
      </c>
      <c r="H56" s="355">
        <v>600</v>
      </c>
    </row>
    <row r="57" spans="2:8" ht="53.25" customHeight="1" x14ac:dyDescent="0.2">
      <c r="B57" s="122"/>
      <c r="C57" s="1215" t="s">
        <v>48</v>
      </c>
      <c r="D57" s="1215"/>
      <c r="E57" s="1216"/>
      <c r="F57" s="356">
        <v>3134</v>
      </c>
      <c r="G57" s="356">
        <v>4295</v>
      </c>
      <c r="H57" s="357">
        <v>5339</v>
      </c>
    </row>
    <row r="58" spans="2:8" ht="45.75" customHeight="1" x14ac:dyDescent="0.2">
      <c r="B58" s="123"/>
      <c r="C58" s="1203" t="s">
        <v>556</v>
      </c>
      <c r="D58" s="1204"/>
      <c r="E58" s="1205"/>
      <c r="F58" s="358">
        <v>1502</v>
      </c>
      <c r="G58" s="358">
        <v>2507</v>
      </c>
      <c r="H58" s="359">
        <v>2975</v>
      </c>
    </row>
    <row r="59" spans="2:8" ht="45.75" customHeight="1" x14ac:dyDescent="0.2">
      <c r="B59" s="123"/>
      <c r="C59" s="1203" t="s">
        <v>555</v>
      </c>
      <c r="D59" s="1204"/>
      <c r="E59" s="1205"/>
      <c r="F59" s="358">
        <v>0</v>
      </c>
      <c r="G59" s="358">
        <v>50</v>
      </c>
      <c r="H59" s="359">
        <v>150</v>
      </c>
    </row>
    <row r="60" spans="2:8" ht="45.75" customHeight="1" x14ac:dyDescent="0.2">
      <c r="B60" s="123"/>
      <c r="C60" s="1203" t="s">
        <v>557</v>
      </c>
      <c r="D60" s="1204"/>
      <c r="E60" s="1205"/>
      <c r="F60" s="358">
        <v>783</v>
      </c>
      <c r="G60" s="358">
        <v>786</v>
      </c>
      <c r="H60" s="359">
        <v>988</v>
      </c>
    </row>
    <row r="61" spans="2:8" ht="45.75" customHeight="1" x14ac:dyDescent="0.2">
      <c r="B61" s="123"/>
      <c r="C61" s="1203" t="s">
        <v>558</v>
      </c>
      <c r="D61" s="1204"/>
      <c r="E61" s="1205"/>
      <c r="F61" s="358">
        <v>124</v>
      </c>
      <c r="G61" s="358">
        <v>124</v>
      </c>
      <c r="H61" s="359">
        <v>124</v>
      </c>
    </row>
    <row r="62" spans="2:8" ht="45.75" customHeight="1" thickBot="1" x14ac:dyDescent="0.25">
      <c r="B62" s="124"/>
      <c r="C62" s="1206" t="s">
        <v>559</v>
      </c>
      <c r="D62" s="1207"/>
      <c r="E62" s="1208"/>
      <c r="F62" s="360">
        <v>695</v>
      </c>
      <c r="G62" s="360">
        <v>796</v>
      </c>
      <c r="H62" s="361">
        <v>1069</v>
      </c>
    </row>
    <row r="63" spans="2:8" ht="52.5" customHeight="1" thickBot="1" x14ac:dyDescent="0.25">
      <c r="B63" s="125"/>
      <c r="C63" s="1209" t="s">
        <v>49</v>
      </c>
      <c r="D63" s="1209"/>
      <c r="E63" s="1210"/>
      <c r="F63" s="362">
        <v>5470</v>
      </c>
      <c r="G63" s="362">
        <v>6850</v>
      </c>
      <c r="H63" s="363">
        <v>8017</v>
      </c>
    </row>
    <row r="64" spans="2:8" ht="13.2" x14ac:dyDescent="0.2"/>
  </sheetData>
  <sheetProtection algorithmName="SHA-512" hashValue="RzcA8fZVU0UsJ6BErpnY6TS7fAEq0pm/NdahgSUWWE2HsNZ3K8eT4tgl35uF9Gez/v9NQm+2WHuDlPz3S3ucvg==" saltValue="nUl7UOxqwXm4NE8xF68J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522</v>
      </c>
      <c r="G2" s="139"/>
      <c r="H2" s="140"/>
    </row>
    <row r="3" spans="1:8" x14ac:dyDescent="0.2">
      <c r="A3" s="136" t="s">
        <v>515</v>
      </c>
      <c r="B3" s="141"/>
      <c r="C3" s="142"/>
      <c r="D3" s="143">
        <v>40781</v>
      </c>
      <c r="E3" s="144"/>
      <c r="F3" s="145">
        <v>94796</v>
      </c>
      <c r="G3" s="146"/>
      <c r="H3" s="147"/>
    </row>
    <row r="4" spans="1:8" x14ac:dyDescent="0.2">
      <c r="A4" s="148"/>
      <c r="B4" s="149"/>
      <c r="C4" s="150"/>
      <c r="D4" s="151">
        <v>32290</v>
      </c>
      <c r="E4" s="152"/>
      <c r="F4" s="153">
        <v>55781</v>
      </c>
      <c r="G4" s="154"/>
      <c r="H4" s="155"/>
    </row>
    <row r="5" spans="1:8" x14ac:dyDescent="0.2">
      <c r="A5" s="136" t="s">
        <v>517</v>
      </c>
      <c r="B5" s="141"/>
      <c r="C5" s="142"/>
      <c r="D5" s="143">
        <v>62291</v>
      </c>
      <c r="E5" s="144"/>
      <c r="F5" s="145">
        <v>85942</v>
      </c>
      <c r="G5" s="146"/>
      <c r="H5" s="147"/>
    </row>
    <row r="6" spans="1:8" x14ac:dyDescent="0.2">
      <c r="A6" s="148"/>
      <c r="B6" s="149"/>
      <c r="C6" s="150"/>
      <c r="D6" s="151">
        <v>52703</v>
      </c>
      <c r="E6" s="152"/>
      <c r="F6" s="153">
        <v>48630</v>
      </c>
      <c r="G6" s="154"/>
      <c r="H6" s="155"/>
    </row>
    <row r="7" spans="1:8" x14ac:dyDescent="0.2">
      <c r="A7" s="136" t="s">
        <v>518</v>
      </c>
      <c r="B7" s="141"/>
      <c r="C7" s="142"/>
      <c r="D7" s="143">
        <v>27796</v>
      </c>
      <c r="E7" s="144"/>
      <c r="F7" s="145">
        <v>95007</v>
      </c>
      <c r="G7" s="146"/>
      <c r="H7" s="147"/>
    </row>
    <row r="8" spans="1:8" x14ac:dyDescent="0.2">
      <c r="A8" s="148"/>
      <c r="B8" s="149"/>
      <c r="C8" s="150"/>
      <c r="D8" s="151">
        <v>21896</v>
      </c>
      <c r="E8" s="152"/>
      <c r="F8" s="153">
        <v>48509</v>
      </c>
      <c r="G8" s="154"/>
      <c r="H8" s="155"/>
    </row>
    <row r="9" spans="1:8" x14ac:dyDescent="0.2">
      <c r="A9" s="136" t="s">
        <v>519</v>
      </c>
      <c r="B9" s="141"/>
      <c r="C9" s="142"/>
      <c r="D9" s="143">
        <v>23117</v>
      </c>
      <c r="E9" s="144"/>
      <c r="F9" s="145">
        <v>98176</v>
      </c>
      <c r="G9" s="146"/>
      <c r="H9" s="147"/>
    </row>
    <row r="10" spans="1:8" x14ac:dyDescent="0.2">
      <c r="A10" s="148"/>
      <c r="B10" s="149"/>
      <c r="C10" s="150"/>
      <c r="D10" s="151">
        <v>17399</v>
      </c>
      <c r="E10" s="152"/>
      <c r="F10" s="153">
        <v>58489</v>
      </c>
      <c r="G10" s="154"/>
      <c r="H10" s="155"/>
    </row>
    <row r="11" spans="1:8" x14ac:dyDescent="0.2">
      <c r="A11" s="136" t="s">
        <v>520</v>
      </c>
      <c r="B11" s="141"/>
      <c r="C11" s="142"/>
      <c r="D11" s="143">
        <v>51414</v>
      </c>
      <c r="E11" s="144"/>
      <c r="F11" s="145">
        <v>119283</v>
      </c>
      <c r="G11" s="146"/>
      <c r="H11" s="147"/>
    </row>
    <row r="12" spans="1:8" x14ac:dyDescent="0.2">
      <c r="A12" s="148"/>
      <c r="B12" s="149"/>
      <c r="C12" s="156"/>
      <c r="D12" s="151">
        <v>34586</v>
      </c>
      <c r="E12" s="152"/>
      <c r="F12" s="153">
        <v>64747</v>
      </c>
      <c r="G12" s="154"/>
      <c r="H12" s="155"/>
    </row>
    <row r="13" spans="1:8" x14ac:dyDescent="0.2">
      <c r="A13" s="136"/>
      <c r="B13" s="141"/>
      <c r="C13" s="157"/>
      <c r="D13" s="158">
        <v>41080</v>
      </c>
      <c r="E13" s="159"/>
      <c r="F13" s="160">
        <v>98641</v>
      </c>
      <c r="G13" s="161"/>
      <c r="H13" s="147"/>
    </row>
    <row r="14" spans="1:8" x14ac:dyDescent="0.2">
      <c r="A14" s="148"/>
      <c r="B14" s="149"/>
      <c r="C14" s="150"/>
      <c r="D14" s="151">
        <v>31775</v>
      </c>
      <c r="E14" s="152"/>
      <c r="F14" s="153">
        <v>55231</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10.94</v>
      </c>
      <c r="C19" s="162">
        <f>ROUND(VALUE(SUBSTITUTE(実質収支比率等に係る経年分析!G$48,"▲","-")),2)</f>
        <v>23.29</v>
      </c>
      <c r="D19" s="162">
        <f>ROUND(VALUE(SUBSTITUTE(実質収支比率等に係る経年分析!H$48,"▲","-")),2)</f>
        <v>16.09</v>
      </c>
      <c r="E19" s="162">
        <f>ROUND(VALUE(SUBSTITUTE(実質収支比率等に係る経年分析!I$48,"▲","-")),2)</f>
        <v>14.16</v>
      </c>
      <c r="F19" s="162">
        <f>ROUND(VALUE(SUBSTITUTE(実質収支比率等に係る経年分析!J$48,"▲","-")),2)</f>
        <v>17.02</v>
      </c>
    </row>
    <row r="20" spans="1:11" x14ac:dyDescent="0.2">
      <c r="A20" s="162" t="s">
        <v>53</v>
      </c>
      <c r="B20" s="162">
        <f>ROUND(VALUE(SUBSTITUTE(実質収支比率等に係る経年分析!F$47,"▲","-")),2)</f>
        <v>37.99</v>
      </c>
      <c r="C20" s="162">
        <f>ROUND(VALUE(SUBSTITUTE(実質収支比率等に係る経年分析!G$47,"▲","-")),2)</f>
        <v>39.58</v>
      </c>
      <c r="D20" s="162">
        <f>ROUND(VALUE(SUBSTITUTE(実質収支比率等に係る経年分析!H$47,"▲","-")),2)</f>
        <v>54.06</v>
      </c>
      <c r="E20" s="162">
        <f>ROUND(VALUE(SUBSTITUTE(実質収支比率等に係る経年分析!I$47,"▲","-")),2)</f>
        <v>54.1</v>
      </c>
      <c r="F20" s="162">
        <f>ROUND(VALUE(SUBSTITUTE(実質収支比率等に係る経年分析!J$47,"▲","-")),2)</f>
        <v>57.37</v>
      </c>
    </row>
    <row r="21" spans="1:11" x14ac:dyDescent="0.2">
      <c r="A21" s="162" t="s">
        <v>54</v>
      </c>
      <c r="B21" s="162">
        <f>IF(ISNUMBER(VALUE(SUBSTITUTE(実質収支比率等に係る経年分析!F$49,"▲","-"))),ROUND(VALUE(SUBSTITUTE(実質収支比率等に係る経年分析!F$49,"▲","-")),2),NA())</f>
        <v>5.26</v>
      </c>
      <c r="C21" s="162">
        <f>IF(ISNUMBER(VALUE(SUBSTITUTE(実質収支比率等に係る経年分析!G$49,"▲","-"))),ROUND(VALUE(SUBSTITUTE(実質収支比率等に係る経年分析!G$49,"▲","-")),2),NA())</f>
        <v>17.41</v>
      </c>
      <c r="D21" s="162">
        <f>IF(ISNUMBER(VALUE(SUBSTITUTE(実質収支比率等に係る経年分析!H$49,"▲","-"))),ROUND(VALUE(SUBSTITUTE(実質収支比率等に係る経年分析!H$49,"▲","-")),2),NA())</f>
        <v>6.14</v>
      </c>
      <c r="E21" s="162">
        <f>IF(ISNUMBER(VALUE(SUBSTITUTE(実質収支比率等に係る経年分析!I$49,"▲","-"))),ROUND(VALUE(SUBSTITUTE(実質収支比率等に係る経年分析!I$49,"▲","-")),2),NA())</f>
        <v>-0.23</v>
      </c>
      <c r="F21" s="162">
        <f>IF(ISNUMBER(VALUE(SUBSTITUTE(実質収支比率等に係る経年分析!J$49,"▲","-"))),ROUND(VALUE(SUBSTITUTE(実質収支比率等に係る経年分析!J$49,"▲","-")),2),NA())</f>
        <v>7.87</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1</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e">
        <f>IF(連結実質赤字比率に係る赤字・黒字の構成分析!C$39="",NA(),連結実質赤字比率に係る赤字・黒字の構成分析!C$39)</f>
        <v>#N/A</v>
      </c>
      <c r="B31" s="163" t="e">
        <f>IF(ROUND(VALUE(SUBSTITUTE(連結実質赤字比率に係る赤字・黒字の構成分析!F$39,"▲", "-")), 2) &lt; 0, ABS(ROUND(VALUE(SUBSTITUTE(連結実質赤字比率に係る赤字・黒字の構成分析!F$39,"▲", "-")), 2)), NA())</f>
        <v>#VALUE!</v>
      </c>
      <c r="C31" s="163" t="e">
        <f>IF(ROUND(VALUE(SUBSTITUTE(連結実質赤字比率に係る赤字・黒字の構成分析!F$39,"▲", "-")), 2) &gt;= 0, ABS(ROUND(VALUE(SUBSTITUTE(連結実質赤字比率に係る赤字・黒字の構成分析!F$39,"▲", "-")), 2)), NA())</f>
        <v>#VALUE!</v>
      </c>
      <c r="D31" s="163" t="e">
        <f>IF(ROUND(VALUE(SUBSTITUTE(連結実質赤字比率に係る赤字・黒字の構成分析!G$39,"▲", "-")), 2) &lt; 0, ABS(ROUND(VALUE(SUBSTITUTE(連結実質赤字比率に係る赤字・黒字の構成分析!G$39,"▲", "-")), 2)), NA())</f>
        <v>#VALUE!</v>
      </c>
      <c r="E31" s="163" t="e">
        <f>IF(ROUND(VALUE(SUBSTITUTE(連結実質赤字比率に係る赤字・黒字の構成分析!G$39,"▲", "-")), 2) &gt;= 0, ABS(ROUND(VALUE(SUBSTITUTE(連結実質赤字比率に係る赤字・黒字の構成分析!G$39,"▲", "-")), 2)), NA())</f>
        <v>#VALUE!</v>
      </c>
      <c r="F31" s="163" t="e">
        <f>IF(ROUND(VALUE(SUBSTITUTE(連結実質赤字比率に係る赤字・黒字の構成分析!H$39,"▲", "-")), 2) &lt; 0, ABS(ROUND(VALUE(SUBSTITUTE(連結実質赤字比率に係る赤字・黒字の構成分析!H$39,"▲", "-")), 2)), NA())</f>
        <v>#VALUE!</v>
      </c>
      <c r="G31" s="163" t="e">
        <f>IF(ROUND(VALUE(SUBSTITUTE(連結実質赤字比率に係る赤字・黒字の構成分析!H$39,"▲", "-")), 2) &gt;= 0, ABS(ROUND(VALUE(SUBSTITUTE(連結実質赤字比率に係る赤字・黒字の構成分析!H$39,"▲", "-")), 2)), NA())</f>
        <v>#VALUE!</v>
      </c>
      <c r="H31" s="163" t="e">
        <f>IF(ROUND(VALUE(SUBSTITUTE(連結実質赤字比率に係る赤字・黒字の構成分析!I$39,"▲", "-")), 2) &lt; 0, ABS(ROUND(VALUE(SUBSTITUTE(連結実質赤字比率に係る赤字・黒字の構成分析!I$39,"▲", "-")), 2)), NA())</f>
        <v>#VALUE!</v>
      </c>
      <c r="I31" s="163" t="e">
        <f>IF(ROUND(VALUE(SUBSTITUTE(連結実質赤字比率に係る赤字・黒字の構成分析!I$39,"▲", "-")), 2) &gt;= 0, ABS(ROUND(VALUE(SUBSTITUTE(連結実質赤字比率に係る赤字・黒字の構成分析!I$39,"▲", "-")), 2)), NA())</f>
        <v>#VALUE!</v>
      </c>
      <c r="J31" s="163" t="e">
        <f>IF(ROUND(VALUE(SUBSTITUTE(連結実質赤字比率に係る赤字・黒字の構成分析!J$39,"▲", "-")), 2) &lt; 0, ABS(ROUND(VALUE(SUBSTITUTE(連結実質赤字比率に係る赤字・黒字の構成分析!J$39,"▲", "-")), 2)), NA())</f>
        <v>#VALUE!</v>
      </c>
      <c r="K31" s="163" t="e">
        <f>IF(ROUND(VALUE(SUBSTITUTE(連結実質赤字比率に係る赤字・黒字の構成分析!J$39,"▲", "-")), 2) &gt;= 0, ABS(ROUND(VALUE(SUBSTITUTE(連結実質赤字比率に係る赤字・黒字の構成分析!J$39,"▲", "-")), 2)), NA())</f>
        <v>#VALUE!</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0.06</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7.0000000000000007E-2</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7.0000000000000007E-2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7.0000000000000007E-2</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2.2000000000000002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1.59</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1.72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0.56999999999999995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0.49</v>
      </c>
    </row>
    <row r="34" spans="1:16" x14ac:dyDescent="0.2">
      <c r="A34" s="163" t="str">
        <f>IF(連結実質赤字比率に係る赤字・黒字の構成分析!C$36="",NA(),連結実質赤字比率に係る赤字・黒字の構成分析!C$36)</f>
        <v>国民健康保険特別会計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1.49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1.0900000000000001</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0.94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0.85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0.63</v>
      </c>
    </row>
    <row r="35" spans="1:16" x14ac:dyDescent="0.2">
      <c r="A35" s="163" t="str">
        <f>IF(連結実質赤字比率に係る赤字・黒字の構成分析!C$35="",NA(),連結実質赤字比率に係る赤字・黒字の構成分析!C$35)</f>
        <v>公共下水道事業会計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10.93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23.28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16.09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14.16</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17.010000000000002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352</v>
      </c>
      <c r="E42" s="164"/>
      <c r="F42" s="164"/>
      <c r="G42" s="164">
        <f>'実質公債費比率（分子）の構造'!L$52</f>
        <v>371</v>
      </c>
      <c r="H42" s="164"/>
      <c r="I42" s="164"/>
      <c r="J42" s="164">
        <f>'実質公債費比率（分子）の構造'!M$52</f>
        <v>379</v>
      </c>
      <c r="K42" s="164"/>
      <c r="L42" s="164"/>
      <c r="M42" s="164">
        <f>'実質公債費比率（分子）の構造'!N$52</f>
        <v>403</v>
      </c>
      <c r="N42" s="164"/>
      <c r="O42" s="164"/>
      <c r="P42" s="164">
        <f>'実質公債費比率（分子）の構造'!O$52</f>
        <v>404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0</v>
      </c>
      <c r="C44" s="164"/>
      <c r="D44" s="164"/>
      <c r="E44" s="164">
        <f>'実質公債費比率（分子）の構造'!L$50</f>
        <v>0</v>
      </c>
      <c r="F44" s="164"/>
      <c r="G44" s="164"/>
      <c r="H44" s="164">
        <f>'実質公債費比率（分子）の構造'!M$50</f>
        <v>0</v>
      </c>
      <c r="I44" s="164"/>
      <c r="J44" s="164"/>
      <c r="K44" s="164">
        <f>'実質公債費比率（分子）の構造'!N$50</f>
        <v>0</v>
      </c>
      <c r="L44" s="164"/>
      <c r="M44" s="164"/>
      <c r="N44" s="164">
        <f>'実質公債費比率（分子）の構造'!O$50</f>
        <v>0</v>
      </c>
      <c r="O44" s="164"/>
      <c r="P44" s="164"/>
    </row>
    <row r="45" spans="1:16" x14ac:dyDescent="0.2">
      <c r="A45" s="164" t="s">
        <v>63</v>
      </c>
      <c r="B45" s="164">
        <f>'実質公債費比率（分子）の構造'!K$49</f>
        <v>55</v>
      </c>
      <c r="C45" s="164"/>
      <c r="D45" s="164"/>
      <c r="E45" s="164">
        <f>'実質公債費比率（分子）の構造'!L$49</f>
        <v>79</v>
      </c>
      <c r="F45" s="164"/>
      <c r="G45" s="164"/>
      <c r="H45" s="164">
        <f>'実質公債費比率（分子）の構造'!M$49</f>
        <v>73</v>
      </c>
      <c r="I45" s="164"/>
      <c r="J45" s="164"/>
      <c r="K45" s="164">
        <f>'実質公債費比率（分子）の構造'!N$49</f>
        <v>105</v>
      </c>
      <c r="L45" s="164"/>
      <c r="M45" s="164"/>
      <c r="N45" s="164">
        <f>'実質公債費比率（分子）の構造'!O$49</f>
        <v>87</v>
      </c>
      <c r="O45" s="164"/>
      <c r="P45" s="164"/>
    </row>
    <row r="46" spans="1:16" x14ac:dyDescent="0.2">
      <c r="A46" s="164" t="s">
        <v>64</v>
      </c>
      <c r="B46" s="164">
        <f>'実質公債費比率（分子）の構造'!K$48</f>
        <v>100</v>
      </c>
      <c r="C46" s="164"/>
      <c r="D46" s="164"/>
      <c r="E46" s="164">
        <f>'実質公債費比率（分子）の構造'!L$48</f>
        <v>102</v>
      </c>
      <c r="F46" s="164"/>
      <c r="G46" s="164"/>
      <c r="H46" s="164">
        <f>'実質公債費比率（分子）の構造'!M$48</f>
        <v>105</v>
      </c>
      <c r="I46" s="164"/>
      <c r="J46" s="164"/>
      <c r="K46" s="164">
        <f>'実質公債費比率（分子）の構造'!N$48</f>
        <v>105</v>
      </c>
      <c r="L46" s="164"/>
      <c r="M46" s="164"/>
      <c r="N46" s="164">
        <f>'実質公債費比率（分子）の構造'!O$48</f>
        <v>102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330</v>
      </c>
      <c r="C49" s="164"/>
      <c r="D49" s="164"/>
      <c r="E49" s="164">
        <f>'実質公債費比率（分子）の構造'!L$45</f>
        <v>346</v>
      </c>
      <c r="F49" s="164"/>
      <c r="G49" s="164"/>
      <c r="H49" s="164">
        <f>'実質公債費比率（分子）の構造'!M$45</f>
        <v>418</v>
      </c>
      <c r="I49" s="164"/>
      <c r="J49" s="164"/>
      <c r="K49" s="164">
        <f>'実質公債費比率（分子）の構造'!N$45</f>
        <v>380</v>
      </c>
      <c r="L49" s="164"/>
      <c r="M49" s="164"/>
      <c r="N49" s="164">
        <f>'実質公債費比率（分子）の構造'!O$45</f>
        <v>369</v>
      </c>
      <c r="O49" s="164"/>
      <c r="P49" s="164"/>
    </row>
    <row r="50" spans="1:16" x14ac:dyDescent="0.2">
      <c r="A50" s="164" t="s">
        <v>67</v>
      </c>
      <c r="B50" s="164" t="e">
        <f>NA()</f>
        <v>#N/A</v>
      </c>
      <c r="C50" s="164">
        <f>IF(ISNUMBER('実質公債費比率（分子）の構造'!K$53),'実質公債費比率（分子）の構造'!K$53,NA())</f>
        <v>133</v>
      </c>
      <c r="D50" s="164" t="e">
        <f>NA()</f>
        <v>#N/A</v>
      </c>
      <c r="E50" s="164" t="e">
        <f>NA()</f>
        <v>#N/A</v>
      </c>
      <c r="F50" s="164">
        <f>IF(ISNUMBER('実質公債費比率（分子）の構造'!L$53),'実質公債費比率（分子）の構造'!L$53,NA())</f>
        <v>156</v>
      </c>
      <c r="G50" s="164" t="e">
        <f>NA()</f>
        <v>#N/A</v>
      </c>
      <c r="H50" s="164" t="e">
        <f>NA()</f>
        <v>#N/A</v>
      </c>
      <c r="I50" s="164">
        <f>IF(ISNUMBER('実質公債費比率（分子）の構造'!M$53),'実質公債費比率（分子）の構造'!M$53,NA())</f>
        <v>217</v>
      </c>
      <c r="J50" s="164" t="e">
        <f>NA()</f>
        <v>#N/A</v>
      </c>
      <c r="K50" s="164" t="e">
        <f>NA()</f>
        <v>#N/A</v>
      </c>
      <c r="L50" s="164">
        <f>IF(ISNUMBER('実質公債費比率（分子）の構造'!N$53),'実質公債費比率（分子）の構造'!N$53,NA())</f>
        <v>187</v>
      </c>
      <c r="M50" s="164" t="e">
        <f>NA()</f>
        <v>#N/A</v>
      </c>
      <c r="N50" s="164" t="e">
        <f>NA()</f>
        <v>#N/A</v>
      </c>
      <c r="O50" s="164">
        <f>IF(ISNUMBER('実質公債費比率（分子）の構造'!O$53),'実質公債費比率（分子）の構造'!O$53,NA())</f>
        <v>154</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4416</v>
      </c>
      <c r="E56" s="163"/>
      <c r="F56" s="163"/>
      <c r="G56" s="163">
        <f>'将来負担比率（分子）の構造'!J$52</f>
        <v>4499</v>
      </c>
      <c r="H56" s="163"/>
      <c r="I56" s="163"/>
      <c r="J56" s="163">
        <f>'将来負担比率（分子）の構造'!K$52</f>
        <v>4391</v>
      </c>
      <c r="K56" s="163"/>
      <c r="L56" s="163"/>
      <c r="M56" s="163">
        <f>'将来負担比率（分子）の構造'!L$52</f>
        <v>4148</v>
      </c>
      <c r="N56" s="163"/>
      <c r="O56" s="163"/>
      <c r="P56" s="163">
        <f>'将来負担比率（分子）の構造'!M$52</f>
        <v>4080</v>
      </c>
    </row>
    <row r="57" spans="1:16" x14ac:dyDescent="0.2">
      <c r="A57" s="163" t="s">
        <v>42</v>
      </c>
      <c r="B57" s="163"/>
      <c r="C57" s="163"/>
      <c r="D57" s="163">
        <f>'将来負担比率（分子）の構造'!I$51</f>
        <v>487</v>
      </c>
      <c r="E57" s="163"/>
      <c r="F57" s="163"/>
      <c r="G57" s="163">
        <f>'将来負担比率（分子）の構造'!J$51</f>
        <v>496</v>
      </c>
      <c r="H57" s="163"/>
      <c r="I57" s="163"/>
      <c r="J57" s="163">
        <f>'将来負担比率（分子）の構造'!K$51</f>
        <v>526</v>
      </c>
      <c r="K57" s="163"/>
      <c r="L57" s="163"/>
      <c r="M57" s="163">
        <f>'将来負担比率（分子）の構造'!L$51</f>
        <v>985</v>
      </c>
      <c r="N57" s="163"/>
      <c r="O57" s="163"/>
      <c r="P57" s="163">
        <f>'将来負担比率（分子）の構造'!M$51</f>
        <v>478</v>
      </c>
    </row>
    <row r="58" spans="1:16" x14ac:dyDescent="0.2">
      <c r="A58" s="163" t="s">
        <v>41</v>
      </c>
      <c r="B58" s="163"/>
      <c r="C58" s="163"/>
      <c r="D58" s="163">
        <f>'将来負担比率（分子）の構造'!I$50</f>
        <v>2666</v>
      </c>
      <c r="E58" s="163"/>
      <c r="F58" s="163"/>
      <c r="G58" s="163">
        <f>'将来負担比率（分子）の構造'!J$50</f>
        <v>3916</v>
      </c>
      <c r="H58" s="163"/>
      <c r="I58" s="163"/>
      <c r="J58" s="163">
        <f>'将来負担比率（分子）の構造'!K$50</f>
        <v>5899</v>
      </c>
      <c r="K58" s="163"/>
      <c r="L58" s="163"/>
      <c r="M58" s="163">
        <f>'将来負担比率（分子）の構造'!L$50</f>
        <v>7312</v>
      </c>
      <c r="N58" s="163"/>
      <c r="O58" s="163"/>
      <c r="P58" s="163">
        <f>'将来負担比率（分子）の構造'!M$50</f>
        <v>8502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701</v>
      </c>
      <c r="C62" s="163"/>
      <c r="D62" s="163"/>
      <c r="E62" s="163">
        <f>'将来負担比率（分子）の構造'!J$45</f>
        <v>682</v>
      </c>
      <c r="F62" s="163"/>
      <c r="G62" s="163"/>
      <c r="H62" s="163">
        <f>'将来負担比率（分子）の構造'!K$45</f>
        <v>689</v>
      </c>
      <c r="I62" s="163"/>
      <c r="J62" s="163"/>
      <c r="K62" s="163">
        <f>'将来負担比率（分子）の構造'!L$45</f>
        <v>698</v>
      </c>
      <c r="L62" s="163"/>
      <c r="M62" s="163"/>
      <c r="N62" s="163">
        <f>'将来負担比率（分子）の構造'!M$45</f>
        <v>666</v>
      </c>
      <c r="O62" s="163"/>
      <c r="P62" s="163"/>
    </row>
    <row r="63" spans="1:16" x14ac:dyDescent="0.2">
      <c r="A63" s="163" t="s">
        <v>34</v>
      </c>
      <c r="B63" s="163">
        <f>'将来負担比率（分子）の構造'!I$44</f>
        <v>1401</v>
      </c>
      <c r="C63" s="163"/>
      <c r="D63" s="163"/>
      <c r="E63" s="163">
        <f>'将来負担比率（分子）の構造'!J$44</f>
        <v>1369</v>
      </c>
      <c r="F63" s="163"/>
      <c r="G63" s="163"/>
      <c r="H63" s="163">
        <f>'将来負担比率（分子）の構造'!K$44</f>
        <v>1436</v>
      </c>
      <c r="I63" s="163"/>
      <c r="J63" s="163"/>
      <c r="K63" s="163">
        <f>'将来負担比率（分子）の構造'!L$44</f>
        <v>1386</v>
      </c>
      <c r="L63" s="163"/>
      <c r="M63" s="163"/>
      <c r="N63" s="163">
        <f>'将来負担比率（分子）の構造'!M$44</f>
        <v>1370</v>
      </c>
      <c r="O63" s="163"/>
      <c r="P63" s="163"/>
    </row>
    <row r="64" spans="1:16" x14ac:dyDescent="0.2">
      <c r="A64" s="163" t="s">
        <v>33</v>
      </c>
      <c r="B64" s="163">
        <f>'将来負担比率（分子）の構造'!I$43</f>
        <v>1032</v>
      </c>
      <c r="C64" s="163"/>
      <c r="D64" s="163"/>
      <c r="E64" s="163">
        <f>'将来負担比率（分子）の構造'!J$43</f>
        <v>1020</v>
      </c>
      <c r="F64" s="163"/>
      <c r="G64" s="163"/>
      <c r="H64" s="163">
        <f>'将来負担比率（分子）の構造'!K$43</f>
        <v>997</v>
      </c>
      <c r="I64" s="163"/>
      <c r="J64" s="163"/>
      <c r="K64" s="163">
        <f>'将来負担比率（分子）の構造'!L$43</f>
        <v>957</v>
      </c>
      <c r="L64" s="163"/>
      <c r="M64" s="163"/>
      <c r="N64" s="163">
        <f>'将来負担比率（分子）の構造'!M$43</f>
        <v>914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3554</v>
      </c>
      <c r="C66" s="163"/>
      <c r="D66" s="163"/>
      <c r="E66" s="163">
        <f>'将来負担比率（分子）の構造'!J$41</f>
        <v>3787</v>
      </c>
      <c r="F66" s="163"/>
      <c r="G66" s="163"/>
      <c r="H66" s="163">
        <f>'将来負担比率（分子）の構造'!K$41</f>
        <v>3498</v>
      </c>
      <c r="I66" s="163"/>
      <c r="J66" s="163"/>
      <c r="K66" s="163">
        <f>'将来負担比率（分子）の構造'!L$41</f>
        <v>3205</v>
      </c>
      <c r="L66" s="163"/>
      <c r="M66" s="163"/>
      <c r="N66" s="163">
        <f>'将来負担比率（分子）の構造'!M$41</f>
        <v>3037</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1864</v>
      </c>
      <c r="C72" s="167">
        <f>基金残高に係る経年分析!G55</f>
        <v>1910</v>
      </c>
      <c r="D72" s="167">
        <f>基金残高に係る経年分析!H55</f>
        <v>2079</v>
      </c>
    </row>
    <row r="73" spans="1:16" x14ac:dyDescent="0.2">
      <c r="A73" s="166" t="s">
        <v>74</v>
      </c>
      <c r="B73" s="167">
        <f>基金残高に係る経年分析!F56</f>
        <v>472</v>
      </c>
      <c r="C73" s="167">
        <f>基金残高に係る経年分析!G56</f>
        <v>645</v>
      </c>
      <c r="D73" s="167">
        <f>基金残高に係る経年分析!H56</f>
        <v>600</v>
      </c>
    </row>
    <row r="74" spans="1:16" x14ac:dyDescent="0.2">
      <c r="A74" s="166" t="s">
        <v>75</v>
      </c>
      <c r="B74" s="167">
        <f>基金残高に係る経年分析!F57</f>
        <v>3134</v>
      </c>
      <c r="C74" s="167">
        <f>基金残高に係る経年分析!G57</f>
        <v>4295</v>
      </c>
      <c r="D74" s="167">
        <f>基金残高に係る経年分析!H57</f>
        <v>5339</v>
      </c>
    </row>
  </sheetData>
  <sheetProtection algorithmName="SHA-512" hashValue="jziNUUp4xATAsRsrcU005LJaX/i8pRrscurYQgu5AaRFP9AdTWxtFMDe5ki9CLCjDjdtxK4GXAWhkv3jZ4iW1A==" saltValue="D/sNJ5T/JkPKl43x1Yzl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2360748</v>
      </c>
      <c r="S5" s="613"/>
      <c r="T5" s="613"/>
      <c r="U5" s="613"/>
      <c r="V5" s="613"/>
      <c r="W5" s="613"/>
      <c r="X5" s="613"/>
      <c r="Y5" s="614"/>
      <c r="Z5" s="615">
        <v>24.6</v>
      </c>
      <c r="AA5" s="615"/>
      <c r="AB5" s="615"/>
      <c r="AC5" s="615"/>
      <c r="AD5" s="616">
        <v>2277124</v>
      </c>
      <c r="AE5" s="616"/>
      <c r="AF5" s="616"/>
      <c r="AG5" s="616"/>
      <c r="AH5" s="616"/>
      <c r="AI5" s="616"/>
      <c r="AJ5" s="616"/>
      <c r="AK5" s="616"/>
      <c r="AL5" s="617">
        <v>60.5</v>
      </c>
      <c r="AM5" s="618"/>
      <c r="AN5" s="618"/>
      <c r="AO5" s="619"/>
      <c r="AP5" s="609" t="s">
        <v>216</v>
      </c>
      <c r="AQ5" s="610"/>
      <c r="AR5" s="610"/>
      <c r="AS5" s="610"/>
      <c r="AT5" s="610"/>
      <c r="AU5" s="610"/>
      <c r="AV5" s="610"/>
      <c r="AW5" s="610"/>
      <c r="AX5" s="610"/>
      <c r="AY5" s="610"/>
      <c r="AZ5" s="610"/>
      <c r="BA5" s="610"/>
      <c r="BB5" s="610"/>
      <c r="BC5" s="610"/>
      <c r="BD5" s="610"/>
      <c r="BE5" s="610"/>
      <c r="BF5" s="611"/>
      <c r="BG5" s="623">
        <v>2277124</v>
      </c>
      <c r="BH5" s="624"/>
      <c r="BI5" s="624"/>
      <c r="BJ5" s="624"/>
      <c r="BK5" s="624"/>
      <c r="BL5" s="624"/>
      <c r="BM5" s="624"/>
      <c r="BN5" s="625"/>
      <c r="BO5" s="626">
        <v>96.5</v>
      </c>
      <c r="BP5" s="626"/>
      <c r="BQ5" s="626"/>
      <c r="BR5" s="626"/>
      <c r="BS5" s="627">
        <v>59787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62366</v>
      </c>
      <c r="S6" s="624"/>
      <c r="T6" s="624"/>
      <c r="U6" s="624"/>
      <c r="V6" s="624"/>
      <c r="W6" s="624"/>
      <c r="X6" s="624"/>
      <c r="Y6" s="625"/>
      <c r="Z6" s="626">
        <v>0.7</v>
      </c>
      <c r="AA6" s="626"/>
      <c r="AB6" s="626"/>
      <c r="AC6" s="626"/>
      <c r="AD6" s="627">
        <v>62366</v>
      </c>
      <c r="AE6" s="627"/>
      <c r="AF6" s="627"/>
      <c r="AG6" s="627"/>
      <c r="AH6" s="627"/>
      <c r="AI6" s="627"/>
      <c r="AJ6" s="627"/>
      <c r="AK6" s="627"/>
      <c r="AL6" s="628">
        <v>1.7</v>
      </c>
      <c r="AM6" s="629"/>
      <c r="AN6" s="629"/>
      <c r="AO6" s="630"/>
      <c r="AP6" s="620" t="s">
        <v>221</v>
      </c>
      <c r="AQ6" s="621"/>
      <c r="AR6" s="621"/>
      <c r="AS6" s="621"/>
      <c r="AT6" s="621"/>
      <c r="AU6" s="621"/>
      <c r="AV6" s="621"/>
      <c r="AW6" s="621"/>
      <c r="AX6" s="621"/>
      <c r="AY6" s="621"/>
      <c r="AZ6" s="621"/>
      <c r="BA6" s="621"/>
      <c r="BB6" s="621"/>
      <c r="BC6" s="621"/>
      <c r="BD6" s="621"/>
      <c r="BE6" s="621"/>
      <c r="BF6" s="622"/>
      <c r="BG6" s="623">
        <v>2277124</v>
      </c>
      <c r="BH6" s="624"/>
      <c r="BI6" s="624"/>
      <c r="BJ6" s="624"/>
      <c r="BK6" s="624"/>
      <c r="BL6" s="624"/>
      <c r="BM6" s="624"/>
      <c r="BN6" s="625"/>
      <c r="BO6" s="626">
        <v>96.5</v>
      </c>
      <c r="BP6" s="626"/>
      <c r="BQ6" s="626"/>
      <c r="BR6" s="626"/>
      <c r="BS6" s="627">
        <v>59787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82633</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82633</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571</v>
      </c>
      <c r="S7" s="624"/>
      <c r="T7" s="624"/>
      <c r="U7" s="624"/>
      <c r="V7" s="624"/>
      <c r="W7" s="624"/>
      <c r="X7" s="624"/>
      <c r="Y7" s="625"/>
      <c r="Z7" s="626">
        <v>0</v>
      </c>
      <c r="AA7" s="626"/>
      <c r="AB7" s="626"/>
      <c r="AC7" s="626"/>
      <c r="AD7" s="627">
        <v>571</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789065</v>
      </c>
      <c r="BH7" s="624"/>
      <c r="BI7" s="624"/>
      <c r="BJ7" s="624"/>
      <c r="BK7" s="624"/>
      <c r="BL7" s="624"/>
      <c r="BM7" s="624"/>
      <c r="BN7" s="625"/>
      <c r="BO7" s="626">
        <v>33.4</v>
      </c>
      <c r="BP7" s="626"/>
      <c r="BQ7" s="626"/>
      <c r="BR7" s="626"/>
      <c r="BS7" s="627">
        <v>59787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3660769</v>
      </c>
      <c r="CS7" s="624"/>
      <c r="CT7" s="624"/>
      <c r="CU7" s="624"/>
      <c r="CV7" s="624"/>
      <c r="CW7" s="624"/>
      <c r="CX7" s="624"/>
      <c r="CY7" s="625"/>
      <c r="CZ7" s="626">
        <v>41.6</v>
      </c>
      <c r="DA7" s="626"/>
      <c r="DB7" s="626"/>
      <c r="DC7" s="626"/>
      <c r="DD7" s="632">
        <v>66646</v>
      </c>
      <c r="DE7" s="624"/>
      <c r="DF7" s="624"/>
      <c r="DG7" s="624"/>
      <c r="DH7" s="624"/>
      <c r="DI7" s="624"/>
      <c r="DJ7" s="624"/>
      <c r="DK7" s="624"/>
      <c r="DL7" s="624"/>
      <c r="DM7" s="624"/>
      <c r="DN7" s="624"/>
      <c r="DO7" s="624"/>
      <c r="DP7" s="625"/>
      <c r="DQ7" s="632">
        <v>3530519</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11358</v>
      </c>
      <c r="S8" s="624"/>
      <c r="T8" s="624"/>
      <c r="U8" s="624"/>
      <c r="V8" s="624"/>
      <c r="W8" s="624"/>
      <c r="X8" s="624"/>
      <c r="Y8" s="625"/>
      <c r="Z8" s="626">
        <v>0.1</v>
      </c>
      <c r="AA8" s="626"/>
      <c r="AB8" s="626"/>
      <c r="AC8" s="626"/>
      <c r="AD8" s="627">
        <v>11358</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17750</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1676919</v>
      </c>
      <c r="CS8" s="624"/>
      <c r="CT8" s="624"/>
      <c r="CU8" s="624"/>
      <c r="CV8" s="624"/>
      <c r="CW8" s="624"/>
      <c r="CX8" s="624"/>
      <c r="CY8" s="625"/>
      <c r="CZ8" s="626">
        <v>19.100000000000001</v>
      </c>
      <c r="DA8" s="626"/>
      <c r="DB8" s="626"/>
      <c r="DC8" s="626"/>
      <c r="DD8" s="632">
        <v>20071</v>
      </c>
      <c r="DE8" s="624"/>
      <c r="DF8" s="624"/>
      <c r="DG8" s="624"/>
      <c r="DH8" s="624"/>
      <c r="DI8" s="624"/>
      <c r="DJ8" s="624"/>
      <c r="DK8" s="624"/>
      <c r="DL8" s="624"/>
      <c r="DM8" s="624"/>
      <c r="DN8" s="624"/>
      <c r="DO8" s="624"/>
      <c r="DP8" s="625"/>
      <c r="DQ8" s="632">
        <v>1098708</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15347</v>
      </c>
      <c r="S9" s="624"/>
      <c r="T9" s="624"/>
      <c r="U9" s="624"/>
      <c r="V9" s="624"/>
      <c r="W9" s="624"/>
      <c r="X9" s="624"/>
      <c r="Y9" s="625"/>
      <c r="Z9" s="626">
        <v>0.2</v>
      </c>
      <c r="AA9" s="626"/>
      <c r="AB9" s="626"/>
      <c r="AC9" s="626"/>
      <c r="AD9" s="627">
        <v>15347</v>
      </c>
      <c r="AE9" s="627"/>
      <c r="AF9" s="627"/>
      <c r="AG9" s="627"/>
      <c r="AH9" s="627"/>
      <c r="AI9" s="627"/>
      <c r="AJ9" s="627"/>
      <c r="AK9" s="627"/>
      <c r="AL9" s="628">
        <v>0.4</v>
      </c>
      <c r="AM9" s="629"/>
      <c r="AN9" s="629"/>
      <c r="AO9" s="630"/>
      <c r="AP9" s="620" t="s">
        <v>230</v>
      </c>
      <c r="AQ9" s="621"/>
      <c r="AR9" s="621"/>
      <c r="AS9" s="621"/>
      <c r="AT9" s="621"/>
      <c r="AU9" s="621"/>
      <c r="AV9" s="621"/>
      <c r="AW9" s="621"/>
      <c r="AX9" s="621"/>
      <c r="AY9" s="621"/>
      <c r="AZ9" s="621"/>
      <c r="BA9" s="621"/>
      <c r="BB9" s="621"/>
      <c r="BC9" s="621"/>
      <c r="BD9" s="621"/>
      <c r="BE9" s="621"/>
      <c r="BF9" s="622"/>
      <c r="BG9" s="623">
        <v>498231</v>
      </c>
      <c r="BH9" s="624"/>
      <c r="BI9" s="624"/>
      <c r="BJ9" s="624"/>
      <c r="BK9" s="624"/>
      <c r="BL9" s="624"/>
      <c r="BM9" s="624"/>
      <c r="BN9" s="625"/>
      <c r="BO9" s="626">
        <v>21.1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497549</v>
      </c>
      <c r="CS9" s="624"/>
      <c r="CT9" s="624"/>
      <c r="CU9" s="624"/>
      <c r="CV9" s="624"/>
      <c r="CW9" s="624"/>
      <c r="CX9" s="624"/>
      <c r="CY9" s="625"/>
      <c r="CZ9" s="626">
        <v>5.7</v>
      </c>
      <c r="DA9" s="626"/>
      <c r="DB9" s="626"/>
      <c r="DC9" s="626"/>
      <c r="DD9" s="632">
        <v>15072</v>
      </c>
      <c r="DE9" s="624"/>
      <c r="DF9" s="624"/>
      <c r="DG9" s="624"/>
      <c r="DH9" s="624"/>
      <c r="DI9" s="624"/>
      <c r="DJ9" s="624"/>
      <c r="DK9" s="624"/>
      <c r="DL9" s="624"/>
      <c r="DM9" s="624"/>
      <c r="DN9" s="624"/>
      <c r="DO9" s="624"/>
      <c r="DP9" s="625"/>
      <c r="DQ9" s="632">
        <v>456765</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63807</v>
      </c>
      <c r="BH10" s="624"/>
      <c r="BI10" s="624"/>
      <c r="BJ10" s="624"/>
      <c r="BK10" s="624"/>
      <c r="BL10" s="624"/>
      <c r="BM10" s="624"/>
      <c r="BN10" s="625"/>
      <c r="BO10" s="626">
        <v>2.7</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105</v>
      </c>
      <c r="CS10" s="624"/>
      <c r="CT10" s="624"/>
      <c r="CU10" s="624"/>
      <c r="CV10" s="624"/>
      <c r="CW10" s="624"/>
      <c r="CX10" s="624"/>
      <c r="CY10" s="625"/>
      <c r="CZ10" s="626">
        <v>0</v>
      </c>
      <c r="DA10" s="626"/>
      <c r="DB10" s="626"/>
      <c r="DC10" s="626"/>
      <c r="DD10" s="632" t="s">
        <v>122</v>
      </c>
      <c r="DE10" s="624"/>
      <c r="DF10" s="624"/>
      <c r="DG10" s="624"/>
      <c r="DH10" s="624"/>
      <c r="DI10" s="624"/>
      <c r="DJ10" s="624"/>
      <c r="DK10" s="624"/>
      <c r="DL10" s="624"/>
      <c r="DM10" s="624"/>
      <c r="DN10" s="624"/>
      <c r="DO10" s="624"/>
      <c r="DP10" s="625"/>
      <c r="DQ10" s="632">
        <v>105</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313422</v>
      </c>
      <c r="S11" s="624"/>
      <c r="T11" s="624"/>
      <c r="U11" s="624"/>
      <c r="V11" s="624"/>
      <c r="W11" s="624"/>
      <c r="X11" s="624"/>
      <c r="Y11" s="625"/>
      <c r="Z11" s="628">
        <v>3.3</v>
      </c>
      <c r="AA11" s="629"/>
      <c r="AB11" s="629"/>
      <c r="AC11" s="635"/>
      <c r="AD11" s="632">
        <v>313422</v>
      </c>
      <c r="AE11" s="624"/>
      <c r="AF11" s="624"/>
      <c r="AG11" s="624"/>
      <c r="AH11" s="624"/>
      <c r="AI11" s="624"/>
      <c r="AJ11" s="624"/>
      <c r="AK11" s="625"/>
      <c r="AL11" s="628">
        <v>8.3000000000000007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209277</v>
      </c>
      <c r="BH11" s="624"/>
      <c r="BI11" s="624"/>
      <c r="BJ11" s="624"/>
      <c r="BK11" s="624"/>
      <c r="BL11" s="624"/>
      <c r="BM11" s="624"/>
      <c r="BN11" s="625"/>
      <c r="BO11" s="626">
        <v>8.9</v>
      </c>
      <c r="BP11" s="626"/>
      <c r="BQ11" s="626"/>
      <c r="BR11" s="626"/>
      <c r="BS11" s="627">
        <v>59787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108910</v>
      </c>
      <c r="CS11" s="624"/>
      <c r="CT11" s="624"/>
      <c r="CU11" s="624"/>
      <c r="CV11" s="624"/>
      <c r="CW11" s="624"/>
      <c r="CX11" s="624"/>
      <c r="CY11" s="625"/>
      <c r="CZ11" s="626">
        <v>1.2</v>
      </c>
      <c r="DA11" s="626"/>
      <c r="DB11" s="626"/>
      <c r="DC11" s="626"/>
      <c r="DD11" s="632">
        <v>29389</v>
      </c>
      <c r="DE11" s="624"/>
      <c r="DF11" s="624"/>
      <c r="DG11" s="624"/>
      <c r="DH11" s="624"/>
      <c r="DI11" s="624"/>
      <c r="DJ11" s="624"/>
      <c r="DK11" s="624"/>
      <c r="DL11" s="624"/>
      <c r="DM11" s="624"/>
      <c r="DN11" s="624"/>
      <c r="DO11" s="624"/>
      <c r="DP11" s="625"/>
      <c r="DQ11" s="632">
        <v>96487</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1349480</v>
      </c>
      <c r="BH12" s="624"/>
      <c r="BI12" s="624"/>
      <c r="BJ12" s="624"/>
      <c r="BK12" s="624"/>
      <c r="BL12" s="624"/>
      <c r="BM12" s="624"/>
      <c r="BN12" s="625"/>
      <c r="BO12" s="626">
        <v>57.2</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120580</v>
      </c>
      <c r="CS12" s="624"/>
      <c r="CT12" s="624"/>
      <c r="CU12" s="624"/>
      <c r="CV12" s="624"/>
      <c r="CW12" s="624"/>
      <c r="CX12" s="624"/>
      <c r="CY12" s="625"/>
      <c r="CZ12" s="626">
        <v>1.4</v>
      </c>
      <c r="DA12" s="626"/>
      <c r="DB12" s="626"/>
      <c r="DC12" s="626"/>
      <c r="DD12" s="632">
        <v>5300</v>
      </c>
      <c r="DE12" s="624"/>
      <c r="DF12" s="624"/>
      <c r="DG12" s="624"/>
      <c r="DH12" s="624"/>
      <c r="DI12" s="624"/>
      <c r="DJ12" s="624"/>
      <c r="DK12" s="624"/>
      <c r="DL12" s="624"/>
      <c r="DM12" s="624"/>
      <c r="DN12" s="624"/>
      <c r="DO12" s="624"/>
      <c r="DP12" s="625"/>
      <c r="DQ12" s="632">
        <v>117932</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1345600</v>
      </c>
      <c r="BH13" s="624"/>
      <c r="BI13" s="624"/>
      <c r="BJ13" s="624"/>
      <c r="BK13" s="624"/>
      <c r="BL13" s="624"/>
      <c r="BM13" s="624"/>
      <c r="BN13" s="625"/>
      <c r="BO13" s="626">
        <v>57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844166</v>
      </c>
      <c r="CS13" s="624"/>
      <c r="CT13" s="624"/>
      <c r="CU13" s="624"/>
      <c r="CV13" s="624"/>
      <c r="CW13" s="624"/>
      <c r="CX13" s="624"/>
      <c r="CY13" s="625"/>
      <c r="CZ13" s="626">
        <v>9.6</v>
      </c>
      <c r="DA13" s="626"/>
      <c r="DB13" s="626"/>
      <c r="DC13" s="626"/>
      <c r="DD13" s="632">
        <v>262029</v>
      </c>
      <c r="DE13" s="624"/>
      <c r="DF13" s="624"/>
      <c r="DG13" s="624"/>
      <c r="DH13" s="624"/>
      <c r="DI13" s="624"/>
      <c r="DJ13" s="624"/>
      <c r="DK13" s="624"/>
      <c r="DL13" s="624"/>
      <c r="DM13" s="624"/>
      <c r="DN13" s="624"/>
      <c r="DO13" s="624"/>
      <c r="DP13" s="625"/>
      <c r="DQ13" s="632">
        <v>621979</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48659</v>
      </c>
      <c r="BH14" s="624"/>
      <c r="BI14" s="624"/>
      <c r="BJ14" s="624"/>
      <c r="BK14" s="624"/>
      <c r="BL14" s="624"/>
      <c r="BM14" s="624"/>
      <c r="BN14" s="625"/>
      <c r="BO14" s="626">
        <v>2.1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336117</v>
      </c>
      <c r="CS14" s="624"/>
      <c r="CT14" s="624"/>
      <c r="CU14" s="624"/>
      <c r="CV14" s="624"/>
      <c r="CW14" s="624"/>
      <c r="CX14" s="624"/>
      <c r="CY14" s="625"/>
      <c r="CZ14" s="626">
        <v>3.8</v>
      </c>
      <c r="DA14" s="626"/>
      <c r="DB14" s="626"/>
      <c r="DC14" s="626"/>
      <c r="DD14" s="632">
        <v>80152</v>
      </c>
      <c r="DE14" s="624"/>
      <c r="DF14" s="624"/>
      <c r="DG14" s="624"/>
      <c r="DH14" s="624"/>
      <c r="DI14" s="624"/>
      <c r="DJ14" s="624"/>
      <c r="DK14" s="624"/>
      <c r="DL14" s="624"/>
      <c r="DM14" s="624"/>
      <c r="DN14" s="624"/>
      <c r="DO14" s="624"/>
      <c r="DP14" s="625"/>
      <c r="DQ14" s="632">
        <v>254247</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9327</v>
      </c>
      <c r="S15" s="624"/>
      <c r="T15" s="624"/>
      <c r="U15" s="624"/>
      <c r="V15" s="624"/>
      <c r="W15" s="624"/>
      <c r="X15" s="624"/>
      <c r="Y15" s="625"/>
      <c r="Z15" s="626">
        <v>0.1</v>
      </c>
      <c r="AA15" s="626"/>
      <c r="AB15" s="626"/>
      <c r="AC15" s="626"/>
      <c r="AD15" s="627">
        <v>9327</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89920</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1105096</v>
      </c>
      <c r="CS15" s="624"/>
      <c r="CT15" s="624"/>
      <c r="CU15" s="624"/>
      <c r="CV15" s="624"/>
      <c r="CW15" s="624"/>
      <c r="CX15" s="624"/>
      <c r="CY15" s="625"/>
      <c r="CZ15" s="626">
        <v>12.6</v>
      </c>
      <c r="DA15" s="626"/>
      <c r="DB15" s="626"/>
      <c r="DC15" s="626"/>
      <c r="DD15" s="632">
        <v>79075</v>
      </c>
      <c r="DE15" s="624"/>
      <c r="DF15" s="624"/>
      <c r="DG15" s="624"/>
      <c r="DH15" s="624"/>
      <c r="DI15" s="624"/>
      <c r="DJ15" s="624"/>
      <c r="DK15" s="624"/>
      <c r="DL15" s="624"/>
      <c r="DM15" s="624"/>
      <c r="DN15" s="624"/>
      <c r="DO15" s="624"/>
      <c r="DP15" s="625"/>
      <c r="DQ15" s="632">
        <v>951136</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44852</v>
      </c>
      <c r="S16" s="624"/>
      <c r="T16" s="624"/>
      <c r="U16" s="624"/>
      <c r="V16" s="624"/>
      <c r="W16" s="624"/>
      <c r="X16" s="624"/>
      <c r="Y16" s="625"/>
      <c r="Z16" s="626">
        <v>0.5</v>
      </c>
      <c r="AA16" s="626"/>
      <c r="AB16" s="626"/>
      <c r="AC16" s="626"/>
      <c r="AD16" s="627">
        <v>44852</v>
      </c>
      <c r="AE16" s="627"/>
      <c r="AF16" s="627"/>
      <c r="AG16" s="627"/>
      <c r="AH16" s="627"/>
      <c r="AI16" s="627"/>
      <c r="AJ16" s="627"/>
      <c r="AK16" s="627"/>
      <c r="AL16" s="628">
        <v>1.2</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65986</v>
      </c>
      <c r="S17" s="624"/>
      <c r="T17" s="624"/>
      <c r="U17" s="624"/>
      <c r="V17" s="624"/>
      <c r="W17" s="624"/>
      <c r="X17" s="624"/>
      <c r="Y17" s="625"/>
      <c r="Z17" s="626">
        <v>0.7</v>
      </c>
      <c r="AA17" s="626"/>
      <c r="AB17" s="626"/>
      <c r="AC17" s="626"/>
      <c r="AD17" s="627">
        <v>65986</v>
      </c>
      <c r="AE17" s="627"/>
      <c r="AF17" s="627"/>
      <c r="AG17" s="627"/>
      <c r="AH17" s="627"/>
      <c r="AI17" s="627"/>
      <c r="AJ17" s="627"/>
      <c r="AK17" s="627"/>
      <c r="AL17" s="628">
        <v>1.8</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369010</v>
      </c>
      <c r="CS17" s="624"/>
      <c r="CT17" s="624"/>
      <c r="CU17" s="624"/>
      <c r="CV17" s="624"/>
      <c r="CW17" s="624"/>
      <c r="CX17" s="624"/>
      <c r="CY17" s="625"/>
      <c r="CZ17" s="626">
        <v>4.2</v>
      </c>
      <c r="DA17" s="626"/>
      <c r="DB17" s="626"/>
      <c r="DC17" s="626"/>
      <c r="DD17" s="632" t="s">
        <v>122</v>
      </c>
      <c r="DE17" s="624"/>
      <c r="DF17" s="624"/>
      <c r="DG17" s="624"/>
      <c r="DH17" s="624"/>
      <c r="DI17" s="624"/>
      <c r="DJ17" s="624"/>
      <c r="DK17" s="624"/>
      <c r="DL17" s="624"/>
      <c r="DM17" s="624"/>
      <c r="DN17" s="624"/>
      <c r="DO17" s="624"/>
      <c r="DP17" s="625"/>
      <c r="DQ17" s="632">
        <v>369010</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v>11290</v>
      </c>
      <c r="S18" s="624"/>
      <c r="T18" s="624"/>
      <c r="U18" s="624"/>
      <c r="V18" s="624"/>
      <c r="W18" s="624"/>
      <c r="X18" s="624"/>
      <c r="Y18" s="625"/>
      <c r="Z18" s="626">
        <v>0.1</v>
      </c>
      <c r="AA18" s="626"/>
      <c r="AB18" s="626"/>
      <c r="AC18" s="626"/>
      <c r="AD18" s="627">
        <v>11290</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48794</v>
      </c>
      <c r="S19" s="624"/>
      <c r="T19" s="624"/>
      <c r="U19" s="624"/>
      <c r="V19" s="624"/>
      <c r="W19" s="624"/>
      <c r="X19" s="624"/>
      <c r="Y19" s="625"/>
      <c r="Z19" s="626">
        <v>0.5</v>
      </c>
      <c r="AA19" s="626"/>
      <c r="AB19" s="626"/>
      <c r="AC19" s="626"/>
      <c r="AD19" s="627">
        <v>48794</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83624</v>
      </c>
      <c r="BH19" s="624"/>
      <c r="BI19" s="624"/>
      <c r="BJ19" s="624"/>
      <c r="BK19" s="624"/>
      <c r="BL19" s="624"/>
      <c r="BM19" s="624"/>
      <c r="BN19" s="625"/>
      <c r="BO19" s="626">
        <v>3.5</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v>5902</v>
      </c>
      <c r="S20" s="624"/>
      <c r="T20" s="624"/>
      <c r="U20" s="624"/>
      <c r="V20" s="624"/>
      <c r="W20" s="624"/>
      <c r="X20" s="624"/>
      <c r="Y20" s="625"/>
      <c r="Z20" s="626">
        <v>0.1</v>
      </c>
      <c r="AA20" s="626"/>
      <c r="AB20" s="626"/>
      <c r="AC20" s="626"/>
      <c r="AD20" s="627">
        <v>5902</v>
      </c>
      <c r="AE20" s="627"/>
      <c r="AF20" s="627"/>
      <c r="AG20" s="627"/>
      <c r="AH20" s="627"/>
      <c r="AI20" s="627"/>
      <c r="AJ20" s="627"/>
      <c r="AK20" s="627"/>
      <c r="AL20" s="628">
        <v>0.2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83624</v>
      </c>
      <c r="BH20" s="624"/>
      <c r="BI20" s="624"/>
      <c r="BJ20" s="624"/>
      <c r="BK20" s="624"/>
      <c r="BL20" s="624"/>
      <c r="BM20" s="624"/>
      <c r="BN20" s="625"/>
      <c r="BO20" s="626">
        <v>3.5</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8801854</v>
      </c>
      <c r="CS20" s="624"/>
      <c r="CT20" s="624"/>
      <c r="CU20" s="624"/>
      <c r="CV20" s="624"/>
      <c r="CW20" s="624"/>
      <c r="CX20" s="624"/>
      <c r="CY20" s="625"/>
      <c r="CZ20" s="626">
        <v>100</v>
      </c>
      <c r="DA20" s="626"/>
      <c r="DB20" s="626"/>
      <c r="DC20" s="626"/>
      <c r="DD20" s="632">
        <v>557734</v>
      </c>
      <c r="DE20" s="624"/>
      <c r="DF20" s="624"/>
      <c r="DG20" s="624"/>
      <c r="DH20" s="624"/>
      <c r="DI20" s="624"/>
      <c r="DJ20" s="624"/>
      <c r="DK20" s="624"/>
      <c r="DL20" s="624"/>
      <c r="DM20" s="624"/>
      <c r="DN20" s="624"/>
      <c r="DO20" s="624"/>
      <c r="DP20" s="625"/>
      <c r="DQ20" s="632">
        <v>7579521</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1065585</v>
      </c>
      <c r="S21" s="624"/>
      <c r="T21" s="624"/>
      <c r="U21" s="624"/>
      <c r="V21" s="624"/>
      <c r="W21" s="624"/>
      <c r="X21" s="624"/>
      <c r="Y21" s="625"/>
      <c r="Z21" s="626">
        <v>11.1</v>
      </c>
      <c r="AA21" s="626"/>
      <c r="AB21" s="626"/>
      <c r="AC21" s="626"/>
      <c r="AD21" s="627">
        <v>958922</v>
      </c>
      <c r="AE21" s="627"/>
      <c r="AF21" s="627"/>
      <c r="AG21" s="627"/>
      <c r="AH21" s="627"/>
      <c r="AI21" s="627"/>
      <c r="AJ21" s="627"/>
      <c r="AK21" s="627"/>
      <c r="AL21" s="628">
        <v>25.5</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958922</v>
      </c>
      <c r="S22" s="624"/>
      <c r="T22" s="624"/>
      <c r="U22" s="624"/>
      <c r="V22" s="624"/>
      <c r="W22" s="624"/>
      <c r="X22" s="624"/>
      <c r="Y22" s="625"/>
      <c r="Z22" s="626">
        <v>10</v>
      </c>
      <c r="AA22" s="626"/>
      <c r="AB22" s="626"/>
      <c r="AC22" s="626"/>
      <c r="AD22" s="627">
        <v>958922</v>
      </c>
      <c r="AE22" s="627"/>
      <c r="AF22" s="627"/>
      <c r="AG22" s="627"/>
      <c r="AH22" s="627"/>
      <c r="AI22" s="627"/>
      <c r="AJ22" s="627"/>
      <c r="AK22" s="627"/>
      <c r="AL22" s="628">
        <v>25.5</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106663</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83624</v>
      </c>
      <c r="BH23" s="624"/>
      <c r="BI23" s="624"/>
      <c r="BJ23" s="624"/>
      <c r="BK23" s="624"/>
      <c r="BL23" s="624"/>
      <c r="BM23" s="624"/>
      <c r="BN23" s="625"/>
      <c r="BO23" s="626">
        <v>3.5</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2256360</v>
      </c>
      <c r="CS24" s="613"/>
      <c r="CT24" s="613"/>
      <c r="CU24" s="613"/>
      <c r="CV24" s="613"/>
      <c r="CW24" s="613"/>
      <c r="CX24" s="613"/>
      <c r="CY24" s="614"/>
      <c r="CZ24" s="617">
        <v>25.6</v>
      </c>
      <c r="DA24" s="618"/>
      <c r="DB24" s="618"/>
      <c r="DC24" s="634"/>
      <c r="DD24" s="655">
        <v>1751028</v>
      </c>
      <c r="DE24" s="613"/>
      <c r="DF24" s="613"/>
      <c r="DG24" s="613"/>
      <c r="DH24" s="613"/>
      <c r="DI24" s="613"/>
      <c r="DJ24" s="613"/>
      <c r="DK24" s="614"/>
      <c r="DL24" s="655">
        <v>1750507</v>
      </c>
      <c r="DM24" s="613"/>
      <c r="DN24" s="613"/>
      <c r="DO24" s="613"/>
      <c r="DP24" s="613"/>
      <c r="DQ24" s="613"/>
      <c r="DR24" s="613"/>
      <c r="DS24" s="613"/>
      <c r="DT24" s="613"/>
      <c r="DU24" s="613"/>
      <c r="DV24" s="614"/>
      <c r="DW24" s="617">
        <v>46.3</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3949562</v>
      </c>
      <c r="S25" s="624"/>
      <c r="T25" s="624"/>
      <c r="U25" s="624"/>
      <c r="V25" s="624"/>
      <c r="W25" s="624"/>
      <c r="X25" s="624"/>
      <c r="Y25" s="625"/>
      <c r="Z25" s="626">
        <v>41.2</v>
      </c>
      <c r="AA25" s="626"/>
      <c r="AB25" s="626"/>
      <c r="AC25" s="626"/>
      <c r="AD25" s="627">
        <v>3759275</v>
      </c>
      <c r="AE25" s="627"/>
      <c r="AF25" s="627"/>
      <c r="AG25" s="627"/>
      <c r="AH25" s="627"/>
      <c r="AI25" s="627"/>
      <c r="AJ25" s="627"/>
      <c r="AK25" s="627"/>
      <c r="AL25" s="628">
        <v>99.9</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1180474</v>
      </c>
      <c r="CS25" s="656"/>
      <c r="CT25" s="656"/>
      <c r="CU25" s="656"/>
      <c r="CV25" s="656"/>
      <c r="CW25" s="656"/>
      <c r="CX25" s="656"/>
      <c r="CY25" s="657"/>
      <c r="CZ25" s="628">
        <v>13.4</v>
      </c>
      <c r="DA25" s="653"/>
      <c r="DB25" s="653"/>
      <c r="DC25" s="658"/>
      <c r="DD25" s="632">
        <v>1130551</v>
      </c>
      <c r="DE25" s="656"/>
      <c r="DF25" s="656"/>
      <c r="DG25" s="656"/>
      <c r="DH25" s="656"/>
      <c r="DI25" s="656"/>
      <c r="DJ25" s="656"/>
      <c r="DK25" s="657"/>
      <c r="DL25" s="632">
        <v>1130030</v>
      </c>
      <c r="DM25" s="656"/>
      <c r="DN25" s="656"/>
      <c r="DO25" s="656"/>
      <c r="DP25" s="656"/>
      <c r="DQ25" s="656"/>
      <c r="DR25" s="656"/>
      <c r="DS25" s="656"/>
      <c r="DT25" s="656"/>
      <c r="DU25" s="656"/>
      <c r="DV25" s="657"/>
      <c r="DW25" s="628">
        <v>29.9</v>
      </c>
      <c r="DX25" s="653"/>
      <c r="DY25" s="653"/>
      <c r="DZ25" s="653"/>
      <c r="EA25" s="653"/>
      <c r="EB25" s="653"/>
      <c r="EC25" s="654"/>
    </row>
    <row r="26" spans="2:133" ht="11.25" customHeight="1" x14ac:dyDescent="0.2">
      <c r="B26" s="620" t="s">
        <v>283</v>
      </c>
      <c r="C26" s="621"/>
      <c r="D26" s="621"/>
      <c r="E26" s="621"/>
      <c r="F26" s="621"/>
      <c r="G26" s="621"/>
      <c r="H26" s="621"/>
      <c r="I26" s="621"/>
      <c r="J26" s="621"/>
      <c r="K26" s="621"/>
      <c r="L26" s="621"/>
      <c r="M26" s="621"/>
      <c r="N26" s="621"/>
      <c r="O26" s="621"/>
      <c r="P26" s="621"/>
      <c r="Q26" s="622"/>
      <c r="R26" s="623">
        <v>1506</v>
      </c>
      <c r="S26" s="624"/>
      <c r="T26" s="624"/>
      <c r="U26" s="624"/>
      <c r="V26" s="624"/>
      <c r="W26" s="624"/>
      <c r="X26" s="624"/>
      <c r="Y26" s="625"/>
      <c r="Z26" s="626">
        <v>0</v>
      </c>
      <c r="AA26" s="626"/>
      <c r="AB26" s="626"/>
      <c r="AC26" s="626"/>
      <c r="AD26" s="627">
        <v>1506</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650334</v>
      </c>
      <c r="CS26" s="624"/>
      <c r="CT26" s="624"/>
      <c r="CU26" s="624"/>
      <c r="CV26" s="624"/>
      <c r="CW26" s="624"/>
      <c r="CX26" s="624"/>
      <c r="CY26" s="625"/>
      <c r="CZ26" s="628">
        <v>7.4</v>
      </c>
      <c r="DA26" s="653"/>
      <c r="DB26" s="653"/>
      <c r="DC26" s="658"/>
      <c r="DD26" s="632">
        <v>618195</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2">
      <c r="B27" s="620" t="s">
        <v>286</v>
      </c>
      <c r="C27" s="621"/>
      <c r="D27" s="621"/>
      <c r="E27" s="621"/>
      <c r="F27" s="621"/>
      <c r="G27" s="621"/>
      <c r="H27" s="621"/>
      <c r="I27" s="621"/>
      <c r="J27" s="621"/>
      <c r="K27" s="621"/>
      <c r="L27" s="621"/>
      <c r="M27" s="621"/>
      <c r="N27" s="621"/>
      <c r="O27" s="621"/>
      <c r="P27" s="621"/>
      <c r="Q27" s="622"/>
      <c r="R27" s="623">
        <v>3379</v>
      </c>
      <c r="S27" s="624"/>
      <c r="T27" s="624"/>
      <c r="U27" s="624"/>
      <c r="V27" s="624"/>
      <c r="W27" s="624"/>
      <c r="X27" s="624"/>
      <c r="Y27" s="625"/>
      <c r="Z27" s="626">
        <v>0</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2360748</v>
      </c>
      <c r="BH27" s="624"/>
      <c r="BI27" s="624"/>
      <c r="BJ27" s="624"/>
      <c r="BK27" s="624"/>
      <c r="BL27" s="624"/>
      <c r="BM27" s="624"/>
      <c r="BN27" s="625"/>
      <c r="BO27" s="626">
        <v>100</v>
      </c>
      <c r="BP27" s="626"/>
      <c r="BQ27" s="626"/>
      <c r="BR27" s="626"/>
      <c r="BS27" s="627">
        <v>59787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706876</v>
      </c>
      <c r="CS27" s="656"/>
      <c r="CT27" s="656"/>
      <c r="CU27" s="656"/>
      <c r="CV27" s="656"/>
      <c r="CW27" s="656"/>
      <c r="CX27" s="656"/>
      <c r="CY27" s="657"/>
      <c r="CZ27" s="628">
        <v>8</v>
      </c>
      <c r="DA27" s="653"/>
      <c r="DB27" s="653"/>
      <c r="DC27" s="658"/>
      <c r="DD27" s="632">
        <v>251467</v>
      </c>
      <c r="DE27" s="656"/>
      <c r="DF27" s="656"/>
      <c r="DG27" s="656"/>
      <c r="DH27" s="656"/>
      <c r="DI27" s="656"/>
      <c r="DJ27" s="656"/>
      <c r="DK27" s="657"/>
      <c r="DL27" s="632">
        <v>251467</v>
      </c>
      <c r="DM27" s="656"/>
      <c r="DN27" s="656"/>
      <c r="DO27" s="656"/>
      <c r="DP27" s="656"/>
      <c r="DQ27" s="656"/>
      <c r="DR27" s="656"/>
      <c r="DS27" s="656"/>
      <c r="DT27" s="656"/>
      <c r="DU27" s="656"/>
      <c r="DV27" s="657"/>
      <c r="DW27" s="628">
        <v>6.6</v>
      </c>
      <c r="DX27" s="653"/>
      <c r="DY27" s="653"/>
      <c r="DZ27" s="653"/>
      <c r="EA27" s="653"/>
      <c r="EB27" s="653"/>
      <c r="EC27" s="654"/>
    </row>
    <row r="28" spans="2:133" ht="11.25" customHeight="1" x14ac:dyDescent="0.2">
      <c r="B28" s="620" t="s">
        <v>289</v>
      </c>
      <c r="C28" s="621"/>
      <c r="D28" s="621"/>
      <c r="E28" s="621"/>
      <c r="F28" s="621"/>
      <c r="G28" s="621"/>
      <c r="H28" s="621"/>
      <c r="I28" s="621"/>
      <c r="J28" s="621"/>
      <c r="K28" s="621"/>
      <c r="L28" s="621"/>
      <c r="M28" s="621"/>
      <c r="N28" s="621"/>
      <c r="O28" s="621"/>
      <c r="P28" s="621"/>
      <c r="Q28" s="622"/>
      <c r="R28" s="623">
        <v>47756</v>
      </c>
      <c r="S28" s="624"/>
      <c r="T28" s="624"/>
      <c r="U28" s="624"/>
      <c r="V28" s="624"/>
      <c r="W28" s="624"/>
      <c r="X28" s="624"/>
      <c r="Y28" s="625"/>
      <c r="Z28" s="626">
        <v>0.5</v>
      </c>
      <c r="AA28" s="626"/>
      <c r="AB28" s="626"/>
      <c r="AC28" s="626"/>
      <c r="AD28" s="627">
        <v>1355</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369010</v>
      </c>
      <c r="CS28" s="624"/>
      <c r="CT28" s="624"/>
      <c r="CU28" s="624"/>
      <c r="CV28" s="624"/>
      <c r="CW28" s="624"/>
      <c r="CX28" s="624"/>
      <c r="CY28" s="625"/>
      <c r="CZ28" s="628">
        <v>4.2</v>
      </c>
      <c r="DA28" s="653"/>
      <c r="DB28" s="653"/>
      <c r="DC28" s="658"/>
      <c r="DD28" s="632">
        <v>369010</v>
      </c>
      <c r="DE28" s="624"/>
      <c r="DF28" s="624"/>
      <c r="DG28" s="624"/>
      <c r="DH28" s="624"/>
      <c r="DI28" s="624"/>
      <c r="DJ28" s="624"/>
      <c r="DK28" s="625"/>
      <c r="DL28" s="632">
        <v>369010</v>
      </c>
      <c r="DM28" s="624"/>
      <c r="DN28" s="624"/>
      <c r="DO28" s="624"/>
      <c r="DP28" s="624"/>
      <c r="DQ28" s="624"/>
      <c r="DR28" s="624"/>
      <c r="DS28" s="624"/>
      <c r="DT28" s="624"/>
      <c r="DU28" s="624"/>
      <c r="DV28" s="625"/>
      <c r="DW28" s="628">
        <v>9.8000000000000007</v>
      </c>
      <c r="DX28" s="653"/>
      <c r="DY28" s="653"/>
      <c r="DZ28" s="653"/>
      <c r="EA28" s="653"/>
      <c r="EB28" s="653"/>
      <c r="EC28" s="654"/>
    </row>
    <row r="29" spans="2:133" ht="11.25" customHeight="1" x14ac:dyDescent="0.2">
      <c r="B29" s="620" t="s">
        <v>291</v>
      </c>
      <c r="C29" s="621"/>
      <c r="D29" s="621"/>
      <c r="E29" s="621"/>
      <c r="F29" s="621"/>
      <c r="G29" s="621"/>
      <c r="H29" s="621"/>
      <c r="I29" s="621"/>
      <c r="J29" s="621"/>
      <c r="K29" s="621"/>
      <c r="L29" s="621"/>
      <c r="M29" s="621"/>
      <c r="N29" s="621"/>
      <c r="O29" s="621"/>
      <c r="P29" s="621"/>
      <c r="Q29" s="622"/>
      <c r="R29" s="623">
        <v>5917</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369010</v>
      </c>
      <c r="CS29" s="656"/>
      <c r="CT29" s="656"/>
      <c r="CU29" s="656"/>
      <c r="CV29" s="656"/>
      <c r="CW29" s="656"/>
      <c r="CX29" s="656"/>
      <c r="CY29" s="657"/>
      <c r="CZ29" s="628">
        <v>4.2</v>
      </c>
      <c r="DA29" s="653"/>
      <c r="DB29" s="653"/>
      <c r="DC29" s="658"/>
      <c r="DD29" s="632">
        <v>369010</v>
      </c>
      <c r="DE29" s="656"/>
      <c r="DF29" s="656"/>
      <c r="DG29" s="656"/>
      <c r="DH29" s="656"/>
      <c r="DI29" s="656"/>
      <c r="DJ29" s="656"/>
      <c r="DK29" s="657"/>
      <c r="DL29" s="632">
        <v>369010</v>
      </c>
      <c r="DM29" s="656"/>
      <c r="DN29" s="656"/>
      <c r="DO29" s="656"/>
      <c r="DP29" s="656"/>
      <c r="DQ29" s="656"/>
      <c r="DR29" s="656"/>
      <c r="DS29" s="656"/>
      <c r="DT29" s="656"/>
      <c r="DU29" s="656"/>
      <c r="DV29" s="657"/>
      <c r="DW29" s="628">
        <v>9.8000000000000007</v>
      </c>
      <c r="DX29" s="653"/>
      <c r="DY29" s="653"/>
      <c r="DZ29" s="653"/>
      <c r="EA29" s="653"/>
      <c r="EB29" s="653"/>
      <c r="EC29" s="654"/>
    </row>
    <row r="30" spans="2:133" ht="11.25" customHeight="1" x14ac:dyDescent="0.2">
      <c r="B30" s="620" t="s">
        <v>293</v>
      </c>
      <c r="C30" s="621"/>
      <c r="D30" s="621"/>
      <c r="E30" s="621"/>
      <c r="F30" s="621"/>
      <c r="G30" s="621"/>
      <c r="H30" s="621"/>
      <c r="I30" s="621"/>
      <c r="J30" s="621"/>
      <c r="K30" s="621"/>
      <c r="L30" s="621"/>
      <c r="M30" s="621"/>
      <c r="N30" s="621"/>
      <c r="O30" s="621"/>
      <c r="P30" s="621"/>
      <c r="Q30" s="622"/>
      <c r="R30" s="623">
        <v>656267</v>
      </c>
      <c r="S30" s="624"/>
      <c r="T30" s="624"/>
      <c r="U30" s="624"/>
      <c r="V30" s="624"/>
      <c r="W30" s="624"/>
      <c r="X30" s="624"/>
      <c r="Y30" s="625"/>
      <c r="Z30" s="626">
        <v>6.8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358571</v>
      </c>
      <c r="CS30" s="624"/>
      <c r="CT30" s="624"/>
      <c r="CU30" s="624"/>
      <c r="CV30" s="624"/>
      <c r="CW30" s="624"/>
      <c r="CX30" s="624"/>
      <c r="CY30" s="625"/>
      <c r="CZ30" s="628">
        <v>4.0999999999999996</v>
      </c>
      <c r="DA30" s="653"/>
      <c r="DB30" s="653"/>
      <c r="DC30" s="658"/>
      <c r="DD30" s="632">
        <v>358571</v>
      </c>
      <c r="DE30" s="624"/>
      <c r="DF30" s="624"/>
      <c r="DG30" s="624"/>
      <c r="DH30" s="624"/>
      <c r="DI30" s="624"/>
      <c r="DJ30" s="624"/>
      <c r="DK30" s="625"/>
      <c r="DL30" s="632">
        <v>358571</v>
      </c>
      <c r="DM30" s="624"/>
      <c r="DN30" s="624"/>
      <c r="DO30" s="624"/>
      <c r="DP30" s="624"/>
      <c r="DQ30" s="624"/>
      <c r="DR30" s="624"/>
      <c r="DS30" s="624"/>
      <c r="DT30" s="624"/>
      <c r="DU30" s="624"/>
      <c r="DV30" s="625"/>
      <c r="DW30" s="628">
        <v>9.5</v>
      </c>
      <c r="DX30" s="653"/>
      <c r="DY30" s="653"/>
      <c r="DZ30" s="653"/>
      <c r="EA30" s="653"/>
      <c r="EB30" s="653"/>
      <c r="EC30" s="654"/>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99.3</v>
      </c>
      <c r="BH31" s="667"/>
      <c r="BI31" s="667"/>
      <c r="BJ31" s="667"/>
      <c r="BK31" s="667"/>
      <c r="BL31" s="667"/>
      <c r="BM31" s="618">
        <v>97.6</v>
      </c>
      <c r="BN31" s="667"/>
      <c r="BO31" s="667"/>
      <c r="BP31" s="667"/>
      <c r="BQ31" s="668"/>
      <c r="BR31" s="670">
        <v>99.3</v>
      </c>
      <c r="BS31" s="667"/>
      <c r="BT31" s="667"/>
      <c r="BU31" s="667"/>
      <c r="BV31" s="667"/>
      <c r="BW31" s="667"/>
      <c r="BX31" s="618">
        <v>97.6</v>
      </c>
      <c r="BY31" s="667"/>
      <c r="BZ31" s="667"/>
      <c r="CA31" s="667"/>
      <c r="CB31" s="668"/>
      <c r="CD31" s="663"/>
      <c r="CE31" s="664"/>
      <c r="CF31" s="620" t="s">
        <v>300</v>
      </c>
      <c r="CG31" s="621"/>
      <c r="CH31" s="621"/>
      <c r="CI31" s="621"/>
      <c r="CJ31" s="621"/>
      <c r="CK31" s="621"/>
      <c r="CL31" s="621"/>
      <c r="CM31" s="621"/>
      <c r="CN31" s="621"/>
      <c r="CO31" s="621"/>
      <c r="CP31" s="621"/>
      <c r="CQ31" s="622"/>
      <c r="CR31" s="623">
        <v>10439</v>
      </c>
      <c r="CS31" s="656"/>
      <c r="CT31" s="656"/>
      <c r="CU31" s="656"/>
      <c r="CV31" s="656"/>
      <c r="CW31" s="656"/>
      <c r="CX31" s="656"/>
      <c r="CY31" s="657"/>
      <c r="CZ31" s="628">
        <v>0.1</v>
      </c>
      <c r="DA31" s="653"/>
      <c r="DB31" s="653"/>
      <c r="DC31" s="658"/>
      <c r="DD31" s="632">
        <v>10439</v>
      </c>
      <c r="DE31" s="656"/>
      <c r="DF31" s="656"/>
      <c r="DG31" s="656"/>
      <c r="DH31" s="656"/>
      <c r="DI31" s="656"/>
      <c r="DJ31" s="656"/>
      <c r="DK31" s="657"/>
      <c r="DL31" s="632">
        <v>10439</v>
      </c>
      <c r="DM31" s="656"/>
      <c r="DN31" s="656"/>
      <c r="DO31" s="656"/>
      <c r="DP31" s="656"/>
      <c r="DQ31" s="656"/>
      <c r="DR31" s="656"/>
      <c r="DS31" s="656"/>
      <c r="DT31" s="656"/>
      <c r="DU31" s="656"/>
      <c r="DV31" s="657"/>
      <c r="DW31" s="628">
        <v>0.3</v>
      </c>
      <c r="DX31" s="653"/>
      <c r="DY31" s="653"/>
      <c r="DZ31" s="653"/>
      <c r="EA31" s="653"/>
      <c r="EB31" s="653"/>
      <c r="EC31" s="654"/>
    </row>
    <row r="32" spans="2:133" ht="11.25" customHeight="1" x14ac:dyDescent="0.2">
      <c r="B32" s="620" t="s">
        <v>301</v>
      </c>
      <c r="C32" s="621"/>
      <c r="D32" s="621"/>
      <c r="E32" s="621"/>
      <c r="F32" s="621"/>
      <c r="G32" s="621"/>
      <c r="H32" s="621"/>
      <c r="I32" s="621"/>
      <c r="J32" s="621"/>
      <c r="K32" s="621"/>
      <c r="L32" s="621"/>
      <c r="M32" s="621"/>
      <c r="N32" s="621"/>
      <c r="O32" s="621"/>
      <c r="P32" s="621"/>
      <c r="Q32" s="622"/>
      <c r="R32" s="623">
        <v>307494</v>
      </c>
      <c r="S32" s="624"/>
      <c r="T32" s="624"/>
      <c r="U32" s="624"/>
      <c r="V32" s="624"/>
      <c r="W32" s="624"/>
      <c r="X32" s="624"/>
      <c r="Y32" s="625"/>
      <c r="Z32" s="626">
        <v>3.2</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99</v>
      </c>
      <c r="BH32" s="656"/>
      <c r="BI32" s="656"/>
      <c r="BJ32" s="656"/>
      <c r="BK32" s="656"/>
      <c r="BL32" s="656"/>
      <c r="BM32" s="629">
        <v>96.9</v>
      </c>
      <c r="BN32" s="656"/>
      <c r="BO32" s="656"/>
      <c r="BP32" s="656"/>
      <c r="BQ32" s="669"/>
      <c r="BR32" s="680">
        <v>99</v>
      </c>
      <c r="BS32" s="656"/>
      <c r="BT32" s="656"/>
      <c r="BU32" s="656"/>
      <c r="BV32" s="656"/>
      <c r="BW32" s="656"/>
      <c r="BX32" s="629">
        <v>96.7</v>
      </c>
      <c r="BY32" s="656"/>
      <c r="BZ32" s="656"/>
      <c r="CA32" s="656"/>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2">
      <c r="B33" s="620" t="s">
        <v>305</v>
      </c>
      <c r="C33" s="621"/>
      <c r="D33" s="621"/>
      <c r="E33" s="621"/>
      <c r="F33" s="621"/>
      <c r="G33" s="621"/>
      <c r="H33" s="621"/>
      <c r="I33" s="621"/>
      <c r="J33" s="621"/>
      <c r="K33" s="621"/>
      <c r="L33" s="621"/>
      <c r="M33" s="621"/>
      <c r="N33" s="621"/>
      <c r="O33" s="621"/>
      <c r="P33" s="621"/>
      <c r="Q33" s="622"/>
      <c r="R33" s="623">
        <v>36279</v>
      </c>
      <c r="S33" s="624"/>
      <c r="T33" s="624"/>
      <c r="U33" s="624"/>
      <c r="V33" s="624"/>
      <c r="W33" s="624"/>
      <c r="X33" s="624"/>
      <c r="Y33" s="625"/>
      <c r="Z33" s="626">
        <v>0.4</v>
      </c>
      <c r="AA33" s="626"/>
      <c r="AB33" s="626"/>
      <c r="AC33" s="626"/>
      <c r="AD33" s="627">
        <v>1355</v>
      </c>
      <c r="AE33" s="627"/>
      <c r="AF33" s="627"/>
      <c r="AG33" s="627"/>
      <c r="AH33" s="627"/>
      <c r="AI33" s="627"/>
      <c r="AJ33" s="627"/>
      <c r="AK33" s="627"/>
      <c r="AL33" s="628">
        <v>0</v>
      </c>
      <c r="AM33" s="629"/>
      <c r="AN33" s="629"/>
      <c r="AO33" s="630"/>
      <c r="AP33" s="675"/>
      <c r="AQ33" s="676"/>
      <c r="AR33" s="676"/>
      <c r="AS33" s="676"/>
      <c r="AT33" s="679"/>
      <c r="AU33" s="207"/>
      <c r="AV33" s="207"/>
      <c r="AW33" s="207"/>
      <c r="AX33" s="644" t="s">
        <v>306</v>
      </c>
      <c r="AY33" s="645"/>
      <c r="AZ33" s="645"/>
      <c r="BA33" s="645"/>
      <c r="BB33" s="645"/>
      <c r="BC33" s="645"/>
      <c r="BD33" s="645"/>
      <c r="BE33" s="645"/>
      <c r="BF33" s="646"/>
      <c r="BG33" s="681">
        <v>99.4</v>
      </c>
      <c r="BH33" s="682"/>
      <c r="BI33" s="682"/>
      <c r="BJ33" s="682"/>
      <c r="BK33" s="682"/>
      <c r="BL33" s="682"/>
      <c r="BM33" s="683">
        <v>98.1</v>
      </c>
      <c r="BN33" s="682"/>
      <c r="BO33" s="682"/>
      <c r="BP33" s="682"/>
      <c r="BQ33" s="684"/>
      <c r="BR33" s="681">
        <v>99.5</v>
      </c>
      <c r="BS33" s="682"/>
      <c r="BT33" s="682"/>
      <c r="BU33" s="682"/>
      <c r="BV33" s="682"/>
      <c r="BW33" s="682"/>
      <c r="BX33" s="683">
        <v>98.2</v>
      </c>
      <c r="BY33" s="682"/>
      <c r="BZ33" s="682"/>
      <c r="CA33" s="682"/>
      <c r="CB33" s="684"/>
      <c r="CD33" s="620" t="s">
        <v>307</v>
      </c>
      <c r="CE33" s="621"/>
      <c r="CF33" s="621"/>
      <c r="CG33" s="621"/>
      <c r="CH33" s="621"/>
      <c r="CI33" s="621"/>
      <c r="CJ33" s="621"/>
      <c r="CK33" s="621"/>
      <c r="CL33" s="621"/>
      <c r="CM33" s="621"/>
      <c r="CN33" s="621"/>
      <c r="CO33" s="621"/>
      <c r="CP33" s="621"/>
      <c r="CQ33" s="622"/>
      <c r="CR33" s="623">
        <v>5987760</v>
      </c>
      <c r="CS33" s="656"/>
      <c r="CT33" s="656"/>
      <c r="CU33" s="656"/>
      <c r="CV33" s="656"/>
      <c r="CW33" s="656"/>
      <c r="CX33" s="656"/>
      <c r="CY33" s="657"/>
      <c r="CZ33" s="628">
        <v>68</v>
      </c>
      <c r="DA33" s="653"/>
      <c r="DB33" s="653"/>
      <c r="DC33" s="658"/>
      <c r="DD33" s="632">
        <v>5555785</v>
      </c>
      <c r="DE33" s="656"/>
      <c r="DF33" s="656"/>
      <c r="DG33" s="656"/>
      <c r="DH33" s="656"/>
      <c r="DI33" s="656"/>
      <c r="DJ33" s="656"/>
      <c r="DK33" s="657"/>
      <c r="DL33" s="632">
        <v>1956373</v>
      </c>
      <c r="DM33" s="656"/>
      <c r="DN33" s="656"/>
      <c r="DO33" s="656"/>
      <c r="DP33" s="656"/>
      <c r="DQ33" s="656"/>
      <c r="DR33" s="656"/>
      <c r="DS33" s="656"/>
      <c r="DT33" s="656"/>
      <c r="DU33" s="656"/>
      <c r="DV33" s="657"/>
      <c r="DW33" s="628">
        <v>51.7</v>
      </c>
      <c r="DX33" s="653"/>
      <c r="DY33" s="653"/>
      <c r="DZ33" s="653"/>
      <c r="EA33" s="653"/>
      <c r="EB33" s="653"/>
      <c r="EC33" s="654"/>
    </row>
    <row r="34" spans="2:133" ht="11.25" customHeight="1" x14ac:dyDescent="0.2">
      <c r="B34" s="620" t="s">
        <v>308</v>
      </c>
      <c r="C34" s="621"/>
      <c r="D34" s="621"/>
      <c r="E34" s="621"/>
      <c r="F34" s="621"/>
      <c r="G34" s="621"/>
      <c r="H34" s="621"/>
      <c r="I34" s="621"/>
      <c r="J34" s="621"/>
      <c r="K34" s="621"/>
      <c r="L34" s="621"/>
      <c r="M34" s="621"/>
      <c r="N34" s="621"/>
      <c r="O34" s="621"/>
      <c r="P34" s="621"/>
      <c r="Q34" s="622"/>
      <c r="R34" s="623">
        <v>3100957</v>
      </c>
      <c r="S34" s="624"/>
      <c r="T34" s="624"/>
      <c r="U34" s="624"/>
      <c r="V34" s="624"/>
      <c r="W34" s="624"/>
      <c r="X34" s="624"/>
      <c r="Y34" s="625"/>
      <c r="Z34" s="626">
        <v>32.299999999999997</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1634580</v>
      </c>
      <c r="CS34" s="624"/>
      <c r="CT34" s="624"/>
      <c r="CU34" s="624"/>
      <c r="CV34" s="624"/>
      <c r="CW34" s="624"/>
      <c r="CX34" s="624"/>
      <c r="CY34" s="625"/>
      <c r="CZ34" s="628">
        <v>18.600000000000001</v>
      </c>
      <c r="DA34" s="653"/>
      <c r="DB34" s="653"/>
      <c r="DC34" s="658"/>
      <c r="DD34" s="632">
        <v>1448720</v>
      </c>
      <c r="DE34" s="624"/>
      <c r="DF34" s="624"/>
      <c r="DG34" s="624"/>
      <c r="DH34" s="624"/>
      <c r="DI34" s="624"/>
      <c r="DJ34" s="624"/>
      <c r="DK34" s="625"/>
      <c r="DL34" s="632">
        <v>716134</v>
      </c>
      <c r="DM34" s="624"/>
      <c r="DN34" s="624"/>
      <c r="DO34" s="624"/>
      <c r="DP34" s="624"/>
      <c r="DQ34" s="624"/>
      <c r="DR34" s="624"/>
      <c r="DS34" s="624"/>
      <c r="DT34" s="624"/>
      <c r="DU34" s="624"/>
      <c r="DV34" s="625"/>
      <c r="DW34" s="628">
        <v>18.899999999999999</v>
      </c>
      <c r="DX34" s="653"/>
      <c r="DY34" s="653"/>
      <c r="DZ34" s="653"/>
      <c r="EA34" s="653"/>
      <c r="EB34" s="653"/>
      <c r="EC34" s="654"/>
    </row>
    <row r="35" spans="2:133" ht="11.25" customHeight="1" x14ac:dyDescent="0.2">
      <c r="B35" s="620" t="s">
        <v>310</v>
      </c>
      <c r="C35" s="621"/>
      <c r="D35" s="621"/>
      <c r="E35" s="621"/>
      <c r="F35" s="621"/>
      <c r="G35" s="621"/>
      <c r="H35" s="621"/>
      <c r="I35" s="621"/>
      <c r="J35" s="621"/>
      <c r="K35" s="621"/>
      <c r="L35" s="621"/>
      <c r="M35" s="621"/>
      <c r="N35" s="621"/>
      <c r="O35" s="621"/>
      <c r="P35" s="621"/>
      <c r="Q35" s="622"/>
      <c r="R35" s="623">
        <v>636311</v>
      </c>
      <c r="S35" s="624"/>
      <c r="T35" s="624"/>
      <c r="U35" s="624"/>
      <c r="V35" s="624"/>
      <c r="W35" s="624"/>
      <c r="X35" s="624"/>
      <c r="Y35" s="625"/>
      <c r="Z35" s="626">
        <v>6.6</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151362</v>
      </c>
      <c r="CS35" s="656"/>
      <c r="CT35" s="656"/>
      <c r="CU35" s="656"/>
      <c r="CV35" s="656"/>
      <c r="CW35" s="656"/>
      <c r="CX35" s="656"/>
      <c r="CY35" s="657"/>
      <c r="CZ35" s="628">
        <v>1.7</v>
      </c>
      <c r="DA35" s="653"/>
      <c r="DB35" s="653"/>
      <c r="DC35" s="658"/>
      <c r="DD35" s="632">
        <v>71228</v>
      </c>
      <c r="DE35" s="656"/>
      <c r="DF35" s="656"/>
      <c r="DG35" s="656"/>
      <c r="DH35" s="656"/>
      <c r="DI35" s="656"/>
      <c r="DJ35" s="656"/>
      <c r="DK35" s="657"/>
      <c r="DL35" s="632">
        <v>71228</v>
      </c>
      <c r="DM35" s="656"/>
      <c r="DN35" s="656"/>
      <c r="DO35" s="656"/>
      <c r="DP35" s="656"/>
      <c r="DQ35" s="656"/>
      <c r="DR35" s="656"/>
      <c r="DS35" s="656"/>
      <c r="DT35" s="656"/>
      <c r="DU35" s="656"/>
      <c r="DV35" s="657"/>
      <c r="DW35" s="628">
        <v>1.9</v>
      </c>
      <c r="DX35" s="653"/>
      <c r="DY35" s="653"/>
      <c r="DZ35" s="653"/>
      <c r="EA35" s="653"/>
      <c r="EB35" s="653"/>
      <c r="EC35" s="654"/>
    </row>
    <row r="36" spans="2:133" ht="11.25" customHeight="1" x14ac:dyDescent="0.2">
      <c r="B36" s="620" t="s">
        <v>314</v>
      </c>
      <c r="C36" s="621"/>
      <c r="D36" s="621"/>
      <c r="E36" s="621"/>
      <c r="F36" s="621"/>
      <c r="G36" s="621"/>
      <c r="H36" s="621"/>
      <c r="I36" s="621"/>
      <c r="J36" s="621"/>
      <c r="K36" s="621"/>
      <c r="L36" s="621"/>
      <c r="M36" s="621"/>
      <c r="N36" s="621"/>
      <c r="O36" s="621"/>
      <c r="P36" s="621"/>
      <c r="Q36" s="622"/>
      <c r="R36" s="623">
        <v>566580</v>
      </c>
      <c r="S36" s="624"/>
      <c r="T36" s="624"/>
      <c r="U36" s="624"/>
      <c r="V36" s="624"/>
      <c r="W36" s="624"/>
      <c r="X36" s="624"/>
      <c r="Y36" s="625"/>
      <c r="Z36" s="626">
        <v>5.9</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631420</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22930</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1964764</v>
      </c>
      <c r="CS36" s="624"/>
      <c r="CT36" s="624"/>
      <c r="CU36" s="624"/>
      <c r="CV36" s="624"/>
      <c r="CW36" s="624"/>
      <c r="CX36" s="624"/>
      <c r="CY36" s="625"/>
      <c r="CZ36" s="628">
        <v>22.3</v>
      </c>
      <c r="DA36" s="653"/>
      <c r="DB36" s="653"/>
      <c r="DC36" s="658"/>
      <c r="DD36" s="632">
        <v>1919039</v>
      </c>
      <c r="DE36" s="624"/>
      <c r="DF36" s="624"/>
      <c r="DG36" s="624"/>
      <c r="DH36" s="624"/>
      <c r="DI36" s="624"/>
      <c r="DJ36" s="624"/>
      <c r="DK36" s="625"/>
      <c r="DL36" s="632">
        <v>829045</v>
      </c>
      <c r="DM36" s="624"/>
      <c r="DN36" s="624"/>
      <c r="DO36" s="624"/>
      <c r="DP36" s="624"/>
      <c r="DQ36" s="624"/>
      <c r="DR36" s="624"/>
      <c r="DS36" s="624"/>
      <c r="DT36" s="624"/>
      <c r="DU36" s="624"/>
      <c r="DV36" s="625"/>
      <c r="DW36" s="628">
        <v>21.9</v>
      </c>
      <c r="DX36" s="653"/>
      <c r="DY36" s="653"/>
      <c r="DZ36" s="653"/>
      <c r="EA36" s="653"/>
      <c r="EB36" s="653"/>
      <c r="EC36" s="654"/>
    </row>
    <row r="37" spans="2:133" ht="11.25" customHeight="1" x14ac:dyDescent="0.2">
      <c r="B37" s="620" t="s">
        <v>318</v>
      </c>
      <c r="C37" s="621"/>
      <c r="D37" s="621"/>
      <c r="E37" s="621"/>
      <c r="F37" s="621"/>
      <c r="G37" s="621"/>
      <c r="H37" s="621"/>
      <c r="I37" s="621"/>
      <c r="J37" s="621"/>
      <c r="K37" s="621"/>
      <c r="L37" s="621"/>
      <c r="M37" s="621"/>
      <c r="N37" s="621"/>
      <c r="O37" s="621"/>
      <c r="P37" s="621"/>
      <c r="Q37" s="622"/>
      <c r="R37" s="623">
        <v>84114</v>
      </c>
      <c r="S37" s="624"/>
      <c r="T37" s="624"/>
      <c r="U37" s="624"/>
      <c r="V37" s="624"/>
      <c r="W37" s="624"/>
      <c r="X37" s="624"/>
      <c r="Y37" s="625"/>
      <c r="Z37" s="626">
        <v>0.9</v>
      </c>
      <c r="AA37" s="626"/>
      <c r="AB37" s="626"/>
      <c r="AC37" s="626"/>
      <c r="AD37" s="627">
        <v>1067</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167063</v>
      </c>
      <c r="BA37" s="624"/>
      <c r="BB37" s="624"/>
      <c r="BC37" s="624"/>
      <c r="BD37" s="656"/>
      <c r="BE37" s="656"/>
      <c r="BF37" s="669"/>
      <c r="BG37" s="620" t="s">
        <v>320</v>
      </c>
      <c r="BH37" s="621"/>
      <c r="BI37" s="621"/>
      <c r="BJ37" s="621"/>
      <c r="BK37" s="621"/>
      <c r="BL37" s="621"/>
      <c r="BM37" s="621"/>
      <c r="BN37" s="621"/>
      <c r="BO37" s="621"/>
      <c r="BP37" s="621"/>
      <c r="BQ37" s="621"/>
      <c r="BR37" s="621"/>
      <c r="BS37" s="621"/>
      <c r="BT37" s="621"/>
      <c r="BU37" s="622"/>
      <c r="BV37" s="623">
        <v>18576</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441322</v>
      </c>
      <c r="CS37" s="656"/>
      <c r="CT37" s="656"/>
      <c r="CU37" s="656"/>
      <c r="CV37" s="656"/>
      <c r="CW37" s="656"/>
      <c r="CX37" s="656"/>
      <c r="CY37" s="657"/>
      <c r="CZ37" s="628">
        <v>5</v>
      </c>
      <c r="DA37" s="653"/>
      <c r="DB37" s="653"/>
      <c r="DC37" s="658"/>
      <c r="DD37" s="632">
        <v>441322</v>
      </c>
      <c r="DE37" s="656"/>
      <c r="DF37" s="656"/>
      <c r="DG37" s="656"/>
      <c r="DH37" s="656"/>
      <c r="DI37" s="656"/>
      <c r="DJ37" s="656"/>
      <c r="DK37" s="657"/>
      <c r="DL37" s="632">
        <v>392052</v>
      </c>
      <c r="DM37" s="656"/>
      <c r="DN37" s="656"/>
      <c r="DO37" s="656"/>
      <c r="DP37" s="656"/>
      <c r="DQ37" s="656"/>
      <c r="DR37" s="656"/>
      <c r="DS37" s="656"/>
      <c r="DT37" s="656"/>
      <c r="DU37" s="656"/>
      <c r="DV37" s="657"/>
      <c r="DW37" s="628">
        <v>10.4</v>
      </c>
      <c r="DX37" s="653"/>
      <c r="DY37" s="653"/>
      <c r="DZ37" s="653"/>
      <c r="EA37" s="653"/>
      <c r="EB37" s="653"/>
      <c r="EC37" s="654"/>
    </row>
    <row r="38" spans="2:133" ht="11.25" customHeight="1" x14ac:dyDescent="0.2">
      <c r="B38" s="620" t="s">
        <v>322</v>
      </c>
      <c r="C38" s="621"/>
      <c r="D38" s="621"/>
      <c r="E38" s="621"/>
      <c r="F38" s="621"/>
      <c r="G38" s="621"/>
      <c r="H38" s="621"/>
      <c r="I38" s="621"/>
      <c r="J38" s="621"/>
      <c r="K38" s="621"/>
      <c r="L38" s="621"/>
      <c r="M38" s="621"/>
      <c r="N38" s="621"/>
      <c r="O38" s="621"/>
      <c r="P38" s="621"/>
      <c r="Q38" s="622"/>
      <c r="R38" s="623">
        <v>190781</v>
      </c>
      <c r="S38" s="624"/>
      <c r="T38" s="624"/>
      <c r="U38" s="624"/>
      <c r="V38" s="624"/>
      <c r="W38" s="624"/>
      <c r="X38" s="624"/>
      <c r="Y38" s="625"/>
      <c r="Z38" s="626">
        <v>2</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50815</v>
      </c>
      <c r="BA38" s="624"/>
      <c r="BB38" s="624"/>
      <c r="BC38" s="624"/>
      <c r="BD38" s="656"/>
      <c r="BE38" s="656"/>
      <c r="BF38" s="669"/>
      <c r="BG38" s="620" t="s">
        <v>324</v>
      </c>
      <c r="BH38" s="621"/>
      <c r="BI38" s="621"/>
      <c r="BJ38" s="621"/>
      <c r="BK38" s="621"/>
      <c r="BL38" s="621"/>
      <c r="BM38" s="621"/>
      <c r="BN38" s="621"/>
      <c r="BO38" s="621"/>
      <c r="BP38" s="621"/>
      <c r="BQ38" s="621"/>
      <c r="BR38" s="621"/>
      <c r="BS38" s="621"/>
      <c r="BT38" s="621"/>
      <c r="BU38" s="622"/>
      <c r="BV38" s="623">
        <v>1404</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413542</v>
      </c>
      <c r="CS38" s="624"/>
      <c r="CT38" s="624"/>
      <c r="CU38" s="624"/>
      <c r="CV38" s="624"/>
      <c r="CW38" s="624"/>
      <c r="CX38" s="624"/>
      <c r="CY38" s="625"/>
      <c r="CZ38" s="628">
        <v>4.7</v>
      </c>
      <c r="DA38" s="653"/>
      <c r="DB38" s="653"/>
      <c r="DC38" s="658"/>
      <c r="DD38" s="632">
        <v>330860</v>
      </c>
      <c r="DE38" s="624"/>
      <c r="DF38" s="624"/>
      <c r="DG38" s="624"/>
      <c r="DH38" s="624"/>
      <c r="DI38" s="624"/>
      <c r="DJ38" s="624"/>
      <c r="DK38" s="625"/>
      <c r="DL38" s="632">
        <v>324331</v>
      </c>
      <c r="DM38" s="624"/>
      <c r="DN38" s="624"/>
      <c r="DO38" s="624"/>
      <c r="DP38" s="624"/>
      <c r="DQ38" s="624"/>
      <c r="DR38" s="624"/>
      <c r="DS38" s="624"/>
      <c r="DT38" s="624"/>
      <c r="DU38" s="624"/>
      <c r="DV38" s="625"/>
      <c r="DW38" s="628">
        <v>8.6</v>
      </c>
      <c r="DX38" s="653"/>
      <c r="DY38" s="653"/>
      <c r="DZ38" s="653"/>
      <c r="EA38" s="653"/>
      <c r="EB38" s="653"/>
      <c r="EC38" s="654"/>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6"/>
      <c r="BE39" s="656"/>
      <c r="BF39" s="669"/>
      <c r="BG39" s="620" t="s">
        <v>328</v>
      </c>
      <c r="BH39" s="621"/>
      <c r="BI39" s="621"/>
      <c r="BJ39" s="621"/>
      <c r="BK39" s="621"/>
      <c r="BL39" s="621"/>
      <c r="BM39" s="621"/>
      <c r="BN39" s="621"/>
      <c r="BO39" s="621"/>
      <c r="BP39" s="621"/>
      <c r="BQ39" s="621"/>
      <c r="BR39" s="621"/>
      <c r="BS39" s="621"/>
      <c r="BT39" s="621"/>
      <c r="BU39" s="622"/>
      <c r="BV39" s="623">
        <v>2107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1800677</v>
      </c>
      <c r="CS39" s="656"/>
      <c r="CT39" s="656"/>
      <c r="CU39" s="656"/>
      <c r="CV39" s="656"/>
      <c r="CW39" s="656"/>
      <c r="CX39" s="656"/>
      <c r="CY39" s="657"/>
      <c r="CZ39" s="628">
        <v>20.5</v>
      </c>
      <c r="DA39" s="653"/>
      <c r="DB39" s="653"/>
      <c r="DC39" s="658"/>
      <c r="DD39" s="632">
        <v>1770303</v>
      </c>
      <c r="DE39" s="656"/>
      <c r="DF39" s="656"/>
      <c r="DG39" s="656"/>
      <c r="DH39" s="656"/>
      <c r="DI39" s="656"/>
      <c r="DJ39" s="656"/>
      <c r="DK39" s="657"/>
      <c r="DL39" s="632" t="s">
        <v>122</v>
      </c>
      <c r="DM39" s="656"/>
      <c r="DN39" s="656"/>
      <c r="DO39" s="656"/>
      <c r="DP39" s="656"/>
      <c r="DQ39" s="656"/>
      <c r="DR39" s="656"/>
      <c r="DS39" s="656"/>
      <c r="DT39" s="656"/>
      <c r="DU39" s="656"/>
      <c r="DV39" s="657"/>
      <c r="DW39" s="628" t="s">
        <v>122</v>
      </c>
      <c r="DX39" s="653"/>
      <c r="DY39" s="653"/>
      <c r="DZ39" s="653"/>
      <c r="EA39" s="653"/>
      <c r="EB39" s="653"/>
      <c r="EC39" s="654"/>
    </row>
    <row r="40" spans="2:133" ht="11.25" customHeight="1" x14ac:dyDescent="0.2">
      <c r="B40" s="620" t="s">
        <v>330</v>
      </c>
      <c r="C40" s="621"/>
      <c r="D40" s="621"/>
      <c r="E40" s="621"/>
      <c r="F40" s="621"/>
      <c r="G40" s="621"/>
      <c r="H40" s="621"/>
      <c r="I40" s="621"/>
      <c r="J40" s="621"/>
      <c r="K40" s="621"/>
      <c r="L40" s="621"/>
      <c r="M40" s="621"/>
      <c r="N40" s="621"/>
      <c r="O40" s="621"/>
      <c r="P40" s="621"/>
      <c r="Q40" s="622"/>
      <c r="R40" s="623">
        <v>17581</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6"/>
      <c r="BE40" s="656"/>
      <c r="BF40" s="669"/>
      <c r="BG40" s="673" t="s">
        <v>332</v>
      </c>
      <c r="BH40" s="674"/>
      <c r="BI40" s="674"/>
      <c r="BJ40" s="674"/>
      <c r="BK40" s="674"/>
      <c r="BL40" s="211"/>
      <c r="BM40" s="621" t="s">
        <v>333</v>
      </c>
      <c r="BN40" s="621"/>
      <c r="BO40" s="621"/>
      <c r="BP40" s="621"/>
      <c r="BQ40" s="621"/>
      <c r="BR40" s="621"/>
      <c r="BS40" s="621"/>
      <c r="BT40" s="621"/>
      <c r="BU40" s="622"/>
      <c r="BV40" s="623">
        <v>103</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22835</v>
      </c>
      <c r="CS40" s="624"/>
      <c r="CT40" s="624"/>
      <c r="CU40" s="624"/>
      <c r="CV40" s="624"/>
      <c r="CW40" s="624"/>
      <c r="CX40" s="624"/>
      <c r="CY40" s="625"/>
      <c r="CZ40" s="628">
        <v>0.3</v>
      </c>
      <c r="DA40" s="653"/>
      <c r="DB40" s="653"/>
      <c r="DC40" s="658"/>
      <c r="DD40" s="632">
        <v>15635</v>
      </c>
      <c r="DE40" s="624"/>
      <c r="DF40" s="624"/>
      <c r="DG40" s="624"/>
      <c r="DH40" s="624"/>
      <c r="DI40" s="624"/>
      <c r="DJ40" s="624"/>
      <c r="DK40" s="625"/>
      <c r="DL40" s="632">
        <v>15635</v>
      </c>
      <c r="DM40" s="624"/>
      <c r="DN40" s="624"/>
      <c r="DO40" s="624"/>
      <c r="DP40" s="624"/>
      <c r="DQ40" s="624"/>
      <c r="DR40" s="624"/>
      <c r="DS40" s="624"/>
      <c r="DT40" s="624"/>
      <c r="DU40" s="624"/>
      <c r="DV40" s="625"/>
      <c r="DW40" s="628">
        <v>0.4</v>
      </c>
      <c r="DX40" s="653"/>
      <c r="DY40" s="653"/>
      <c r="DZ40" s="653"/>
      <c r="EA40" s="653"/>
      <c r="EB40" s="653"/>
      <c r="EC40" s="654"/>
    </row>
    <row r="41" spans="2:133" ht="11.25" customHeight="1" x14ac:dyDescent="0.2">
      <c r="B41" s="644" t="s">
        <v>335</v>
      </c>
      <c r="C41" s="645"/>
      <c r="D41" s="645"/>
      <c r="E41" s="645"/>
      <c r="F41" s="645"/>
      <c r="G41" s="645"/>
      <c r="H41" s="645"/>
      <c r="I41" s="645"/>
      <c r="J41" s="645"/>
      <c r="K41" s="645"/>
      <c r="L41" s="645"/>
      <c r="M41" s="645"/>
      <c r="N41" s="645"/>
      <c r="O41" s="645"/>
      <c r="P41" s="645"/>
      <c r="Q41" s="646"/>
      <c r="R41" s="695">
        <v>9586903</v>
      </c>
      <c r="S41" s="696"/>
      <c r="T41" s="696"/>
      <c r="U41" s="696"/>
      <c r="V41" s="696"/>
      <c r="W41" s="696"/>
      <c r="X41" s="696"/>
      <c r="Y41" s="700"/>
      <c r="Z41" s="701">
        <v>100</v>
      </c>
      <c r="AA41" s="701"/>
      <c r="AB41" s="701"/>
      <c r="AC41" s="701"/>
      <c r="AD41" s="702">
        <v>3764558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95972</v>
      </c>
      <c r="BA41" s="624"/>
      <c r="BB41" s="624"/>
      <c r="BC41" s="624"/>
      <c r="BD41" s="656"/>
      <c r="BE41" s="656"/>
      <c r="BF41" s="669"/>
      <c r="BG41" s="673"/>
      <c r="BH41" s="674"/>
      <c r="BI41" s="674"/>
      <c r="BJ41" s="674"/>
      <c r="BK41" s="674"/>
      <c r="BL41" s="211"/>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6"/>
      <c r="CT41" s="656"/>
      <c r="CU41" s="656"/>
      <c r="CV41" s="656"/>
      <c r="CW41" s="656"/>
      <c r="CX41" s="656"/>
      <c r="CY41" s="657"/>
      <c r="CZ41" s="628" t="s">
        <v>122</v>
      </c>
      <c r="DA41" s="653"/>
      <c r="DB41" s="653"/>
      <c r="DC41" s="658"/>
      <c r="DD41" s="632" t="s">
        <v>122</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317570</v>
      </c>
      <c r="BA42" s="696"/>
      <c r="BB42" s="696"/>
      <c r="BC42" s="696"/>
      <c r="BD42" s="682"/>
      <c r="BE42" s="682"/>
      <c r="BF42" s="684"/>
      <c r="BG42" s="675"/>
      <c r="BH42" s="676"/>
      <c r="BI42" s="676"/>
      <c r="BJ42" s="676"/>
      <c r="BK42" s="676"/>
      <c r="BL42" s="212"/>
      <c r="BM42" s="645" t="s">
        <v>340</v>
      </c>
      <c r="BN42" s="645"/>
      <c r="BO42" s="645"/>
      <c r="BP42" s="645"/>
      <c r="BQ42" s="645"/>
      <c r="BR42" s="645"/>
      <c r="BS42" s="645"/>
      <c r="BT42" s="645"/>
      <c r="BU42" s="646"/>
      <c r="BV42" s="695">
        <v>374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557734</v>
      </c>
      <c r="CS42" s="656"/>
      <c r="CT42" s="656"/>
      <c r="CU42" s="656"/>
      <c r="CV42" s="656"/>
      <c r="CW42" s="656"/>
      <c r="CX42" s="656"/>
      <c r="CY42" s="657"/>
      <c r="CZ42" s="628">
        <v>6.3</v>
      </c>
      <c r="DA42" s="653"/>
      <c r="DB42" s="653"/>
      <c r="DC42" s="658"/>
      <c r="DD42" s="632">
        <v>272708</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v>9078</v>
      </c>
      <c r="CS43" s="656"/>
      <c r="CT43" s="656"/>
      <c r="CU43" s="656"/>
      <c r="CV43" s="656"/>
      <c r="CW43" s="656"/>
      <c r="CX43" s="656"/>
      <c r="CY43" s="657"/>
      <c r="CZ43" s="628">
        <v>0.1</v>
      </c>
      <c r="DA43" s="653"/>
      <c r="DB43" s="653"/>
      <c r="DC43" s="658"/>
      <c r="DD43" s="632">
        <v>9078</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557734</v>
      </c>
      <c r="CS44" s="624"/>
      <c r="CT44" s="624"/>
      <c r="CU44" s="624"/>
      <c r="CV44" s="624"/>
      <c r="CW44" s="624"/>
      <c r="CX44" s="624"/>
      <c r="CY44" s="625"/>
      <c r="CZ44" s="628">
        <v>6.3</v>
      </c>
      <c r="DA44" s="629"/>
      <c r="DB44" s="629"/>
      <c r="DC44" s="635"/>
      <c r="DD44" s="632">
        <v>272708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182547</v>
      </c>
      <c r="CS45" s="656"/>
      <c r="CT45" s="656"/>
      <c r="CU45" s="656"/>
      <c r="CV45" s="656"/>
      <c r="CW45" s="656"/>
      <c r="CX45" s="656"/>
      <c r="CY45" s="657"/>
      <c r="CZ45" s="628">
        <v>2.1</v>
      </c>
      <c r="DA45" s="653"/>
      <c r="DB45" s="653"/>
      <c r="DC45" s="658"/>
      <c r="DD45" s="632">
        <v>82750</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375187</v>
      </c>
      <c r="CS46" s="624"/>
      <c r="CT46" s="624"/>
      <c r="CU46" s="624"/>
      <c r="CV46" s="624"/>
      <c r="CW46" s="624"/>
      <c r="CX46" s="624"/>
      <c r="CY46" s="625"/>
      <c r="CZ46" s="628">
        <v>4.3</v>
      </c>
      <c r="DA46" s="629"/>
      <c r="DB46" s="629"/>
      <c r="DC46" s="635"/>
      <c r="DD46" s="632">
        <v>189958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56"/>
      <c r="CT47" s="656"/>
      <c r="CU47" s="656"/>
      <c r="CV47" s="656"/>
      <c r="CW47" s="656"/>
      <c r="CX47" s="656"/>
      <c r="CY47" s="657"/>
      <c r="CZ47" s="628" t="s">
        <v>122</v>
      </c>
      <c r="DA47" s="653"/>
      <c r="DB47" s="653"/>
      <c r="DC47" s="658"/>
      <c r="DD47" s="632" t="s">
        <v>122</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351</v>
      </c>
      <c r="CE49" s="645"/>
      <c r="CF49" s="645"/>
      <c r="CG49" s="645"/>
      <c r="CH49" s="645"/>
      <c r="CI49" s="645"/>
      <c r="CJ49" s="645"/>
      <c r="CK49" s="645"/>
      <c r="CL49" s="645"/>
      <c r="CM49" s="645"/>
      <c r="CN49" s="645"/>
      <c r="CO49" s="645"/>
      <c r="CP49" s="645"/>
      <c r="CQ49" s="646"/>
      <c r="CR49" s="695">
        <v>8801854</v>
      </c>
      <c r="CS49" s="682"/>
      <c r="CT49" s="682"/>
      <c r="CU49" s="682"/>
      <c r="CV49" s="682"/>
      <c r="CW49" s="682"/>
      <c r="CX49" s="682"/>
      <c r="CY49" s="711"/>
      <c r="CZ49" s="703">
        <v>100</v>
      </c>
      <c r="DA49" s="712"/>
      <c r="DB49" s="712"/>
      <c r="DC49" s="713"/>
      <c r="DD49" s="714">
        <v>7579521</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uU6Vqvei40ZdUttMj7DKBmWWBv6ET8Uy17/2S3M/j1gArGcdHIKZV7gZ3YTXpEwWwq3XNgqF+Adi8RGSQuHFfA==" saltValue="fKJD+WyP5epPdAqog4acO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9597</v>
      </c>
      <c r="R7" s="753"/>
      <c r="S7" s="753"/>
      <c r="T7" s="753"/>
      <c r="U7" s="753"/>
      <c r="V7" s="753">
        <v>8812</v>
      </c>
      <c r="W7" s="753"/>
      <c r="X7" s="753"/>
      <c r="Y7" s="753"/>
      <c r="Z7" s="753"/>
      <c r="AA7" s="753">
        <v>785</v>
      </c>
      <c r="AB7" s="753"/>
      <c r="AC7" s="753"/>
      <c r="AD7" s="753"/>
      <c r="AE7" s="754"/>
      <c r="AF7" s="755">
        <v>617</v>
      </c>
      <c r="AG7" s="756"/>
      <c r="AH7" s="756"/>
      <c r="AI7" s="756"/>
      <c r="AJ7" s="757"/>
      <c r="AK7" s="758">
        <v>3</v>
      </c>
      <c r="AL7" s="759"/>
      <c r="AM7" s="759"/>
      <c r="AN7" s="759"/>
      <c r="AO7" s="759"/>
      <c r="AP7" s="759">
        <v>3037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t="s">
        <v>553</v>
      </c>
      <c r="BS7" s="746" t="s">
        <v>552</v>
      </c>
      <c r="BT7" s="747"/>
      <c r="BU7" s="747"/>
      <c r="BV7" s="747"/>
      <c r="BW7" s="747"/>
      <c r="BX7" s="747"/>
      <c r="BY7" s="747"/>
      <c r="BZ7" s="747"/>
      <c r="CA7" s="747"/>
      <c r="CB7" s="747"/>
      <c r="CC7" s="747"/>
      <c r="CD7" s="747"/>
      <c r="CE7" s="747"/>
      <c r="CF7" s="747"/>
      <c r="CG7" s="762"/>
      <c r="CH7" s="743">
        <v>2</v>
      </c>
      <c r="CI7" s="744"/>
      <c r="CJ7" s="744"/>
      <c r="CK7" s="744"/>
      <c r="CL7" s="745"/>
      <c r="CM7" s="743">
        <v>1435</v>
      </c>
      <c r="CN7" s="744"/>
      <c r="CO7" s="744"/>
      <c r="CP7" s="744"/>
      <c r="CQ7" s="745"/>
      <c r="CR7" s="743">
        <v>3</v>
      </c>
      <c r="CS7" s="744"/>
      <c r="CT7" s="744"/>
      <c r="CU7" s="744"/>
      <c r="CV7" s="745"/>
      <c r="CW7" s="743" t="s">
        <v>551</v>
      </c>
      <c r="CX7" s="744"/>
      <c r="CY7" s="744"/>
      <c r="CZ7" s="744"/>
      <c r="DA7" s="745"/>
      <c r="DB7" s="743" t="s">
        <v>551</v>
      </c>
      <c r="DC7" s="744"/>
      <c r="DD7" s="744"/>
      <c r="DE7" s="744"/>
      <c r="DF7" s="745"/>
      <c r="DG7" s="743" t="s">
        <v>551</v>
      </c>
      <c r="DH7" s="744"/>
      <c r="DI7" s="744"/>
      <c r="DJ7" s="744"/>
      <c r="DK7" s="745"/>
      <c r="DL7" s="743" t="s">
        <v>551</v>
      </c>
      <c r="DM7" s="744"/>
      <c r="DN7" s="744"/>
      <c r="DO7" s="744"/>
      <c r="DP7" s="745"/>
      <c r="DQ7" s="743" t="s">
        <v>551</v>
      </c>
      <c r="DR7" s="744"/>
      <c r="DS7" s="744"/>
      <c r="DT7" s="744"/>
      <c r="DU7" s="745"/>
      <c r="DV7" s="746"/>
      <c r="DW7" s="747"/>
      <c r="DX7" s="747"/>
      <c r="DY7" s="747"/>
      <c r="DZ7" s="748"/>
      <c r="EA7" s="222"/>
    </row>
    <row r="8" spans="1:131" s="223" customFormat="1" ht="26.2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376</v>
      </c>
      <c r="B23" s="789" t="s">
        <v>377</v>
      </c>
      <c r="C23" s="790"/>
      <c r="D23" s="790"/>
      <c r="E23" s="790"/>
      <c r="F23" s="790"/>
      <c r="G23" s="790"/>
      <c r="H23" s="790"/>
      <c r="I23" s="790"/>
      <c r="J23" s="790"/>
      <c r="K23" s="790"/>
      <c r="L23" s="790"/>
      <c r="M23" s="790"/>
      <c r="N23" s="790"/>
      <c r="O23" s="790"/>
      <c r="P23" s="791"/>
      <c r="Q23" s="792">
        <v>9597</v>
      </c>
      <c r="R23" s="793"/>
      <c r="S23" s="793"/>
      <c r="T23" s="793"/>
      <c r="U23" s="793"/>
      <c r="V23" s="793">
        <v>8812</v>
      </c>
      <c r="W23" s="793"/>
      <c r="X23" s="793"/>
      <c r="Y23" s="793"/>
      <c r="Z23" s="793"/>
      <c r="AA23" s="793">
        <v>785</v>
      </c>
      <c r="AB23" s="793"/>
      <c r="AC23" s="793"/>
      <c r="AD23" s="793"/>
      <c r="AE23" s="794"/>
      <c r="AF23" s="795">
        <v>617</v>
      </c>
      <c r="AG23" s="793"/>
      <c r="AH23" s="793"/>
      <c r="AI23" s="793"/>
      <c r="AJ23" s="796"/>
      <c r="AK23" s="797"/>
      <c r="AL23" s="798"/>
      <c r="AM23" s="798"/>
      <c r="AN23" s="798"/>
      <c r="AO23" s="798"/>
      <c r="AP23" s="793">
        <v>3037</v>
      </c>
      <c r="AQ23" s="793"/>
      <c r="AR23" s="793"/>
      <c r="AS23" s="793"/>
      <c r="AT23" s="793"/>
      <c r="AU23" s="809"/>
      <c r="AV23" s="809"/>
      <c r="AW23" s="809"/>
      <c r="AX23" s="809"/>
      <c r="AY23" s="810"/>
      <c r="AZ23" s="811" t="s">
        <v>551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388</v>
      </c>
      <c r="C28" s="750"/>
      <c r="D28" s="750"/>
      <c r="E28" s="750"/>
      <c r="F28" s="750"/>
      <c r="G28" s="750"/>
      <c r="H28" s="750"/>
      <c r="I28" s="750"/>
      <c r="J28" s="750"/>
      <c r="K28" s="750"/>
      <c r="L28" s="750"/>
      <c r="M28" s="750"/>
      <c r="N28" s="750"/>
      <c r="O28" s="750"/>
      <c r="P28" s="751"/>
      <c r="Q28" s="822">
        <v>1191</v>
      </c>
      <c r="R28" s="823"/>
      <c r="S28" s="823"/>
      <c r="T28" s="823"/>
      <c r="U28" s="823"/>
      <c r="V28" s="823">
        <v>1168</v>
      </c>
      <c r="W28" s="823"/>
      <c r="X28" s="823"/>
      <c r="Y28" s="823"/>
      <c r="Z28" s="823"/>
      <c r="AA28" s="823">
        <v>23</v>
      </c>
      <c r="AB28" s="823"/>
      <c r="AC28" s="823"/>
      <c r="AD28" s="823"/>
      <c r="AE28" s="824"/>
      <c r="AF28" s="825">
        <v>23</v>
      </c>
      <c r="AG28" s="823"/>
      <c r="AH28" s="823"/>
      <c r="AI28" s="823"/>
      <c r="AJ28" s="826"/>
      <c r="AK28" s="827">
        <v>96</v>
      </c>
      <c r="AL28" s="828"/>
      <c r="AM28" s="828"/>
      <c r="AN28" s="828"/>
      <c r="AO28" s="828"/>
      <c r="AP28" s="828" t="s">
        <v>551</v>
      </c>
      <c r="AQ28" s="828"/>
      <c r="AR28" s="828"/>
      <c r="AS28" s="828"/>
      <c r="AT28" s="828"/>
      <c r="AU28" s="828" t="s">
        <v>551</v>
      </c>
      <c r="AV28" s="828"/>
      <c r="AW28" s="828"/>
      <c r="AX28" s="828"/>
      <c r="AY28" s="828"/>
      <c r="AZ28" s="829" t="s">
        <v>551</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389</v>
      </c>
      <c r="C29" s="781"/>
      <c r="D29" s="781"/>
      <c r="E29" s="781"/>
      <c r="F29" s="781"/>
      <c r="G29" s="781"/>
      <c r="H29" s="781"/>
      <c r="I29" s="781"/>
      <c r="J29" s="781"/>
      <c r="K29" s="781"/>
      <c r="L29" s="781"/>
      <c r="M29" s="781"/>
      <c r="N29" s="781"/>
      <c r="O29" s="781"/>
      <c r="P29" s="782"/>
      <c r="Q29" s="783">
        <v>1069</v>
      </c>
      <c r="R29" s="784"/>
      <c r="S29" s="784"/>
      <c r="T29" s="784"/>
      <c r="U29" s="784"/>
      <c r="V29" s="784">
        <v>1051</v>
      </c>
      <c r="W29" s="784"/>
      <c r="X29" s="784"/>
      <c r="Y29" s="784"/>
      <c r="Z29" s="784"/>
      <c r="AA29" s="784">
        <v>18</v>
      </c>
      <c r="AB29" s="784"/>
      <c r="AC29" s="784"/>
      <c r="AD29" s="784"/>
      <c r="AE29" s="785"/>
      <c r="AF29" s="786">
        <v>18</v>
      </c>
      <c r="AG29" s="787"/>
      <c r="AH29" s="787"/>
      <c r="AI29" s="787"/>
      <c r="AJ29" s="788"/>
      <c r="AK29" s="834">
        <v>164</v>
      </c>
      <c r="AL29" s="830"/>
      <c r="AM29" s="830"/>
      <c r="AN29" s="830"/>
      <c r="AO29" s="830"/>
      <c r="AP29" s="830" t="s">
        <v>551</v>
      </c>
      <c r="AQ29" s="830"/>
      <c r="AR29" s="830"/>
      <c r="AS29" s="830"/>
      <c r="AT29" s="830"/>
      <c r="AU29" s="830" t="s">
        <v>551</v>
      </c>
      <c r="AV29" s="830"/>
      <c r="AW29" s="830"/>
      <c r="AX29" s="830"/>
      <c r="AY29" s="830"/>
      <c r="AZ29" s="831" t="s">
        <v>551</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390</v>
      </c>
      <c r="C30" s="781"/>
      <c r="D30" s="781"/>
      <c r="E30" s="781"/>
      <c r="F30" s="781"/>
      <c r="G30" s="781"/>
      <c r="H30" s="781"/>
      <c r="I30" s="781"/>
      <c r="J30" s="781"/>
      <c r="K30" s="781"/>
      <c r="L30" s="781"/>
      <c r="M30" s="781"/>
      <c r="N30" s="781"/>
      <c r="O30" s="781"/>
      <c r="P30" s="782"/>
      <c r="Q30" s="783">
        <v>193</v>
      </c>
      <c r="R30" s="784"/>
      <c r="S30" s="784"/>
      <c r="T30" s="784"/>
      <c r="U30" s="784"/>
      <c r="V30" s="784">
        <v>190</v>
      </c>
      <c r="W30" s="784"/>
      <c r="X30" s="784"/>
      <c r="Y30" s="784"/>
      <c r="Z30" s="784"/>
      <c r="AA30" s="784">
        <v>3</v>
      </c>
      <c r="AB30" s="784"/>
      <c r="AC30" s="784"/>
      <c r="AD30" s="784"/>
      <c r="AE30" s="785"/>
      <c r="AF30" s="786">
        <v>3</v>
      </c>
      <c r="AG30" s="787"/>
      <c r="AH30" s="787"/>
      <c r="AI30" s="787"/>
      <c r="AJ30" s="788"/>
      <c r="AK30" s="834">
        <v>44</v>
      </c>
      <c r="AL30" s="830"/>
      <c r="AM30" s="830"/>
      <c r="AN30" s="830"/>
      <c r="AO30" s="830"/>
      <c r="AP30" s="830" t="s">
        <v>551</v>
      </c>
      <c r="AQ30" s="830"/>
      <c r="AR30" s="830"/>
      <c r="AS30" s="830"/>
      <c r="AT30" s="830"/>
      <c r="AU30" s="830" t="s">
        <v>551</v>
      </c>
      <c r="AV30" s="830"/>
      <c r="AW30" s="830"/>
      <c r="AX30" s="830"/>
      <c r="AY30" s="830"/>
      <c r="AZ30" s="831" t="s">
        <v>551</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391</v>
      </c>
      <c r="C31" s="781"/>
      <c r="D31" s="781"/>
      <c r="E31" s="781"/>
      <c r="F31" s="781"/>
      <c r="G31" s="781"/>
      <c r="H31" s="781"/>
      <c r="I31" s="781"/>
      <c r="J31" s="781"/>
      <c r="K31" s="781"/>
      <c r="L31" s="781"/>
      <c r="M31" s="781"/>
      <c r="N31" s="781"/>
      <c r="O31" s="781"/>
      <c r="P31" s="782"/>
      <c r="Q31" s="783">
        <v>222</v>
      </c>
      <c r="R31" s="784"/>
      <c r="S31" s="784"/>
      <c r="T31" s="784"/>
      <c r="U31" s="784"/>
      <c r="V31" s="784">
        <v>189</v>
      </c>
      <c r="W31" s="784"/>
      <c r="X31" s="784"/>
      <c r="Y31" s="784"/>
      <c r="Z31" s="784"/>
      <c r="AA31" s="784">
        <v>33</v>
      </c>
      <c r="AB31" s="784"/>
      <c r="AC31" s="784"/>
      <c r="AD31" s="784"/>
      <c r="AE31" s="785"/>
      <c r="AF31" s="786">
        <v>51</v>
      </c>
      <c r="AG31" s="787"/>
      <c r="AH31" s="787"/>
      <c r="AI31" s="787"/>
      <c r="AJ31" s="788"/>
      <c r="AK31" s="834">
        <v>167</v>
      </c>
      <c r="AL31" s="830"/>
      <c r="AM31" s="830"/>
      <c r="AN31" s="830"/>
      <c r="AO31" s="830"/>
      <c r="AP31" s="830">
        <v>914</v>
      </c>
      <c r="AQ31" s="830"/>
      <c r="AR31" s="830"/>
      <c r="AS31" s="830"/>
      <c r="AT31" s="830"/>
      <c r="AU31" s="830">
        <v>914</v>
      </c>
      <c r="AV31" s="830"/>
      <c r="AW31" s="830"/>
      <c r="AX31" s="830"/>
      <c r="AY31" s="830"/>
      <c r="AZ31" s="831" t="s">
        <v>551</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c r="C32" s="781"/>
      <c r="D32" s="781"/>
      <c r="E32" s="781"/>
      <c r="F32" s="781"/>
      <c r="G32" s="781"/>
      <c r="H32" s="781"/>
      <c r="I32" s="781"/>
      <c r="J32" s="781"/>
      <c r="K32" s="781"/>
      <c r="L32" s="781"/>
      <c r="M32" s="781"/>
      <c r="N32" s="781"/>
      <c r="O32" s="781"/>
      <c r="P32" s="782"/>
      <c r="Q32" s="783"/>
      <c r="R32" s="784"/>
      <c r="S32" s="784"/>
      <c r="T32" s="784"/>
      <c r="U32" s="784"/>
      <c r="V32" s="784"/>
      <c r="W32" s="784"/>
      <c r="X32" s="784"/>
      <c r="Y32" s="784"/>
      <c r="Z32" s="784"/>
      <c r="AA32" s="784"/>
      <c r="AB32" s="784"/>
      <c r="AC32" s="784"/>
      <c r="AD32" s="784"/>
      <c r="AE32" s="785"/>
      <c r="AF32" s="786"/>
      <c r="AG32" s="787"/>
      <c r="AH32" s="787"/>
      <c r="AI32" s="787"/>
      <c r="AJ32" s="788"/>
      <c r="AK32" s="834"/>
      <c r="AL32" s="830"/>
      <c r="AM32" s="830"/>
      <c r="AN32" s="830"/>
      <c r="AO32" s="830"/>
      <c r="AP32" s="830"/>
      <c r="AQ32" s="830"/>
      <c r="AR32" s="830"/>
      <c r="AS32" s="830"/>
      <c r="AT32" s="830"/>
      <c r="AU32" s="830"/>
      <c r="AV32" s="830"/>
      <c r="AW32" s="830"/>
      <c r="AX32" s="830"/>
      <c r="AY32" s="830"/>
      <c r="AZ32" s="831"/>
      <c r="BA32" s="831"/>
      <c r="BB32" s="831"/>
      <c r="BC32" s="831"/>
      <c r="BD32" s="831"/>
      <c r="BE32" s="832"/>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393</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376</v>
      </c>
      <c r="B63" s="789" t="s">
        <v>394</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94</v>
      </c>
      <c r="AG63" s="844"/>
      <c r="AH63" s="844"/>
      <c r="AI63" s="844"/>
      <c r="AJ63" s="845"/>
      <c r="AK63" s="846"/>
      <c r="AL63" s="841"/>
      <c r="AM63" s="841"/>
      <c r="AN63" s="841"/>
      <c r="AO63" s="841"/>
      <c r="AP63" s="844">
        <v>914</v>
      </c>
      <c r="AQ63" s="844"/>
      <c r="AR63" s="844"/>
      <c r="AS63" s="844"/>
      <c r="AT63" s="844"/>
      <c r="AU63" s="844">
        <v>914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395</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396</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397</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541</v>
      </c>
      <c r="C68" s="870"/>
      <c r="D68" s="870"/>
      <c r="E68" s="870"/>
      <c r="F68" s="870"/>
      <c r="G68" s="870"/>
      <c r="H68" s="870"/>
      <c r="I68" s="870"/>
      <c r="J68" s="870"/>
      <c r="K68" s="870"/>
      <c r="L68" s="870"/>
      <c r="M68" s="870"/>
      <c r="N68" s="870"/>
      <c r="O68" s="870"/>
      <c r="P68" s="871"/>
      <c r="Q68" s="872">
        <v>1629</v>
      </c>
      <c r="R68" s="866"/>
      <c r="S68" s="866"/>
      <c r="T68" s="866"/>
      <c r="U68" s="866"/>
      <c r="V68" s="866">
        <v>1577</v>
      </c>
      <c r="W68" s="866"/>
      <c r="X68" s="866"/>
      <c r="Y68" s="866"/>
      <c r="Z68" s="866"/>
      <c r="AA68" s="866">
        <v>52</v>
      </c>
      <c r="AB68" s="866"/>
      <c r="AC68" s="866"/>
      <c r="AD68" s="866"/>
      <c r="AE68" s="866"/>
      <c r="AF68" s="866">
        <v>52</v>
      </c>
      <c r="AG68" s="866"/>
      <c r="AH68" s="866"/>
      <c r="AI68" s="866"/>
      <c r="AJ68" s="866"/>
      <c r="AK68" s="866">
        <v>45</v>
      </c>
      <c r="AL68" s="866"/>
      <c r="AM68" s="866"/>
      <c r="AN68" s="866"/>
      <c r="AO68" s="866"/>
      <c r="AP68" s="866">
        <v>4163</v>
      </c>
      <c r="AQ68" s="866"/>
      <c r="AR68" s="866"/>
      <c r="AS68" s="866"/>
      <c r="AT68" s="866"/>
      <c r="AU68" s="866">
        <v>162</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542</v>
      </c>
      <c r="C69" s="874"/>
      <c r="D69" s="874"/>
      <c r="E69" s="874"/>
      <c r="F69" s="874"/>
      <c r="G69" s="874"/>
      <c r="H69" s="874"/>
      <c r="I69" s="874"/>
      <c r="J69" s="874"/>
      <c r="K69" s="874"/>
      <c r="L69" s="874"/>
      <c r="M69" s="874"/>
      <c r="N69" s="874"/>
      <c r="O69" s="874"/>
      <c r="P69" s="875"/>
      <c r="Q69" s="876">
        <v>2522</v>
      </c>
      <c r="R69" s="830"/>
      <c r="S69" s="830"/>
      <c r="T69" s="830"/>
      <c r="U69" s="830"/>
      <c r="V69" s="830">
        <v>2449</v>
      </c>
      <c r="W69" s="830"/>
      <c r="X69" s="830"/>
      <c r="Y69" s="830"/>
      <c r="Z69" s="830"/>
      <c r="AA69" s="830">
        <v>73</v>
      </c>
      <c r="AB69" s="830"/>
      <c r="AC69" s="830"/>
      <c r="AD69" s="830"/>
      <c r="AE69" s="830"/>
      <c r="AF69" s="830">
        <v>73</v>
      </c>
      <c r="AG69" s="830"/>
      <c r="AH69" s="830"/>
      <c r="AI69" s="830"/>
      <c r="AJ69" s="830"/>
      <c r="AK69" s="830">
        <v>70</v>
      </c>
      <c r="AL69" s="830"/>
      <c r="AM69" s="830"/>
      <c r="AN69" s="830"/>
      <c r="AO69" s="830"/>
      <c r="AP69" s="830">
        <v>2556</v>
      </c>
      <c r="AQ69" s="830"/>
      <c r="AR69" s="830"/>
      <c r="AS69" s="830"/>
      <c r="AT69" s="830"/>
      <c r="AU69" s="830">
        <v>274</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543</v>
      </c>
      <c r="C70" s="874"/>
      <c r="D70" s="874"/>
      <c r="E70" s="874"/>
      <c r="F70" s="874"/>
      <c r="G70" s="874"/>
      <c r="H70" s="874"/>
      <c r="I70" s="874"/>
      <c r="J70" s="874"/>
      <c r="K70" s="874"/>
      <c r="L70" s="874"/>
      <c r="M70" s="874"/>
      <c r="N70" s="874"/>
      <c r="O70" s="874"/>
      <c r="P70" s="875"/>
      <c r="Q70" s="876">
        <v>103</v>
      </c>
      <c r="R70" s="830"/>
      <c r="S70" s="830"/>
      <c r="T70" s="830"/>
      <c r="U70" s="830"/>
      <c r="V70" s="830">
        <v>91</v>
      </c>
      <c r="W70" s="830"/>
      <c r="X70" s="830"/>
      <c r="Y70" s="830"/>
      <c r="Z70" s="830"/>
      <c r="AA70" s="830">
        <v>11</v>
      </c>
      <c r="AB70" s="830"/>
      <c r="AC70" s="830"/>
      <c r="AD70" s="830"/>
      <c r="AE70" s="830"/>
      <c r="AF70" s="830">
        <v>11</v>
      </c>
      <c r="AG70" s="830"/>
      <c r="AH70" s="830"/>
      <c r="AI70" s="830"/>
      <c r="AJ70" s="830"/>
      <c r="AK70" s="830" t="s">
        <v>551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544</v>
      </c>
      <c r="C71" s="874"/>
      <c r="D71" s="874"/>
      <c r="E71" s="874"/>
      <c r="F71" s="874"/>
      <c r="G71" s="874"/>
      <c r="H71" s="874"/>
      <c r="I71" s="874"/>
      <c r="J71" s="874"/>
      <c r="K71" s="874"/>
      <c r="L71" s="874"/>
      <c r="M71" s="874"/>
      <c r="N71" s="874"/>
      <c r="O71" s="874"/>
      <c r="P71" s="875"/>
      <c r="Q71" s="876">
        <v>276838</v>
      </c>
      <c r="R71" s="830"/>
      <c r="S71" s="830"/>
      <c r="T71" s="830"/>
      <c r="U71" s="830"/>
      <c r="V71" s="830">
        <v>269931</v>
      </c>
      <c r="W71" s="830"/>
      <c r="X71" s="830"/>
      <c r="Y71" s="830"/>
      <c r="Z71" s="830"/>
      <c r="AA71" s="830">
        <v>6907</v>
      </c>
      <c r="AB71" s="830"/>
      <c r="AC71" s="830"/>
      <c r="AD71" s="830"/>
      <c r="AE71" s="830"/>
      <c r="AF71" s="830">
        <v>6907</v>
      </c>
      <c r="AG71" s="830"/>
      <c r="AH71" s="830"/>
      <c r="AI71" s="830"/>
      <c r="AJ71" s="830"/>
      <c r="AK71" s="830">
        <v>2277</v>
      </c>
      <c r="AL71" s="830"/>
      <c r="AM71" s="830"/>
      <c r="AN71" s="830"/>
      <c r="AO71" s="830"/>
      <c r="AP71" s="830" t="s">
        <v>551</v>
      </c>
      <c r="AQ71" s="830"/>
      <c r="AR71" s="830"/>
      <c r="AS71" s="830"/>
      <c r="AT71" s="830"/>
      <c r="AU71" s="830" t="s">
        <v>551</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545</v>
      </c>
      <c r="C72" s="874"/>
      <c r="D72" s="874"/>
      <c r="E72" s="874"/>
      <c r="F72" s="874"/>
      <c r="G72" s="874"/>
      <c r="H72" s="874"/>
      <c r="I72" s="874"/>
      <c r="J72" s="874"/>
      <c r="K72" s="874"/>
      <c r="L72" s="874"/>
      <c r="M72" s="874"/>
      <c r="N72" s="874"/>
      <c r="O72" s="874"/>
      <c r="P72" s="875"/>
      <c r="Q72" s="876">
        <v>227</v>
      </c>
      <c r="R72" s="830"/>
      <c r="S72" s="830"/>
      <c r="T72" s="830"/>
      <c r="U72" s="830"/>
      <c r="V72" s="830">
        <v>199</v>
      </c>
      <c r="W72" s="830"/>
      <c r="X72" s="830"/>
      <c r="Y72" s="830"/>
      <c r="Z72" s="830"/>
      <c r="AA72" s="830">
        <v>28</v>
      </c>
      <c r="AB72" s="830"/>
      <c r="AC72" s="830"/>
      <c r="AD72" s="830"/>
      <c r="AE72" s="830"/>
      <c r="AF72" s="830">
        <v>28</v>
      </c>
      <c r="AG72" s="830"/>
      <c r="AH72" s="830"/>
      <c r="AI72" s="830"/>
      <c r="AJ72" s="830"/>
      <c r="AK72" s="830">
        <v>75</v>
      </c>
      <c r="AL72" s="830"/>
      <c r="AM72" s="830"/>
      <c r="AN72" s="830"/>
      <c r="AO72" s="830"/>
      <c r="AP72" s="830" t="s">
        <v>551</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t="s">
        <v>546</v>
      </c>
      <c r="C73" s="874"/>
      <c r="D73" s="874"/>
      <c r="E73" s="874"/>
      <c r="F73" s="874"/>
      <c r="G73" s="874"/>
      <c r="H73" s="874"/>
      <c r="I73" s="874"/>
      <c r="J73" s="874"/>
      <c r="K73" s="874"/>
      <c r="L73" s="874"/>
      <c r="M73" s="874"/>
      <c r="N73" s="874"/>
      <c r="O73" s="874"/>
      <c r="P73" s="875"/>
      <c r="Q73" s="876">
        <v>4539</v>
      </c>
      <c r="R73" s="830"/>
      <c r="S73" s="830"/>
      <c r="T73" s="830"/>
      <c r="U73" s="830"/>
      <c r="V73" s="830">
        <v>4239</v>
      </c>
      <c r="W73" s="830"/>
      <c r="X73" s="830"/>
      <c r="Y73" s="830"/>
      <c r="Z73" s="830"/>
      <c r="AA73" s="830">
        <v>300</v>
      </c>
      <c r="AB73" s="830"/>
      <c r="AC73" s="830"/>
      <c r="AD73" s="830"/>
      <c r="AE73" s="830"/>
      <c r="AF73" s="830">
        <v>300</v>
      </c>
      <c r="AG73" s="830"/>
      <c r="AH73" s="830"/>
      <c r="AI73" s="830"/>
      <c r="AJ73" s="830"/>
      <c r="AK73" s="830" t="s">
        <v>554</v>
      </c>
      <c r="AL73" s="830"/>
      <c r="AM73" s="830"/>
      <c r="AN73" s="830"/>
      <c r="AO73" s="830"/>
      <c r="AP73" s="830" t="s">
        <v>551</v>
      </c>
      <c r="AQ73" s="830"/>
      <c r="AR73" s="830"/>
      <c r="AS73" s="830"/>
      <c r="AT73" s="830"/>
      <c r="AU73" s="830" t="s">
        <v>551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t="s">
        <v>547</v>
      </c>
      <c r="C74" s="874"/>
      <c r="D74" s="874"/>
      <c r="E74" s="874"/>
      <c r="F74" s="874"/>
      <c r="G74" s="874"/>
      <c r="H74" s="874"/>
      <c r="I74" s="874"/>
      <c r="J74" s="874"/>
      <c r="K74" s="874"/>
      <c r="L74" s="874"/>
      <c r="M74" s="874"/>
      <c r="N74" s="874"/>
      <c r="O74" s="874"/>
      <c r="P74" s="875"/>
      <c r="Q74" s="876">
        <v>10336</v>
      </c>
      <c r="R74" s="830"/>
      <c r="S74" s="830"/>
      <c r="T74" s="830"/>
      <c r="U74" s="830"/>
      <c r="V74" s="830">
        <v>8903</v>
      </c>
      <c r="W74" s="830"/>
      <c r="X74" s="830"/>
      <c r="Y74" s="830"/>
      <c r="Z74" s="830"/>
      <c r="AA74" s="830">
        <v>1433</v>
      </c>
      <c r="AB74" s="830"/>
      <c r="AC74" s="830"/>
      <c r="AD74" s="830"/>
      <c r="AE74" s="830"/>
      <c r="AF74" s="830">
        <v>5026</v>
      </c>
      <c r="AG74" s="830"/>
      <c r="AH74" s="830"/>
      <c r="AI74" s="830"/>
      <c r="AJ74" s="830"/>
      <c r="AK74" s="830" t="s">
        <v>554</v>
      </c>
      <c r="AL74" s="830"/>
      <c r="AM74" s="830"/>
      <c r="AN74" s="830"/>
      <c r="AO74" s="830"/>
      <c r="AP74" s="830">
        <v>27292</v>
      </c>
      <c r="AQ74" s="830"/>
      <c r="AR74" s="830"/>
      <c r="AS74" s="830"/>
      <c r="AT74" s="830"/>
      <c r="AU74" s="830" t="s">
        <v>551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t="s">
        <v>548</v>
      </c>
      <c r="C75" s="874"/>
      <c r="D75" s="874"/>
      <c r="E75" s="874"/>
      <c r="F75" s="874"/>
      <c r="G75" s="874"/>
      <c r="H75" s="874"/>
      <c r="I75" s="874"/>
      <c r="J75" s="874"/>
      <c r="K75" s="874"/>
      <c r="L75" s="874"/>
      <c r="M75" s="874"/>
      <c r="N75" s="874"/>
      <c r="O75" s="874"/>
      <c r="P75" s="875"/>
      <c r="Q75" s="877">
        <v>4245</v>
      </c>
      <c r="R75" s="878"/>
      <c r="S75" s="878"/>
      <c r="T75" s="878"/>
      <c r="U75" s="834"/>
      <c r="V75" s="879">
        <v>3635</v>
      </c>
      <c r="W75" s="878"/>
      <c r="X75" s="878"/>
      <c r="Y75" s="878"/>
      <c r="Z75" s="834"/>
      <c r="AA75" s="879">
        <v>609</v>
      </c>
      <c r="AB75" s="878"/>
      <c r="AC75" s="878"/>
      <c r="AD75" s="878"/>
      <c r="AE75" s="834"/>
      <c r="AF75" s="879">
        <v>173</v>
      </c>
      <c r="AG75" s="878"/>
      <c r="AH75" s="878"/>
      <c r="AI75" s="878"/>
      <c r="AJ75" s="834"/>
      <c r="AK75" s="879">
        <v>170</v>
      </c>
      <c r="AL75" s="878"/>
      <c r="AM75" s="878"/>
      <c r="AN75" s="878"/>
      <c r="AO75" s="834"/>
      <c r="AP75" s="879">
        <v>12401</v>
      </c>
      <c r="AQ75" s="878"/>
      <c r="AR75" s="878"/>
      <c r="AS75" s="878"/>
      <c r="AT75" s="834"/>
      <c r="AU75" s="879">
        <v>754</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t="s">
        <v>549</v>
      </c>
      <c r="C76" s="874"/>
      <c r="D76" s="874"/>
      <c r="E76" s="874"/>
      <c r="F76" s="874"/>
      <c r="G76" s="874"/>
      <c r="H76" s="874"/>
      <c r="I76" s="874"/>
      <c r="J76" s="874"/>
      <c r="K76" s="874"/>
      <c r="L76" s="874"/>
      <c r="M76" s="874"/>
      <c r="N76" s="874"/>
      <c r="O76" s="874"/>
      <c r="P76" s="875"/>
      <c r="Q76" s="877">
        <v>976</v>
      </c>
      <c r="R76" s="878"/>
      <c r="S76" s="878"/>
      <c r="T76" s="878"/>
      <c r="U76" s="834"/>
      <c r="V76" s="879">
        <v>946</v>
      </c>
      <c r="W76" s="878"/>
      <c r="X76" s="878"/>
      <c r="Y76" s="878"/>
      <c r="Z76" s="834"/>
      <c r="AA76" s="879">
        <v>31</v>
      </c>
      <c r="AB76" s="878"/>
      <c r="AC76" s="878"/>
      <c r="AD76" s="878"/>
      <c r="AE76" s="834"/>
      <c r="AF76" s="879">
        <v>31</v>
      </c>
      <c r="AG76" s="878"/>
      <c r="AH76" s="878"/>
      <c r="AI76" s="878"/>
      <c r="AJ76" s="834"/>
      <c r="AK76" s="879">
        <v>70</v>
      </c>
      <c r="AL76" s="878"/>
      <c r="AM76" s="878"/>
      <c r="AN76" s="878"/>
      <c r="AO76" s="834"/>
      <c r="AP76" s="879">
        <v>358</v>
      </c>
      <c r="AQ76" s="878"/>
      <c r="AR76" s="878"/>
      <c r="AS76" s="878"/>
      <c r="AT76" s="834"/>
      <c r="AU76" s="879" t="s">
        <v>551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t="s">
        <v>550</v>
      </c>
      <c r="C77" s="874"/>
      <c r="D77" s="874"/>
      <c r="E77" s="874"/>
      <c r="F77" s="874"/>
      <c r="G77" s="874"/>
      <c r="H77" s="874"/>
      <c r="I77" s="874"/>
      <c r="J77" s="874"/>
      <c r="K77" s="874"/>
      <c r="L77" s="874"/>
      <c r="M77" s="874"/>
      <c r="N77" s="874"/>
      <c r="O77" s="874"/>
      <c r="P77" s="875"/>
      <c r="Q77" s="877">
        <v>9440</v>
      </c>
      <c r="R77" s="878"/>
      <c r="S77" s="878"/>
      <c r="T77" s="878"/>
      <c r="U77" s="834"/>
      <c r="V77" s="879">
        <v>10260</v>
      </c>
      <c r="W77" s="878"/>
      <c r="X77" s="878"/>
      <c r="Y77" s="878"/>
      <c r="Z77" s="834"/>
      <c r="AA77" s="879">
        <v>-819</v>
      </c>
      <c r="AB77" s="878"/>
      <c r="AC77" s="878"/>
      <c r="AD77" s="878"/>
      <c r="AE77" s="834"/>
      <c r="AF77" s="879">
        <v>3578</v>
      </c>
      <c r="AG77" s="878"/>
      <c r="AH77" s="878"/>
      <c r="AI77" s="878"/>
      <c r="AJ77" s="834"/>
      <c r="AK77" s="879">
        <v>51</v>
      </c>
      <c r="AL77" s="878"/>
      <c r="AM77" s="878"/>
      <c r="AN77" s="878"/>
      <c r="AO77" s="834"/>
      <c r="AP77" s="879">
        <v>6429</v>
      </c>
      <c r="AQ77" s="878"/>
      <c r="AR77" s="878"/>
      <c r="AS77" s="878"/>
      <c r="AT77" s="834"/>
      <c r="AU77" s="879">
        <v>180</v>
      </c>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376</v>
      </c>
      <c r="B88" s="789" t="s">
        <v>398</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16179</v>
      </c>
      <c r="AG88" s="844"/>
      <c r="AH88" s="844"/>
      <c r="AI88" s="844"/>
      <c r="AJ88" s="844"/>
      <c r="AK88" s="841"/>
      <c r="AL88" s="841"/>
      <c r="AM88" s="841"/>
      <c r="AN88" s="841"/>
      <c r="AO88" s="841"/>
      <c r="AP88" s="844">
        <v>53200</v>
      </c>
      <c r="AQ88" s="844"/>
      <c r="AR88" s="844"/>
      <c r="AS88" s="844"/>
      <c r="AT88" s="844"/>
      <c r="AU88" s="844">
        <v>1370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399</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400</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401</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402</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403</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404</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405</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406</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407</v>
      </c>
      <c r="AB109" s="893"/>
      <c r="AC109" s="893"/>
      <c r="AD109" s="893"/>
      <c r="AE109" s="894"/>
      <c r="AF109" s="892" t="s">
        <v>408</v>
      </c>
      <c r="AG109" s="893"/>
      <c r="AH109" s="893"/>
      <c r="AI109" s="893"/>
      <c r="AJ109" s="894"/>
      <c r="AK109" s="892" t="s">
        <v>294</v>
      </c>
      <c r="AL109" s="893"/>
      <c r="AM109" s="893"/>
      <c r="AN109" s="893"/>
      <c r="AO109" s="894"/>
      <c r="AP109" s="892" t="s">
        <v>409</v>
      </c>
      <c r="AQ109" s="893"/>
      <c r="AR109" s="893"/>
      <c r="AS109" s="893"/>
      <c r="AT109" s="895"/>
      <c r="AU109" s="912" t="s">
        <v>406</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407</v>
      </c>
      <c r="BR109" s="893"/>
      <c r="BS109" s="893"/>
      <c r="BT109" s="893"/>
      <c r="BU109" s="894"/>
      <c r="BV109" s="892" t="s">
        <v>408</v>
      </c>
      <c r="BW109" s="893"/>
      <c r="BX109" s="893"/>
      <c r="BY109" s="893"/>
      <c r="BZ109" s="894"/>
      <c r="CA109" s="892" t="s">
        <v>294</v>
      </c>
      <c r="CB109" s="893"/>
      <c r="CC109" s="893"/>
      <c r="CD109" s="893"/>
      <c r="CE109" s="894"/>
      <c r="CF109" s="913" t="s">
        <v>409</v>
      </c>
      <c r="CG109" s="913"/>
      <c r="CH109" s="913"/>
      <c r="CI109" s="913"/>
      <c r="CJ109" s="913"/>
      <c r="CK109" s="892" t="s">
        <v>410</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407</v>
      </c>
      <c r="DH109" s="893"/>
      <c r="DI109" s="893"/>
      <c r="DJ109" s="893"/>
      <c r="DK109" s="894"/>
      <c r="DL109" s="892" t="s">
        <v>408</v>
      </c>
      <c r="DM109" s="893"/>
      <c r="DN109" s="893"/>
      <c r="DO109" s="893"/>
      <c r="DP109" s="894"/>
      <c r="DQ109" s="892" t="s">
        <v>294</v>
      </c>
      <c r="DR109" s="893"/>
      <c r="DS109" s="893"/>
      <c r="DT109" s="893"/>
      <c r="DU109" s="894"/>
      <c r="DV109" s="892" t="s">
        <v>409</v>
      </c>
      <c r="DW109" s="893"/>
      <c r="DX109" s="893"/>
      <c r="DY109" s="893"/>
      <c r="DZ109" s="895"/>
    </row>
    <row r="110" spans="1:131" s="218" customFormat="1" ht="26.25" customHeight="1" x14ac:dyDescent="0.2">
      <c r="A110" s="896" t="s">
        <v>411</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418340</v>
      </c>
      <c r="AB110" s="900"/>
      <c r="AC110" s="900"/>
      <c r="AD110" s="900"/>
      <c r="AE110" s="901"/>
      <c r="AF110" s="902">
        <v>379782</v>
      </c>
      <c r="AG110" s="900"/>
      <c r="AH110" s="900"/>
      <c r="AI110" s="900"/>
      <c r="AJ110" s="901"/>
      <c r="AK110" s="902">
        <v>369010</v>
      </c>
      <c r="AL110" s="900"/>
      <c r="AM110" s="900"/>
      <c r="AN110" s="900"/>
      <c r="AO110" s="901"/>
      <c r="AP110" s="903">
        <v>11.3</v>
      </c>
      <c r="AQ110" s="904"/>
      <c r="AR110" s="904"/>
      <c r="AS110" s="904"/>
      <c r="AT110" s="905"/>
      <c r="AU110" s="906" t="s">
        <v>69</v>
      </c>
      <c r="AV110" s="907"/>
      <c r="AW110" s="907"/>
      <c r="AX110" s="907"/>
      <c r="AY110" s="907"/>
      <c r="AZ110" s="929" t="s">
        <v>412</v>
      </c>
      <c r="BA110" s="897"/>
      <c r="BB110" s="897"/>
      <c r="BC110" s="897"/>
      <c r="BD110" s="897"/>
      <c r="BE110" s="897"/>
      <c r="BF110" s="897"/>
      <c r="BG110" s="897"/>
      <c r="BH110" s="897"/>
      <c r="BI110" s="897"/>
      <c r="BJ110" s="897"/>
      <c r="BK110" s="897"/>
      <c r="BL110" s="897"/>
      <c r="BM110" s="897"/>
      <c r="BN110" s="897"/>
      <c r="BO110" s="897"/>
      <c r="BP110" s="898"/>
      <c r="BQ110" s="930">
        <v>3498494</v>
      </c>
      <c r="BR110" s="931"/>
      <c r="BS110" s="931"/>
      <c r="BT110" s="931"/>
      <c r="BU110" s="931"/>
      <c r="BV110" s="931">
        <v>3205285</v>
      </c>
      <c r="BW110" s="931"/>
      <c r="BX110" s="931"/>
      <c r="BY110" s="931"/>
      <c r="BZ110" s="931"/>
      <c r="CA110" s="931">
        <v>3037495</v>
      </c>
      <c r="CB110" s="931"/>
      <c r="CC110" s="931"/>
      <c r="CD110" s="931"/>
      <c r="CE110" s="931"/>
      <c r="CF110" s="944">
        <v>92.7</v>
      </c>
      <c r="CG110" s="945"/>
      <c r="CH110" s="945"/>
      <c r="CI110" s="945"/>
      <c r="CJ110" s="945"/>
      <c r="CK110" s="946" t="s">
        <v>413</v>
      </c>
      <c r="CL110" s="947"/>
      <c r="CM110" s="929" t="s">
        <v>414</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416</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417</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418</v>
      </c>
      <c r="B112" s="953"/>
      <c r="C112" s="923" t="s">
        <v>419</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420</v>
      </c>
      <c r="BA112" s="923"/>
      <c r="BB112" s="923"/>
      <c r="BC112" s="923"/>
      <c r="BD112" s="923"/>
      <c r="BE112" s="923"/>
      <c r="BF112" s="923"/>
      <c r="BG112" s="923"/>
      <c r="BH112" s="923"/>
      <c r="BI112" s="923"/>
      <c r="BJ112" s="923"/>
      <c r="BK112" s="923"/>
      <c r="BL112" s="923"/>
      <c r="BM112" s="923"/>
      <c r="BN112" s="923"/>
      <c r="BO112" s="923"/>
      <c r="BP112" s="924"/>
      <c r="BQ112" s="925">
        <v>996870</v>
      </c>
      <c r="BR112" s="926"/>
      <c r="BS112" s="926"/>
      <c r="BT112" s="926"/>
      <c r="BU112" s="926"/>
      <c r="BV112" s="926">
        <v>957418</v>
      </c>
      <c r="BW112" s="926"/>
      <c r="BX112" s="926"/>
      <c r="BY112" s="926"/>
      <c r="BZ112" s="926"/>
      <c r="CA112" s="926">
        <v>914468</v>
      </c>
      <c r="CB112" s="926"/>
      <c r="CC112" s="926"/>
      <c r="CD112" s="926"/>
      <c r="CE112" s="926"/>
      <c r="CF112" s="920">
        <v>27.9</v>
      </c>
      <c r="CG112" s="921"/>
      <c r="CH112" s="921"/>
      <c r="CI112" s="921"/>
      <c r="CJ112" s="921"/>
      <c r="CK112" s="948"/>
      <c r="CL112" s="949"/>
      <c r="CM112" s="922" t="s">
        <v>421</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422</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104604</v>
      </c>
      <c r="AB113" s="938"/>
      <c r="AC113" s="938"/>
      <c r="AD113" s="938"/>
      <c r="AE113" s="939"/>
      <c r="AF113" s="940">
        <v>104565</v>
      </c>
      <c r="AG113" s="938"/>
      <c r="AH113" s="938"/>
      <c r="AI113" s="938"/>
      <c r="AJ113" s="939"/>
      <c r="AK113" s="940">
        <v>101683</v>
      </c>
      <c r="AL113" s="938"/>
      <c r="AM113" s="938"/>
      <c r="AN113" s="938"/>
      <c r="AO113" s="939"/>
      <c r="AP113" s="941">
        <v>3.1</v>
      </c>
      <c r="AQ113" s="942"/>
      <c r="AR113" s="942"/>
      <c r="AS113" s="942"/>
      <c r="AT113" s="943"/>
      <c r="AU113" s="908"/>
      <c r="AV113" s="909"/>
      <c r="AW113" s="909"/>
      <c r="AX113" s="909"/>
      <c r="AY113" s="909"/>
      <c r="AZ113" s="922" t="s">
        <v>423</v>
      </c>
      <c r="BA113" s="923"/>
      <c r="BB113" s="923"/>
      <c r="BC113" s="923"/>
      <c r="BD113" s="923"/>
      <c r="BE113" s="923"/>
      <c r="BF113" s="923"/>
      <c r="BG113" s="923"/>
      <c r="BH113" s="923"/>
      <c r="BI113" s="923"/>
      <c r="BJ113" s="923"/>
      <c r="BK113" s="923"/>
      <c r="BL113" s="923"/>
      <c r="BM113" s="923"/>
      <c r="BN113" s="923"/>
      <c r="BO113" s="923"/>
      <c r="BP113" s="924"/>
      <c r="BQ113" s="925">
        <v>1435555</v>
      </c>
      <c r="BR113" s="926"/>
      <c r="BS113" s="926"/>
      <c r="BT113" s="926"/>
      <c r="BU113" s="926"/>
      <c r="BV113" s="926">
        <v>1385981</v>
      </c>
      <c r="BW113" s="926"/>
      <c r="BX113" s="926"/>
      <c r="BY113" s="926"/>
      <c r="BZ113" s="926"/>
      <c r="CA113" s="926">
        <v>1369884</v>
      </c>
      <c r="CB113" s="926"/>
      <c r="CC113" s="926"/>
      <c r="CD113" s="926"/>
      <c r="CE113" s="926"/>
      <c r="CF113" s="920">
        <v>41.8</v>
      </c>
      <c r="CG113" s="921"/>
      <c r="CH113" s="921"/>
      <c r="CI113" s="921"/>
      <c r="CJ113" s="921"/>
      <c r="CK113" s="948"/>
      <c r="CL113" s="949"/>
      <c r="CM113" s="922" t="s">
        <v>424</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425</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72714</v>
      </c>
      <c r="AB114" s="959"/>
      <c r="AC114" s="959"/>
      <c r="AD114" s="959"/>
      <c r="AE114" s="960"/>
      <c r="AF114" s="961">
        <v>105181</v>
      </c>
      <c r="AG114" s="959"/>
      <c r="AH114" s="959"/>
      <c r="AI114" s="959"/>
      <c r="AJ114" s="960"/>
      <c r="AK114" s="961">
        <v>86675</v>
      </c>
      <c r="AL114" s="959"/>
      <c r="AM114" s="959"/>
      <c r="AN114" s="959"/>
      <c r="AO114" s="960"/>
      <c r="AP114" s="962">
        <v>2.6</v>
      </c>
      <c r="AQ114" s="963"/>
      <c r="AR114" s="963"/>
      <c r="AS114" s="963"/>
      <c r="AT114" s="964"/>
      <c r="AU114" s="908"/>
      <c r="AV114" s="909"/>
      <c r="AW114" s="909"/>
      <c r="AX114" s="909"/>
      <c r="AY114" s="909"/>
      <c r="AZ114" s="922" t="s">
        <v>426</v>
      </c>
      <c r="BA114" s="923"/>
      <c r="BB114" s="923"/>
      <c r="BC114" s="923"/>
      <c r="BD114" s="923"/>
      <c r="BE114" s="923"/>
      <c r="BF114" s="923"/>
      <c r="BG114" s="923"/>
      <c r="BH114" s="923"/>
      <c r="BI114" s="923"/>
      <c r="BJ114" s="923"/>
      <c r="BK114" s="923"/>
      <c r="BL114" s="923"/>
      <c r="BM114" s="923"/>
      <c r="BN114" s="923"/>
      <c r="BO114" s="923"/>
      <c r="BP114" s="924"/>
      <c r="BQ114" s="925">
        <v>688555</v>
      </c>
      <c r="BR114" s="926"/>
      <c r="BS114" s="926"/>
      <c r="BT114" s="926"/>
      <c r="BU114" s="926"/>
      <c r="BV114" s="926">
        <v>698194</v>
      </c>
      <c r="BW114" s="926"/>
      <c r="BX114" s="926"/>
      <c r="BY114" s="926"/>
      <c r="BZ114" s="926"/>
      <c r="CA114" s="926">
        <v>666372</v>
      </c>
      <c r="CB114" s="926"/>
      <c r="CC114" s="926"/>
      <c r="CD114" s="926"/>
      <c r="CE114" s="926"/>
      <c r="CF114" s="920">
        <v>20.3</v>
      </c>
      <c r="CG114" s="921"/>
      <c r="CH114" s="921"/>
      <c r="CI114" s="921"/>
      <c r="CJ114" s="921"/>
      <c r="CK114" s="948"/>
      <c r="CL114" s="949"/>
      <c r="CM114" s="922" t="s">
        <v>427</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428</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312</v>
      </c>
      <c r="AB115" s="938"/>
      <c r="AC115" s="938"/>
      <c r="AD115" s="938"/>
      <c r="AE115" s="939"/>
      <c r="AF115" s="940">
        <v>374</v>
      </c>
      <c r="AG115" s="938"/>
      <c r="AH115" s="938"/>
      <c r="AI115" s="938"/>
      <c r="AJ115" s="939"/>
      <c r="AK115" s="940">
        <v>365</v>
      </c>
      <c r="AL115" s="938"/>
      <c r="AM115" s="938"/>
      <c r="AN115" s="938"/>
      <c r="AO115" s="939"/>
      <c r="AP115" s="941">
        <v>0</v>
      </c>
      <c r="AQ115" s="942"/>
      <c r="AR115" s="942"/>
      <c r="AS115" s="942"/>
      <c r="AT115" s="943"/>
      <c r="AU115" s="908"/>
      <c r="AV115" s="909"/>
      <c r="AW115" s="909"/>
      <c r="AX115" s="909"/>
      <c r="AY115" s="909"/>
      <c r="AZ115" s="922" t="s">
        <v>429</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430</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431</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432</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433</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434</v>
      </c>
      <c r="Z117" s="894"/>
      <c r="AA117" s="978">
        <v>595970</v>
      </c>
      <c r="AB117" s="979"/>
      <c r="AC117" s="979"/>
      <c r="AD117" s="979"/>
      <c r="AE117" s="980"/>
      <c r="AF117" s="981">
        <v>589902</v>
      </c>
      <c r="AG117" s="979"/>
      <c r="AH117" s="979"/>
      <c r="AI117" s="979"/>
      <c r="AJ117" s="980"/>
      <c r="AK117" s="981">
        <v>557733</v>
      </c>
      <c r="AL117" s="979"/>
      <c r="AM117" s="979"/>
      <c r="AN117" s="979"/>
      <c r="AO117" s="980"/>
      <c r="AP117" s="982"/>
      <c r="AQ117" s="983"/>
      <c r="AR117" s="983"/>
      <c r="AS117" s="983"/>
      <c r="AT117" s="984"/>
      <c r="AU117" s="908"/>
      <c r="AV117" s="909"/>
      <c r="AW117" s="909"/>
      <c r="AX117" s="909"/>
      <c r="AY117" s="909"/>
      <c r="AZ117" s="974" t="s">
        <v>435</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436</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410</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407</v>
      </c>
      <c r="AB118" s="893"/>
      <c r="AC118" s="893"/>
      <c r="AD118" s="893"/>
      <c r="AE118" s="894"/>
      <c r="AF118" s="892" t="s">
        <v>408</v>
      </c>
      <c r="AG118" s="893"/>
      <c r="AH118" s="893"/>
      <c r="AI118" s="893"/>
      <c r="AJ118" s="894"/>
      <c r="AK118" s="892" t="s">
        <v>294</v>
      </c>
      <c r="AL118" s="893"/>
      <c r="AM118" s="893"/>
      <c r="AN118" s="893"/>
      <c r="AO118" s="894"/>
      <c r="AP118" s="970" t="s">
        <v>409</v>
      </c>
      <c r="AQ118" s="971"/>
      <c r="AR118" s="971"/>
      <c r="AS118" s="971"/>
      <c r="AT118" s="972"/>
      <c r="AU118" s="908"/>
      <c r="AV118" s="909"/>
      <c r="AW118" s="909"/>
      <c r="AX118" s="909"/>
      <c r="AY118" s="909"/>
      <c r="AZ118" s="973" t="s">
        <v>437</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438</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413</v>
      </c>
      <c r="B119" s="947"/>
      <c r="C119" s="929" t="s">
        <v>414</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439</v>
      </c>
      <c r="BP119" s="1005"/>
      <c r="BQ119" s="999">
        <v>6619474</v>
      </c>
      <c r="BR119" s="1000"/>
      <c r="BS119" s="1000"/>
      <c r="BT119" s="1000"/>
      <c r="BU119" s="1000"/>
      <c r="BV119" s="1000">
        <v>6246878</v>
      </c>
      <c r="BW119" s="1000"/>
      <c r="BX119" s="1000"/>
      <c r="BY119" s="1000"/>
      <c r="BZ119" s="1000"/>
      <c r="CA119" s="1000">
        <v>5988219</v>
      </c>
      <c r="CB119" s="1000"/>
      <c r="CC119" s="1000"/>
      <c r="CD119" s="1000"/>
      <c r="CE119" s="1000"/>
      <c r="CF119" s="1001"/>
      <c r="CG119" s="1002"/>
      <c r="CH119" s="1002"/>
      <c r="CI119" s="1002"/>
      <c r="CJ119" s="1003"/>
      <c r="CK119" s="950"/>
      <c r="CL119" s="951"/>
      <c r="CM119" s="973" t="s">
        <v>440</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417</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441</v>
      </c>
      <c r="AV120" s="992"/>
      <c r="AW120" s="992"/>
      <c r="AX120" s="992"/>
      <c r="AY120" s="993"/>
      <c r="AZ120" s="929" t="s">
        <v>442</v>
      </c>
      <c r="BA120" s="897"/>
      <c r="BB120" s="897"/>
      <c r="BC120" s="897"/>
      <c r="BD120" s="897"/>
      <c r="BE120" s="897"/>
      <c r="BF120" s="897"/>
      <c r="BG120" s="897"/>
      <c r="BH120" s="897"/>
      <c r="BI120" s="897"/>
      <c r="BJ120" s="897"/>
      <c r="BK120" s="897"/>
      <c r="BL120" s="897"/>
      <c r="BM120" s="897"/>
      <c r="BN120" s="897"/>
      <c r="BO120" s="897"/>
      <c r="BP120" s="898"/>
      <c r="BQ120" s="930">
        <v>5898935</v>
      </c>
      <c r="BR120" s="931"/>
      <c r="BS120" s="931"/>
      <c r="BT120" s="931"/>
      <c r="BU120" s="931"/>
      <c r="BV120" s="931">
        <v>7311619</v>
      </c>
      <c r="BW120" s="931"/>
      <c r="BX120" s="931"/>
      <c r="BY120" s="931"/>
      <c r="BZ120" s="931"/>
      <c r="CA120" s="931">
        <v>8502493</v>
      </c>
      <c r="CB120" s="931"/>
      <c r="CC120" s="931"/>
      <c r="CD120" s="931"/>
      <c r="CE120" s="931"/>
      <c r="CF120" s="944">
        <v>259.39999999999998</v>
      </c>
      <c r="CG120" s="945"/>
      <c r="CH120" s="945"/>
      <c r="CI120" s="945"/>
      <c r="CJ120" s="945"/>
      <c r="CK120" s="1006" t="s">
        <v>443</v>
      </c>
      <c r="CL120" s="1007"/>
      <c r="CM120" s="1007"/>
      <c r="CN120" s="1007"/>
      <c r="CO120" s="1008"/>
      <c r="CP120" s="1014" t="s">
        <v>391</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914468</v>
      </c>
      <c r="DR120" s="931"/>
      <c r="DS120" s="931"/>
      <c r="DT120" s="931"/>
      <c r="DU120" s="931"/>
      <c r="DV120" s="932">
        <v>27.9</v>
      </c>
      <c r="DW120" s="932"/>
      <c r="DX120" s="932"/>
      <c r="DY120" s="932"/>
      <c r="DZ120" s="933"/>
    </row>
    <row r="121" spans="1:130" s="218" customFormat="1" ht="26.25" customHeight="1" x14ac:dyDescent="0.2">
      <c r="A121" s="1057"/>
      <c r="B121" s="949"/>
      <c r="C121" s="974" t="s">
        <v>444</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445</v>
      </c>
      <c r="BA121" s="923"/>
      <c r="BB121" s="923"/>
      <c r="BC121" s="923"/>
      <c r="BD121" s="923"/>
      <c r="BE121" s="923"/>
      <c r="BF121" s="923"/>
      <c r="BG121" s="923"/>
      <c r="BH121" s="923"/>
      <c r="BI121" s="923"/>
      <c r="BJ121" s="923"/>
      <c r="BK121" s="923"/>
      <c r="BL121" s="923"/>
      <c r="BM121" s="923"/>
      <c r="BN121" s="923"/>
      <c r="BO121" s="923"/>
      <c r="BP121" s="924"/>
      <c r="BQ121" s="925">
        <v>526263</v>
      </c>
      <c r="BR121" s="926"/>
      <c r="BS121" s="926"/>
      <c r="BT121" s="926"/>
      <c r="BU121" s="926"/>
      <c r="BV121" s="926">
        <v>984961</v>
      </c>
      <c r="BW121" s="926"/>
      <c r="BX121" s="926"/>
      <c r="BY121" s="926"/>
      <c r="BZ121" s="926"/>
      <c r="CA121" s="926">
        <v>478472</v>
      </c>
      <c r="CB121" s="926"/>
      <c r="CC121" s="926"/>
      <c r="CD121" s="926"/>
      <c r="CE121" s="926"/>
      <c r="CF121" s="920">
        <v>14.6</v>
      </c>
      <c r="CG121" s="921"/>
      <c r="CH121" s="921"/>
      <c r="CI121" s="921"/>
      <c r="CJ121" s="921"/>
      <c r="CK121" s="1009"/>
      <c r="CL121" s="1010"/>
      <c r="CM121" s="1010"/>
      <c r="CN121" s="1010"/>
      <c r="CO121" s="1011"/>
      <c r="CP121" s="1019" t="s">
        <v>389</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2">
      <c r="A122" s="1057"/>
      <c r="B122" s="949"/>
      <c r="C122" s="922" t="s">
        <v>427</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446</v>
      </c>
      <c r="BA122" s="965"/>
      <c r="BB122" s="965"/>
      <c r="BC122" s="965"/>
      <c r="BD122" s="965"/>
      <c r="BE122" s="965"/>
      <c r="BF122" s="965"/>
      <c r="BG122" s="965"/>
      <c r="BH122" s="965"/>
      <c r="BI122" s="965"/>
      <c r="BJ122" s="965"/>
      <c r="BK122" s="965"/>
      <c r="BL122" s="965"/>
      <c r="BM122" s="965"/>
      <c r="BN122" s="965"/>
      <c r="BO122" s="965"/>
      <c r="BP122" s="966"/>
      <c r="BQ122" s="999">
        <v>4390800</v>
      </c>
      <c r="BR122" s="1000"/>
      <c r="BS122" s="1000"/>
      <c r="BT122" s="1000"/>
      <c r="BU122" s="1000"/>
      <c r="BV122" s="1000">
        <v>4148249</v>
      </c>
      <c r="BW122" s="1000"/>
      <c r="BX122" s="1000"/>
      <c r="BY122" s="1000"/>
      <c r="BZ122" s="1000"/>
      <c r="CA122" s="1000">
        <v>4079642</v>
      </c>
      <c r="CB122" s="1000"/>
      <c r="CC122" s="1000"/>
      <c r="CD122" s="1000"/>
      <c r="CE122" s="1000"/>
      <c r="CF122" s="1017">
        <v>124.4</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433</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447</v>
      </c>
      <c r="BP123" s="1005"/>
      <c r="BQ123" s="1063">
        <v>10815998</v>
      </c>
      <c r="BR123" s="1064"/>
      <c r="BS123" s="1064"/>
      <c r="BT123" s="1064"/>
      <c r="BU123" s="1064"/>
      <c r="BV123" s="1064">
        <v>12444829</v>
      </c>
      <c r="BW123" s="1064"/>
      <c r="BX123" s="1064"/>
      <c r="BY123" s="1064"/>
      <c r="BZ123" s="1064"/>
      <c r="CA123" s="1064">
        <v>13060607</v>
      </c>
      <c r="CB123" s="1064"/>
      <c r="CC123" s="1064"/>
      <c r="CD123" s="1064"/>
      <c r="CE123" s="1064"/>
      <c r="CF123" s="1001"/>
      <c r="CG123" s="1002"/>
      <c r="CH123" s="1002"/>
      <c r="CI123" s="1002"/>
      <c r="CJ123" s="1003"/>
      <c r="CK123" s="1009"/>
      <c r="CL123" s="1010"/>
      <c r="CM123" s="1010"/>
      <c r="CN123" s="1010"/>
      <c r="CO123" s="1011"/>
      <c r="CP123" s="1019" t="s">
        <v>388</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5">
      <c r="A124" s="1057"/>
      <c r="B124" s="949"/>
      <c r="C124" s="922" t="s">
        <v>436</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448</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449</v>
      </c>
      <c r="CQ124" s="1020"/>
      <c r="CR124" s="1020"/>
      <c r="CS124" s="1020"/>
      <c r="CT124" s="1020"/>
      <c r="CU124" s="1020"/>
      <c r="CV124" s="1020"/>
      <c r="CW124" s="1020"/>
      <c r="CX124" s="1020"/>
      <c r="CY124" s="1020"/>
      <c r="CZ124" s="1020"/>
      <c r="DA124" s="1020"/>
      <c r="DB124" s="1020"/>
      <c r="DC124" s="1020"/>
      <c r="DD124" s="1020"/>
      <c r="DE124" s="1020"/>
      <c r="DF124" s="1021"/>
      <c r="DG124" s="1004">
        <v>996870</v>
      </c>
      <c r="DH124" s="986"/>
      <c r="DI124" s="986"/>
      <c r="DJ124" s="986"/>
      <c r="DK124" s="987"/>
      <c r="DL124" s="985">
        <v>957418</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438</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450</v>
      </c>
      <c r="CL125" s="1007"/>
      <c r="CM125" s="1007"/>
      <c r="CN125" s="1007"/>
      <c r="CO125" s="1008"/>
      <c r="CP125" s="929" t="s">
        <v>451</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440</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452</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453</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312</v>
      </c>
      <c r="AB127" s="959"/>
      <c r="AC127" s="959"/>
      <c r="AD127" s="959"/>
      <c r="AE127" s="960"/>
      <c r="AF127" s="961">
        <v>374</v>
      </c>
      <c r="AG127" s="959"/>
      <c r="AH127" s="959"/>
      <c r="AI127" s="959"/>
      <c r="AJ127" s="960"/>
      <c r="AK127" s="961">
        <v>365</v>
      </c>
      <c r="AL127" s="959"/>
      <c r="AM127" s="959"/>
      <c r="AN127" s="959"/>
      <c r="AO127" s="960"/>
      <c r="AP127" s="962">
        <v>0</v>
      </c>
      <c r="AQ127" s="963"/>
      <c r="AR127" s="963"/>
      <c r="AS127" s="963"/>
      <c r="AT127" s="964"/>
      <c r="AU127" s="220"/>
      <c r="AV127" s="220"/>
      <c r="AW127" s="220"/>
      <c r="AX127" s="1031" t="s">
        <v>454</v>
      </c>
      <c r="AY127" s="1032"/>
      <c r="AZ127" s="1032"/>
      <c r="BA127" s="1032"/>
      <c r="BB127" s="1032"/>
      <c r="BC127" s="1032"/>
      <c r="BD127" s="1032"/>
      <c r="BE127" s="1033"/>
      <c r="BF127" s="1034" t="s">
        <v>455</v>
      </c>
      <c r="BG127" s="1032"/>
      <c r="BH127" s="1032"/>
      <c r="BI127" s="1032"/>
      <c r="BJ127" s="1032"/>
      <c r="BK127" s="1032"/>
      <c r="BL127" s="1033"/>
      <c r="BM127" s="1034" t="s">
        <v>456</v>
      </c>
      <c r="BN127" s="1032"/>
      <c r="BO127" s="1032"/>
      <c r="BP127" s="1032"/>
      <c r="BQ127" s="1032"/>
      <c r="BR127" s="1032"/>
      <c r="BS127" s="1033"/>
      <c r="BT127" s="1034" t="s">
        <v>457</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458</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459</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460</v>
      </c>
      <c r="X128" s="1043"/>
      <c r="Y128" s="1043"/>
      <c r="Z128" s="1044"/>
      <c r="AA128" s="1045">
        <v>57903</v>
      </c>
      <c r="AB128" s="1046"/>
      <c r="AC128" s="1046"/>
      <c r="AD128" s="1046"/>
      <c r="AE128" s="1047"/>
      <c r="AF128" s="1048">
        <v>57750</v>
      </c>
      <c r="AG128" s="1046"/>
      <c r="AH128" s="1046"/>
      <c r="AI128" s="1046"/>
      <c r="AJ128" s="1047"/>
      <c r="AK128" s="1048">
        <v>57792</v>
      </c>
      <c r="AL128" s="1046"/>
      <c r="AM128" s="1046"/>
      <c r="AN128" s="1046"/>
      <c r="AO128" s="1047"/>
      <c r="AP128" s="1049"/>
      <c r="AQ128" s="1050"/>
      <c r="AR128" s="1050"/>
      <c r="AS128" s="1050"/>
      <c r="AT128" s="1051"/>
      <c r="AU128" s="220"/>
      <c r="AV128" s="220"/>
      <c r="AW128" s="220"/>
      <c r="AX128" s="896" t="s">
        <v>461</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462</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463</v>
      </c>
      <c r="X129" s="1071"/>
      <c r="Y129" s="1071"/>
      <c r="Z129" s="1072"/>
      <c r="AA129" s="958">
        <v>3447033</v>
      </c>
      <c r="AB129" s="959"/>
      <c r="AC129" s="959"/>
      <c r="AD129" s="959"/>
      <c r="AE129" s="960"/>
      <c r="AF129" s="961">
        <v>3530847</v>
      </c>
      <c r="AG129" s="959"/>
      <c r="AH129" s="959"/>
      <c r="AI129" s="959"/>
      <c r="AJ129" s="960"/>
      <c r="AK129" s="961">
        <v>3623602</v>
      </c>
      <c r="AL129" s="959"/>
      <c r="AM129" s="959"/>
      <c r="AN129" s="959"/>
      <c r="AO129" s="960"/>
      <c r="AP129" s="1073"/>
      <c r="AQ129" s="1074"/>
      <c r="AR129" s="1074"/>
      <c r="AS129" s="1074"/>
      <c r="AT129" s="1075"/>
      <c r="AU129" s="221"/>
      <c r="AV129" s="221"/>
      <c r="AW129" s="221"/>
      <c r="AX129" s="1065" t="s">
        <v>464</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465</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466</v>
      </c>
      <c r="X130" s="1071"/>
      <c r="Y130" s="1071"/>
      <c r="Z130" s="1072"/>
      <c r="AA130" s="958">
        <v>320663</v>
      </c>
      <c r="AB130" s="959"/>
      <c r="AC130" s="959"/>
      <c r="AD130" s="959"/>
      <c r="AE130" s="960"/>
      <c r="AF130" s="961">
        <v>345252</v>
      </c>
      <c r="AG130" s="959"/>
      <c r="AH130" s="959"/>
      <c r="AI130" s="959"/>
      <c r="AJ130" s="960"/>
      <c r="AK130" s="961">
        <v>345419</v>
      </c>
      <c r="AL130" s="959"/>
      <c r="AM130" s="959"/>
      <c r="AN130" s="959"/>
      <c r="AO130" s="960"/>
      <c r="AP130" s="1073"/>
      <c r="AQ130" s="1074"/>
      <c r="AR130" s="1074"/>
      <c r="AS130" s="1074"/>
      <c r="AT130" s="1075"/>
      <c r="AU130" s="221"/>
      <c r="AV130" s="221"/>
      <c r="AW130" s="221"/>
      <c r="AX130" s="1065" t="s">
        <v>467</v>
      </c>
      <c r="AY130" s="923"/>
      <c r="AZ130" s="923"/>
      <c r="BA130" s="923"/>
      <c r="BB130" s="923"/>
      <c r="BC130" s="923"/>
      <c r="BD130" s="923"/>
      <c r="BE130" s="924"/>
      <c r="BF130" s="1101">
        <v>5.8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468</v>
      </c>
      <c r="X131" s="1108"/>
      <c r="Y131" s="1108"/>
      <c r="Z131" s="1109"/>
      <c r="AA131" s="1004">
        <v>3126370</v>
      </c>
      <c r="AB131" s="986"/>
      <c r="AC131" s="986"/>
      <c r="AD131" s="986"/>
      <c r="AE131" s="987"/>
      <c r="AF131" s="985">
        <v>3185595</v>
      </c>
      <c r="AG131" s="986"/>
      <c r="AH131" s="986"/>
      <c r="AI131" s="986"/>
      <c r="AJ131" s="987"/>
      <c r="AK131" s="985">
        <v>3278183</v>
      </c>
      <c r="AL131" s="986"/>
      <c r="AM131" s="986"/>
      <c r="AN131" s="986"/>
      <c r="AO131" s="987"/>
      <c r="AP131" s="1110"/>
      <c r="AQ131" s="1111"/>
      <c r="AR131" s="1111"/>
      <c r="AS131" s="1111"/>
      <c r="AT131" s="1112"/>
      <c r="AU131" s="221"/>
      <c r="AV131" s="221"/>
      <c r="AW131" s="221"/>
      <c r="AX131" s="1083" t="s">
        <v>469</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471</v>
      </c>
      <c r="W132" s="1094"/>
      <c r="X132" s="1094"/>
      <c r="Y132" s="1094"/>
      <c r="Z132" s="1095"/>
      <c r="AA132" s="1096">
        <v>6.9538794189999997</v>
      </c>
      <c r="AB132" s="1097"/>
      <c r="AC132" s="1097"/>
      <c r="AD132" s="1097"/>
      <c r="AE132" s="1098"/>
      <c r="AF132" s="1099">
        <v>5.8670358279999997</v>
      </c>
      <c r="AG132" s="1097"/>
      <c r="AH132" s="1097"/>
      <c r="AI132" s="1097"/>
      <c r="AJ132" s="1098"/>
      <c r="AK132" s="1099">
        <v>4.713647774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472</v>
      </c>
      <c r="W133" s="1077"/>
      <c r="X133" s="1077"/>
      <c r="Y133" s="1077"/>
      <c r="Z133" s="1078"/>
      <c r="AA133" s="1079">
        <v>5.4</v>
      </c>
      <c r="AB133" s="1080"/>
      <c r="AC133" s="1080"/>
      <c r="AD133" s="1080"/>
      <c r="AE133" s="1081"/>
      <c r="AF133" s="1079">
        <v>5.9</v>
      </c>
      <c r="AG133" s="1080"/>
      <c r="AH133" s="1080"/>
      <c r="AI133" s="1080"/>
      <c r="AJ133" s="1081"/>
      <c r="AK133" s="1079">
        <v>5.8</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WUeGwvHIYRL3GTjBlWVONMR5edQoKRTEtYo+b0YiPsgiVlt7jh2gJF5l3WKtr96BusqL5zG49SzuHd5EmwyO3g==" saltValue="cK5S8jbA6f9e77NXkjzK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473</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hsJRWNFUubMpcc4EzqkunE8DP15xHRbjAOPaKtCuGMjZaXaxfFN3CM6+287cBflltk2g0ktT9L6O2vx2MIib2Q==" saltValue="T2ArW/p06srIKIDGW8nud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SKvIgPA/Ym9aVYp5JG/tnP4388FX6jfrAwflXXWmAITw4v753RBFWw8jzZTybuJlnomZ/VS1DAF48XUpMvNzg==" saltValue="0SloTtmPCtWLL/w2EXQWy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474</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475</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476</v>
      </c>
      <c r="AP7" s="260"/>
      <c r="AQ7" s="261" t="s">
        <v>477</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478</v>
      </c>
      <c r="AQ8" s="267" t="s">
        <v>479</v>
      </c>
      <c r="AR8" s="268" t="s">
        <v>480</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481</v>
      </c>
      <c r="AL9" s="1117"/>
      <c r="AM9" s="1117"/>
      <c r="AN9" s="1118"/>
      <c r="AO9" s="269">
        <v>1180474</v>
      </c>
      <c r="AP9" s="269">
        <v>108820</v>
      </c>
      <c r="AQ9" s="270">
        <v>118131</v>
      </c>
      <c r="AR9" s="271">
        <v>-7.9</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482</v>
      </c>
      <c r="AL10" s="1117"/>
      <c r="AM10" s="1117"/>
      <c r="AN10" s="1118"/>
      <c r="AO10" s="272">
        <v>188034</v>
      </c>
      <c r="AP10" s="272">
        <v>17334</v>
      </c>
      <c r="AQ10" s="273">
        <v>19338</v>
      </c>
      <c r="AR10" s="274">
        <v>-10.4</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483</v>
      </c>
      <c r="AL11" s="1117"/>
      <c r="AM11" s="1117"/>
      <c r="AN11" s="1118"/>
      <c r="AO11" s="272">
        <v>20003</v>
      </c>
      <c r="AP11" s="272">
        <v>1844</v>
      </c>
      <c r="AQ11" s="273">
        <v>1486</v>
      </c>
      <c r="AR11" s="274">
        <v>24.1</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484</v>
      </c>
      <c r="AL12" s="1117"/>
      <c r="AM12" s="1117"/>
      <c r="AN12" s="1118"/>
      <c r="AO12" s="272" t="s">
        <v>485</v>
      </c>
      <c r="AP12" s="272" t="s">
        <v>485</v>
      </c>
      <c r="AQ12" s="273" t="s">
        <v>485</v>
      </c>
      <c r="AR12" s="274" t="s">
        <v>485</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486</v>
      </c>
      <c r="AL13" s="1117"/>
      <c r="AM13" s="1117"/>
      <c r="AN13" s="1118"/>
      <c r="AO13" s="272">
        <v>34915</v>
      </c>
      <c r="AP13" s="272">
        <v>3219</v>
      </c>
      <c r="AQ13" s="273">
        <v>4880</v>
      </c>
      <c r="AR13" s="274">
        <v>-34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487</v>
      </c>
      <c r="AL14" s="1117"/>
      <c r="AM14" s="1117"/>
      <c r="AN14" s="1118"/>
      <c r="AO14" s="272">
        <v>9078</v>
      </c>
      <c r="AP14" s="272">
        <v>837</v>
      </c>
      <c r="AQ14" s="273">
        <v>1912</v>
      </c>
      <c r="AR14" s="274">
        <v>-56.2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488</v>
      </c>
      <c r="AL15" s="1120"/>
      <c r="AM15" s="1120"/>
      <c r="AN15" s="1121"/>
      <c r="AO15" s="272">
        <v>-68883</v>
      </c>
      <c r="AP15" s="272">
        <v>-6350</v>
      </c>
      <c r="AQ15" s="273">
        <v>-7094</v>
      </c>
      <c r="AR15" s="274">
        <v>-10.5</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1363621</v>
      </c>
      <c r="AP16" s="272">
        <v>125703</v>
      </c>
      <c r="AQ16" s="273">
        <v>138653</v>
      </c>
      <c r="AR16" s="274">
        <v>-9.3000000000000007</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489</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490</v>
      </c>
      <c r="AP20" s="281" t="s">
        <v>491</v>
      </c>
      <c r="AQ20" s="282" t="s">
        <v>492</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493</v>
      </c>
      <c r="AL21" s="1123"/>
      <c r="AM21" s="1123"/>
      <c r="AN21" s="1124"/>
      <c r="AO21" s="285">
        <v>9.68</v>
      </c>
      <c r="AP21" s="286">
        <v>11.03</v>
      </c>
      <c r="AQ21" s="287">
        <v>-1.35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494</v>
      </c>
      <c r="AL22" s="1123"/>
      <c r="AM22" s="1123"/>
      <c r="AN22" s="1124"/>
      <c r="AO22" s="290">
        <v>96</v>
      </c>
      <c r="AP22" s="291">
        <v>96.9</v>
      </c>
      <c r="AQ22" s="292">
        <v>-0.9</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495</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496</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497</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476</v>
      </c>
      <c r="AP30" s="260"/>
      <c r="AQ30" s="261" t="s">
        <v>477</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478</v>
      </c>
      <c r="AQ31" s="267" t="s">
        <v>479</v>
      </c>
      <c r="AR31" s="268" t="s">
        <v>480</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498</v>
      </c>
      <c r="AL32" s="1131"/>
      <c r="AM32" s="1131"/>
      <c r="AN32" s="1132"/>
      <c r="AO32" s="300">
        <v>369010</v>
      </c>
      <c r="AP32" s="300">
        <v>34016</v>
      </c>
      <c r="AQ32" s="301">
        <v>59716</v>
      </c>
      <c r="AR32" s="302">
        <v>-43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499</v>
      </c>
      <c r="AL33" s="1131"/>
      <c r="AM33" s="1131"/>
      <c r="AN33" s="1132"/>
      <c r="AO33" s="300" t="s">
        <v>485</v>
      </c>
      <c r="AP33" s="300" t="s">
        <v>485</v>
      </c>
      <c r="AQ33" s="301" t="s">
        <v>485</v>
      </c>
      <c r="AR33" s="302" t="s">
        <v>485</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500</v>
      </c>
      <c r="AL34" s="1131"/>
      <c r="AM34" s="1131"/>
      <c r="AN34" s="1132"/>
      <c r="AO34" s="300" t="s">
        <v>485</v>
      </c>
      <c r="AP34" s="300" t="s">
        <v>485</v>
      </c>
      <c r="AQ34" s="301" t="s">
        <v>485</v>
      </c>
      <c r="AR34" s="302" t="s">
        <v>485</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501</v>
      </c>
      <c r="AL35" s="1131"/>
      <c r="AM35" s="1131"/>
      <c r="AN35" s="1132"/>
      <c r="AO35" s="300">
        <v>101683</v>
      </c>
      <c r="AP35" s="300">
        <v>9373</v>
      </c>
      <c r="AQ35" s="301">
        <v>21226</v>
      </c>
      <c r="AR35" s="302">
        <v>-55.8</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502</v>
      </c>
      <c r="AL36" s="1131"/>
      <c r="AM36" s="1131"/>
      <c r="AN36" s="1132"/>
      <c r="AO36" s="300">
        <v>86675</v>
      </c>
      <c r="AP36" s="300">
        <v>7990</v>
      </c>
      <c r="AQ36" s="301">
        <v>5622</v>
      </c>
      <c r="AR36" s="302">
        <v>42.1</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503</v>
      </c>
      <c r="AL37" s="1131"/>
      <c r="AM37" s="1131"/>
      <c r="AN37" s="1132"/>
      <c r="AO37" s="300">
        <v>365</v>
      </c>
      <c r="AP37" s="300">
        <v>34</v>
      </c>
      <c r="AQ37" s="301">
        <v>447</v>
      </c>
      <c r="AR37" s="302">
        <v>-92.4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504</v>
      </c>
      <c r="AL38" s="1134"/>
      <c r="AM38" s="1134"/>
      <c r="AN38" s="1135"/>
      <c r="AO38" s="303" t="s">
        <v>485</v>
      </c>
      <c r="AP38" s="303" t="s">
        <v>485</v>
      </c>
      <c r="AQ38" s="304">
        <v>23</v>
      </c>
      <c r="AR38" s="292" t="s">
        <v>485</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505</v>
      </c>
      <c r="AL39" s="1134"/>
      <c r="AM39" s="1134"/>
      <c r="AN39" s="1135"/>
      <c r="AO39" s="300">
        <v>-57792</v>
      </c>
      <c r="AP39" s="300">
        <v>-5327</v>
      </c>
      <c r="AQ39" s="301">
        <v>-1646</v>
      </c>
      <c r="AR39" s="302">
        <v>223.6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506</v>
      </c>
      <c r="AL40" s="1131"/>
      <c r="AM40" s="1131"/>
      <c r="AN40" s="1132"/>
      <c r="AO40" s="300">
        <v>-345419</v>
      </c>
      <c r="AP40" s="300">
        <v>-31842</v>
      </c>
      <c r="AQ40" s="301">
        <v>-57881</v>
      </c>
      <c r="AR40" s="302">
        <v>-45</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154522</v>
      </c>
      <c r="AP41" s="300">
        <v>14244</v>
      </c>
      <c r="AQ41" s="301">
        <v>27507</v>
      </c>
      <c r="AR41" s="302">
        <v>-48.2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507</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508</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476</v>
      </c>
      <c r="AN49" s="1127" t="s">
        <v>509</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510</v>
      </c>
      <c r="AO50" s="317" t="s">
        <v>511</v>
      </c>
      <c r="AP50" s="318" t="s">
        <v>512</v>
      </c>
      <c r="AQ50" s="319" t="s">
        <v>513</v>
      </c>
      <c r="AR50" s="320" t="s">
        <v>514</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515</v>
      </c>
      <c r="AL51" s="313"/>
      <c r="AM51" s="321">
        <v>456953</v>
      </c>
      <c r="AN51" s="322">
        <v>40781</v>
      </c>
      <c r="AO51" s="323">
        <v>58.1</v>
      </c>
      <c r="AP51" s="324">
        <v>94796</v>
      </c>
      <c r="AQ51" s="325">
        <v>1.4</v>
      </c>
      <c r="AR51" s="326">
        <v>56.7</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516</v>
      </c>
      <c r="AM52" s="329">
        <v>361813</v>
      </c>
      <c r="AN52" s="330">
        <v>32290</v>
      </c>
      <c r="AO52" s="331">
        <v>77.099999999999994</v>
      </c>
      <c r="AP52" s="332">
        <v>55781</v>
      </c>
      <c r="AQ52" s="333">
        <v>4.5999999999999996</v>
      </c>
      <c r="AR52" s="334">
        <v>72.5</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517</v>
      </c>
      <c r="AL53" s="313"/>
      <c r="AM53" s="321">
        <v>691184</v>
      </c>
      <c r="AN53" s="322">
        <v>62291</v>
      </c>
      <c r="AO53" s="323">
        <v>52.7</v>
      </c>
      <c r="AP53" s="324">
        <v>85942</v>
      </c>
      <c r="AQ53" s="325">
        <v>-9.3000000000000007</v>
      </c>
      <c r="AR53" s="326">
        <v>62</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516</v>
      </c>
      <c r="AM54" s="329">
        <v>584794</v>
      </c>
      <c r="AN54" s="330">
        <v>52703</v>
      </c>
      <c r="AO54" s="331">
        <v>63.2</v>
      </c>
      <c r="AP54" s="332">
        <v>48630</v>
      </c>
      <c r="AQ54" s="333">
        <v>-12.8</v>
      </c>
      <c r="AR54" s="334">
        <v>76</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518</v>
      </c>
      <c r="AL55" s="313"/>
      <c r="AM55" s="321">
        <v>306343</v>
      </c>
      <c r="AN55" s="322">
        <v>27796</v>
      </c>
      <c r="AO55" s="323">
        <v>-55.4</v>
      </c>
      <c r="AP55" s="324">
        <v>95007</v>
      </c>
      <c r="AQ55" s="325">
        <v>10.5</v>
      </c>
      <c r="AR55" s="326">
        <v>-65.900000000000006</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516</v>
      </c>
      <c r="AM56" s="329">
        <v>241317</v>
      </c>
      <c r="AN56" s="330">
        <v>21896</v>
      </c>
      <c r="AO56" s="331">
        <v>-58.5</v>
      </c>
      <c r="AP56" s="332">
        <v>48509</v>
      </c>
      <c r="AQ56" s="333">
        <v>-0.2</v>
      </c>
      <c r="AR56" s="334">
        <v>-58.3</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519</v>
      </c>
      <c r="AL57" s="313"/>
      <c r="AM57" s="321">
        <v>252926</v>
      </c>
      <c r="AN57" s="322">
        <v>23117</v>
      </c>
      <c r="AO57" s="323">
        <v>-16.8</v>
      </c>
      <c r="AP57" s="324">
        <v>98176</v>
      </c>
      <c r="AQ57" s="325">
        <v>3.3</v>
      </c>
      <c r="AR57" s="326">
        <v>-20.100000000000001</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516</v>
      </c>
      <c r="AM58" s="329">
        <v>190360</v>
      </c>
      <c r="AN58" s="330">
        <v>17399</v>
      </c>
      <c r="AO58" s="331">
        <v>-20.5</v>
      </c>
      <c r="AP58" s="332">
        <v>58489</v>
      </c>
      <c r="AQ58" s="333">
        <v>20.6</v>
      </c>
      <c r="AR58" s="334">
        <v>-41.1</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520</v>
      </c>
      <c r="AL59" s="313"/>
      <c r="AM59" s="321">
        <v>557734</v>
      </c>
      <c r="AN59" s="322">
        <v>51414</v>
      </c>
      <c r="AO59" s="323">
        <v>122.4</v>
      </c>
      <c r="AP59" s="324">
        <v>119283</v>
      </c>
      <c r="AQ59" s="325">
        <v>21.5</v>
      </c>
      <c r="AR59" s="326">
        <v>100.9</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516</v>
      </c>
      <c r="AM60" s="329">
        <v>375187</v>
      </c>
      <c r="AN60" s="330">
        <v>34586</v>
      </c>
      <c r="AO60" s="331">
        <v>98.8</v>
      </c>
      <c r="AP60" s="332">
        <v>64747</v>
      </c>
      <c r="AQ60" s="333">
        <v>10.7</v>
      </c>
      <c r="AR60" s="334">
        <v>88.1</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521</v>
      </c>
      <c r="AL61" s="335"/>
      <c r="AM61" s="336">
        <v>453028</v>
      </c>
      <c r="AN61" s="337">
        <v>41080</v>
      </c>
      <c r="AO61" s="338">
        <v>32.200000000000003</v>
      </c>
      <c r="AP61" s="339">
        <v>98641</v>
      </c>
      <c r="AQ61" s="340">
        <v>5.5</v>
      </c>
      <c r="AR61" s="326">
        <v>26.7</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516</v>
      </c>
      <c r="AM62" s="329">
        <v>350694</v>
      </c>
      <c r="AN62" s="330">
        <v>31775</v>
      </c>
      <c r="AO62" s="331">
        <v>32</v>
      </c>
      <c r="AP62" s="332">
        <v>55231</v>
      </c>
      <c r="AQ62" s="333">
        <v>4.5999999999999996</v>
      </c>
      <c r="AR62" s="334">
        <v>27.4</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GezgRGRj7SChbFYZWx77SqwsJL7T7UN4MvZvV8KkXORCoaUs9D+fcRN5j3Z0pR0C340ySmjySiEmQCEHLmY8NQ==" saltValue="VsVu56sukJE5i8zdqXHvK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473</v>
      </c>
    </row>
    <row r="121" spans="125:125" ht="13.5" hidden="1" customHeight="1" x14ac:dyDescent="0.2">
      <c r="DU121" s="247"/>
    </row>
  </sheetData>
  <sheetProtection algorithmName="SHA-512" hashValue="df9JHDZwQRkXJbxb1iZlDIFju0I6XotAjTGeeeMVcr41PQgcQ219V82mUdNXaSVp+bcRuJBGEovRYlVgCIIY4w==" saltValue="5ZMOxNqNEqFmhCBeLijqF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473</v>
      </c>
    </row>
  </sheetData>
  <sheetProtection algorithmName="SHA-512" hashValue="VD+92EMTt+l9MQHqmECLKgniYs4R2DVtVtRlrKt7Pu2lDnCm05W+6dKfrKkQ3IP1a51sHVj376ZUpL6sOOC7WQ==" saltValue="7rpnkpPF6QHhvDzlCm9qg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2">
      <c r="B47" s="10"/>
      <c r="C47" s="1139" t="s">
        <v>3</v>
      </c>
      <c r="D47" s="1139"/>
      <c r="E47" s="1140"/>
      <c r="F47" s="11">
        <v>37.99</v>
      </c>
      <c r="G47" s="12">
        <v>39.58</v>
      </c>
      <c r="H47" s="12">
        <v>54.06</v>
      </c>
      <c r="I47" s="12">
        <v>54.1</v>
      </c>
      <c r="J47" s="13">
        <v>57.37</v>
      </c>
    </row>
    <row r="48" spans="2:10" ht="57.75" customHeight="1" x14ac:dyDescent="0.2">
      <c r="B48" s="14"/>
      <c r="C48" s="1141" t="s">
        <v>4</v>
      </c>
      <c r="D48" s="1141"/>
      <c r="E48" s="1142"/>
      <c r="F48" s="15">
        <v>10.94</v>
      </c>
      <c r="G48" s="16">
        <v>23.29</v>
      </c>
      <c r="H48" s="16">
        <v>16.09</v>
      </c>
      <c r="I48" s="16">
        <v>14.16</v>
      </c>
      <c r="J48" s="17">
        <v>17.02</v>
      </c>
    </row>
    <row r="49" spans="2:10" ht="57.75" customHeight="1" thickBot="1" x14ac:dyDescent="0.25">
      <c r="B49" s="18"/>
      <c r="C49" s="1143" t="s">
        <v>5</v>
      </c>
      <c r="D49" s="1143"/>
      <c r="E49" s="1144"/>
      <c r="F49" s="19">
        <v>5.26</v>
      </c>
      <c r="G49" s="20">
        <v>17.41</v>
      </c>
      <c r="H49" s="20">
        <v>6.14</v>
      </c>
      <c r="I49" s="20" t="s">
        <v>528</v>
      </c>
      <c r="J49" s="21">
        <v>7.87</v>
      </c>
    </row>
    <row r="50" spans="2:10" ht="13.2" x14ac:dyDescent="0.2"/>
  </sheetData>
  <sheetProtection algorithmName="SHA-512" hashValue="nEWVmvwVtiVbpSkQD6ZLgO65A/XWXkOqvyUqX3Bke+6fV+oegpn9tAVDSvh993ZVM5jYAO1JtrEw7wxXNCq2Mg==" saltValue="Q0NzmI7q9nRmIatrrDSN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6" ma:contentTypeDescription="新しいドキュメントを作成します。" ma:contentTypeScope="" ma:versionID="eb85bf95333b1fe6fd76811390cd836d">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40f18fa7ad25a36c136b823c31e4eefe"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7051E2-FCB8-4D0B-A3E5-F4EAA6AD6A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448841B-29BB-4A25-B535-9FC281AFDA48}">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023CA20B-D8BA-4F45-9D25-5C1014C3EF7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2026-03-13T09:25:49Z</cp:lastPrinted>
  <dcterms:created xsi:type="dcterms:W3CDTF">2026-02-23T05:23:00Z</dcterms:created>
  <dcterms:modified xsi:type="dcterms:W3CDTF">2026-03-18T09:10:32Z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