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1" documentId="13_ncr:1_{AAC5C505-ECD6-4A69-9B13-719B8AF2B956}" xr6:coauthVersionLast="47" xr6:coauthVersionMax="47" xr10:uidLastSave="{13A5C378-EF2E-4BF4-A984-430F49472F5D}"/>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CO34" i="10"/>
  <c r="CO35" i="10" s="1"/>
  <c r="BW34" i="10"/>
  <c r="BW35" i="10" s="1"/>
  <c r="BW36" i="10" s="1"/>
  <c r="BW37" i="10" s="1"/>
  <c r="BW38" i="10" s="1"/>
  <c r="BW39" i="10" s="1"/>
  <c r="BW40"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<sst xmlns="http://schemas.openxmlformats.org/spreadsheetml/2006/main" count="1127" uniqueCount="563">
  <si>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</si>
  <si>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</si>
  <si>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</si>
  <si>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</si>
  <si>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</si>
  <si>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</si>
  <si>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</si>
  <si>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</si>
  <si>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</si>
  <si>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</si>
  <si>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</si>
  <si>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</si>
  <si>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</si>
  <si>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</si>
  <si>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</si>
  <si>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</si>
  <si>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</si>
  <si>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</si>
  <si>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</si>
  <si>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</si>
  <si>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</si>
  <si>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</si>
  <si>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</si>
  <si>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</si>
  <si>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</si>
  <si>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</si>
  <si>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</si>
  <si>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</si>
  <si>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</si>
  <si>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</si>
  <si>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</si>
  <si>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</si>
  <si>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</si>
  <si>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</si>
  <si>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</si>
  <si>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</si>
  <si>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</si>
  <si>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</si>
  <si>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</si>
  <si>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</si>
  <si>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</si>
  <si>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</si>
  <si>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</si>
  <si>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</si>
  <si>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</si>
  <si>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</si>
  <si>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</si>
  <si>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</si>
  <si>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</si>
  <si>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</si>
  <si>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</si>
  <si>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</si>
  <si>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</si>
  <si>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</si>
  <si>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</si>
  <si>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</si>
  <si>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</si>
  <si>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</si>
  <si>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</si>
  <si>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</si>
  <si>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</si>
  <si>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</si>
  <si>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</si>
  <si>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</si>
  <si>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</si>
  <si>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</si>
  <si>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</si>
  <si>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</si>
  <si>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</si>
  <si>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</si>
  <si>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</si>
  <si>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</si>
  <si>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</si>
  <si>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</si>
  <si>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</si>
  <si>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</si>
  <si>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</si>
  <si>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</si>
  <si>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</si>
  <si>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</si>
  <si>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</si>
  <si>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</si>
  <si>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</si>
  <si>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</si>
  <si>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</si>
  <si>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</si>
  <si>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</si>
  <si>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</si>
  <si>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</si>
  <si>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</si>
  <si>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</si>
  <si>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</si>
  <si>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</si>
  <si>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</si>
  <si>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昭和村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</si>
  <si>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</si>
  <si>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</si>
  <si>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</si>
  <si>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</si>
  <si>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</si>
  <si>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</si>
  <si>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</si>
  <si>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</si>
  <si>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</si>
  <si>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</si>
  <si>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</si>
  <si>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</si>
  <si>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</si>
  <si>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</si>
  <si>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</si>
  <si>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</si>
  <si>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</si>
  <si>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</si>
  <si>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</si>
  <si>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</si>
  <si>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</si>
  <si>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</si>
  <si>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</si>
  <si>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</si>
  <si>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</si>
  <si>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</si>
  <si>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</si>
  <si>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</si>
  <si>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</si>
  <si>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</si>
  <si>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</si>
  <si>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</si>
  <si>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</si>
  <si>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</si>
  <si>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</si>
  <si>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</si>
  <si>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</si>
  <si>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</si>
  <si>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</si>
  <si>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</si>
  <si>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</si>
  <si>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</si>
  <si>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</si>
  <si>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</si>
  <si>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</si>
  <si>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</si>
  <si>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</si>
  <si>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</si>
  <si>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</si>
  <si>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</si>
  <si>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</si>
  <si>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</si>
  <si>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</si>
  <si>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</si>
  <si>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</si>
  <si>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</si>
  <si>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</si>
  <si>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</si>
  <si>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</si>
  <si>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</si>
  <si>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</si>
  <si>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</si>
  <si>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</si>
  <si>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</si>
  <si>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</si>
  <si>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</si>
  <si>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</si>
  <si>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</si>
  <si>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</si>
  <si>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</si>
  <si>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</si>
  <si>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</si>
  <si>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</si>
  <si>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</si>
  <si>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</si>
  <si>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</si>
  <si>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</si>
  <si>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</si>
  <si>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</si>
  <si>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</si>
  <si>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</si>
  <si>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</si>
  <si>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</si>
  <si>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</si>
  <si>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</si>
  <si>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</si>
  <si>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</si>
  <si>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</si>
  <si>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</si>
  <si>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</si>
  <si>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</si>
  <si>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</si>
  <si>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</si>
  <si>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</si>
  <si>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</si>
  <si>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</si>
  <si>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</si>
  <si>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</si>
  <si>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</si>
  <si>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</si>
  <si>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</si>
  <si>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</si>
  <si>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</si>
  <si>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</si>
  <si>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</si>
  <si>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</si>
  <si>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</si>
  <si>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</si>
  <si>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</si>
  <si>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群馬県昭和村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</si>
  <si>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</si>
  <si>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</si>
  <si>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</si>
  <si>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</si>
  <si>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</si>
  <si>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</si>
  <si>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</si>
  <si>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</si>
  <si>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</si>
  <si>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</si>
  <si>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</si>
  <si>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</si>
  <si>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</si>
  <si>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</si>
  <si>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</si>
  <si>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</si>
  <si>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</si>
  <si>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</si>
  <si>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</si>
  <si>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</si>
  <si>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</si>
  <si>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</si>
  <si>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</si>
  <si>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</si>
  <si>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</si>
  <si>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</si>
  <si>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</si>
  <si>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</si>
  <si>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</si>
  <si>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</si>
  <si>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</si>
  <si>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</si>
  <si>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</si>
  <si>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</si>
  <si>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</si>
  <si>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</si>
  <si>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</si>
  <si>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</si>
  <si>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</si>
  <si>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</si>
  <si>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</si>
  <si>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</si>
  <si>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</si>
  <si>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</si>
  <si>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</si>
  <si>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</si>
  <si>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</si>
  <si>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</si>
  <si>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</si>
  <si>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</si>
  <si>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</si>
  <si>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</si>
  <si>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</si>
  <si>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</si>
  <si>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</si>
  <si>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</si>
  <si>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</si>
  <si>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</si>
  <si>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</si>
  <si>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</si>
  <si>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</si>
  <si>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</si>
  <si>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</si>
  <si>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</si>
  <si>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</si>
  <si>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</si>
  <si>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</si>
  <si>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</si>
  <si>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</si>
  <si>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</si>
  <si>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</si>
  <si>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</si>
  <si>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</si>
  <si>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</si>
  <si>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</si>
  <si>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</si>
  <si>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</si>
  <si>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</si>
  <si>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</si>
  <si>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</si>
  <si>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</si>
  <si>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</si>
  <si>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</si>
  <si>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</si>
  <si>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</si>
  <si>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</si>
  <si>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</si>
  <si>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</si>
  <si>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</si>
  <si>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</si>
  <si>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</si>
  <si>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</si>
  <si>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</si>
  <si>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</si>
  <si>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</si>
  <si>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</si>
  <si>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</si>
  <si>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</si>
  <si>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</si>
  <si>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</si>
  <si>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</si>
  <si>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</si>
  <si>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</si>
  <si>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</si>
  <si>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</si>
  <si>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</si>
  <si>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</si>
  <si>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</si>
  <si>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</si>
  <si>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</si>
  <si>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</si>
  <si>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</si>
  <si>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</si>
  <si>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</si>
  <si>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</si>
  <si>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</si>
  <si>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</si>
  <si>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</si>
  <si>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</si>
  <si>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</si>
  <si>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</si>
  <si>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</si>
  <si>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</si>
  <si>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</si>
  <si>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</si>
  <si>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</si>
  <si>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</si>
  <si>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</si>
  <si>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</si>
  <si>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</si>
  <si>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</si>
  <si>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</si>
  <si>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</si>
  <si>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</si>
  <si>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</si>
  <si>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</si>
  <si>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</si>
  <si>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</si>
  <si>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</si>
  <si>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</si>
  <si>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</si>
  <si>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</si>
  <si>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</si>
  <si>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</si>
  <si>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</si>
  <si>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</si>
  <si>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</si>
  <si>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</si>
  <si>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</si>
  <si>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</si>
  <si>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群馬県昭和村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</si>
  <si>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</si>
  <si>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</si>
  <si>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</si>
  <si>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</si>
  <si>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</si>
  <si>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</si>
  <si>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</si>
  <si>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</si>
  <si>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</si>
  <si>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</si>
  <si>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</si>
  <si>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</si>
  <si>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</si>
  <si>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</si>
  <si>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</si>
  <si>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</si>
  <si>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</si>
  <si>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</si>
  <si>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</si>
  <si>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</si>
  <si>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</si>
  <si>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</si>
  <si>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</si>
  <si>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</si>
  <si>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</si>
  <si>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</si>
  <si>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</si>
  <si>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</si>
  <si>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</si>
  <si>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</si>
  <si>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</si>
  <si>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</si>
  <si>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</si>
  <si>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</si>
  <si>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</si>
  <si>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</si>
  <si>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</si>
  <si>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</si>
  <si>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</si>
  <si>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</si>
  <si>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</si>
  <si>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</si>
  <si>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</si>
  <si>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</si>
  <si>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</si>
  <si>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</si>
  <si>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</si>
  <si>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</si>
  <si>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</si>
  <si>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</si>
  <si>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</si>
  <si>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</si>
  <si>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</si>
  <si>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</si>
  <si>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</si>
  <si>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</si>
  <si>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</si>
  <si>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</si>
  <si>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</si>
  <si>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</si>
  <si>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</si>
  <si>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</si>
  <si>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</si>
  <si>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</si>
  <si>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</si>
  <si>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</si>
  <si>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</si>
  <si>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</si>
  <si>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</si>
  <si>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</si>
  <si>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</si>
  <si>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</si>
  <si>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</si>
  <si>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</si>
  <si>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</si>
  <si>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</si>
  <si>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</si>
  <si>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</si>
  <si>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</si>
  <si>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</si>
  <si>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</si>
  <si>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</si>
  <si>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</si>
  <si>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</si>
  <si>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</si>
  <si>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</si>
  <si>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</si>
  <si>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</si>
  <si>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</si>
  <si>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</si>
  <si>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</si>
  <si>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</si>
  <si>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</si>
  <si>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</si>
  <si>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</si>
  <si>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</si>
  <si>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</si>
  <si>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</si>
  <si>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</si>
  <si>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</si>
  <si>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</si>
  <si>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</si>
  <si>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</si>
  <si>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</si>
  <si>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</si>
  <si>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</si>
  <si>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</si>
  <si>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</si>
  <si>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</si>
  <si>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</si>
  <si>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</si>
  <si>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</si>
  <si>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</si>
  <si>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</si>
  <si>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</si>
  <si>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</si>
  <si>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</si>
  <si>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</si>
  <si>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</si>
  <si>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</si>
  <si>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</si>
  <si>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</si>
  <si>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</si>
  <si>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</si>
  <si>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</si>
  <si>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</si>
  <si>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</si>
  <si>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</si>
  <si>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</si>
  <si>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</si>
  <si>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</si>
  <si>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</si>
  <si>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</si>
  <si>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</si>
  <si>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</si>
  <si>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</si>
  <si>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</si>
  <si>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</si>
  <si>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</si>
  <si>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</si>
  <si>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</si>
  <si>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</si>
  <si>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</si>
  <si>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</si>
  <si>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</si>
  <si>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</si>
  <si>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</si>
  <si>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</si>
  <si>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</si>
  <si>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</si>
  <si>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</si>
  <si>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</si>
  <si>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</si>
  <si>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</si>
  <si>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</si>
  <si>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</si>
  <si>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</si>
  <si>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</si>
  <si>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</si>
  <si>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</si>
  <si>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</si>
  <si>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</si>
  <si>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</si>
  <si>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</si>
  <si>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</si>
  <si>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</si>
  <si>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</si>
  <si>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</si>
  <si>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</si>
  <si>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</si>
  <si>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</si>
  <si>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</si>
  <si>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</si>
  <si>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</si>
  <si>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4.84</t>
  </si>
  <si>
    <t>▲ 2.70</t>
  </si>
  <si>
    <t>▲ 0.46</t>
  </si>
  <si>
    <t>▲ 1.47</t>
  </si>
  <si>
    <t>一般会計</t>
  </si>
  <si>
    <t>国民健康保険特別会計</t>
  </si>
  <si>
    <t>介護保険特別会計</t>
  </si>
  <si>
    <t>簡易水道事業会計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</si>
  <si>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</si>
  <si>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</si>
  <si>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</si>
  <si>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</si>
  <si>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</si>
  <si>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</si>
  <si>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</si>
  <si>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</si>
  <si>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</si>
  <si>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</si>
  <si>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群馬県後期高齢者医療広域連合（一般会計）</t>
  </si>
  <si>
    <t>群馬県後期高齢者医療広域連合（後期高齢者医療特別会計）</t>
  </si>
  <si>
    <t>群馬県市町村会館管理組合</t>
  </si>
  <si>
    <t>群馬県市町村総合事務組合</t>
  </si>
  <si>
    <t>沼田市外二箇村清掃施設組合</t>
  </si>
  <si>
    <t>利根沼田学校組合</t>
  </si>
  <si>
    <t>利根沼田広域市町村圏振興整備組合</t>
  </si>
  <si>
    <t>－</t>
  </si>
  <si>
    <t>あぐりーむ昭和</t>
    <rPh sb="5" eb="7">
      <t>ショウワ</t>
    </rPh>
    <phoneticPr fontId="2"/>
  </si>
  <si>
    <t>昭和村土地開発公社</t>
    <rPh sb="0" eb="3">
      <t>ショウワムラ</t>
    </rPh>
    <rPh sb="3" eb="5">
      <t>トチ</t>
    </rPh>
    <rPh sb="5" eb="7">
      <t>カイハツ</t>
    </rPh>
    <rPh sb="7" eb="9">
      <t>コウシャ</t>
    </rPh>
    <phoneticPr fontId="2"/>
  </si>
  <si>
    <t>学校校舎建築基金</t>
    <rPh sb="0" eb="2">
      <t>ガッコウ</t>
    </rPh>
    <rPh sb="2" eb="4">
      <t>コウシャ</t>
    </rPh>
    <rPh sb="4" eb="6">
      <t>ケンチク</t>
    </rPh>
    <rPh sb="6" eb="8">
      <t>キキン</t>
    </rPh>
    <phoneticPr fontId="5"/>
  </si>
  <si>
    <t>公共事業整備基金</t>
    <rPh sb="0" eb="4">
      <t>コウキョウジギョウ</t>
    </rPh>
    <rPh sb="4" eb="6">
      <t>セイビ</t>
    </rPh>
    <rPh sb="6" eb="8">
      <t>キキン</t>
    </rPh>
    <phoneticPr fontId="5"/>
  </si>
  <si>
    <t>緑の大地ふるさとしょうわ基金</t>
    <rPh sb="0" eb="1">
      <t>ミドリ</t>
    </rPh>
    <rPh sb="2" eb="4">
      <t>ダイチ</t>
    </rPh>
    <rPh sb="12" eb="14">
      <t>キキン</t>
    </rPh>
    <phoneticPr fontId="5"/>
  </si>
  <si>
    <t>地域福祉基金</t>
    <rPh sb="0" eb="2">
      <t>チイキ</t>
    </rPh>
    <rPh sb="2" eb="6">
      <t>フクシキキン</t>
    </rPh>
    <phoneticPr fontId="5"/>
  </si>
  <si>
    <t>森林環境譲与税基金</t>
    <rPh sb="0" eb="4">
      <t>シンリンカンキョウ</t>
    </rPh>
    <rPh sb="4" eb="7">
      <t>ジョウヨゼイ</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</si>
</sst>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2FB6-40BB-BFEE-2D3C9F4227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90567</c:v>
                </c:pt>
                <c:pt idx="1">
                  <c:v>118834</c:v>
                </c:pt>
                <c:pt idx="2">
                  <c:v>238680</c:v>
                </c:pt>
                <c:pt idx="3">
                  <c:v>87466</c:v>
                </c:pt>
                <c:pt idx="4">
                  <c:v>92224</c:v>
                </c:pt>
              </c:numCache>
            </c:numRef>
          </c:val>
          <c:smooth val="0"/>
          <c:extLst>
            <c:ext xmlns:c16="http://schemas.microsoft.com/office/drawing/2014/chart" uri="{C3380CC4-5D6E-409C-BE32-E72D297353CC}">
              <c16:uniqueId val="{00000001-2FB6-40BB-BFEE-2D3C9F42273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14.42</c:v>
                </c:pt>
                <c:pt idx="1">
                  <c:v>14.99</c:v>
                </c:pt>
                <c:pt idx="2">
                  <c:v>13.95</c:v>
                </c:pt>
                <c:pt idx="3">
                  <c:v>13.17</c:v>
                </c:pt>
                <c:pt idx="4">
                  <c:v>11.35</c:v>
                </c:pt>
              </c:numCache>
            </c:numRef>
          </c:val>
          <c:extLst>
            <c:ext xmlns:c16="http://schemas.microsoft.com/office/drawing/2014/chart" uri="{C3380CC4-5D6E-409C-BE32-E72D297353CC}">
              <c16:uniqueId val="{00000000-362E-4F89-87E0-449B6ACFF2F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53.03</c:v>
                </c:pt>
                <c:pt idx="1">
                  <c:v>58.6</c:v>
                </c:pt>
                <c:pt idx="2">
                  <c:v>68.05</c:v>
                </c:pt>
                <c:pt idx="3">
                  <c:v>75.94</c:v>
                </c:pt>
                <c:pt idx="4">
                  <c:v>82.04</c:v>
                </c:pt>
              </c:numCache>
            </c:numRef>
          </c:val>
          <c:extLst>
            <c:ext xmlns:c16="http://schemas.microsoft.com/office/drawing/2014/chart" uri="{C3380CC4-5D6E-409C-BE32-E72D297353CC}">
              <c16:uniqueId val="{00000001-362E-4F89-87E0-449B6ACFF2F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-4.84</c:v>
                </c:pt>
                <c:pt idx="1">
                  <c:v>2.58</c:v>
                </c:pt>
                <c:pt idx="2">
                  <c:v>-2.7</c:v>
                </c:pt>
                <c:pt idx="3">
                  <c:v>-0.46</c:v>
                </c:pt>
                <c:pt idx="4">
                  <c:v>-1.47</c:v>
                </c:pt>
              </c:numCache>
            </c:numRef>
          </c:val>
          <c:smooth val="0"/>
          <c:extLst>
            <c:ext xmlns:c16="http://schemas.microsoft.com/office/drawing/2014/chart" uri="{C3380CC4-5D6E-409C-BE32-E72D297353CC}">
              <c16:uniqueId val="{00000002-362E-4F89-87E0-449B6ACFF2F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1.67</c:v>
                </c:pt>
                <c:pt idx="2">
                  <c:v>#N/A</c:v>
                </c:pt>
                <c:pt idx="3">
                  <c:v>0.99</c:v>
                </c:pt>
                <c:pt idx="4">
                  <c:v>#N/A</c:v>
                </c:pt>
                <c:pt idx="5">
                  <c:v>0.57999999999999996</c:v>
                </c:pt>
                <c:pt idx="6">
                  <c:v>#N/A</c:v>
                </c:pt>
                <c:pt idx="7">
                  <c:v>0.87</c:v>
                </c:pt>
                <c:pt idx="8">
                  <c:v>0</c:v>
                </c:pt>
                <c:pt idx="9">
                  <c:v>0</c:v>
                </c:pt>
              </c:numCache>
            </c:numRef>
          </c:val>
          <c:extLst>
            <c:ext xmlns:c16="http://schemas.microsoft.com/office/drawing/2014/chart" uri="{C3380CC4-5D6E-409C-BE32-E72D297353CC}">
              <c16:uniqueId val="{00000000-2D1B-4FC0-8F77-682CA85D55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1B-4FC0-8F77-682CA85D555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D1B-4FC0-8F77-682CA85D555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D1B-4FC0-8F77-682CA85D555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0.04</c:v>
                </c:pt>
                <c:pt idx="6">
                  <c:v>#N/A</c:v>
                </c:pt>
                <c:pt idx="7">
                  <c:v>0.04</c:v>
                </c:pt>
                <c:pt idx="8">
                  <c:v>#N/A</c:v>
                </c:pt>
                <c:pt idx="9">
                  <c:v>7.0000000000000007E-2</c:v>
                </c:pt>
              </c:numCache>
            </c:numRef>
          </c:val>
          <c:extLst>
            <c:ext xmlns:c16="http://schemas.microsoft.com/office/drawing/2014/chart" uri="{C3380CC4-5D6E-409C-BE32-E72D297353CC}">
              <c16:uniqueId val="{00000004-2D1B-4FC0-8F77-682CA85D5552}"/>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0.77</c:v>
                </c:pt>
              </c:numCache>
            </c:numRef>
          </c:val>
          <c:extLst>
            <c:ext xmlns:c16="http://schemas.microsoft.com/office/drawing/2014/chart" uri="{C3380CC4-5D6E-409C-BE32-E72D297353CC}">
              <c16:uniqueId val="{00000005-2D1B-4FC0-8F77-682CA85D5552}"/>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0.98</c:v>
                </c:pt>
              </c:numCache>
            </c:numRef>
          </c:val>
          <c:extLst>
            <c:ext xmlns:c16="http://schemas.microsoft.com/office/drawing/2014/chart" uri="{C3380CC4-5D6E-409C-BE32-E72D297353CC}">
              <c16:uniqueId val="{00000006-2D1B-4FC0-8F77-682CA85D555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1.23</c:v>
                </c:pt>
                <c:pt idx="2">
                  <c:v>#N/A</c:v>
                </c:pt>
                <c:pt idx="3">
                  <c:v>2.52</c:v>
                </c:pt>
                <c:pt idx="4">
                  <c:v>#N/A</c:v>
                </c:pt>
                <c:pt idx="5">
                  <c:v>2.78</c:v>
                </c:pt>
                <c:pt idx="6">
                  <c:v>#N/A</c:v>
                </c:pt>
                <c:pt idx="7">
                  <c:v>2.65</c:v>
                </c:pt>
                <c:pt idx="8">
                  <c:v>#N/A</c:v>
                </c:pt>
                <c:pt idx="9">
                  <c:v>1.46</c:v>
                </c:pt>
              </c:numCache>
            </c:numRef>
          </c:val>
          <c:extLst>
            <c:ext xmlns:c16="http://schemas.microsoft.com/office/drawing/2014/chart" uri="{C3380CC4-5D6E-409C-BE32-E72D297353CC}">
              <c16:uniqueId val="{00000007-2D1B-4FC0-8F77-682CA85D5552}"/>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0.98</c:v>
                </c:pt>
                <c:pt idx="2">
                  <c:v>#N/A</c:v>
                </c:pt>
                <c:pt idx="3">
                  <c:v>1.93</c:v>
                </c:pt>
                <c:pt idx="4">
                  <c:v>#N/A</c:v>
                </c:pt>
                <c:pt idx="5">
                  <c:v>2.16</c:v>
                </c:pt>
                <c:pt idx="6">
                  <c:v>#N/A</c:v>
                </c:pt>
                <c:pt idx="7">
                  <c:v>2.41</c:v>
                </c:pt>
                <c:pt idx="8">
                  <c:v>#N/A</c:v>
                </c:pt>
                <c:pt idx="9">
                  <c:v>2.6</c:v>
                </c:pt>
              </c:numCache>
            </c:numRef>
          </c:val>
          <c:extLst>
            <c:ext xmlns:c16="http://schemas.microsoft.com/office/drawing/2014/chart" uri="{C3380CC4-5D6E-409C-BE32-E72D297353CC}">
              <c16:uniqueId val="{00000008-2D1B-4FC0-8F77-682CA85D555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14.42</c:v>
                </c:pt>
                <c:pt idx="2">
                  <c:v>#N/A</c:v>
                </c:pt>
                <c:pt idx="3">
                  <c:v>14.99</c:v>
                </c:pt>
                <c:pt idx="4">
                  <c:v>#N/A</c:v>
                </c:pt>
                <c:pt idx="5">
                  <c:v>13.94</c:v>
                </c:pt>
                <c:pt idx="6">
                  <c:v>#N/A</c:v>
                </c:pt>
                <c:pt idx="7">
                  <c:v>13.17</c:v>
                </c:pt>
                <c:pt idx="8">
                  <c:v>#N/A</c:v>
                </c:pt>
                <c:pt idx="9">
                  <c:v>11.35</c:v>
                </c:pt>
              </c:numCache>
            </c:numRef>
          </c:val>
          <c:extLst>
            <c:ext xmlns:c16="http://schemas.microsoft.com/office/drawing/2014/chart" uri="{C3380CC4-5D6E-409C-BE32-E72D297353CC}">
              <c16:uniqueId val="{00000009-2D1B-4FC0-8F77-682CA85D55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354</c:v>
                </c:pt>
                <c:pt idx="5">
                  <c:v>352</c:v>
                </c:pt>
                <c:pt idx="8">
                  <c:v>351</c:v>
                </c:pt>
                <c:pt idx="11">
                  <c:v>344</c:v>
                </c:pt>
                <c:pt idx="14">
                  <c:v>302</c:v>
                </c:pt>
              </c:numCache>
            </c:numRef>
          </c:val>
          <c:extLst>
            <c:ext xmlns:c16="http://schemas.microsoft.com/office/drawing/2014/chart" uri="{C3380CC4-5D6E-409C-BE32-E72D297353CC}">
              <c16:uniqueId val="{00000000-5B88-46A3-9D83-234DA2F599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88-46A3-9D83-234DA2F599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B88-46A3-9D83-234DA2F599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13</c:v>
                </c:pt>
                <c:pt idx="6">
                  <c:v>13</c:v>
                </c:pt>
                <c:pt idx="9">
                  <c:v>12</c:v>
                </c:pt>
                <c:pt idx="12">
                  <c:v>12</c:v>
                </c:pt>
              </c:numCache>
            </c:numRef>
          </c:val>
          <c:extLst>
            <c:ext xmlns:c16="http://schemas.microsoft.com/office/drawing/2014/chart" uri="{C3380CC4-5D6E-409C-BE32-E72D297353CC}">
              <c16:uniqueId val="{00000003-5B88-46A3-9D83-234DA2F599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198</c:v>
                </c:pt>
                <c:pt idx="3">
                  <c:v>198</c:v>
                </c:pt>
                <c:pt idx="6">
                  <c:v>215</c:v>
                </c:pt>
                <c:pt idx="9">
                  <c:v>219</c:v>
                </c:pt>
                <c:pt idx="12">
                  <c:v>130</c:v>
                </c:pt>
              </c:numCache>
            </c:numRef>
          </c:val>
          <c:extLst>
            <c:ext xmlns:c16="http://schemas.microsoft.com/office/drawing/2014/chart" uri="{C3380CC4-5D6E-409C-BE32-E72D297353CC}">
              <c16:uniqueId val="{00000004-5B88-46A3-9D83-234DA2F599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88-46A3-9D83-234DA2F599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88-46A3-9D83-234DA2F599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289</c:v>
                </c:pt>
                <c:pt idx="3">
                  <c:v>264</c:v>
                </c:pt>
                <c:pt idx="6">
                  <c:v>266</c:v>
                </c:pt>
                <c:pt idx="9">
                  <c:v>272</c:v>
                </c:pt>
                <c:pt idx="12">
                  <c:v>280</c:v>
                </c:pt>
              </c:numCache>
            </c:numRef>
          </c:val>
          <c:extLst>
            <c:ext xmlns:c16="http://schemas.microsoft.com/office/drawing/2014/chart" uri="{C3380CC4-5D6E-409C-BE32-E72D297353CC}">
              <c16:uniqueId val="{00000007-5B88-46A3-9D83-234DA2F599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140</c:v>
                </c:pt>
                <c:pt idx="2">
                  <c:v>#N/A</c:v>
                </c:pt>
                <c:pt idx="3">
                  <c:v>#N/A</c:v>
                </c:pt>
                <c:pt idx="4">
                  <c:v>123</c:v>
                </c:pt>
                <c:pt idx="5">
                  <c:v>#N/A</c:v>
                </c:pt>
                <c:pt idx="6">
                  <c:v>#N/A</c:v>
                </c:pt>
                <c:pt idx="7">
                  <c:v>143</c:v>
                </c:pt>
                <c:pt idx="8">
                  <c:v>#N/A</c:v>
                </c:pt>
                <c:pt idx="9">
                  <c:v>#N/A</c:v>
                </c:pt>
                <c:pt idx="10">
                  <c:v>159</c:v>
                </c:pt>
                <c:pt idx="11">
                  <c:v>#N/A</c:v>
                </c:pt>
                <c:pt idx="12">
                  <c:v>#N/A</c:v>
                </c:pt>
                <c:pt idx="13">
                  <c:v>120</c:v>
                </c:pt>
                <c:pt idx="14">
                  <c:v>#N/A</c:v>
                </c:pt>
              </c:numCache>
            </c:numRef>
          </c:val>
          <c:smooth val="0"/>
          <c:extLst>
            <c:ext xmlns:c16="http://schemas.microsoft.com/office/drawing/2014/chart" uri="{C3380CC4-5D6E-409C-BE32-E72D297353CC}">
              <c16:uniqueId val="{00000008-5B88-46A3-9D83-234DA2F599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3569</c:v>
                </c:pt>
                <c:pt idx="5">
                  <c:v>3489</c:v>
                </c:pt>
                <c:pt idx="8">
                  <c:v>3338</c:v>
                </c:pt>
                <c:pt idx="11">
                  <c:v>3083</c:v>
                </c:pt>
                <c:pt idx="14">
                  <c:v>2810</c:v>
                </c:pt>
              </c:numCache>
            </c:numRef>
          </c:val>
          <c:extLst>
            <c:ext xmlns:c16="http://schemas.microsoft.com/office/drawing/2014/chart" uri="{C3380CC4-5D6E-409C-BE32-E72D297353CC}">
              <c16:uniqueId val="{00000000-9A78-406D-9AF2-1657653042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A78-406D-9AF2-1657653042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5415</c:v>
                </c:pt>
                <c:pt idx="5">
                  <c:v>6333</c:v>
                </c:pt>
                <c:pt idx="8">
                  <c:v>6481</c:v>
                </c:pt>
                <c:pt idx="11">
                  <c:v>7062</c:v>
                </c:pt>
                <c:pt idx="14">
                  <c:v>7377</c:v>
                </c:pt>
              </c:numCache>
            </c:numRef>
          </c:val>
          <c:extLst>
            <c:ext xmlns:c16="http://schemas.microsoft.com/office/drawing/2014/chart" uri="{C3380CC4-5D6E-409C-BE32-E72D297353CC}">
              <c16:uniqueId val="{00000002-9A78-406D-9AF2-1657653042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78-406D-9AF2-1657653042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78-406D-9AF2-1657653042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78-406D-9AF2-1657653042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743</c:v>
                </c:pt>
                <c:pt idx="3">
                  <c:v>670</c:v>
                </c:pt>
                <c:pt idx="6">
                  <c:v>655</c:v>
                </c:pt>
                <c:pt idx="9">
                  <c:v>528</c:v>
                </c:pt>
                <c:pt idx="12">
                  <c:v>640</c:v>
                </c:pt>
              </c:numCache>
            </c:numRef>
          </c:val>
          <c:extLst>
            <c:ext xmlns:c16="http://schemas.microsoft.com/office/drawing/2014/chart" uri="{C3380CC4-5D6E-409C-BE32-E72D297353CC}">
              <c16:uniqueId val="{00000006-9A78-406D-9AF2-1657653042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117</c:v>
                </c:pt>
                <c:pt idx="3">
                  <c:v>108</c:v>
                </c:pt>
                <c:pt idx="6">
                  <c:v>98</c:v>
                </c:pt>
                <c:pt idx="9">
                  <c:v>86</c:v>
                </c:pt>
                <c:pt idx="12">
                  <c:v>86</c:v>
                </c:pt>
              </c:numCache>
            </c:numRef>
          </c:val>
          <c:extLst>
            <c:ext xmlns:c16="http://schemas.microsoft.com/office/drawing/2014/chart" uri="{C3380CC4-5D6E-409C-BE32-E72D297353CC}">
              <c16:uniqueId val="{00000007-9A78-406D-9AF2-1657653042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1550</c:v>
                </c:pt>
                <c:pt idx="3">
                  <c:v>1484</c:v>
                </c:pt>
                <c:pt idx="6">
                  <c:v>1293</c:v>
                </c:pt>
                <c:pt idx="9">
                  <c:v>1111</c:v>
                </c:pt>
                <c:pt idx="12">
                  <c:v>1029</c:v>
                </c:pt>
              </c:numCache>
            </c:numRef>
          </c:val>
          <c:extLst>
            <c:ext xmlns:c16="http://schemas.microsoft.com/office/drawing/2014/chart" uri="{C3380CC4-5D6E-409C-BE32-E72D297353CC}">
              <c16:uniqueId val="{00000008-9A78-406D-9AF2-1657653042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A78-406D-9AF2-1657653042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2611</c:v>
                </c:pt>
                <c:pt idx="3">
                  <c:v>2884</c:v>
                </c:pt>
                <c:pt idx="6">
                  <c:v>3132</c:v>
                </c:pt>
                <c:pt idx="9">
                  <c:v>2944</c:v>
                </c:pt>
                <c:pt idx="12">
                  <c:v>2759</c:v>
                </c:pt>
              </c:numCache>
            </c:numRef>
          </c:val>
          <c:extLst>
            <c:ext xmlns:c16="http://schemas.microsoft.com/office/drawing/2014/chart" uri="{C3380CC4-5D6E-409C-BE32-E72D297353CC}">
              <c16:uniqueId val="{0000000A-9A78-406D-9AF2-1657653042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A78-406D-9AF2-1657653042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2188</c:v>
                </c:pt>
                <c:pt idx="1">
                  <c:v>2453</c:v>
                </c:pt>
                <c:pt idx="2">
                  <c:v>2692</c:v>
                </c:pt>
              </c:numCache>
            </c:numRef>
          </c:val>
          <c:extLst>
            <c:ext xmlns:c16="http://schemas.microsoft.com/office/drawing/2014/chart" uri="{C3380CC4-5D6E-409C-BE32-E72D297353CC}">
              <c16:uniqueId val="{00000000-0478-45D1-AC47-09AA5FB807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324</c:v>
                </c:pt>
                <c:pt idx="1">
                  <c:v>338</c:v>
                </c:pt>
                <c:pt idx="2">
                  <c:v>355</c:v>
                </c:pt>
              </c:numCache>
            </c:numRef>
          </c:val>
          <c:extLst>
            <c:ext xmlns:c16="http://schemas.microsoft.com/office/drawing/2014/chart" uri="{C3380CC4-5D6E-409C-BE32-E72D297353CC}">
              <c16:uniqueId val="{00000001-0478-45D1-AC47-09AA5FB807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3729</c:v>
                </c:pt>
                <c:pt idx="1">
                  <c:v>3993</c:v>
                </c:pt>
                <c:pt idx="2">
                  <c:v>4011</c:v>
                </c:pt>
              </c:numCache>
            </c:numRef>
          </c:val>
          <c:extLst>
            <c:ext xmlns:c16="http://schemas.microsoft.com/office/drawing/2014/chart" uri="{C3380CC4-5D6E-409C-BE32-E72D297353CC}">
              <c16:uniqueId val="{00000002-0478-45D1-AC47-09AA5FB807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群馬県昭和村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H13,23</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年度借入債の償還が終了したが役場新庁舎建設にともない借り入れた公共施設等適正管理推進事業債の元金償還が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年度から始まったことで元利償還金は増加傾向となり、前年度から</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公営企業債の元利償還金に対する繰入金が高額なのは、農業集落排水事業特別会計の公債費によるもの。前年度から▲</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百万円となっているのは、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R6</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年度に下水道事業会計で資本費平準化債</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百万円の借入を行い、農業集落排水事業債償還元金に充当したため、その分一般会計からの繰入金は大きく減少した。しかしながら</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年度以降は借入の予定がないため、再び</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年度以前の繰入金の水準に戻り、当分の間、高い状況が続くことが見込まれる。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群馬県昭和村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当村は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年度において、将来負担額に対し充当可能財源等（基金残高）が上回り、将来負担比率はマイナスとなった。</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年度に赤城西麓土地改良事業、</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は望郷ライン整備事業による債務負担行為が終了となったが、一方で高額な臨時財政対策債の償還が続いていること、また耐震化により新築する役場庁舎整備のための借入を行い、公共施設の更新整備に対する借入、小中学校統合のための借入が控え、今後も地方債残高は膨らむ見込みである。公共施設等総合管理計画を踏まえ、財政面において過度な負担とならないように計画的な借入を行い、財政運営を図っ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群馬県昭和村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年度は基金全体で前年度比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１つ目に、将来に控えている学校校舎建築のための「学校校舎建築基金」への積立を増額したこと。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２つ目に、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年度は財政調整基金の取崩しを行わず、積立のみを行ったため、財政調整基金残高が増額したこと。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・各基金の目的に合わせ、計画的に事業を実施できるよう、積立と取り崩しのバランスに留意しながら一定の残高を確保していきたい。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・庁舎整備基金：役場庁舎を整備するためのもの。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・赤城西麓事業基金：赤城西麓土地改良事業のためのもの。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・地域福祉基金：高齢者の保健福祉向上のための事業に対するもの。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・緑の大地ふるさとしょうわ基金：ふるさと納税を財源としたもので、ふるさとしょうわの村づくりのためのもの。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・公共事業整備基金：道路、排水路、上水道、その他公共施設の整備および維持のためのもの。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・学校校舎建築基金：学校校舎の建築費又は改修費に充てるためのもの。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・森林環境譲与税基金：森林整備や林業振興経費に充てるためのもの。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・庁舎整備基金：利子の積立を行った。残高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・赤城西麓事業基金：国営施設応急対策事業赤城西麓地区負担金（繰上償還分）財源として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百万円の取崩しを行った。残高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・緑の大地ふるさとしょうわ基金：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983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・公共事業整備基金：利子の積立を行った。残高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・学校校舎建築基金：学校校舎建設財源として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1,706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・森林環境譲与税基金：譲与金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・公共事業整備基金：老朽化する施設の更新に、毎年度、計画的に取り崩しながら事業に充当し、それとともに積み立ても計画的に行う予定。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・学校校舎建築基金：将来に控える学校校舎建設に向け、計画的に積み立てを行う。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・決算剰余金処分による積み増しが主な増加理由。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百万円のラインを基準として確保できるよう努めていきたい。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・今後の公債費の増額に備え、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百万円の歳出積立を行った。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・庁舎建設に伴う借入債の元金償還が始まったことや、小中学校統合に伴う借入や公共施設の更新整備に伴う借入等が今後控えていることから、今後の公債費の支出に備えて計画的に積み立てていく予定。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6,938
6,294
64.14
6,152,874
5,696,112
372,360
3,280,591
2,759,386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村内関屋工業団地への企業進出による税収増により、財政力指数は上昇し</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H22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代を推移してい</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分母である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基準財政需要額が社会福祉費の増などにより年々増加する一方、基準財政収入額の伸びが追いつかないことから、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近年は減少傾向であったが、令和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年度基準財政収入額が増加したことにより、前年度より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自主財源に乏しい本村としては、基幹産業である農業と豊かな自然を活かした観光にも力を入れ、農商工のバランスの良い発展を目指し、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財政基盤の強化を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図っていきたい。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140305</xdr:rowOff>
    </xdr:from>
    <xdr:to>
      <xdr:col>23</xdr:col>
      <xdr:colOff>133350</xdr:colOff>
      <xdr:row>42</xdr:row>
      <xdr:rowOff>151795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3412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151795</xdr:rowOff>
    </xdr:from>
    <xdr:to>
      <xdr:col>19</xdr:col>
      <xdr:colOff>133350</xdr:colOff>
      <xdr:row>42</xdr:row>
      <xdr:rowOff>151795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52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140305</xdr:rowOff>
    </xdr:from>
    <xdr:to>
      <xdr:col>15</xdr:col>
      <xdr:colOff>82550</xdr:colOff>
      <xdr:row>42</xdr:row>
      <xdr:rowOff>151795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412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140305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067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106032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100995</xdr:rowOff>
    </xdr:from>
    <xdr:to>
      <xdr:col>19</xdr:col>
      <xdr:colOff>184150</xdr:colOff>
      <xdr:row>43</xdr:row>
      <xdr:rowOff>31145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100995</xdr:rowOff>
    </xdr:from>
    <xdr:to>
      <xdr:col>15</xdr:col>
      <xdr:colOff>133350</xdr:colOff>
      <xdr:row>43</xdr:row>
      <xdr:rowOff>31145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41322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7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89505</xdr:rowOff>
    </xdr:from>
    <xdr:to>
      <xdr:col>11</xdr:col>
      <xdr:colOff>82550</xdr:colOff>
      <xdr:row>43</xdr:row>
      <xdr:rowOff>19655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29832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人件費、扶助費等は増加したが、委託料等の減少により物件費が減少し、経常経費充当一般財源はわずかに減少した。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また、特例交付金が</a:t>
          </a:r>
          <a:r>
            <a:rPr kumimoji="1" lang="en-US" altLang="ja-JP" sz="1300">
              <a:latin typeface="ＭＳ Ｐゴシック" panose="020B0600070205080204" pitchFamily="50" charset="-128"/>
              <a:ea typeface="ＭＳ Ｐゴシック" panose="020B0600070205080204" pitchFamily="50" charset="-128"/>
            </a:rPr>
            <a:t>+28,638</a:t>
          </a:r>
          <a:r>
            <a:rPr kumimoji="1" lang="ja-JP" altLang="en-US" sz="1300">
              <a:latin typeface="ＭＳ Ｐゴシック" panose="020B0600070205080204" pitchFamily="50" charset="-128"/>
              <a:ea typeface="ＭＳ Ｐゴシック" panose="020B0600070205080204" pitchFamily="50" charset="-128"/>
            </a:rPr>
            <a:t>千円の増加となるなど、交付税や交付金といった依存財源の増加の影響もあり経常収支比率は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にかけて新庁舎建設による多額の借入を行ったことから公債費の増加が見込まれるため計画的な財政運営により、財政の健全化を確保していきたい。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63</xdr:row>
      <xdr:rowOff>12954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7087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63</xdr:row>
      <xdr:rowOff>12954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7435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78486</xdr:rowOff>
    </xdr:from>
    <xdr:to>
      <xdr:col>15</xdr:col>
      <xdr:colOff>82550</xdr:colOff>
      <xdr:row>62</xdr:row>
      <xdr:rowOff>44450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365486"/>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78486</xdr:rowOff>
    </xdr:from>
    <xdr:to>
      <xdr:col>11</xdr:col>
      <xdr:colOff>31750</xdr:colOff>
      <xdr:row>62</xdr:row>
      <xdr:rowOff>92710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365486"/>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133604</xdr:rowOff>
    </xdr:from>
    <xdr:to>
      <xdr:col>19</xdr:col>
      <xdr:colOff>184150</xdr:colOff>
      <xdr:row>63</xdr:row>
      <xdr:rowOff>63754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73931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3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27686</xdr:rowOff>
    </xdr:from>
    <xdr:to>
      <xdr:col>11</xdr:col>
      <xdr:colOff>82550</xdr:colOff>
      <xdr:row>60</xdr:row>
      <xdr:rowOff>129286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139463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人件費は、職員給料や期末勤勉手当の増により、前年より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で、地方公共団体情報システムの標準化共通化に伴う委託料や、スクールバス運転業務委託料の発生などによる。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今後も義務的経費の支出を抑えつつも、現在の多様化する行政ニーズに対応できるよう、適正な人員管理を図りながら、より効率的な行政運営に努める。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113905</xdr:rowOff>
    </xdr:from>
    <xdr:to>
      <xdr:col>23</xdr:col>
      <xdr:colOff>133350</xdr:colOff>
      <xdr:row>81</xdr:row>
      <xdr:rowOff>148219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01355"/>
          <a:ext cx="838200" cy="3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105559</xdr:rowOff>
    </xdr:from>
    <xdr:to>
      <xdr:col>19</xdr:col>
      <xdr:colOff>133350</xdr:colOff>
      <xdr:row>81</xdr:row>
      <xdr:rowOff>113905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93009"/>
          <a:ext cx="889000" cy="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70670</xdr:rowOff>
    </xdr:from>
    <xdr:to>
      <xdr:col>15</xdr:col>
      <xdr:colOff>82550</xdr:colOff>
      <xdr:row>81</xdr:row>
      <xdr:rowOff>105559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58120"/>
          <a:ext cx="889000" cy="3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70055</xdr:rowOff>
    </xdr:from>
    <xdr:to>
      <xdr:col>11</xdr:col>
      <xdr:colOff>31750</xdr:colOff>
      <xdr:row>81</xdr:row>
      <xdr:rowOff>70670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57505"/>
          <a:ext cx="889000" cy="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97419</xdr:rowOff>
    </xdr:from>
    <xdr:to>
      <xdr:col>23</xdr:col>
      <xdr:colOff>184150</xdr:colOff>
      <xdr:row>82</xdr:row>
      <xdr:rowOff>27569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8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113946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2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63105</xdr:rowOff>
    </xdr:from>
    <xdr:to>
      <xdr:col>19</xdr:col>
      <xdr:colOff>184150</xdr:colOff>
      <xdr:row>81</xdr:row>
      <xdr:rowOff>164705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5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3432</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719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54759</xdr:rowOff>
    </xdr:from>
    <xdr:to>
      <xdr:col>15</xdr:col>
      <xdr:colOff>133350</xdr:colOff>
      <xdr:row>81</xdr:row>
      <xdr:rowOff>156359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4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166536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71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19870</xdr:rowOff>
    </xdr:from>
    <xdr:to>
      <xdr:col>11</xdr:col>
      <xdr:colOff>82550</xdr:colOff>
      <xdr:row>81</xdr:row>
      <xdr:rowOff>121470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131647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19255</xdr:rowOff>
    </xdr:from>
    <xdr:to>
      <xdr:col>7</xdr:col>
      <xdr:colOff>31750</xdr:colOff>
      <xdr:row>81</xdr:row>
      <xdr:rowOff>120855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131032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7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ポイント上回った。数値が上昇傾向であるのは、職員の経験年数による階層の変動がおもな要因である。今後も給与の適正化に努め、類似団体平均となるよう縮減努力を行う。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152400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6050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141816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72565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141816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8328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88195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7390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年来の新規採用職員数の抑制により、職員数は大幅に減少したが、Ｈ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に策定した第４次行政改革大綱（集中改革プラン）では、適正な職員数を確保することとし、職員数の増を図る計画とした。今後は当該計画による適正な定員管理を図っていく。</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67513</xdr:rowOff>
    </xdr:from>
    <xdr:to>
      <xdr:col>81</xdr:col>
      <xdr:colOff>44450</xdr:colOff>
      <xdr:row>59</xdr:row>
      <xdr:rowOff>71374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183063"/>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44831</xdr:rowOff>
    </xdr:from>
    <xdr:to>
      <xdr:col>77</xdr:col>
      <xdr:colOff>44450</xdr:colOff>
      <xdr:row>59</xdr:row>
      <xdr:rowOff>67513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60381"/>
          <a:ext cx="889000" cy="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35661</xdr:rowOff>
    </xdr:from>
    <xdr:to>
      <xdr:col>72</xdr:col>
      <xdr:colOff>203200</xdr:colOff>
      <xdr:row>59</xdr:row>
      <xdr:rowOff>44831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151211"/>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23596</xdr:rowOff>
    </xdr:from>
    <xdr:to>
      <xdr:col>68</xdr:col>
      <xdr:colOff>152400</xdr:colOff>
      <xdr:row>59</xdr:row>
      <xdr:rowOff>35661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3914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20574</xdr:rowOff>
    </xdr:from>
    <xdr:to>
      <xdr:col>81</xdr:col>
      <xdr:colOff>95250</xdr:colOff>
      <xdr:row>59</xdr:row>
      <xdr:rowOff>122174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113301</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5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16713</xdr:rowOff>
    </xdr:from>
    <xdr:to>
      <xdr:col>77</xdr:col>
      <xdr:colOff>95250</xdr:colOff>
      <xdr:row>59</xdr:row>
      <xdr:rowOff>118313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3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128490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01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165481</xdr:rowOff>
    </xdr:from>
    <xdr:to>
      <xdr:col>73</xdr:col>
      <xdr:colOff>44450</xdr:colOff>
      <xdr:row>59</xdr:row>
      <xdr:rowOff>95631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105808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156311</xdr:rowOff>
    </xdr:from>
    <xdr:to>
      <xdr:col>68</xdr:col>
      <xdr:colOff>203200</xdr:colOff>
      <xdr:row>59</xdr:row>
      <xdr:rowOff>86461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0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96638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6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144246</xdr:rowOff>
    </xdr:from>
    <xdr:to>
      <xdr:col>64</xdr:col>
      <xdr:colOff>152400</xdr:colOff>
      <xdr:row>59</xdr:row>
      <xdr:rowOff>74396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08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84573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5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の高額の借入の償還が終了して、比率は減少傾向であったが、新庁舎建設事業に関する多額の起債の元金償還が開始されたことから昨年度は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ポイント増加し、今年度も横ばいに推移した。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今後も新庁舎建設事業に関する償還や、臨時財政対策債の償還が続き、小中学校統合が控えていることから、当面は横ばい～増加傾向の状況が続いていく見込み。</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47625</xdr:rowOff>
    </xdr:from>
    <xdr:to>
      <xdr:col>81</xdr:col>
      <xdr:colOff>44450</xdr:colOff>
      <xdr:row>38</xdr:row>
      <xdr:rowOff>47625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5627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37571</xdr:rowOff>
    </xdr:from>
    <xdr:to>
      <xdr:col>77</xdr:col>
      <xdr:colOff>44450</xdr:colOff>
      <xdr:row>38</xdr:row>
      <xdr:rowOff>47625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5267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37571</xdr:rowOff>
    </xdr:from>
    <xdr:to>
      <xdr:col>72</xdr:col>
      <xdr:colOff>203200</xdr:colOff>
      <xdr:row>38</xdr:row>
      <xdr:rowOff>77788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55267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77788</xdr:rowOff>
    </xdr:from>
    <xdr:to>
      <xdr:col>68</xdr:col>
      <xdr:colOff>152400</xdr:colOff>
      <xdr:row>38</xdr:row>
      <xdr:rowOff>148167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592888"/>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168275</xdr:rowOff>
    </xdr:from>
    <xdr:to>
      <xdr:col>81</xdr:col>
      <xdr:colOff>95250</xdr:colOff>
      <xdr:row>38</xdr:row>
      <xdr:rowOff>98425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13352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5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168275</xdr:rowOff>
    </xdr:from>
    <xdr:to>
      <xdr:col>77</xdr:col>
      <xdr:colOff>95250</xdr:colOff>
      <xdr:row>38</xdr:row>
      <xdr:rowOff>98425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108602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8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158221</xdr:rowOff>
    </xdr:from>
    <xdr:to>
      <xdr:col>73</xdr:col>
      <xdr:colOff>44450</xdr:colOff>
      <xdr:row>38</xdr:row>
      <xdr:rowOff>88371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98548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7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26988</xdr:rowOff>
    </xdr:from>
    <xdr:to>
      <xdr:col>68</xdr:col>
      <xdr:colOff>203200</xdr:colOff>
      <xdr:row>38</xdr:row>
      <xdr:rowOff>128588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4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138765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1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村では、これまでも財源確保として安易に地方債借り入れを行なってこなかったこと、また大規模な建設事業を抑制してきたこと等で、地方債等の借入残高は増加せず推移してきたが、役場新庁舎建設のため公共施設等適正管理推進事業債の借入を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今後は、小中学校の統合やインフラ設備の老朽化への対応、また災害への対策等が見込まれることから計画的な財政運営に努めていきたい。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6,938
6,294
64.14
6,152,874
5,696,112
372,360
3,280,591
2,759,386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ている。職員の経験年数による階層の上昇が退職者と新規採用者の給与差額を上回ったことが主な要因となっている。当村では、これまで職員採用数を抑制したことにより、一人あたりの職員の仕事量が増えたこと、また近年の行政サービスの多様化により、全体の仕事量が増えていること等から、今後は適正人員の確保に努め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71483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8490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171087</xdr:rowOff>
    </xdr:from>
    <xdr:to>
      <xdr:col>19</xdr:col>
      <xdr:colOff>187325</xdr:colOff>
      <xdr:row>36</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718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105773</xdr:rowOff>
    </xdr:from>
    <xdr:to>
      <xdr:col>15</xdr:col>
      <xdr:colOff>98425</xdr:colOff>
      <xdr:row>35</xdr:row>
      <xdr:rowOff>171087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065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105773</xdr:rowOff>
    </xdr:from>
    <xdr:to>
      <xdr:col>11</xdr:col>
      <xdr:colOff>9525</xdr:colOff>
      <xdr:row>36</xdr:row>
      <xdr:rowOff>123734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06523"/>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20683</xdr:rowOff>
    </xdr:from>
    <xdr:to>
      <xdr:col>24</xdr:col>
      <xdr:colOff>76200</xdr:colOff>
      <xdr:row>36</xdr:row>
      <xdr:rowOff>122283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164210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64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120287</xdr:rowOff>
    </xdr:from>
    <xdr:to>
      <xdr:col>15</xdr:col>
      <xdr:colOff>149225</xdr:colOff>
      <xdr:row>36</xdr:row>
      <xdr:rowOff>50437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35214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54973</xdr:rowOff>
    </xdr:from>
    <xdr:to>
      <xdr:col>11</xdr:col>
      <xdr:colOff>60325</xdr:colOff>
      <xdr:row>35</xdr:row>
      <xdr:rowOff>156573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166750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72934</xdr:rowOff>
    </xdr:from>
    <xdr:to>
      <xdr:col>6</xdr:col>
      <xdr:colOff>171450</xdr:colOff>
      <xdr:row>37</xdr:row>
      <xdr:rowOff>3084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159311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物価高騰により増額となる委託事業が多かったが、ふるさと納税の減少により、サイト取扱手数料が大きく減少したことや、</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年度の光ファイバー施設の譲渡により保守委託料及び譲渡作業委託料が皆減となったこと等により、▲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今年度は類似団体を下回ることとなったが、引き続き委託業務の見直し、物品購入の精査を行い、数値抑制に努めたい。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31750</xdr:rowOff>
    </xdr:from>
    <xdr:to>
      <xdr:col>82</xdr:col>
      <xdr:colOff>107950</xdr:colOff>
      <xdr:row>17</xdr:row>
      <xdr:rowOff>60325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77495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136525</xdr:rowOff>
    </xdr:from>
    <xdr:to>
      <xdr:col>78</xdr:col>
      <xdr:colOff>69850</xdr:colOff>
      <xdr:row>17</xdr:row>
      <xdr:rowOff>60325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8797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16</xdr:row>
      <xdr:rowOff>136525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987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127000</xdr:rowOff>
    </xdr:from>
    <xdr:to>
      <xdr:col>69</xdr:col>
      <xdr:colOff>92075</xdr:colOff>
      <xdr:row>16</xdr:row>
      <xdr:rowOff>60325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6987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152400</xdr:rowOff>
    </xdr:from>
    <xdr:to>
      <xdr:col>82</xdr:col>
      <xdr:colOff>158750</xdr:colOff>
      <xdr:row>16</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168927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xdr:rowOff>
    </xdr:from>
    <xdr:to>
      <xdr:col>78</xdr:col>
      <xdr:colOff>120650</xdr:colOff>
      <xdr:row>17</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95902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01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85725</xdr:rowOff>
    </xdr:from>
    <xdr:to>
      <xdr:col>74</xdr:col>
      <xdr:colOff>31750</xdr:colOff>
      <xdr:row>17</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扶助費に係る経常収支比率が類似団体平均を上回り、かつ上昇傾向にある要因として、当村独自の子育て支援施策を下記のとおり実施していることが挙げられる。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・村内乳幼児へのオムツ等日常生活用具給付事業（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2,996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・保育料完全無償化</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594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37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107950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88900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124477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類似団体と比べて高い比率となっていた大きな要因であった特別会計への繰出金が、公営企業会計への移行に伴い補助費となったため、補助費の比率が大きく増加し、その他の比率は▲</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しかしながら、村内施設の修繕料や除雪経費の増加等により、維持補修費は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ポイント増加となり、依然として類似団体平均よりも高い比率となっている。施設の統合、廃止等を計画的に行い、維持補修費の抑制に努めたい。</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64135</xdr:rowOff>
    </xdr:from>
    <xdr:to>
      <xdr:col>82</xdr:col>
      <xdr:colOff>107950</xdr:colOff>
      <xdr:row>60</xdr:row>
      <xdr:rowOff>75565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322435"/>
          <a:ext cx="0" cy="104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47642</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33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75565</xdr:rowOff>
    </xdr:from>
    <xdr:to>
      <xdr:col>82</xdr:col>
      <xdr:colOff>196850</xdr:colOff>
      <xdr:row>60</xdr:row>
      <xdr:rowOff>75565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36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150512</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906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64135</xdr:rowOff>
    </xdr:from>
    <xdr:to>
      <xdr:col>82</xdr:col>
      <xdr:colOff>196850</xdr:colOff>
      <xdr:row>54</xdr:row>
      <xdr:rowOff>64135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322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149860</xdr:rowOff>
    </xdr:from>
    <xdr:to>
      <xdr:col>82</xdr:col>
      <xdr:colOff>107950</xdr:colOff>
      <xdr:row>61</xdr:row>
      <xdr:rowOff>46990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1009396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29862</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31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xdr:rowOff>
    </xdr:from>
    <xdr:to>
      <xdr:col>82</xdr:col>
      <xdr:colOff>158750</xdr:colOff>
      <xdr:row>57</xdr:row>
      <xdr:rowOff>114935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7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18415</xdr:rowOff>
    </xdr:from>
    <xdr:to>
      <xdr:col>78</xdr:col>
      <xdr:colOff>69850</xdr:colOff>
      <xdr:row>61</xdr:row>
      <xdr:rowOff>46990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104768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104775</xdr:rowOff>
    </xdr:from>
    <xdr:to>
      <xdr:col>78</xdr:col>
      <xdr:colOff>120650</xdr:colOff>
      <xdr:row>58</xdr:row>
      <xdr:rowOff>34925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45102</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646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75565</xdr:rowOff>
    </xdr:from>
    <xdr:to>
      <xdr:col>73</xdr:col>
      <xdr:colOff>180975</xdr:colOff>
      <xdr:row>61</xdr:row>
      <xdr:rowOff>18415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893800" y="1036256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116205</xdr:rowOff>
    </xdr:from>
    <xdr:to>
      <xdr:col>74</xdr:col>
      <xdr:colOff>31750</xdr:colOff>
      <xdr:row>58</xdr:row>
      <xdr:rowOff>46355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8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56532</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657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75565</xdr:rowOff>
    </xdr:from>
    <xdr:to>
      <xdr:col>69</xdr:col>
      <xdr:colOff>92075</xdr:colOff>
      <xdr:row>60</xdr:row>
      <xdr:rowOff>144145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1036256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110490</xdr:rowOff>
    </xdr:from>
    <xdr:to>
      <xdr:col>69</xdr:col>
      <xdr:colOff>142875</xdr:colOff>
      <xdr:row>58</xdr:row>
      <xdr:rowOff>40640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144780</xdr:rowOff>
    </xdr:from>
    <xdr:to>
      <xdr:col>65</xdr:col>
      <xdr:colOff>53975</xdr:colOff>
      <xdr:row>58</xdr:row>
      <xdr:rowOff>74930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6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99060</xdr:rowOff>
    </xdr:from>
    <xdr:to>
      <xdr:col>82</xdr:col>
      <xdr:colOff>158750</xdr:colOff>
      <xdr:row>59</xdr:row>
      <xdr:rowOff>29210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71137</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167640</xdr:rowOff>
    </xdr:from>
    <xdr:to>
      <xdr:col>78</xdr:col>
      <xdr:colOff>120650</xdr:colOff>
      <xdr:row>61</xdr:row>
      <xdr:rowOff>97790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82567</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139065</xdr:rowOff>
    </xdr:from>
    <xdr:to>
      <xdr:col>74</xdr:col>
      <xdr:colOff>31750</xdr:colOff>
      <xdr:row>61</xdr:row>
      <xdr:rowOff>69215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1042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53992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1051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24765</xdr:rowOff>
    </xdr:from>
    <xdr:to>
      <xdr:col>69</xdr:col>
      <xdr:colOff>142875</xdr:colOff>
      <xdr:row>60</xdr:row>
      <xdr:rowOff>126365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103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111142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1039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93345</xdr:rowOff>
    </xdr:from>
    <xdr:to>
      <xdr:col>65</xdr:col>
      <xdr:colOff>53975</xdr:colOff>
      <xdr:row>61</xdr:row>
      <xdr:rowOff>23495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103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8272</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10466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年度から簡易水道事業会計と下水道事業会計が公営企業会計に移行したことにより、一般会計からの繰出金が補助費の扱いとなり、</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ポイントの大幅な増加となり、類似団体平均を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公営企業会計の中でも特に下水道事業会計の公債費は高額が続くため、今後も一般会計からの補填が続くことが見込まれる。補助金の交付基準などの精査・見直しを行い、最小限の支出となるよう努める。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121285</xdr:rowOff>
    </xdr:from>
    <xdr:to>
      <xdr:col>82</xdr:col>
      <xdr:colOff>107950</xdr:colOff>
      <xdr:row>37</xdr:row>
      <xdr:rowOff>6985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5950585"/>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81280</xdr:rowOff>
    </xdr:from>
    <xdr:to>
      <xdr:col>78</xdr:col>
      <xdr:colOff>69850</xdr:colOff>
      <xdr:row>34</xdr:row>
      <xdr:rowOff>121285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59105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81280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864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64135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58648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127635</xdr:rowOff>
    </xdr:from>
    <xdr:to>
      <xdr:col>82</xdr:col>
      <xdr:colOff>158750</xdr:colOff>
      <xdr:row>37</xdr:row>
      <xdr:rowOff>57785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99712</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27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70485</xdr:rowOff>
    </xdr:from>
    <xdr:to>
      <xdr:col>78</xdr:col>
      <xdr:colOff>120650</xdr:colOff>
      <xdr:row>35</xdr:row>
      <xdr:rowOff>635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8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10812</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668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30480</xdr:rowOff>
    </xdr:from>
    <xdr:to>
      <xdr:col>74</xdr:col>
      <xdr:colOff>31750</xdr:colOff>
      <xdr:row>34</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142257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13335</xdr:rowOff>
    </xdr:from>
    <xdr:to>
      <xdr:col>65</xdr:col>
      <xdr:colOff>53975</xdr:colOff>
      <xdr:row>34</xdr:row>
      <xdr:rowOff>114935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8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125112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61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村は安易な財源確保としての起債をしなかった結果、公債費の負担は類似団体と比べ低い状況にある。しかし今後は、役場新庁舎建設に係る高額な借入の元金償還が開始され、今後は小中学校の統合も控えているため、計画的な財政運用を心がけ、急激な公債費増にならないよう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138430</xdr:rowOff>
    </xdr:from>
    <xdr:to>
      <xdr:col>24</xdr:col>
      <xdr:colOff>25400</xdr:colOff>
      <xdr:row>74</xdr:row>
      <xdr:rowOff>146050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8257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130810</xdr:rowOff>
    </xdr:from>
    <xdr:to>
      <xdr:col>19</xdr:col>
      <xdr:colOff>187325</xdr:colOff>
      <xdr:row>74</xdr:row>
      <xdr:rowOff>138430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181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111760</xdr:rowOff>
    </xdr:from>
    <xdr:to>
      <xdr:col>15</xdr:col>
      <xdr:colOff>98425</xdr:colOff>
      <xdr:row>74</xdr:row>
      <xdr:rowOff>130810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990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111760</xdr:rowOff>
    </xdr:from>
    <xdr:to>
      <xdr:col>11</xdr:col>
      <xdr:colOff>9525</xdr:colOff>
      <xdr:row>75</xdr:row>
      <xdr:rowOff>1270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99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95250</xdr:rowOff>
    </xdr:from>
    <xdr:to>
      <xdr:col>24</xdr:col>
      <xdr:colOff>76200</xdr:colOff>
      <xdr:row>75</xdr:row>
      <xdr:rowOff>25400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111777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87630</xdr:rowOff>
    </xdr:from>
    <xdr:to>
      <xdr:col>20</xdr:col>
      <xdr:colOff>38100</xdr:colOff>
      <xdr:row>75</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27957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4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80010</xdr:rowOff>
    </xdr:from>
    <xdr:to>
      <xdr:col>15</xdr:col>
      <xdr:colOff>149225</xdr:colOff>
      <xdr:row>75</xdr:row>
      <xdr:rowOff>10160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20337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60960</xdr:rowOff>
    </xdr:from>
    <xdr:to>
      <xdr:col>11</xdr:col>
      <xdr:colOff>60325</xdr:colOff>
      <xdr:row>74</xdr:row>
      <xdr:rowOff>162560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会計への繰出金が多額となっていることから、類似団体の中では高い比率となっている。経常経費では、そのほかに今後大きく変化する費用はないことから、今後は、この水準でしばらく推移する予定。</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78</xdr:row>
      <xdr:rowOff>168911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5001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78</xdr:row>
      <xdr:rowOff>168911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4391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xdr:rowOff>
    </xdr:from>
    <xdr:to>
      <xdr:col>73</xdr:col>
      <xdr:colOff>180975</xdr:colOff>
      <xdr:row>78</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14350"/>
          <a:ext cx="8890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12700</xdr:rowOff>
    </xdr:from>
    <xdr:to>
      <xdr:col>69</xdr:col>
      <xdr:colOff>92075</xdr:colOff>
      <xdr:row>78</xdr:row>
      <xdr:rowOff>62230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1435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118111</xdr:rowOff>
    </xdr:from>
    <xdr:to>
      <xdr:col>78</xdr:col>
      <xdr:colOff>120650</xdr:colOff>
      <xdr:row>79</xdr:row>
      <xdr:rowOff>48261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33038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577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133350</xdr:rowOff>
    </xdr:from>
    <xdr:to>
      <xdr:col>69</xdr:col>
      <xdr:colOff>142875</xdr:colOff>
      <xdr:row>77</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48277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143842</xdr:rowOff>
    </xdr:from>
    <xdr:to>
      <xdr:col>29</xdr:col>
      <xdr:colOff>127000</xdr:colOff>
      <xdr:row>18</xdr:row>
      <xdr:rowOff>163447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77567"/>
          <a:ext cx="647700" cy="19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163447</xdr:rowOff>
    </xdr:from>
    <xdr:to>
      <xdr:col>26</xdr:col>
      <xdr:colOff>50800</xdr:colOff>
      <xdr:row>19</xdr:row>
      <xdr:rowOff>14500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97172"/>
          <a:ext cx="698500" cy="22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14500</xdr:rowOff>
    </xdr:from>
    <xdr:to>
      <xdr:col>22</xdr:col>
      <xdr:colOff>114300</xdr:colOff>
      <xdr:row>19</xdr:row>
      <xdr:rowOff>26167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19675"/>
          <a:ext cx="698500" cy="11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26167</xdr:rowOff>
    </xdr:from>
    <xdr:to>
      <xdr:col>18</xdr:col>
      <xdr:colOff>177800</xdr:colOff>
      <xdr:row>19</xdr:row>
      <xdr:rowOff>37950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31342"/>
          <a:ext cx="698500" cy="1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93042</xdr:rowOff>
    </xdr:from>
    <xdr:to>
      <xdr:col>29</xdr:col>
      <xdr:colOff>177800</xdr:colOff>
      <xdr:row>19</xdr:row>
      <xdr:rowOff>23192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26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65119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112646</xdr:rowOff>
    </xdr:from>
    <xdr:to>
      <xdr:col>26</xdr:col>
      <xdr:colOff>101600</xdr:colOff>
      <xdr:row>19</xdr:row>
      <xdr:rowOff>42797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4637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27574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3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135150</xdr:rowOff>
    </xdr:from>
    <xdr:to>
      <xdr:col>22</xdr:col>
      <xdr:colOff>165100</xdr:colOff>
      <xdr:row>19</xdr:row>
      <xdr:rowOff>65300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6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50077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5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146817</xdr:rowOff>
    </xdr:from>
    <xdr:to>
      <xdr:col>19</xdr:col>
      <xdr:colOff>38100</xdr:colOff>
      <xdr:row>19</xdr:row>
      <xdr:rowOff>76967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80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61744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66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158600</xdr:rowOff>
    </xdr:from>
    <xdr:to>
      <xdr:col>15</xdr:col>
      <xdr:colOff>101600</xdr:colOff>
      <xdr:row>19</xdr:row>
      <xdr:rowOff>88750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92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73527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7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152931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2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33845</xdr:rowOff>
    </xdr:from>
    <xdr:to>
      <xdr:col>29</xdr:col>
      <xdr:colOff>127000</xdr:colOff>
      <xdr:row>38</xdr:row>
      <xdr:rowOff>142754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501445"/>
          <a:ext cx="647700" cy="108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33845</xdr:rowOff>
    </xdr:from>
    <xdr:to>
      <xdr:col>26</xdr:col>
      <xdr:colOff>50800</xdr:colOff>
      <xdr:row>38</xdr:row>
      <xdr:rowOff>81052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501445"/>
          <a:ext cx="698500" cy="47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81052</xdr:rowOff>
    </xdr:from>
    <xdr:to>
      <xdr:col>22</xdr:col>
      <xdr:colOff>114300</xdr:colOff>
      <xdr:row>38</xdr:row>
      <xdr:rowOff>139688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548652"/>
          <a:ext cx="698500" cy="58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95624</xdr:rowOff>
    </xdr:from>
    <xdr:to>
      <xdr:col>18</xdr:col>
      <xdr:colOff>177800</xdr:colOff>
      <xdr:row>38</xdr:row>
      <xdr:rowOff>139688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563224"/>
          <a:ext cx="698500" cy="44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91954</xdr:rowOff>
    </xdr:from>
    <xdr:to>
      <xdr:col>29</xdr:col>
      <xdr:colOff>177800</xdr:colOff>
      <xdr:row>39</xdr:row>
      <xdr:rowOff>22104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559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38</xdr:row>
      <xdr:rowOff>531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46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325945</xdr:rowOff>
    </xdr:from>
    <xdr:to>
      <xdr:col>26</xdr:col>
      <xdr:colOff>101600</xdr:colOff>
      <xdr:row>38</xdr:row>
      <xdr:rowOff>84645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50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69422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537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30252</xdr:rowOff>
    </xdr:from>
    <xdr:to>
      <xdr:col>22</xdr:col>
      <xdr:colOff>165100</xdr:colOff>
      <xdr:row>38</xdr:row>
      <xdr:rowOff>131852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97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116629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58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88888</xdr:rowOff>
    </xdr:from>
    <xdr:to>
      <xdr:col>19</xdr:col>
      <xdr:colOff>38100</xdr:colOff>
      <xdr:row>39</xdr:row>
      <xdr:rowOff>19038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556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39</xdr:row>
      <xdr:rowOff>3815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64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44824</xdr:rowOff>
    </xdr:from>
    <xdr:to>
      <xdr:col>15</xdr:col>
      <xdr:colOff>101600</xdr:colOff>
      <xdr:row>38</xdr:row>
      <xdr:rowOff>146424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512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131201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59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6,938
6,294
64.14
6,152,874
5,696,112
372,360
3,280,591
2,759,386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24646</xdr:rowOff>
    </xdr:from>
    <xdr:to>
      <xdr:col>24</xdr:col>
      <xdr:colOff>63500</xdr:colOff>
      <xdr:row>38</xdr:row>
      <xdr:rowOff>53975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539746"/>
          <a:ext cx="838200" cy="2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53975</xdr:rowOff>
    </xdr:from>
    <xdr:to>
      <xdr:col>19</xdr:col>
      <xdr:colOff>177800</xdr:colOff>
      <xdr:row>38</xdr:row>
      <xdr:rowOff>55086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569075"/>
          <a:ext cx="8890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55086</xdr:rowOff>
    </xdr:from>
    <xdr:to>
      <xdr:col>15</xdr:col>
      <xdr:colOff>50800</xdr:colOff>
      <xdr:row>38</xdr:row>
      <xdr:rowOff>65949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70186"/>
          <a:ext cx="88900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65949</xdr:rowOff>
    </xdr:from>
    <xdr:to>
      <xdr:col>10</xdr:col>
      <xdr:colOff>114300</xdr:colOff>
      <xdr:row>38</xdr:row>
      <xdr:rowOff>67307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81049"/>
          <a:ext cx="88900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145296</xdr:rowOff>
    </xdr:from>
    <xdr:to>
      <xdr:col>24</xdr:col>
      <xdr:colOff>114300</xdr:colOff>
      <xdr:row>38</xdr:row>
      <xdr:rowOff>75446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8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123723</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6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3175</xdr:rowOff>
    </xdr:from>
    <xdr:to>
      <xdr:col>20</xdr:col>
      <xdr:colOff>38100</xdr:colOff>
      <xdr:row>38</xdr:row>
      <xdr:rowOff>104775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95902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61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4286</xdr:rowOff>
    </xdr:from>
    <xdr:to>
      <xdr:col>15</xdr:col>
      <xdr:colOff>101600</xdr:colOff>
      <xdr:row>38</xdr:row>
      <xdr:rowOff>105886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97013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15149</xdr:rowOff>
    </xdr:from>
    <xdr:to>
      <xdr:col>10</xdr:col>
      <xdr:colOff>165100</xdr:colOff>
      <xdr:row>38</xdr:row>
      <xdr:rowOff>116749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3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107876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2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16507</xdr:rowOff>
    </xdr:from>
    <xdr:to>
      <xdr:col>6</xdr:col>
      <xdr:colOff>38100</xdr:colOff>
      <xdr:row>38</xdr:row>
      <xdr:rowOff>118107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3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109234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2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141791</xdr:rowOff>
    </xdr:from>
    <xdr:to>
      <xdr:col>24</xdr:col>
      <xdr:colOff>63500</xdr:colOff>
      <xdr:row>58</xdr:row>
      <xdr:rowOff>149016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85891"/>
          <a:ext cx="838200" cy="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149016</xdr:rowOff>
    </xdr:from>
    <xdr:to>
      <xdr:col>19</xdr:col>
      <xdr:colOff>177800</xdr:colOff>
      <xdr:row>58</xdr:row>
      <xdr:rowOff>153767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93116"/>
          <a:ext cx="8890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153767</xdr:rowOff>
    </xdr:from>
    <xdr:to>
      <xdr:col>15</xdr:col>
      <xdr:colOff>50800</xdr:colOff>
      <xdr:row>59</xdr:row>
      <xdr:rowOff>28132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97867"/>
          <a:ext cx="889000" cy="4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26341</xdr:rowOff>
    </xdr:from>
    <xdr:to>
      <xdr:col>10</xdr:col>
      <xdr:colOff>114300</xdr:colOff>
      <xdr:row>59</xdr:row>
      <xdr:rowOff>28132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141891"/>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90991</xdr:rowOff>
    </xdr:from>
    <xdr:to>
      <xdr:col>24</xdr:col>
      <xdr:colOff>114300</xdr:colOff>
      <xdr:row>59</xdr:row>
      <xdr:rowOff>21141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3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5918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5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98216</xdr:rowOff>
    </xdr:from>
    <xdr:to>
      <xdr:col>20</xdr:col>
      <xdr:colOff>38100</xdr:colOff>
      <xdr:row>59</xdr:row>
      <xdr:rowOff>28366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19493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3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102967</xdr:rowOff>
    </xdr:from>
    <xdr:to>
      <xdr:col>15</xdr:col>
      <xdr:colOff>101600</xdr:colOff>
      <xdr:row>59</xdr:row>
      <xdr:rowOff>33117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24244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3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148782</xdr:rowOff>
    </xdr:from>
    <xdr:to>
      <xdr:col>10</xdr:col>
      <xdr:colOff>165100</xdr:colOff>
      <xdr:row>59</xdr:row>
      <xdr:rowOff>78932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9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70059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8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146991</xdr:rowOff>
    </xdr:from>
    <xdr:to>
      <xdr:col>6</xdr:col>
      <xdr:colOff>38100</xdr:colOff>
      <xdr:row>59</xdr:row>
      <xdr:rowOff>77141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9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68268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8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170872</xdr:rowOff>
    </xdr:from>
    <xdr:to>
      <xdr:col>24</xdr:col>
      <xdr:colOff>63500</xdr:colOff>
      <xdr:row>77</xdr:row>
      <xdr:rowOff>133201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01072"/>
          <a:ext cx="838200" cy="13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110782</xdr:rowOff>
    </xdr:from>
    <xdr:to>
      <xdr:col>19</xdr:col>
      <xdr:colOff>177800</xdr:colOff>
      <xdr:row>77</xdr:row>
      <xdr:rowOff>133201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12432"/>
          <a:ext cx="889000" cy="2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110782</xdr:rowOff>
    </xdr:from>
    <xdr:to>
      <xdr:col>15</xdr:col>
      <xdr:colOff>50800</xdr:colOff>
      <xdr:row>77</xdr:row>
      <xdr:rowOff>126212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12432"/>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118636</xdr:rowOff>
    </xdr:from>
    <xdr:to>
      <xdr:col>10</xdr:col>
      <xdr:colOff>114300</xdr:colOff>
      <xdr:row>77</xdr:row>
      <xdr:rowOff>126212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20286"/>
          <a:ext cx="8890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120072</xdr:rowOff>
    </xdr:from>
    <xdr:to>
      <xdr:col>24</xdr:col>
      <xdr:colOff>114300</xdr:colOff>
      <xdr:row>77</xdr:row>
      <xdr:rowOff>50222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142949</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82401</xdr:rowOff>
    </xdr:from>
    <xdr:to>
      <xdr:col>20</xdr:col>
      <xdr:colOff>38100</xdr:colOff>
      <xdr:row>78</xdr:row>
      <xdr:rowOff>12551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8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3678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37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59982</xdr:rowOff>
    </xdr:from>
    <xdr:to>
      <xdr:col>15</xdr:col>
      <xdr:colOff>101600</xdr:colOff>
      <xdr:row>77</xdr:row>
      <xdr:rowOff>161582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152709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35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75412</xdr:rowOff>
    </xdr:from>
    <xdr:to>
      <xdr:col>10</xdr:col>
      <xdr:colOff>165100</xdr:colOff>
      <xdr:row>78</xdr:row>
      <xdr:rowOff>5562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168139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36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67836</xdr:rowOff>
    </xdr:from>
    <xdr:to>
      <xdr:col>6</xdr:col>
      <xdr:colOff>38100</xdr:colOff>
      <xdr:row>77</xdr:row>
      <xdr:rowOff>169436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14513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103288</xdr:rowOff>
    </xdr:from>
    <xdr:to>
      <xdr:col>24</xdr:col>
      <xdr:colOff>63500</xdr:colOff>
      <xdr:row>97</xdr:row>
      <xdr:rowOff>45864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62488"/>
          <a:ext cx="838200" cy="11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45864</xdr:rowOff>
    </xdr:from>
    <xdr:to>
      <xdr:col>19</xdr:col>
      <xdr:colOff>177800</xdr:colOff>
      <xdr:row>97</xdr:row>
      <xdr:rowOff>89993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76514"/>
          <a:ext cx="889000" cy="4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133894</xdr:rowOff>
    </xdr:from>
    <xdr:to>
      <xdr:col>15</xdr:col>
      <xdr:colOff>50800</xdr:colOff>
      <xdr:row>97</xdr:row>
      <xdr:rowOff>89993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93094"/>
          <a:ext cx="889000" cy="12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133894</xdr:rowOff>
    </xdr:from>
    <xdr:to>
      <xdr:col>10</xdr:col>
      <xdr:colOff>114300</xdr:colOff>
      <xdr:row>98</xdr:row>
      <xdr:rowOff>4735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93094"/>
          <a:ext cx="889000" cy="2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52488</xdr:rowOff>
    </xdr:from>
    <xdr:to>
      <xdr:col>24</xdr:col>
      <xdr:colOff>114300</xdr:colOff>
      <xdr:row>96</xdr:row>
      <xdr:rowOff>154088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30915</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9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166514</xdr:rowOff>
    </xdr:from>
    <xdr:to>
      <xdr:col>20</xdr:col>
      <xdr:colOff>38100</xdr:colOff>
      <xdr:row>97</xdr:row>
      <xdr:rowOff>96664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87791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1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39193</xdr:rowOff>
    </xdr:from>
    <xdr:to>
      <xdr:col>15</xdr:col>
      <xdr:colOff>101600</xdr:colOff>
      <xdr:row>97</xdr:row>
      <xdr:rowOff>140793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6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131920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83094</xdr:rowOff>
    </xdr:from>
    <xdr:to>
      <xdr:col>10</xdr:col>
      <xdr:colOff>165100</xdr:colOff>
      <xdr:row>97</xdr:row>
      <xdr:rowOff>13244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4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4371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3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125385</xdr:rowOff>
    </xdr:from>
    <xdr:to>
      <xdr:col>6</xdr:col>
      <xdr:colOff>38100</xdr:colOff>
      <xdr:row>98</xdr:row>
      <xdr:rowOff>55535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46662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106846</xdr:rowOff>
    </xdr:from>
    <xdr:to>
      <xdr:col>55</xdr:col>
      <xdr:colOff>0</xdr:colOff>
      <xdr:row>37</xdr:row>
      <xdr:rowOff>145120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50496"/>
          <a:ext cx="838200" cy="3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119214</xdr:rowOff>
    </xdr:from>
    <xdr:to>
      <xdr:col>50</xdr:col>
      <xdr:colOff>114300</xdr:colOff>
      <xdr:row>37</xdr:row>
      <xdr:rowOff>145120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62864"/>
          <a:ext cx="889000" cy="2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119214</xdr:rowOff>
    </xdr:from>
    <xdr:to>
      <xdr:col>45</xdr:col>
      <xdr:colOff>177800</xdr:colOff>
      <xdr:row>37</xdr:row>
      <xdr:rowOff>121162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62864"/>
          <a:ext cx="889000" cy="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95944</xdr:rowOff>
    </xdr:from>
    <xdr:to>
      <xdr:col>41</xdr:col>
      <xdr:colOff>50800</xdr:colOff>
      <xdr:row>37</xdr:row>
      <xdr:rowOff>121162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68144"/>
          <a:ext cx="889000" cy="19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56046</xdr:rowOff>
    </xdr:from>
    <xdr:to>
      <xdr:col>55</xdr:col>
      <xdr:colOff>50800</xdr:colOff>
      <xdr:row>37</xdr:row>
      <xdr:rowOff>157646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9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142423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1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94320</xdr:rowOff>
    </xdr:from>
    <xdr:to>
      <xdr:col>50</xdr:col>
      <xdr:colOff>165100</xdr:colOff>
      <xdr:row>38</xdr:row>
      <xdr:rowOff>24470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15597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3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68414</xdr:rowOff>
    </xdr:from>
    <xdr:to>
      <xdr:col>46</xdr:col>
      <xdr:colOff>38100</xdr:colOff>
      <xdr:row>37</xdr:row>
      <xdr:rowOff>170014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161141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50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70362</xdr:rowOff>
    </xdr:from>
    <xdr:to>
      <xdr:col>41</xdr:col>
      <xdr:colOff>101600</xdr:colOff>
      <xdr:row>38</xdr:row>
      <xdr:rowOff>512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1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163089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0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45144</xdr:rowOff>
    </xdr:from>
    <xdr:to>
      <xdr:col>36</xdr:col>
      <xdr:colOff>165100</xdr:colOff>
      <xdr:row>36</xdr:row>
      <xdr:rowOff>146744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1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137871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1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119740</xdr:rowOff>
    </xdr:from>
    <xdr:to>
      <xdr:col>55</xdr:col>
      <xdr:colOff>0</xdr:colOff>
      <xdr:row>58</xdr:row>
      <xdr:rowOff>127509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10063840"/>
          <a:ext cx="838200" cy="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52048</xdr:rowOff>
    </xdr:from>
    <xdr:to>
      <xdr:col>50</xdr:col>
      <xdr:colOff>114300</xdr:colOff>
      <xdr:row>58</xdr:row>
      <xdr:rowOff>127509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24698"/>
          <a:ext cx="889000" cy="24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52048</xdr:rowOff>
    </xdr:from>
    <xdr:to>
      <xdr:col>45</xdr:col>
      <xdr:colOff>177800</xdr:colOff>
      <xdr:row>58</xdr:row>
      <xdr:rowOff>76290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24698"/>
          <a:ext cx="889000" cy="19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76290</xdr:rowOff>
    </xdr:from>
    <xdr:to>
      <xdr:col>41</xdr:col>
      <xdr:colOff>50800</xdr:colOff>
      <xdr:row>58</xdr:row>
      <xdr:rowOff>122445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10020390"/>
          <a:ext cx="889000" cy="4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68940</xdr:rowOff>
    </xdr:from>
    <xdr:to>
      <xdr:col>55</xdr:col>
      <xdr:colOff>50800</xdr:colOff>
      <xdr:row>58</xdr:row>
      <xdr:rowOff>170540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1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155317</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2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76709</xdr:rowOff>
    </xdr:from>
    <xdr:to>
      <xdr:col>50</xdr:col>
      <xdr:colOff>165100</xdr:colOff>
      <xdr:row>59</xdr:row>
      <xdr:rowOff>6859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2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169436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11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1248</xdr:rowOff>
    </xdr:from>
    <xdr:to>
      <xdr:col>46</xdr:col>
      <xdr:colOff>38100</xdr:colOff>
      <xdr:row>57</xdr:row>
      <xdr:rowOff>102848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7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119375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54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25490</xdr:rowOff>
    </xdr:from>
    <xdr:to>
      <xdr:col>41</xdr:col>
      <xdr:colOff>101600</xdr:colOff>
      <xdr:row>58</xdr:row>
      <xdr:rowOff>127090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6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118217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100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71645</xdr:rowOff>
    </xdr:from>
    <xdr:to>
      <xdr:col>36</xdr:col>
      <xdr:colOff>165100</xdr:colOff>
      <xdr:row>59</xdr:row>
      <xdr:rowOff>1795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164372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0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27105</xdr:rowOff>
    </xdr:from>
    <xdr:to>
      <xdr:col>55</xdr:col>
      <xdr:colOff>0</xdr:colOff>
      <xdr:row>78</xdr:row>
      <xdr:rowOff>30122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00205"/>
          <a:ext cx="8382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27105</xdr:rowOff>
    </xdr:from>
    <xdr:to>
      <xdr:col>50</xdr:col>
      <xdr:colOff>114300</xdr:colOff>
      <xdr:row>78</xdr:row>
      <xdr:rowOff>105976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00205"/>
          <a:ext cx="889000" cy="7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21779</xdr:rowOff>
    </xdr:from>
    <xdr:to>
      <xdr:col>45</xdr:col>
      <xdr:colOff>177800</xdr:colOff>
      <xdr:row>78</xdr:row>
      <xdr:rowOff>105976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223429"/>
          <a:ext cx="889000" cy="25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21779</xdr:rowOff>
    </xdr:from>
    <xdr:to>
      <xdr:col>41</xdr:col>
      <xdr:colOff>50800</xdr:colOff>
      <xdr:row>78</xdr:row>
      <xdr:rowOff>107358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223429"/>
          <a:ext cx="889000" cy="25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150772</xdr:rowOff>
    </xdr:from>
    <xdr:to>
      <xdr:col>55</xdr:col>
      <xdr:colOff>50800</xdr:colOff>
      <xdr:row>78</xdr:row>
      <xdr:rowOff>80922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5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65699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6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147755</xdr:rowOff>
    </xdr:from>
    <xdr:to>
      <xdr:col>50</xdr:col>
      <xdr:colOff>165100</xdr:colOff>
      <xdr:row>78</xdr:row>
      <xdr:rowOff>77905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4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69032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4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55176</xdr:rowOff>
    </xdr:from>
    <xdr:to>
      <xdr:col>46</xdr:col>
      <xdr:colOff>38100</xdr:colOff>
      <xdr:row>78</xdr:row>
      <xdr:rowOff>156776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147903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2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142429</xdr:rowOff>
    </xdr:from>
    <xdr:to>
      <xdr:col>41</xdr:col>
      <xdr:colOff>101600</xdr:colOff>
      <xdr:row>77</xdr:row>
      <xdr:rowOff>72579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1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89106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9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56558</xdr:rowOff>
    </xdr:from>
    <xdr:to>
      <xdr:col>36</xdr:col>
      <xdr:colOff>165100</xdr:colOff>
      <xdr:row>78</xdr:row>
      <xdr:rowOff>158158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2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149285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2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110506</xdr:rowOff>
    </xdr:from>
    <xdr:to>
      <xdr:col>55</xdr:col>
      <xdr:colOff>0</xdr:colOff>
      <xdr:row>98</xdr:row>
      <xdr:rowOff>123279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912606"/>
          <a:ext cx="838200" cy="1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138278</xdr:rowOff>
    </xdr:from>
    <xdr:to>
      <xdr:col>50</xdr:col>
      <xdr:colOff>114300</xdr:colOff>
      <xdr:row>98</xdr:row>
      <xdr:rowOff>110506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597478"/>
          <a:ext cx="889000" cy="31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138278</xdr:rowOff>
    </xdr:from>
    <xdr:to>
      <xdr:col>45</xdr:col>
      <xdr:colOff>177800</xdr:colOff>
      <xdr:row>98</xdr:row>
      <xdr:rowOff>111754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597478"/>
          <a:ext cx="889000" cy="31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67706</xdr:rowOff>
    </xdr:from>
    <xdr:to>
      <xdr:col>41</xdr:col>
      <xdr:colOff>50800</xdr:colOff>
      <xdr:row>98</xdr:row>
      <xdr:rowOff>111754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69806"/>
          <a:ext cx="889000" cy="4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72479</xdr:rowOff>
    </xdr:from>
    <xdr:to>
      <xdr:col>55</xdr:col>
      <xdr:colOff>50800</xdr:colOff>
      <xdr:row>99</xdr:row>
      <xdr:rowOff>2629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7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158856</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8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59706</xdr:rowOff>
    </xdr:from>
    <xdr:to>
      <xdr:col>50</xdr:col>
      <xdr:colOff>165100</xdr:colOff>
      <xdr:row>98</xdr:row>
      <xdr:rowOff>161306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6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152433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5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87478</xdr:rowOff>
    </xdr:from>
    <xdr:to>
      <xdr:col>46</xdr:col>
      <xdr:colOff>38100</xdr:colOff>
      <xdr:row>97</xdr:row>
      <xdr:rowOff>17628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34155</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32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60954</xdr:rowOff>
    </xdr:from>
    <xdr:to>
      <xdr:col>41</xdr:col>
      <xdr:colOff>101600</xdr:colOff>
      <xdr:row>98</xdr:row>
      <xdr:rowOff>162554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153681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16906</xdr:rowOff>
    </xdr:from>
    <xdr:to>
      <xdr:col>36</xdr:col>
      <xdr:colOff>165100</xdr:colOff>
      <xdr:row>98</xdr:row>
      <xdr:rowOff>118506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1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109633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1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98857</xdr:rowOff>
    </xdr:from>
    <xdr:to>
      <xdr:col>85</xdr:col>
      <xdr:colOff>127000</xdr:colOff>
      <xdr:row>39</xdr:row>
      <xdr:rowOff>98868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07"/>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33107</xdr:rowOff>
    </xdr:from>
    <xdr:to>
      <xdr:col>81</xdr:col>
      <xdr:colOff>50800</xdr:colOff>
      <xdr:row>39</xdr:row>
      <xdr:rowOff>98857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19657"/>
          <a:ext cx="889000" cy="6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33107</xdr:rowOff>
    </xdr:from>
    <xdr:to>
      <xdr:col>76</xdr:col>
      <xdr:colOff>114300</xdr:colOff>
      <xdr:row>39</xdr:row>
      <xdr:rowOff>64817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19657"/>
          <a:ext cx="889000" cy="3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64817</xdr:rowOff>
    </xdr:from>
    <xdr:to>
      <xdr:col>71</xdr:col>
      <xdr:colOff>177800</xdr:colOff>
      <xdr:row>39</xdr:row>
      <xdr:rowOff>98846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51367"/>
          <a:ext cx="889000" cy="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48068</xdr:rowOff>
    </xdr:from>
    <xdr:to>
      <xdr:col>85</xdr:col>
      <xdr:colOff>177800</xdr:colOff>
      <xdr:row>39</xdr:row>
      <xdr:rowOff>149668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134445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48057</xdr:rowOff>
    </xdr:from>
    <xdr:to>
      <xdr:col>81</xdr:col>
      <xdr:colOff>101600</xdr:colOff>
      <xdr:row>39</xdr:row>
      <xdr:rowOff>149657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140784</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153757</xdr:rowOff>
    </xdr:from>
    <xdr:to>
      <xdr:col>76</xdr:col>
      <xdr:colOff>165100</xdr:colOff>
      <xdr:row>39</xdr:row>
      <xdr:rowOff>83907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75034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6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14017</xdr:rowOff>
    </xdr:from>
    <xdr:to>
      <xdr:col>72</xdr:col>
      <xdr:colOff>38100</xdr:colOff>
      <xdr:row>39</xdr:row>
      <xdr:rowOff>115617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0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106744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9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48046</xdr:rowOff>
    </xdr:from>
    <xdr:to>
      <xdr:col>67</xdr:col>
      <xdr:colOff>101600</xdr:colOff>
      <xdr:row>39</xdr:row>
      <xdr:rowOff>149646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140773</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126949</xdr:rowOff>
    </xdr:from>
    <xdr:to>
      <xdr:col>85</xdr:col>
      <xdr:colOff>127000</xdr:colOff>
      <xdr:row>77</xdr:row>
      <xdr:rowOff>132902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328599"/>
          <a:ext cx="8382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132902</xdr:rowOff>
    </xdr:from>
    <xdr:to>
      <xdr:col>81</xdr:col>
      <xdr:colOff>50800</xdr:colOff>
      <xdr:row>77</xdr:row>
      <xdr:rowOff>137633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334552"/>
          <a:ext cx="889000" cy="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137633</xdr:rowOff>
    </xdr:from>
    <xdr:to>
      <xdr:col>76</xdr:col>
      <xdr:colOff>114300</xdr:colOff>
      <xdr:row>77</xdr:row>
      <xdr:rowOff>139376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339283"/>
          <a:ext cx="8890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127150</xdr:rowOff>
    </xdr:from>
    <xdr:to>
      <xdr:col>71</xdr:col>
      <xdr:colOff>177800</xdr:colOff>
      <xdr:row>77</xdr:row>
      <xdr:rowOff>139376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328800"/>
          <a:ext cx="889000" cy="1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76149</xdr:rowOff>
    </xdr:from>
    <xdr:to>
      <xdr:col>85</xdr:col>
      <xdr:colOff>177800</xdr:colOff>
      <xdr:row>78</xdr:row>
      <xdr:rowOff>6299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7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54576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5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82102</xdr:rowOff>
    </xdr:from>
    <xdr:to>
      <xdr:col>81</xdr:col>
      <xdr:colOff>101600</xdr:colOff>
      <xdr:row>78</xdr:row>
      <xdr:rowOff>12252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8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3379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7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86833</xdr:rowOff>
    </xdr:from>
    <xdr:to>
      <xdr:col>76</xdr:col>
      <xdr:colOff>165100</xdr:colOff>
      <xdr:row>78</xdr:row>
      <xdr:rowOff>16983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8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8110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38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88576</xdr:rowOff>
    </xdr:from>
    <xdr:to>
      <xdr:col>72</xdr:col>
      <xdr:colOff>38100</xdr:colOff>
      <xdr:row>78</xdr:row>
      <xdr:rowOff>18726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9853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76350</xdr:rowOff>
    </xdr:from>
    <xdr:to>
      <xdr:col>67</xdr:col>
      <xdr:colOff>101600</xdr:colOff>
      <xdr:row>78</xdr:row>
      <xdr:rowOff>6500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169077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7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66937</xdr:rowOff>
    </xdr:from>
    <xdr:to>
      <xdr:col>85</xdr:col>
      <xdr:colOff>127000</xdr:colOff>
      <xdr:row>96</xdr:row>
      <xdr:rowOff>75185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354687"/>
          <a:ext cx="838200" cy="17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51476</xdr:rowOff>
    </xdr:from>
    <xdr:to>
      <xdr:col>81</xdr:col>
      <xdr:colOff>50800</xdr:colOff>
      <xdr:row>95</xdr:row>
      <xdr:rowOff>66937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339226"/>
          <a:ext cx="889000" cy="1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2223</xdr:rowOff>
    </xdr:from>
    <xdr:to>
      <xdr:col>76</xdr:col>
      <xdr:colOff>114300</xdr:colOff>
      <xdr:row>95</xdr:row>
      <xdr:rowOff>51476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289973"/>
          <a:ext cx="889000" cy="4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2223</xdr:rowOff>
    </xdr:from>
    <xdr:to>
      <xdr:col>71</xdr:col>
      <xdr:colOff>177800</xdr:colOff>
      <xdr:row>96</xdr:row>
      <xdr:rowOff>99546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289973"/>
          <a:ext cx="889000" cy="26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162642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62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138451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76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24385</xdr:rowOff>
    </xdr:from>
    <xdr:to>
      <xdr:col>85</xdr:col>
      <xdr:colOff>177800</xdr:colOff>
      <xdr:row>96</xdr:row>
      <xdr:rowOff>125985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4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47262</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33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16137</xdr:rowOff>
    </xdr:from>
    <xdr:to>
      <xdr:col>81</xdr:col>
      <xdr:colOff>101600</xdr:colOff>
      <xdr:row>95</xdr:row>
      <xdr:rowOff>117737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30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134264</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07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676</xdr:rowOff>
    </xdr:from>
    <xdr:to>
      <xdr:col>76</xdr:col>
      <xdr:colOff>165100</xdr:colOff>
      <xdr:row>95</xdr:row>
      <xdr:rowOff>102276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28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118803</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06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122873</xdr:rowOff>
    </xdr:from>
    <xdr:to>
      <xdr:col>72</xdr:col>
      <xdr:colOff>38100</xdr:colOff>
      <xdr:row>95</xdr:row>
      <xdr:rowOff>53023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23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69550</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01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48746</xdr:rowOff>
    </xdr:from>
    <xdr:to>
      <xdr:col>67</xdr:col>
      <xdr:colOff>101600</xdr:colOff>
      <xdr:row>96</xdr:row>
      <xdr:rowOff>150346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166873</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14795" y="1628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31839</xdr:rowOff>
    </xdr:from>
    <xdr:to>
      <xdr:col>116</xdr:col>
      <xdr:colOff>63500</xdr:colOff>
      <xdr:row>75</xdr:row>
      <xdr:rowOff>81038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376239"/>
          <a:ext cx="838200" cy="56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31839</xdr:rowOff>
    </xdr:from>
    <xdr:to>
      <xdr:col>111</xdr:col>
      <xdr:colOff>177800</xdr:colOff>
      <xdr:row>72</xdr:row>
      <xdr:rowOff>95199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376239"/>
          <a:ext cx="8890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95199</xdr:rowOff>
    </xdr:from>
    <xdr:to>
      <xdr:col>107</xdr:col>
      <xdr:colOff>50800</xdr:colOff>
      <xdr:row>72</xdr:row>
      <xdr:rowOff>145580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439599"/>
          <a:ext cx="889000" cy="5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145580</xdr:rowOff>
    </xdr:from>
    <xdr:to>
      <xdr:col>102</xdr:col>
      <xdr:colOff>114300</xdr:colOff>
      <xdr:row>73</xdr:row>
      <xdr:rowOff>4635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489980"/>
          <a:ext cx="889000" cy="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30238</xdr:rowOff>
    </xdr:from>
    <xdr:to>
      <xdr:col>116</xdr:col>
      <xdr:colOff>114300</xdr:colOff>
      <xdr:row>75</xdr:row>
      <xdr:rowOff>131838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8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8665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6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152489</xdr:rowOff>
    </xdr:from>
    <xdr:to>
      <xdr:col>112</xdr:col>
      <xdr:colOff>38100</xdr:colOff>
      <xdr:row>72</xdr:row>
      <xdr:rowOff>82639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3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99166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0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44399</xdr:rowOff>
    </xdr:from>
    <xdr:to>
      <xdr:col>107</xdr:col>
      <xdr:colOff>101600</xdr:colOff>
      <xdr:row>72</xdr:row>
      <xdr:rowOff>145999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3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162526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16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94780</xdr:rowOff>
    </xdr:from>
    <xdr:to>
      <xdr:col>102</xdr:col>
      <xdr:colOff>165100</xdr:colOff>
      <xdr:row>73</xdr:row>
      <xdr:rowOff>24930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4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41457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21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125285</xdr:rowOff>
    </xdr:from>
    <xdr:to>
      <xdr:col>98</xdr:col>
      <xdr:colOff>38100</xdr:colOff>
      <xdr:row>73</xdr:row>
      <xdr:rowOff>55435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4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71962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24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・歳出決算総額は、住民一人当たり</a:t>
          </a:r>
          <a:r>
            <a:rPr kumimoji="1" lang="en-US" altLang="ja-JP" sz="1250">
              <a:latin typeface="ＭＳ Ｐゴシック" panose="020B0600070205080204" pitchFamily="50" charset="-128"/>
              <a:ea typeface="ＭＳ Ｐゴシック" panose="020B0600070205080204" pitchFamily="50" charset="-128"/>
            </a:rPr>
            <a:t>821,002</a:t>
          </a:r>
          <a:r>
            <a:rPr kumimoji="1" lang="ja-JP" altLang="en-US" sz="1250">
              <a:latin typeface="ＭＳ Ｐゴシック" panose="020B0600070205080204" pitchFamily="50" charset="-128"/>
              <a:ea typeface="ＭＳ Ｐゴシック" panose="020B0600070205080204" pitchFamily="50" charset="-128"/>
            </a:rPr>
            <a:t>円となっている。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・主な構成項目である人件費は、住民一人当たり</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125,165</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を下回っている。これは退職者数に対し、新規採用者数を抑制してきた結果である。今後も多様化する行政ニーズと増加する業務量に対応するべく、人員の適正管理を行い採用していく予定。</a:t>
          </a:r>
          <a:endPar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119,451</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+1,896</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円でほぼ横ばいとなった。しかしながら、年々増加傾向となっているので、委託業務や経費の見直しを行い、支出の抑制に努める必要がある。</a:t>
          </a:r>
          <a:endPar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250">
              <a:latin typeface="ＭＳ Ｐゴシック" panose="020B0600070205080204" pitchFamily="50" charset="-128"/>
              <a:ea typeface="ＭＳ Ｐゴシック" panose="020B0600070205080204" pitchFamily="50" charset="-128"/>
            </a:rPr>
            <a:t>・補助費等は住民一人当たり</a:t>
          </a:r>
          <a:r>
            <a:rPr kumimoji="1" lang="en-US" altLang="ja-JP" sz="1250">
              <a:latin typeface="ＭＳ Ｐゴシック" panose="020B0600070205080204" pitchFamily="50" charset="-128"/>
              <a:ea typeface="ＭＳ Ｐゴシック" panose="020B0600070205080204" pitchFamily="50" charset="-128"/>
            </a:rPr>
            <a:t>147,246</a:t>
          </a:r>
          <a:r>
            <a:rPr kumimoji="1" lang="ja-JP" altLang="en-US" sz="1250">
              <a:latin typeface="ＭＳ Ｐゴシック" panose="020B0600070205080204" pitchFamily="50" charset="-128"/>
              <a:ea typeface="ＭＳ Ｐゴシック" panose="020B0600070205080204" pitchFamily="50" charset="-128"/>
            </a:rPr>
            <a:t>円となっており、前年度比</a:t>
          </a:r>
          <a:r>
            <a:rPr kumimoji="1" lang="en-US" altLang="ja-JP" sz="1250">
              <a:latin typeface="ＭＳ Ｐゴシック" panose="020B0600070205080204" pitchFamily="50" charset="-128"/>
              <a:ea typeface="ＭＳ Ｐゴシック" panose="020B0600070205080204" pitchFamily="50" charset="-128"/>
            </a:rPr>
            <a:t>+20,091</a:t>
          </a:r>
          <a:r>
            <a:rPr kumimoji="1" lang="ja-JP" altLang="en-US" sz="1250">
              <a:latin typeface="ＭＳ Ｐゴシック" panose="020B0600070205080204" pitchFamily="50" charset="-128"/>
              <a:ea typeface="ＭＳ Ｐゴシック" panose="020B0600070205080204" pitchFamily="50" charset="-128"/>
            </a:rPr>
            <a:t>円となった。ふるさと納税の寄付額の減少に伴い、特産品返礼品費は大きく減少したが、簡水・下水道事業会計が公営企業会計に移行したことに伴い、一般会計からの繰出金を補助費として計上することとなったので補助費等全体でみると大きく増加することとなった。</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・上記に伴い、例年類似団体平均を上回っていた繰出金は、繰出金の多くを占めていた簡水・下水道事業会計への繰出金が補助費等に計上したことにより、住民一人当たり</a:t>
          </a:r>
          <a:r>
            <a:rPr kumimoji="1" lang="en-US" altLang="ja-JP" sz="1250">
              <a:latin typeface="ＭＳ Ｐゴシック" panose="020B0600070205080204" pitchFamily="50" charset="-128"/>
              <a:ea typeface="ＭＳ Ｐゴシック" panose="020B0600070205080204" pitchFamily="50" charset="-128"/>
            </a:rPr>
            <a:t>51,119</a:t>
          </a:r>
          <a:r>
            <a:rPr kumimoji="1" lang="ja-JP" altLang="en-US" sz="1250">
              <a:latin typeface="ＭＳ Ｐゴシック" panose="020B0600070205080204" pitchFamily="50" charset="-128"/>
              <a:ea typeface="ＭＳ Ｐゴシック" panose="020B0600070205080204" pitchFamily="50" charset="-128"/>
            </a:rPr>
            <a:t>円となり前年度比▲</a:t>
          </a:r>
          <a:r>
            <a:rPr kumimoji="1" lang="en-US" altLang="ja-JP" sz="1250">
              <a:latin typeface="ＭＳ Ｐゴシック" panose="020B0600070205080204" pitchFamily="50" charset="-128"/>
              <a:ea typeface="ＭＳ Ｐゴシック" panose="020B0600070205080204" pitchFamily="50" charset="-128"/>
            </a:rPr>
            <a:t>44,734</a:t>
          </a:r>
          <a:r>
            <a:rPr kumimoji="1" lang="ja-JP" altLang="en-US" sz="1250">
              <a:latin typeface="ＭＳ Ｐゴシック" panose="020B0600070205080204" pitchFamily="50" charset="-128"/>
              <a:ea typeface="ＭＳ Ｐゴシック" panose="020B0600070205080204" pitchFamily="50" charset="-128"/>
            </a:rPr>
            <a:t>円で類似団体平均を下回った。</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・維持補修費は住民一人当たり</a:t>
          </a:r>
          <a:r>
            <a:rPr kumimoji="1" lang="en-US" altLang="ja-JP" sz="1250">
              <a:latin typeface="ＭＳ Ｐゴシック" panose="020B0600070205080204" pitchFamily="50" charset="-128"/>
              <a:ea typeface="ＭＳ Ｐゴシック" panose="020B0600070205080204" pitchFamily="50" charset="-128"/>
            </a:rPr>
            <a:t>27,091</a:t>
          </a:r>
          <a:r>
            <a:rPr kumimoji="1" lang="ja-JP" altLang="en-US" sz="1250">
              <a:latin typeface="ＭＳ Ｐゴシック" panose="020B0600070205080204" pitchFamily="50" charset="-128"/>
              <a:ea typeface="ＭＳ Ｐゴシック" panose="020B0600070205080204" pitchFamily="50" charset="-128"/>
            </a:rPr>
            <a:t>円となっており、前年度比</a:t>
          </a:r>
          <a:r>
            <a:rPr kumimoji="1" lang="en-US" altLang="ja-JP" sz="1250">
              <a:latin typeface="ＭＳ Ｐゴシック" panose="020B0600070205080204" pitchFamily="50" charset="-128"/>
              <a:ea typeface="ＭＳ Ｐゴシック" panose="020B0600070205080204" pitchFamily="50" charset="-128"/>
            </a:rPr>
            <a:t>+8,193</a:t>
          </a:r>
          <a:r>
            <a:rPr kumimoji="1" lang="ja-JP" altLang="en-US" sz="1250">
              <a:latin typeface="ＭＳ Ｐゴシック" panose="020B0600070205080204" pitchFamily="50" charset="-128"/>
              <a:ea typeface="ＭＳ Ｐゴシック" panose="020B0600070205080204" pitchFamily="50" charset="-128"/>
            </a:rPr>
            <a:t>円で類似団体平均を上回った。村内施設の老朽化に伴う修繕料の増加や、除雪経費が大きく増加したためである。</a:t>
          </a:r>
          <a:endParaRPr kumimoji="1" lang="en-US" altLang="ja-JP" sz="12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6,938
6,294
64.14
6,152,874
5,696,112
372,360
3,280,591
2,759,386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63500</xdr:rowOff>
    </xdr:from>
    <xdr:to>
      <xdr:col>24</xdr:col>
      <xdr:colOff>63500</xdr:colOff>
      <xdr:row>36</xdr:row>
      <xdr:rowOff>118582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235700"/>
          <a:ext cx="838200" cy="5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63500</xdr:rowOff>
    </xdr:from>
    <xdr:to>
      <xdr:col>19</xdr:col>
      <xdr:colOff>177800</xdr:colOff>
      <xdr:row>37</xdr:row>
      <xdr:rowOff>6459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35700"/>
          <a:ext cx="889000" cy="11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147755</xdr:rowOff>
    </xdr:from>
    <xdr:to>
      <xdr:col>15</xdr:col>
      <xdr:colOff>50800</xdr:colOff>
      <xdr:row>37</xdr:row>
      <xdr:rowOff>6459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19955"/>
          <a:ext cx="889000" cy="3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147755</xdr:rowOff>
    </xdr:from>
    <xdr:to>
      <xdr:col>10</xdr:col>
      <xdr:colOff>114300</xdr:colOff>
      <xdr:row>36</xdr:row>
      <xdr:rowOff>170398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19955"/>
          <a:ext cx="889000" cy="2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67782</xdr:rowOff>
    </xdr:from>
    <xdr:to>
      <xdr:col>24</xdr:col>
      <xdr:colOff>114300</xdr:colOff>
      <xdr:row>36</xdr:row>
      <xdr:rowOff>169382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3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46209</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1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12700</xdr:rowOff>
    </xdr:from>
    <xdr:to>
      <xdr:col>20</xdr:col>
      <xdr:colOff>38100</xdr:colOff>
      <xdr:row>36</xdr:row>
      <xdr:rowOff>114300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130827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127109</xdr:rowOff>
    </xdr:from>
    <xdr:to>
      <xdr:col>15</xdr:col>
      <xdr:colOff>101600</xdr:colOff>
      <xdr:row>37</xdr:row>
      <xdr:rowOff>57259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9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48386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96955</xdr:rowOff>
    </xdr:from>
    <xdr:to>
      <xdr:col>10</xdr:col>
      <xdr:colOff>165100</xdr:colOff>
      <xdr:row>37</xdr:row>
      <xdr:rowOff>27105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6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43632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604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119598</xdr:rowOff>
    </xdr:from>
    <xdr:to>
      <xdr:col>6</xdr:col>
      <xdr:colOff>38100</xdr:colOff>
      <xdr:row>37</xdr:row>
      <xdr:rowOff>49748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9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40875</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638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134538</xdr:rowOff>
    </xdr:from>
    <xdr:to>
      <xdr:col>24</xdr:col>
      <xdr:colOff>63500</xdr:colOff>
      <xdr:row>56</xdr:row>
      <xdr:rowOff>128463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564288"/>
          <a:ext cx="838200" cy="16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5814</xdr:rowOff>
    </xdr:from>
    <xdr:to>
      <xdr:col>19</xdr:col>
      <xdr:colOff>177800</xdr:colOff>
      <xdr:row>55</xdr:row>
      <xdr:rowOff>134538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264114"/>
          <a:ext cx="889000" cy="30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145576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4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5814</xdr:rowOff>
    </xdr:from>
    <xdr:to>
      <xdr:col>15</xdr:col>
      <xdr:colOff>50800</xdr:colOff>
      <xdr:row>55</xdr:row>
      <xdr:rowOff>16650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264114"/>
          <a:ext cx="889000" cy="18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132602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11754</xdr:rowOff>
    </xdr:from>
    <xdr:to>
      <xdr:col>10</xdr:col>
      <xdr:colOff>114300</xdr:colOff>
      <xdr:row>55</xdr:row>
      <xdr:rowOff>16650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441504"/>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83521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8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127521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5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77663</xdr:rowOff>
    </xdr:from>
    <xdr:to>
      <xdr:col>24</xdr:col>
      <xdr:colOff>114300</xdr:colOff>
      <xdr:row>57</xdr:row>
      <xdr:rowOff>7813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7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56090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5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83738</xdr:rowOff>
    </xdr:from>
    <xdr:to>
      <xdr:col>20</xdr:col>
      <xdr:colOff>38100</xdr:colOff>
      <xdr:row>56</xdr:row>
      <xdr:rowOff>13888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30415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28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126464</xdr:rowOff>
    </xdr:from>
    <xdr:to>
      <xdr:col>15</xdr:col>
      <xdr:colOff>101600</xdr:colOff>
      <xdr:row>54</xdr:row>
      <xdr:rowOff>56614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2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73141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98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137300</xdr:rowOff>
    </xdr:from>
    <xdr:to>
      <xdr:col>10</xdr:col>
      <xdr:colOff>165100</xdr:colOff>
      <xdr:row>55</xdr:row>
      <xdr:rowOff>67450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3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83977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17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132404</xdr:rowOff>
    </xdr:from>
    <xdr:to>
      <xdr:col>6</xdr:col>
      <xdr:colOff>38100</xdr:colOff>
      <xdr:row>55</xdr:row>
      <xdr:rowOff>62554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9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79081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16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53586</xdr:rowOff>
    </xdr:from>
    <xdr:to>
      <xdr:col>24</xdr:col>
      <xdr:colOff>63500</xdr:colOff>
      <xdr:row>78</xdr:row>
      <xdr:rowOff>22208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5236"/>
          <a:ext cx="838200" cy="14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22208</xdr:rowOff>
    </xdr:from>
    <xdr:to>
      <xdr:col>19</xdr:col>
      <xdr:colOff>177800</xdr:colOff>
      <xdr:row>78</xdr:row>
      <xdr:rowOff>63926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95308"/>
          <a:ext cx="889000" cy="4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152479</xdr:rowOff>
    </xdr:from>
    <xdr:to>
      <xdr:col>15</xdr:col>
      <xdr:colOff>50800</xdr:colOff>
      <xdr:row>78</xdr:row>
      <xdr:rowOff>63926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54129"/>
          <a:ext cx="889000" cy="8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152479</xdr:rowOff>
    </xdr:from>
    <xdr:to>
      <xdr:col>10</xdr:col>
      <xdr:colOff>114300</xdr:colOff>
      <xdr:row>78</xdr:row>
      <xdr:rowOff>162012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54129"/>
          <a:ext cx="889000" cy="18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xdr:rowOff>
    </xdr:from>
    <xdr:to>
      <xdr:col>24</xdr:col>
      <xdr:colOff>114300</xdr:colOff>
      <xdr:row>77</xdr:row>
      <xdr:rowOff>104386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152663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2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142858</xdr:rowOff>
    </xdr:from>
    <xdr:to>
      <xdr:col>20</xdr:col>
      <xdr:colOff>38100</xdr:colOff>
      <xdr:row>78</xdr:row>
      <xdr:rowOff>73008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4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64135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37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13126</xdr:rowOff>
    </xdr:from>
    <xdr:to>
      <xdr:col>15</xdr:col>
      <xdr:colOff>101600</xdr:colOff>
      <xdr:row>78</xdr:row>
      <xdr:rowOff>114726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8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105853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78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101679</xdr:rowOff>
    </xdr:from>
    <xdr:to>
      <xdr:col>10</xdr:col>
      <xdr:colOff>165100</xdr:colOff>
      <xdr:row>78</xdr:row>
      <xdr:rowOff>31829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0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22956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9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111212</xdr:rowOff>
    </xdr:from>
    <xdr:to>
      <xdr:col>6</xdr:col>
      <xdr:colOff>38100</xdr:colOff>
      <xdr:row>79</xdr:row>
      <xdr:rowOff>41362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8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32489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77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54680</xdr:rowOff>
    </xdr:from>
    <xdr:to>
      <xdr:col>24</xdr:col>
      <xdr:colOff>63500</xdr:colOff>
      <xdr:row>98</xdr:row>
      <xdr:rowOff>58510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56780"/>
          <a:ext cx="8382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54680</xdr:rowOff>
    </xdr:from>
    <xdr:to>
      <xdr:col>19</xdr:col>
      <xdr:colOff>177800</xdr:colOff>
      <xdr:row>98</xdr:row>
      <xdr:rowOff>68247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56780"/>
          <a:ext cx="889000" cy="1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68247</xdr:rowOff>
    </xdr:from>
    <xdr:to>
      <xdr:col>15</xdr:col>
      <xdr:colOff>50800</xdr:colOff>
      <xdr:row>98</xdr:row>
      <xdr:rowOff>74750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70347"/>
          <a:ext cx="889000" cy="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74750</xdr:rowOff>
    </xdr:from>
    <xdr:to>
      <xdr:col>10</xdr:col>
      <xdr:colOff>114300</xdr:colOff>
      <xdr:row>98</xdr:row>
      <xdr:rowOff>99375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76850"/>
          <a:ext cx="889000" cy="2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7710</xdr:rowOff>
    </xdr:from>
    <xdr:to>
      <xdr:col>24</xdr:col>
      <xdr:colOff>114300</xdr:colOff>
      <xdr:row>98</xdr:row>
      <xdr:rowOff>109310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94087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2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3880</xdr:rowOff>
    </xdr:from>
    <xdr:to>
      <xdr:col>20</xdr:col>
      <xdr:colOff>38100</xdr:colOff>
      <xdr:row>98</xdr:row>
      <xdr:rowOff>105480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0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96607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9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17447</xdr:rowOff>
    </xdr:from>
    <xdr:to>
      <xdr:col>15</xdr:col>
      <xdr:colOff>101600</xdr:colOff>
      <xdr:row>98</xdr:row>
      <xdr:rowOff>119047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1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110174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1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23950</xdr:rowOff>
    </xdr:from>
    <xdr:to>
      <xdr:col>10</xdr:col>
      <xdr:colOff>165100</xdr:colOff>
      <xdr:row>98</xdr:row>
      <xdr:rowOff>125550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116677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1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48575</xdr:rowOff>
    </xdr:from>
    <xdr:to>
      <xdr:col>6</xdr:col>
      <xdr:colOff>38100</xdr:colOff>
      <xdr:row>98</xdr:row>
      <xdr:rowOff>150175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141302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118669</xdr:rowOff>
    </xdr:from>
    <xdr:to>
      <xdr:col>55</xdr:col>
      <xdr:colOff>0</xdr:colOff>
      <xdr:row>38</xdr:row>
      <xdr:rowOff>133528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33769"/>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127356</xdr:rowOff>
    </xdr:from>
    <xdr:to>
      <xdr:col>50</xdr:col>
      <xdr:colOff>114300</xdr:colOff>
      <xdr:row>38</xdr:row>
      <xdr:rowOff>133528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42456"/>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127356</xdr:rowOff>
    </xdr:from>
    <xdr:to>
      <xdr:col>45</xdr:col>
      <xdr:colOff>177800</xdr:colOff>
      <xdr:row>38</xdr:row>
      <xdr:rowOff>132385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4245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125070</xdr:rowOff>
    </xdr:from>
    <xdr:to>
      <xdr:col>41</xdr:col>
      <xdr:colOff>50800</xdr:colOff>
      <xdr:row>38</xdr:row>
      <xdr:rowOff>132385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40170"/>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67869</xdr:rowOff>
    </xdr:from>
    <xdr:to>
      <xdr:col>55</xdr:col>
      <xdr:colOff>50800</xdr:colOff>
      <xdr:row>38</xdr:row>
      <xdr:rowOff>169469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154246</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97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82728</xdr:rowOff>
    </xdr:from>
    <xdr:to>
      <xdr:col>50</xdr:col>
      <xdr:colOff>165100</xdr:colOff>
      <xdr:row>39</xdr:row>
      <xdr:rowOff>12878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4005</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690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76556</xdr:rowOff>
    </xdr:from>
    <xdr:to>
      <xdr:col>46</xdr:col>
      <xdr:colOff>38100</xdr:colOff>
      <xdr:row>39</xdr:row>
      <xdr:rowOff>6706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169283</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6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81585</xdr:rowOff>
    </xdr:from>
    <xdr:to>
      <xdr:col>41</xdr:col>
      <xdr:colOff>101600</xdr:colOff>
      <xdr:row>39</xdr:row>
      <xdr:rowOff>11735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2862</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689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74270</xdr:rowOff>
    </xdr:from>
    <xdr:to>
      <xdr:col>36</xdr:col>
      <xdr:colOff>165100</xdr:colOff>
      <xdr:row>39</xdr:row>
      <xdr:rowOff>4420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166997</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9493</xdr:rowOff>
    </xdr:from>
    <xdr:to>
      <xdr:col>55</xdr:col>
      <xdr:colOff>0</xdr:colOff>
      <xdr:row>57</xdr:row>
      <xdr:rowOff>65211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82143"/>
          <a:ext cx="838200" cy="5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25777</xdr:rowOff>
    </xdr:from>
    <xdr:to>
      <xdr:col>50</xdr:col>
      <xdr:colOff>114300</xdr:colOff>
      <xdr:row>57</xdr:row>
      <xdr:rowOff>65211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98427"/>
          <a:ext cx="8890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25777</xdr:rowOff>
    </xdr:from>
    <xdr:to>
      <xdr:col>45</xdr:col>
      <xdr:colOff>177800</xdr:colOff>
      <xdr:row>57</xdr:row>
      <xdr:rowOff>91743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98427"/>
          <a:ext cx="889000" cy="6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54070</xdr:rowOff>
    </xdr:from>
    <xdr:to>
      <xdr:col>41</xdr:col>
      <xdr:colOff>50800</xdr:colOff>
      <xdr:row>57</xdr:row>
      <xdr:rowOff>91743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826720"/>
          <a:ext cx="889000" cy="3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130143</xdr:rowOff>
    </xdr:from>
    <xdr:to>
      <xdr:col>55</xdr:col>
      <xdr:colOff>50800</xdr:colOff>
      <xdr:row>57</xdr:row>
      <xdr:rowOff>60293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3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108570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14411</xdr:rowOff>
    </xdr:from>
    <xdr:to>
      <xdr:col>50</xdr:col>
      <xdr:colOff>165100</xdr:colOff>
      <xdr:row>57</xdr:row>
      <xdr:rowOff>116011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107138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7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146427</xdr:rowOff>
    </xdr:from>
    <xdr:to>
      <xdr:col>46</xdr:col>
      <xdr:colOff>38100</xdr:colOff>
      <xdr:row>57</xdr:row>
      <xdr:rowOff>76577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4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67704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4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40943</xdr:rowOff>
    </xdr:from>
    <xdr:to>
      <xdr:col>41</xdr:col>
      <xdr:colOff>101600</xdr:colOff>
      <xdr:row>57</xdr:row>
      <xdr:rowOff>142543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133670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0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3270</xdr:rowOff>
    </xdr:from>
    <xdr:to>
      <xdr:col>36</xdr:col>
      <xdr:colOff>165100</xdr:colOff>
      <xdr:row>57</xdr:row>
      <xdr:rowOff>104870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95997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6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95535</xdr:rowOff>
    </xdr:from>
    <xdr:to>
      <xdr:col>55</xdr:col>
      <xdr:colOff>0</xdr:colOff>
      <xdr:row>78</xdr:row>
      <xdr:rowOff>104902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68635"/>
          <a:ext cx="838200" cy="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95535</xdr:rowOff>
    </xdr:from>
    <xdr:to>
      <xdr:col>50</xdr:col>
      <xdr:colOff>114300</xdr:colOff>
      <xdr:row>78</xdr:row>
      <xdr:rowOff>107321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68635"/>
          <a:ext cx="889000" cy="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94538</xdr:rowOff>
    </xdr:from>
    <xdr:to>
      <xdr:col>45</xdr:col>
      <xdr:colOff>177800</xdr:colOff>
      <xdr:row>78</xdr:row>
      <xdr:rowOff>107321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67638"/>
          <a:ext cx="8890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40949</xdr:rowOff>
    </xdr:from>
    <xdr:to>
      <xdr:col>41</xdr:col>
      <xdr:colOff>50800</xdr:colOff>
      <xdr:row>78</xdr:row>
      <xdr:rowOff>94538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14049"/>
          <a:ext cx="889000" cy="5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54102</xdr:rowOff>
    </xdr:from>
    <xdr:to>
      <xdr:col>55</xdr:col>
      <xdr:colOff>50800</xdr:colOff>
      <xdr:row>78</xdr:row>
      <xdr:rowOff>155702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140479</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4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44735</xdr:rowOff>
    </xdr:from>
    <xdr:to>
      <xdr:col>50</xdr:col>
      <xdr:colOff>165100</xdr:colOff>
      <xdr:row>78</xdr:row>
      <xdr:rowOff>146335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1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137462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1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56521</xdr:rowOff>
    </xdr:from>
    <xdr:to>
      <xdr:col>46</xdr:col>
      <xdr:colOff>38100</xdr:colOff>
      <xdr:row>78</xdr:row>
      <xdr:rowOff>158121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2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149248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2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43738</xdr:rowOff>
    </xdr:from>
    <xdr:to>
      <xdr:col>41</xdr:col>
      <xdr:colOff>101600</xdr:colOff>
      <xdr:row>78</xdr:row>
      <xdr:rowOff>145338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1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136465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0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161599</xdr:rowOff>
    </xdr:from>
    <xdr:to>
      <xdr:col>36</xdr:col>
      <xdr:colOff>165100</xdr:colOff>
      <xdr:row>78</xdr:row>
      <xdr:rowOff>91749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6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82876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5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40903</xdr:rowOff>
    </xdr:from>
    <xdr:to>
      <xdr:col>55</xdr:col>
      <xdr:colOff>0</xdr:colOff>
      <xdr:row>97</xdr:row>
      <xdr:rowOff>57280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71553"/>
          <a:ext cx="838200" cy="1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162482</xdr:rowOff>
    </xdr:from>
    <xdr:to>
      <xdr:col>50</xdr:col>
      <xdr:colOff>114300</xdr:colOff>
      <xdr:row>97</xdr:row>
      <xdr:rowOff>57280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21682"/>
          <a:ext cx="889000" cy="6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162482</xdr:rowOff>
    </xdr:from>
    <xdr:to>
      <xdr:col>45</xdr:col>
      <xdr:colOff>177800</xdr:colOff>
      <xdr:row>97</xdr:row>
      <xdr:rowOff>17678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21682"/>
          <a:ext cx="889000" cy="2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160288</xdr:rowOff>
    </xdr:from>
    <xdr:to>
      <xdr:col>41</xdr:col>
      <xdr:colOff>50800</xdr:colOff>
      <xdr:row>97</xdr:row>
      <xdr:rowOff>17678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19488"/>
          <a:ext cx="889000" cy="2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161553</xdr:rowOff>
    </xdr:from>
    <xdr:to>
      <xdr:col>55</xdr:col>
      <xdr:colOff>50800</xdr:colOff>
      <xdr:row>97</xdr:row>
      <xdr:rowOff>91703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2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76480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6480</xdr:rowOff>
    </xdr:from>
    <xdr:to>
      <xdr:col>50</xdr:col>
      <xdr:colOff>165100</xdr:colOff>
      <xdr:row>97</xdr:row>
      <xdr:rowOff>108080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3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99207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2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111682</xdr:rowOff>
    </xdr:from>
    <xdr:to>
      <xdr:col>46</xdr:col>
      <xdr:colOff>38100</xdr:colOff>
      <xdr:row>97</xdr:row>
      <xdr:rowOff>41832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32959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138328</xdr:rowOff>
    </xdr:from>
    <xdr:to>
      <xdr:col>41</xdr:col>
      <xdr:colOff>101600</xdr:colOff>
      <xdr:row>97</xdr:row>
      <xdr:rowOff>68478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9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59605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9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109488</xdr:rowOff>
    </xdr:from>
    <xdr:to>
      <xdr:col>36</xdr:col>
      <xdr:colOff>165100</xdr:colOff>
      <xdr:row>97</xdr:row>
      <xdr:rowOff>39638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6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30765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6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57907</xdr:rowOff>
    </xdr:from>
    <xdr:to>
      <xdr:col>85</xdr:col>
      <xdr:colOff>127000</xdr:colOff>
      <xdr:row>37</xdr:row>
      <xdr:rowOff>170782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01557"/>
          <a:ext cx="838200" cy="11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116070</xdr:rowOff>
    </xdr:from>
    <xdr:to>
      <xdr:col>81</xdr:col>
      <xdr:colOff>50800</xdr:colOff>
      <xdr:row>37</xdr:row>
      <xdr:rowOff>170782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59720"/>
          <a:ext cx="889000" cy="5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116070</xdr:rowOff>
    </xdr:from>
    <xdr:to>
      <xdr:col>76</xdr:col>
      <xdr:colOff>114300</xdr:colOff>
      <xdr:row>38</xdr:row>
      <xdr:rowOff>4659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59720"/>
          <a:ext cx="889000" cy="6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4659</xdr:rowOff>
    </xdr:from>
    <xdr:to>
      <xdr:col>71</xdr:col>
      <xdr:colOff>177800</xdr:colOff>
      <xdr:row>38</xdr:row>
      <xdr:rowOff>12598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19759"/>
          <a:ext cx="889000" cy="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7107</xdr:rowOff>
    </xdr:from>
    <xdr:to>
      <xdr:col>85</xdr:col>
      <xdr:colOff>177800</xdr:colOff>
      <xdr:row>37</xdr:row>
      <xdr:rowOff>108707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5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156984</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2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119982</xdr:rowOff>
    </xdr:from>
    <xdr:to>
      <xdr:col>81</xdr:col>
      <xdr:colOff>101600</xdr:colOff>
      <xdr:row>38</xdr:row>
      <xdr:rowOff>50132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41259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5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65270</xdr:rowOff>
    </xdr:from>
    <xdr:to>
      <xdr:col>76</xdr:col>
      <xdr:colOff>165100</xdr:colOff>
      <xdr:row>37</xdr:row>
      <xdr:rowOff>166870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157997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0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125308</xdr:rowOff>
    </xdr:from>
    <xdr:to>
      <xdr:col>72</xdr:col>
      <xdr:colOff>38100</xdr:colOff>
      <xdr:row>38</xdr:row>
      <xdr:rowOff>55459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689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46586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6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133248</xdr:rowOff>
    </xdr:from>
    <xdr:to>
      <xdr:col>67</xdr:col>
      <xdr:colOff>101600</xdr:colOff>
      <xdr:row>38</xdr:row>
      <xdr:rowOff>63398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54525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25688</xdr:rowOff>
    </xdr:from>
    <xdr:to>
      <xdr:col>85</xdr:col>
      <xdr:colOff>127000</xdr:colOff>
      <xdr:row>56</xdr:row>
      <xdr:rowOff>31124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626888"/>
          <a:ext cx="8382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31124</xdr:rowOff>
    </xdr:from>
    <xdr:to>
      <xdr:col>81</xdr:col>
      <xdr:colOff>50800</xdr:colOff>
      <xdr:row>56</xdr:row>
      <xdr:rowOff>113480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632324"/>
          <a:ext cx="889000" cy="8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108098</xdr:rowOff>
    </xdr:from>
    <xdr:to>
      <xdr:col>76</xdr:col>
      <xdr:colOff>114300</xdr:colOff>
      <xdr:row>56</xdr:row>
      <xdr:rowOff>113480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709298"/>
          <a:ext cx="889000" cy="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108098</xdr:rowOff>
    </xdr:from>
    <xdr:to>
      <xdr:col>71</xdr:col>
      <xdr:colOff>177800</xdr:colOff>
      <xdr:row>57</xdr:row>
      <xdr:rowOff>27028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709298"/>
          <a:ext cx="889000" cy="9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146338</xdr:rowOff>
    </xdr:from>
    <xdr:to>
      <xdr:col>85</xdr:col>
      <xdr:colOff>177800</xdr:colOff>
      <xdr:row>56</xdr:row>
      <xdr:rowOff>76488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57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124765</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55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151774</xdr:rowOff>
    </xdr:from>
    <xdr:to>
      <xdr:col>81</xdr:col>
      <xdr:colOff>101600</xdr:colOff>
      <xdr:row>56</xdr:row>
      <xdr:rowOff>81924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73051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7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62680</xdr:rowOff>
    </xdr:from>
    <xdr:to>
      <xdr:col>76</xdr:col>
      <xdr:colOff>165100</xdr:colOff>
      <xdr:row>56</xdr:row>
      <xdr:rowOff>164280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6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155407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7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57298</xdr:rowOff>
    </xdr:from>
    <xdr:to>
      <xdr:col>72</xdr:col>
      <xdr:colOff>38100</xdr:colOff>
      <xdr:row>56</xdr:row>
      <xdr:rowOff>158898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5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150025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147678</xdr:rowOff>
    </xdr:from>
    <xdr:to>
      <xdr:col>67</xdr:col>
      <xdr:colOff>101600</xdr:colOff>
      <xdr:row>57</xdr:row>
      <xdr:rowOff>77828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74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68955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4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98858</xdr:rowOff>
    </xdr:from>
    <xdr:to>
      <xdr:col>85</xdr:col>
      <xdr:colOff>127000</xdr:colOff>
      <xdr:row>79</xdr:row>
      <xdr:rowOff>98868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643408"/>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33107</xdr:rowOff>
    </xdr:from>
    <xdr:to>
      <xdr:col>81</xdr:col>
      <xdr:colOff>50800</xdr:colOff>
      <xdr:row>79</xdr:row>
      <xdr:rowOff>98858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77657"/>
          <a:ext cx="889000" cy="6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33107</xdr:rowOff>
    </xdr:from>
    <xdr:to>
      <xdr:col>76</xdr:col>
      <xdr:colOff>114300</xdr:colOff>
      <xdr:row>79</xdr:row>
      <xdr:rowOff>64818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77657"/>
          <a:ext cx="889000" cy="3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64818</xdr:rowOff>
    </xdr:from>
    <xdr:to>
      <xdr:col>71</xdr:col>
      <xdr:colOff>177800</xdr:colOff>
      <xdr:row>79</xdr:row>
      <xdr:rowOff>98847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609368"/>
          <a:ext cx="889000" cy="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48068</xdr:rowOff>
    </xdr:from>
    <xdr:to>
      <xdr:col>85</xdr:col>
      <xdr:colOff>177800</xdr:colOff>
      <xdr:row>79</xdr:row>
      <xdr:rowOff>149668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134445</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507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48058</xdr:rowOff>
    </xdr:from>
    <xdr:to>
      <xdr:col>81</xdr:col>
      <xdr:colOff>101600</xdr:colOff>
      <xdr:row>79</xdr:row>
      <xdr:rowOff>149658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9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140785</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68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153757</xdr:rowOff>
    </xdr:from>
    <xdr:to>
      <xdr:col>76</xdr:col>
      <xdr:colOff>165100</xdr:colOff>
      <xdr:row>79</xdr:row>
      <xdr:rowOff>83907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2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75034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61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14018</xdr:rowOff>
    </xdr:from>
    <xdr:to>
      <xdr:col>72</xdr:col>
      <xdr:colOff>38100</xdr:colOff>
      <xdr:row>79</xdr:row>
      <xdr:rowOff>115618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5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106745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5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48047</xdr:rowOff>
    </xdr:from>
    <xdr:to>
      <xdr:col>67</xdr:col>
      <xdr:colOff>101600</xdr:colOff>
      <xdr:row>79</xdr:row>
      <xdr:rowOff>149647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140774</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8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126949</xdr:rowOff>
    </xdr:from>
    <xdr:to>
      <xdr:col>85</xdr:col>
      <xdr:colOff>127000</xdr:colOff>
      <xdr:row>97</xdr:row>
      <xdr:rowOff>132902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57599"/>
          <a:ext cx="8382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132902</xdr:rowOff>
    </xdr:from>
    <xdr:to>
      <xdr:col>81</xdr:col>
      <xdr:colOff>50800</xdr:colOff>
      <xdr:row>97</xdr:row>
      <xdr:rowOff>137633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63552"/>
          <a:ext cx="889000" cy="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137633</xdr:rowOff>
    </xdr:from>
    <xdr:to>
      <xdr:col>76</xdr:col>
      <xdr:colOff>114300</xdr:colOff>
      <xdr:row>97</xdr:row>
      <xdr:rowOff>139376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68283"/>
          <a:ext cx="8890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127150</xdr:rowOff>
    </xdr:from>
    <xdr:to>
      <xdr:col>71</xdr:col>
      <xdr:colOff>177800</xdr:colOff>
      <xdr:row>97</xdr:row>
      <xdr:rowOff>139376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757800"/>
          <a:ext cx="889000" cy="1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76149</xdr:rowOff>
    </xdr:from>
    <xdr:to>
      <xdr:col>85</xdr:col>
      <xdr:colOff>177800</xdr:colOff>
      <xdr:row>98</xdr:row>
      <xdr:rowOff>6299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0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54576</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8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82102</xdr:rowOff>
    </xdr:from>
    <xdr:to>
      <xdr:col>81</xdr:col>
      <xdr:colOff>101600</xdr:colOff>
      <xdr:row>98</xdr:row>
      <xdr:rowOff>12252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1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3379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86833</xdr:rowOff>
    </xdr:from>
    <xdr:to>
      <xdr:col>76</xdr:col>
      <xdr:colOff>165100</xdr:colOff>
      <xdr:row>98</xdr:row>
      <xdr:rowOff>16983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1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8110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1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88576</xdr:rowOff>
    </xdr:from>
    <xdr:to>
      <xdr:col>72</xdr:col>
      <xdr:colOff>38100</xdr:colOff>
      <xdr:row>98</xdr:row>
      <xdr:rowOff>18726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9853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1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76350</xdr:rowOff>
    </xdr:from>
    <xdr:to>
      <xdr:col>67</xdr:col>
      <xdr:colOff>101600</xdr:colOff>
      <xdr:row>98</xdr:row>
      <xdr:rowOff>6500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169077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7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年度の一人当たり支出額は、すべての項目で、類似団体より低く推移している。これは、最小限の支出で最大の効果が上がる事業を選択してきた結果といえる。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225,899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86,811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年度で役場新庁舎第二期工事が終了したことや、ふるさと納税の寄付額減少に伴い、緑の大地ふるさとしょうわ基金積立金や特産品返礼品費が大きく減少したことが影響している。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99,175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+14,624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円となった。小規模農村整備事業（道路工事）の事業費の増加や、国直轄事業負担金の繰り上げ償還を行ったことが影響している。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193,801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+18,382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月からの制度改正による児童手当支給費の増加等が影響している。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43,234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年度に予定していた消防ポンプ自動車の購入を納車の都合で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年度に繰り越したことが影響している。また、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年度も消防ポンプ自動車の購入を予定していたが、こちらも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年度に繰り越しているため、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年度の消防費も同程度で推移する見通し。</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群馬県昭和村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標準財政規模</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3,280,591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　財政調整基金</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2,691,521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は単年度収支が▲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53,011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千円となり、財政調整基金の歳出積立も</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程度となる</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4,739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千円だったため、標準財政規模比の実質単年度収支は▲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財政調整基金の残高は決算剰余金処分により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+238,842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今後も、事務事業の見直し・村有施設の統廃合など歳出の合理化等、行政改革を推進し、健全な行財政運営に努めていく。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群馬県昭和村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一般会計・特別会計・公営企業会計のいずれの会計も黒字であり、特に一般会計においての黒字額は多額となっている。特別会計及び</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年度から公営企業会計となった簡易水道・下水道事業会計は、一般会計からの繰入金・補助金に依存しているため、今後も必要最小限の支出に努め、健全な財政運営が図れるよう努めていきたい。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6152874</v>
      </c>
      <c r="BO4" s="371"/>
      <c r="BP4" s="371"/>
      <c r="BQ4" s="371"/>
      <c r="BR4" s="371"/>
      <c r="BS4" s="371"/>
      <c r="BT4" s="371"/>
      <c r="BU4" s="372"/>
      <c r="BV4" s="370">
        <v>6455771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11.4</v>
      </c>
      <c r="CU4" s="377"/>
      <c r="CV4" s="377"/>
      <c r="CW4" s="377"/>
      <c r="CX4" s="377"/>
      <c r="CY4" s="377"/>
      <c r="CZ4" s="377"/>
      <c r="DA4" s="378"/>
      <c r="DB4" s="376">
        <v>13.2</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5696112</v>
      </c>
      <c r="BO5" s="408"/>
      <c r="BP5" s="408"/>
      <c r="BQ5" s="408"/>
      <c r="BR5" s="408"/>
      <c r="BS5" s="408"/>
      <c r="BT5" s="408"/>
      <c r="BU5" s="409"/>
      <c r="BV5" s="407">
        <v>5983900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84.5</v>
      </c>
      <c r="CU5" s="405"/>
      <c r="CV5" s="405"/>
      <c r="CW5" s="405"/>
      <c r="CX5" s="405"/>
      <c r="CY5" s="405"/>
      <c r="CZ5" s="405"/>
      <c r="DA5" s="406"/>
      <c r="DB5" s="404">
        <v>85.4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456762</v>
      </c>
      <c r="BO6" s="408"/>
      <c r="BP6" s="408"/>
      <c r="BQ6" s="408"/>
      <c r="BR6" s="408"/>
      <c r="BS6" s="408"/>
      <c r="BT6" s="408"/>
      <c r="BU6" s="409"/>
      <c r="BV6" s="407">
        <v>471871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84.7</v>
      </c>
      <c r="CU6" s="445"/>
      <c r="CV6" s="445"/>
      <c r="CW6" s="445"/>
      <c r="CX6" s="445"/>
      <c r="CY6" s="445"/>
      <c r="CZ6" s="445"/>
      <c r="DA6" s="446"/>
      <c r="DB6" s="444">
        <v>85.9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84402</v>
      </c>
      <c r="BO7" s="408"/>
      <c r="BP7" s="408"/>
      <c r="BQ7" s="408"/>
      <c r="BR7" s="408"/>
      <c r="BS7" s="408"/>
      <c r="BT7" s="408"/>
      <c r="BU7" s="409"/>
      <c r="BV7" s="407">
        <v>46500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3280591</v>
      </c>
      <c r="CU7" s="408"/>
      <c r="CV7" s="408"/>
      <c r="CW7" s="408"/>
      <c r="CX7" s="408"/>
      <c r="CY7" s="408"/>
      <c r="CZ7" s="408"/>
      <c r="DA7" s="409"/>
      <c r="DB7" s="407">
        <v>3229676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372360</v>
      </c>
      <c r="BO8" s="408"/>
      <c r="BP8" s="408"/>
      <c r="BQ8" s="408"/>
      <c r="BR8" s="408"/>
      <c r="BS8" s="408"/>
      <c r="BT8" s="408"/>
      <c r="BU8" s="409"/>
      <c r="BV8" s="407">
        <v>425371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0.44</v>
      </c>
      <c r="CU8" s="448"/>
      <c r="CV8" s="448"/>
      <c r="CW8" s="448"/>
      <c r="CX8" s="448"/>
      <c r="CY8" s="448"/>
      <c r="CZ8" s="448"/>
      <c r="DA8" s="449"/>
      <c r="DB8" s="447">
        <v>0.43</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6953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-53011</v>
      </c>
      <c r="BO9" s="408"/>
      <c r="BP9" s="408"/>
      <c r="BQ9" s="408"/>
      <c r="BR9" s="408"/>
      <c r="BS9" s="408"/>
      <c r="BT9" s="408"/>
      <c r="BU9" s="409"/>
      <c r="BV9" s="407">
        <v>-23072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7.3</v>
      </c>
      <c r="CU9" s="405"/>
      <c r="CV9" s="405"/>
      <c r="CW9" s="405"/>
      <c r="CX9" s="405"/>
      <c r="CY9" s="405"/>
      <c r="CZ9" s="405"/>
      <c r="DA9" s="406"/>
      <c r="DB9" s="404">
        <v>7.1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7347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4739</v>
      </c>
      <c r="BO10" s="408"/>
      <c r="BP10" s="408"/>
      <c r="BQ10" s="408"/>
      <c r="BR10" s="408"/>
      <c r="BS10" s="408"/>
      <c r="BT10" s="408"/>
      <c r="BU10" s="409"/>
      <c r="BV10" s="407">
        <v>8307</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6938</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127</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6294</v>
      </c>
      <c r="S13" s="492"/>
      <c r="T13" s="492"/>
      <c r="U13" s="492"/>
      <c r="V13" s="493"/>
      <c r="W13" s="423" t="s">
        <v>131</v>
      </c>
      <c r="X13" s="424"/>
      <c r="Y13" s="424"/>
      <c r="Z13" s="424"/>
      <c r="AA13" s="424"/>
      <c r="AB13" s="414"/>
      <c r="AC13" s="458">
        <v>1819</v>
      </c>
      <c r="AD13" s="459"/>
      <c r="AE13" s="459"/>
      <c r="AF13" s="459"/>
      <c r="AG13" s="501"/>
      <c r="AH13" s="458">
        <v>1936</v>
      </c>
      <c r="AI13" s="459"/>
      <c r="AJ13" s="459"/>
      <c r="AK13" s="459"/>
      <c r="AL13" s="460"/>
      <c r="AM13" s="436" t="s">
        <v>132</v>
      </c>
      <c r="AN13" s="437"/>
      <c r="AO13" s="437"/>
      <c r="AP13" s="437"/>
      <c r="AQ13" s="437"/>
      <c r="AR13" s="437"/>
      <c r="AS13" s="437"/>
      <c r="AT13" s="438"/>
      <c r="AU13" s="439" t="s">
        <v>127</v>
      </c>
      <c r="AV13" s="440"/>
      <c r="AW13" s="440"/>
      <c r="AX13" s="440"/>
      <c r="AY13" s="441" t="s">
        <v>133</v>
      </c>
      <c r="AZ13" s="442"/>
      <c r="BA13" s="442"/>
      <c r="BB13" s="442"/>
      <c r="BC13" s="442"/>
      <c r="BD13" s="442"/>
      <c r="BE13" s="442"/>
      <c r="BF13" s="442"/>
      <c r="BG13" s="442"/>
      <c r="BH13" s="442"/>
      <c r="BI13" s="442"/>
      <c r="BJ13" s="442"/>
      <c r="BK13" s="442"/>
      <c r="BL13" s="442"/>
      <c r="BM13" s="443"/>
      <c r="BN13" s="407">
        <v>-48272</v>
      </c>
      <c r="BO13" s="408"/>
      <c r="BP13" s="408"/>
      <c r="BQ13" s="408"/>
      <c r="BR13" s="408"/>
      <c r="BS13" s="408"/>
      <c r="BT13" s="408"/>
      <c r="BU13" s="409"/>
      <c r="BV13" s="407">
        <v>-14765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4.8</v>
      </c>
      <c r="CU13" s="405"/>
      <c r="CV13" s="405"/>
      <c r="CW13" s="405"/>
      <c r="CX13" s="405"/>
      <c r="CY13" s="405"/>
      <c r="CZ13" s="405"/>
      <c r="DA13" s="406"/>
      <c r="DB13" s="404">
        <v>4.8</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6979</v>
      </c>
      <c r="S14" s="492"/>
      <c r="T14" s="492"/>
      <c r="U14" s="492"/>
      <c r="V14" s="493"/>
      <c r="W14" s="397"/>
      <c r="X14" s="398"/>
      <c r="Y14" s="398"/>
      <c r="Z14" s="398"/>
      <c r="AA14" s="398"/>
      <c r="AB14" s="387"/>
      <c r="AC14" s="494">
        <v>44.5</v>
      </c>
      <c r="AD14" s="495"/>
      <c r="AE14" s="495"/>
      <c r="AF14" s="495"/>
      <c r="AG14" s="496"/>
      <c r="AH14" s="494">
        <v>45.6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6377</v>
      </c>
      <c r="S15" s="492"/>
      <c r="T15" s="492"/>
      <c r="U15" s="492"/>
      <c r="V15" s="493"/>
      <c r="W15" s="423" t="s">
        <v>137</v>
      </c>
      <c r="X15" s="424"/>
      <c r="Y15" s="424"/>
      <c r="Z15" s="424"/>
      <c r="AA15" s="424"/>
      <c r="AB15" s="414"/>
      <c r="AC15" s="458">
        <v>670</v>
      </c>
      <c r="AD15" s="459"/>
      <c r="AE15" s="459"/>
      <c r="AF15" s="459"/>
      <c r="AG15" s="501"/>
      <c r="AH15" s="458">
        <v>685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1304109</v>
      </c>
      <c r="BO15" s="371"/>
      <c r="BP15" s="371"/>
      <c r="BQ15" s="371"/>
      <c r="BR15" s="371"/>
      <c r="BS15" s="371"/>
      <c r="BT15" s="371"/>
      <c r="BU15" s="372"/>
      <c r="BV15" s="370">
        <v>1271418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16.399999999999999</v>
      </c>
      <c r="AD16" s="495"/>
      <c r="AE16" s="495"/>
      <c r="AF16" s="495"/>
      <c r="AG16" s="496"/>
      <c r="AH16" s="494">
        <v>16.2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2930185</v>
      </c>
      <c r="BO16" s="408"/>
      <c r="BP16" s="408"/>
      <c r="BQ16" s="408"/>
      <c r="BR16" s="408"/>
      <c r="BS16" s="408"/>
      <c r="BT16" s="408"/>
      <c r="BU16" s="409"/>
      <c r="BV16" s="407">
        <v>2888642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1600</v>
      </c>
      <c r="AD17" s="459"/>
      <c r="AE17" s="459"/>
      <c r="AF17" s="459"/>
      <c r="AG17" s="501"/>
      <c r="AH17" s="458">
        <v>1620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1644804</v>
      </c>
      <c r="BO17" s="408"/>
      <c r="BP17" s="408"/>
      <c r="BQ17" s="408"/>
      <c r="BR17" s="408"/>
      <c r="BS17" s="408"/>
      <c r="BT17" s="408"/>
      <c r="BU17" s="409"/>
      <c r="BV17" s="407">
        <v>1602349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64.14</v>
      </c>
      <c r="M18" s="531"/>
      <c r="N18" s="531"/>
      <c r="O18" s="531"/>
      <c r="P18" s="531"/>
      <c r="Q18" s="531"/>
      <c r="R18" s="532"/>
      <c r="S18" s="532"/>
      <c r="T18" s="532"/>
      <c r="U18" s="532"/>
      <c r="V18" s="533"/>
      <c r="W18" s="425"/>
      <c r="X18" s="426"/>
      <c r="Y18" s="426"/>
      <c r="Z18" s="426"/>
      <c r="AA18" s="426"/>
      <c r="AB18" s="417"/>
      <c r="AC18" s="534">
        <v>39.1</v>
      </c>
      <c r="AD18" s="535"/>
      <c r="AE18" s="535"/>
      <c r="AF18" s="535"/>
      <c r="AG18" s="536"/>
      <c r="AH18" s="534">
        <v>38.200000000000003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2785235</v>
      </c>
      <c r="BO18" s="408"/>
      <c r="BP18" s="408"/>
      <c r="BQ18" s="408"/>
      <c r="BR18" s="408"/>
      <c r="BS18" s="408"/>
      <c r="BT18" s="408"/>
      <c r="BU18" s="409"/>
      <c r="BV18" s="407">
        <v>2797806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108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3808647</v>
      </c>
      <c r="BO19" s="408"/>
      <c r="BP19" s="408"/>
      <c r="BQ19" s="408"/>
      <c r="BR19" s="408"/>
      <c r="BS19" s="408"/>
      <c r="BT19" s="408"/>
      <c r="BU19" s="409"/>
      <c r="BV19" s="407">
        <v>3849239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2601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2759386</v>
      </c>
      <c r="BO22" s="371"/>
      <c r="BP22" s="371"/>
      <c r="BQ22" s="371"/>
      <c r="BR22" s="371"/>
      <c r="BS22" s="371"/>
      <c r="BT22" s="371"/>
      <c r="BU22" s="372"/>
      <c r="BV22" s="370">
        <v>2943930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2367740</v>
      </c>
      <c r="BO23" s="408"/>
      <c r="BP23" s="408"/>
      <c r="BQ23" s="408"/>
      <c r="BR23" s="408"/>
      <c r="BS23" s="408"/>
      <c r="BT23" s="408"/>
      <c r="BU23" s="409"/>
      <c r="BV23" s="407">
        <v>2510862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5900</v>
      </c>
      <c r="R24" s="459"/>
      <c r="S24" s="459"/>
      <c r="T24" s="459"/>
      <c r="U24" s="459"/>
      <c r="V24" s="501"/>
      <c r="W24" s="553"/>
      <c r="X24" s="554"/>
      <c r="Y24" s="555"/>
      <c r="Z24" s="457" t="s">
        <v>162</v>
      </c>
      <c r="AA24" s="437"/>
      <c r="AB24" s="437"/>
      <c r="AC24" s="437"/>
      <c r="AD24" s="437"/>
      <c r="AE24" s="437"/>
      <c r="AF24" s="437"/>
      <c r="AG24" s="438"/>
      <c r="AH24" s="458">
        <v>85</v>
      </c>
      <c r="AI24" s="459"/>
      <c r="AJ24" s="459"/>
      <c r="AK24" s="459"/>
      <c r="AL24" s="501"/>
      <c r="AM24" s="458">
        <v>254235</v>
      </c>
      <c r="AN24" s="459"/>
      <c r="AO24" s="459"/>
      <c r="AP24" s="459"/>
      <c r="AQ24" s="459"/>
      <c r="AR24" s="501"/>
      <c r="AS24" s="458">
        <v>2991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1447261</v>
      </c>
      <c r="BO24" s="408"/>
      <c r="BP24" s="408"/>
      <c r="BQ24" s="408"/>
      <c r="BR24" s="408"/>
      <c r="BS24" s="408"/>
      <c r="BT24" s="408"/>
      <c r="BU24" s="409"/>
      <c r="BV24" s="407">
        <v>1490537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4710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8998</v>
      </c>
      <c r="BO25" s="371"/>
      <c r="BP25" s="371"/>
      <c r="BQ25" s="371"/>
      <c r="BR25" s="371"/>
      <c r="BS25" s="371"/>
      <c r="BT25" s="371"/>
      <c r="BU25" s="372"/>
      <c r="BV25" s="370">
        <v>18722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4310</v>
      </c>
      <c r="R26" s="459"/>
      <c r="S26" s="459"/>
      <c r="T26" s="459"/>
      <c r="U26" s="459"/>
      <c r="V26" s="501"/>
      <c r="W26" s="553"/>
      <c r="X26" s="554"/>
      <c r="Y26" s="555"/>
      <c r="Z26" s="457" t="s">
        <v>168</v>
      </c>
      <c r="AA26" s="559"/>
      <c r="AB26" s="559"/>
      <c r="AC26" s="559"/>
      <c r="AD26" s="559"/>
      <c r="AE26" s="559"/>
      <c r="AF26" s="559"/>
      <c r="AG26" s="560"/>
      <c r="AH26" s="458">
        <v>5</v>
      </c>
      <c r="AI26" s="459"/>
      <c r="AJ26" s="459"/>
      <c r="AK26" s="459"/>
      <c r="AL26" s="501"/>
      <c r="AM26" s="458">
        <v>14365</v>
      </c>
      <c r="AN26" s="459"/>
      <c r="AO26" s="459"/>
      <c r="AP26" s="459"/>
      <c r="AQ26" s="459"/>
      <c r="AR26" s="501"/>
      <c r="AS26" s="458">
        <v>2873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2890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103182</v>
      </c>
      <c r="BO27" s="527"/>
      <c r="BP27" s="527"/>
      <c r="BQ27" s="527"/>
      <c r="BR27" s="527"/>
      <c r="BS27" s="527"/>
      <c r="BT27" s="527"/>
      <c r="BU27" s="528"/>
      <c r="BV27" s="526">
        <v>103182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2260</v>
      </c>
      <c r="R28" s="459"/>
      <c r="S28" s="459"/>
      <c r="T28" s="459"/>
      <c r="U28" s="459"/>
      <c r="V28" s="501"/>
      <c r="W28" s="553"/>
      <c r="X28" s="554"/>
      <c r="Y28" s="555"/>
      <c r="Z28" s="457" t="s">
        <v>175</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2691521</v>
      </c>
      <c r="BO28" s="371"/>
      <c r="BP28" s="371"/>
      <c r="BQ28" s="371"/>
      <c r="BR28" s="371"/>
      <c r="BS28" s="371"/>
      <c r="BT28" s="371"/>
      <c r="BU28" s="372"/>
      <c r="BV28" s="370">
        <v>2452679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10</v>
      </c>
      <c r="M29" s="459"/>
      <c r="N29" s="459"/>
      <c r="O29" s="459"/>
      <c r="P29" s="501"/>
      <c r="Q29" s="458">
        <v>2060</v>
      </c>
      <c r="R29" s="459"/>
      <c r="S29" s="459"/>
      <c r="T29" s="459"/>
      <c r="U29" s="459"/>
      <c r="V29" s="501"/>
      <c r="W29" s="556"/>
      <c r="X29" s="557"/>
      <c r="Y29" s="558"/>
      <c r="Z29" s="457" t="s">
        <v>178</v>
      </c>
      <c r="AA29" s="437"/>
      <c r="AB29" s="437"/>
      <c r="AC29" s="437"/>
      <c r="AD29" s="437"/>
      <c r="AE29" s="437"/>
      <c r="AF29" s="437"/>
      <c r="AG29" s="438"/>
      <c r="AH29" s="458">
        <v>86</v>
      </c>
      <c r="AI29" s="459"/>
      <c r="AJ29" s="459"/>
      <c r="AK29" s="459"/>
      <c r="AL29" s="501"/>
      <c r="AM29" s="458">
        <v>257083</v>
      </c>
      <c r="AN29" s="459"/>
      <c r="AO29" s="459"/>
      <c r="AP29" s="459"/>
      <c r="AQ29" s="459"/>
      <c r="AR29" s="501"/>
      <c r="AS29" s="458">
        <v>2989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355233</v>
      </c>
      <c r="BO29" s="408"/>
      <c r="BP29" s="408"/>
      <c r="BQ29" s="408"/>
      <c r="BR29" s="408"/>
      <c r="BS29" s="408"/>
      <c r="BT29" s="408"/>
      <c r="BU29" s="409"/>
      <c r="BV29" s="407">
        <v>337743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4011274</v>
      </c>
      <c r="BO30" s="527"/>
      <c r="BP30" s="527"/>
      <c r="BQ30" s="527"/>
      <c r="BR30" s="527"/>
      <c r="BS30" s="527"/>
      <c r="BT30" s="527"/>
      <c r="BU30" s="528"/>
      <c r="BV30" s="526">
        <v>3992939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群馬県後期高齢者医療広域連合（一般会計）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昭和村土地開発公社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群馬県後期高齢者医療広域連合（後期高齢者医療特別会計）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あぐりーむ昭和</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群馬県市町村会館管理組合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群馬県市町村総合事務組合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沼田市外二箇村清掃施設組合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利根沼田学校組合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利根沼田広域市町村圏振興整備組合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Vj3sEfS/Tfau3JPjL4R/2sCqH4W+6MgLkQBej1FgJgB6OjASIb7FEYo1lLhBD4REtSGvyOj50ZZKPWTIiT39qw==" saltValue="fSHKbRz1PcprArWcjyAP/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534</v>
      </c>
      <c r="D34" s="1151"/>
      <c r="E34" s="1152"/>
      <c r="F34" s="32">
        <v>14.42</v>
      </c>
      <c r="G34" s="33">
        <v>14.99</v>
      </c>
      <c r="H34" s="33">
        <v>13.94</v>
      </c>
      <c r="I34" s="33">
        <v>13.17</v>
      </c>
      <c r="J34" s="34">
        <v>11.35</v>
      </c>
      <c r="K34" s="22"/>
      <c r="L34" s="22"/>
      <c r="M34" s="22"/>
      <c r="N34" s="22"/>
      <c r="O34" s="22"/>
      <c r="P34" s="22"/>
    </row>
    <row r="35" spans="1:16" ht="39" customHeight="1" x14ac:dyDescent="0.2">
      <c r="A35" s="22"/>
      <c r="B35" s="35"/>
      <c r="C35" s="1145" t="s">
        <v>535</v>
      </c>
      <c r="D35" s="1146"/>
      <c r="E35" s="1147"/>
      <c r="F35" s="36">
        <v>0.98</v>
      </c>
      <c r="G35" s="37">
        <v>1.93</v>
      </c>
      <c r="H35" s="37">
        <v>2.16</v>
      </c>
      <c r="I35" s="37">
        <v>2.41</v>
      </c>
      <c r="J35" s="38">
        <v>2.6</v>
      </c>
      <c r="K35" s="22"/>
      <c r="L35" s="22"/>
      <c r="M35" s="22"/>
      <c r="N35" s="22"/>
      <c r="O35" s="22"/>
      <c r="P35" s="22"/>
    </row>
    <row r="36" spans="1:16" ht="39" customHeight="1" x14ac:dyDescent="0.2">
      <c r="A36" s="22"/>
      <c r="B36" s="35"/>
      <c r="C36" s="1145" t="s">
        <v>536</v>
      </c>
      <c r="D36" s="1146"/>
      <c r="E36" s="1147"/>
      <c r="F36" s="36">
        <v>1.23</v>
      </c>
      <c r="G36" s="37">
        <v>2.52</v>
      </c>
      <c r="H36" s="37">
        <v>2.78</v>
      </c>
      <c r="I36" s="37">
        <v>2.65</v>
      </c>
      <c r="J36" s="38">
        <v>1.46</v>
      </c>
      <c r="K36" s="22"/>
      <c r="L36" s="22"/>
      <c r="M36" s="22"/>
      <c r="N36" s="22"/>
      <c r="O36" s="22"/>
      <c r="P36" s="22"/>
    </row>
    <row r="37" spans="1:16" ht="39" customHeight="1" x14ac:dyDescent="0.2">
      <c r="A37" s="22"/>
      <c r="B37" s="35"/>
      <c r="C37" s="1145" t="s">
        <v>537</v>
      </c>
      <c r="D37" s="1146"/>
      <c r="E37" s="1147"/>
      <c r="F37" s="36" t="s">
        <v>487</v>
      </c>
      <c r="G37" s="37" t="s">
        <v>487</v>
      </c>
      <c r="H37" s="37" t="s">
        <v>487</v>
      </c>
      <c r="I37" s="37" t="s">
        <v>487</v>
      </c>
      <c r="J37" s="38">
        <v>0.98</v>
      </c>
      <c r="K37" s="22"/>
      <c r="L37" s="22"/>
      <c r="M37" s="22"/>
      <c r="N37" s="22"/>
      <c r="O37" s="22"/>
      <c r="P37" s="22"/>
    </row>
    <row r="38" spans="1:16" ht="39" customHeight="1" x14ac:dyDescent="0.2">
      <c r="A38" s="22"/>
      <c r="B38" s="35"/>
      <c r="C38" s="1145" t="s">
        <v>538</v>
      </c>
      <c r="D38" s="1146"/>
      <c r="E38" s="1147"/>
      <c r="F38" s="36" t="s">
        <v>487</v>
      </c>
      <c r="G38" s="37" t="s">
        <v>487</v>
      </c>
      <c r="H38" s="37" t="s">
        <v>487</v>
      </c>
      <c r="I38" s="37" t="s">
        <v>487</v>
      </c>
      <c r="J38" s="38">
        <v>0.77</v>
      </c>
      <c r="K38" s="22"/>
      <c r="L38" s="22"/>
      <c r="M38" s="22"/>
      <c r="N38" s="22"/>
      <c r="O38" s="22"/>
      <c r="P38" s="22"/>
    </row>
    <row r="39" spans="1:16" ht="39" customHeight="1" x14ac:dyDescent="0.2">
      <c r="A39" s="22"/>
      <c r="B39" s="35"/>
      <c r="C39" s="1145" t="s">
        <v>539</v>
      </c>
      <c r="D39" s="1146"/>
      <c r="E39" s="1147"/>
      <c r="F39" s="36">
        <v>0.02</v>
      </c>
      <c r="G39" s="37">
        <v>0.02</v>
      </c>
      <c r="H39" s="37">
        <v>0.04</v>
      </c>
      <c r="I39" s="37">
        <v>0.04</v>
      </c>
      <c r="J39" s="38">
        <v>7.0000000000000007E-2</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v>1.67</v>
      </c>
      <c r="G43" s="42">
        <v>0.99</v>
      </c>
      <c r="H43" s="42">
        <v>0.57999999999999996</v>
      </c>
      <c r="I43" s="42">
        <v>0.87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jpFcROrjPylXlCDyyWN6UMjXjXvWd8fCqLVH/B1JMGwITBsGonb5tcktdM/rpO4zIGadNUg2s3C42KTjqPF/Q==" saltValue="sAmnmuY9cVtQGIQE/LF2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289</v>
      </c>
      <c r="L45" s="60">
        <v>264</v>
      </c>
      <c r="M45" s="60">
        <v>266</v>
      </c>
      <c r="N45" s="60">
        <v>272</v>
      </c>
      <c r="O45" s="61">
        <v>280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198</v>
      </c>
      <c r="L48" s="64">
        <v>198</v>
      </c>
      <c r="M48" s="64">
        <v>215</v>
      </c>
      <c r="N48" s="64">
        <v>219</v>
      </c>
      <c r="O48" s="65">
        <v>130</v>
      </c>
      <c r="P48" s="48"/>
      <c r="Q48" s="48"/>
      <c r="R48" s="48"/>
      <c r="S48" s="48"/>
      <c r="T48" s="48"/>
      <c r="U48" s="48"/>
    </row>
    <row r="49" spans="1:21" ht="30.75" customHeight="1" x14ac:dyDescent="0.2">
      <c r="A49" s="48"/>
      <c r="B49" s="1155"/>
      <c r="C49" s="1156"/>
      <c r="D49" s="62"/>
      <c r="E49" s="1161" t="s">
        <v>14</v>
      </c>
      <c r="F49" s="1161"/>
      <c r="G49" s="1161"/>
      <c r="H49" s="1161"/>
      <c r="I49" s="1161"/>
      <c r="J49" s="1162"/>
      <c r="K49" s="63">
        <v>7</v>
      </c>
      <c r="L49" s="64">
        <v>13</v>
      </c>
      <c r="M49" s="64">
        <v>13</v>
      </c>
      <c r="N49" s="64">
        <v>12</v>
      </c>
      <c r="O49" s="65">
        <v>12</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354</v>
      </c>
      <c r="L52" s="64">
        <v>352</v>
      </c>
      <c r="M52" s="64">
        <v>351</v>
      </c>
      <c r="N52" s="64">
        <v>344</v>
      </c>
      <c r="O52" s="65">
        <v>302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140</v>
      </c>
      <c r="L53" s="69">
        <v>123</v>
      </c>
      <c r="M53" s="69">
        <v>143</v>
      </c>
      <c r="N53" s="69">
        <v>159</v>
      </c>
      <c r="O53" s="70">
        <v>120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el+cI0VNPrvOThIOf3uEPbQyF7izMFd8Leyfyt6MsUfP9Qe5xosahrWn0q5MqXTVFOOglL3JgIAJiCpDZ4iEg==" saltValue="gX5xXmoMNYmJTeUbk7ktF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2611</v>
      </c>
      <c r="J41" s="344">
        <v>2884</v>
      </c>
      <c r="K41" s="344">
        <v>3132</v>
      </c>
      <c r="L41" s="344">
        <v>2944</v>
      </c>
      <c r="M41" s="345">
        <v>2759</v>
      </c>
    </row>
    <row r="42" spans="2:13" ht="27.75" customHeight="1" x14ac:dyDescent="0.2">
      <c r="B42" s="1186"/>
      <c r="C42" s="1187"/>
      <c r="D42" s="106"/>
      <c r="E42" s="1192" t="s">
        <v>32</v>
      </c>
      <c r="F42" s="1192"/>
      <c r="G42" s="1192"/>
      <c r="H42" s="1193"/>
      <c r="I42" s="346" t="s">
        <v>487</v>
      </c>
      <c r="J42" s="347" t="s">
        <v>487</v>
      </c>
      <c r="K42" s="347" t="s">
        <v>487</v>
      </c>
      <c r="L42" s="347" t="s">
        <v>487</v>
      </c>
      <c r="M42" s="348" t="s">
        <v>487</v>
      </c>
    </row>
    <row r="43" spans="2:13" ht="27.75" customHeight="1" x14ac:dyDescent="0.2">
      <c r="B43" s="1186"/>
      <c r="C43" s="1187"/>
      <c r="D43" s="106"/>
      <c r="E43" s="1192" t="s">
        <v>33</v>
      </c>
      <c r="F43" s="1192"/>
      <c r="G43" s="1192"/>
      <c r="H43" s="1193"/>
      <c r="I43" s="346">
        <v>1550</v>
      </c>
      <c r="J43" s="347">
        <v>1484</v>
      </c>
      <c r="K43" s="347">
        <v>1293</v>
      </c>
      <c r="L43" s="347">
        <v>1111</v>
      </c>
      <c r="M43" s="348">
        <v>1029</v>
      </c>
    </row>
    <row r="44" spans="2:13" ht="27.75" customHeight="1" x14ac:dyDescent="0.2">
      <c r="B44" s="1186"/>
      <c r="C44" s="1187"/>
      <c r="D44" s="106"/>
      <c r="E44" s="1192" t="s">
        <v>34</v>
      </c>
      <c r="F44" s="1192"/>
      <c r="G44" s="1192"/>
      <c r="H44" s="1193"/>
      <c r="I44" s="346">
        <v>117</v>
      </c>
      <c r="J44" s="347">
        <v>108</v>
      </c>
      <c r="K44" s="347">
        <v>98</v>
      </c>
      <c r="L44" s="347">
        <v>86</v>
      </c>
      <c r="M44" s="348">
        <v>86</v>
      </c>
    </row>
    <row r="45" spans="2:13" ht="27.75" customHeight="1" x14ac:dyDescent="0.2">
      <c r="B45" s="1186"/>
      <c r="C45" s="1187"/>
      <c r="D45" s="106"/>
      <c r="E45" s="1192" t="s">
        <v>35</v>
      </c>
      <c r="F45" s="1192"/>
      <c r="G45" s="1192"/>
      <c r="H45" s="1193"/>
      <c r="I45" s="346">
        <v>743</v>
      </c>
      <c r="J45" s="347">
        <v>670</v>
      </c>
      <c r="K45" s="347">
        <v>655</v>
      </c>
      <c r="L45" s="347">
        <v>528</v>
      </c>
      <c r="M45" s="348">
        <v>640</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5415</v>
      </c>
      <c r="J50" s="347">
        <v>6333</v>
      </c>
      <c r="K50" s="347">
        <v>6481</v>
      </c>
      <c r="L50" s="347">
        <v>7062</v>
      </c>
      <c r="M50" s="348">
        <v>7377</v>
      </c>
    </row>
    <row r="51" spans="2:13" ht="27.75" customHeight="1" x14ac:dyDescent="0.2">
      <c r="B51" s="1186"/>
      <c r="C51" s="1187"/>
      <c r="D51" s="106"/>
      <c r="E51" s="1192" t="s">
        <v>42</v>
      </c>
      <c r="F51" s="1192"/>
      <c r="G51" s="1192"/>
      <c r="H51" s="1193"/>
      <c r="I51" s="346" t="s">
        <v>487</v>
      </c>
      <c r="J51" s="347" t="s">
        <v>487</v>
      </c>
      <c r="K51" s="347" t="s">
        <v>487</v>
      </c>
      <c r="L51" s="347" t="s">
        <v>487</v>
      </c>
      <c r="M51" s="348" t="s">
        <v>487</v>
      </c>
    </row>
    <row r="52" spans="2:13" ht="27.75" customHeight="1" x14ac:dyDescent="0.2">
      <c r="B52" s="1188"/>
      <c r="C52" s="1189"/>
      <c r="D52" s="106"/>
      <c r="E52" s="1192" t="s">
        <v>43</v>
      </c>
      <c r="F52" s="1192"/>
      <c r="G52" s="1192"/>
      <c r="H52" s="1193"/>
      <c r="I52" s="346">
        <v>3569</v>
      </c>
      <c r="J52" s="347">
        <v>3489</v>
      </c>
      <c r="K52" s="347">
        <v>3338</v>
      </c>
      <c r="L52" s="347">
        <v>3083</v>
      </c>
      <c r="M52" s="348">
        <v>2810</v>
      </c>
    </row>
    <row r="53" spans="2:13" ht="27.75" customHeight="1" thickBot="1" x14ac:dyDescent="0.25">
      <c r="B53" s="1199" t="s">
        <v>19</v>
      </c>
      <c r="C53" s="1200"/>
      <c r="D53" s="110"/>
      <c r="E53" s="1201" t="s">
        <v>44</v>
      </c>
      <c r="F53" s="1201"/>
      <c r="G53" s="1201"/>
      <c r="H53" s="1202"/>
      <c r="I53" s="349">
        <v>-3963</v>
      </c>
      <c r="J53" s="350">
        <v>-4676</v>
      </c>
      <c r="K53" s="350">
        <v>-4641</v>
      </c>
      <c r="L53" s="350">
        <v>-5476</v>
      </c>
      <c r="M53" s="351">
        <v>-5672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u1zEM5EVv4Y7BW3snt1pMgPZ+SXtWA4lNL0DzvlF6VLA1WILBYWHR6AsY+A8v3nGTBY+rHXPdVhueZyIdbmsHg==" saltValue="NVJJ2LIv/zFTpgPa9DDd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2188</v>
      </c>
      <c r="G55" s="352">
        <v>2453</v>
      </c>
      <c r="H55" s="353">
        <v>2692</v>
      </c>
    </row>
    <row r="56" spans="2:8" ht="52.5" customHeight="1" x14ac:dyDescent="0.2">
      <c r="B56" s="122"/>
      <c r="C56" s="1213" t="s">
        <v>47</v>
      </c>
      <c r="D56" s="1213"/>
      <c r="E56" s="1214"/>
      <c r="F56" s="354">
        <v>324</v>
      </c>
      <c r="G56" s="354">
        <v>338</v>
      </c>
      <c r="H56" s="355">
        <v>355</v>
      </c>
    </row>
    <row r="57" spans="2:8" ht="53.25" customHeight="1" x14ac:dyDescent="0.2">
      <c r="B57" s="122"/>
      <c r="C57" s="1215" t="s">
        <v>48</v>
      </c>
      <c r="D57" s="1215"/>
      <c r="E57" s="1216"/>
      <c r="F57" s="356">
        <v>3729</v>
      </c>
      <c r="G57" s="356">
        <v>3993</v>
      </c>
      <c r="H57" s="357">
        <v>4011</v>
      </c>
    </row>
    <row r="58" spans="2:8" ht="45.75" customHeight="1" x14ac:dyDescent="0.2">
      <c r="B58" s="123"/>
      <c r="C58" s="1203" t="s">
        <v>558</v>
      </c>
      <c r="D58" s="1204"/>
      <c r="E58" s="1205"/>
      <c r="F58" s="358">
        <v>1058</v>
      </c>
      <c r="G58" s="358">
        <v>1381</v>
      </c>
      <c r="H58" s="359">
        <v>1706</v>
      </c>
    </row>
    <row r="59" spans="2:8" ht="45.75" customHeight="1" x14ac:dyDescent="0.2">
      <c r="B59" s="123"/>
      <c r="C59" s="1203" t="s">
        <v>559</v>
      </c>
      <c r="D59" s="1204"/>
      <c r="E59" s="1205"/>
      <c r="F59" s="358">
        <v>1131</v>
      </c>
      <c r="G59" s="358">
        <v>1131</v>
      </c>
      <c r="H59" s="359">
        <v>1132</v>
      </c>
    </row>
    <row r="60" spans="2:8" ht="45.75" customHeight="1" x14ac:dyDescent="0.2">
      <c r="B60" s="123"/>
      <c r="C60" s="1203" t="s">
        <v>560</v>
      </c>
      <c r="D60" s="1204"/>
      <c r="E60" s="1205"/>
      <c r="F60" s="358">
        <v>1187</v>
      </c>
      <c r="G60" s="358">
        <v>1204</v>
      </c>
      <c r="H60" s="359">
        <v>983</v>
      </c>
    </row>
    <row r="61" spans="2:8" ht="45.75" customHeight="1" x14ac:dyDescent="0.2">
      <c r="B61" s="123"/>
      <c r="C61" s="1203" t="s">
        <v>561</v>
      </c>
      <c r="D61" s="1204"/>
      <c r="E61" s="1205"/>
      <c r="F61" s="358">
        <v>157</v>
      </c>
      <c r="G61" s="358">
        <v>157</v>
      </c>
      <c r="H61" s="359">
        <v>157</v>
      </c>
    </row>
    <row r="62" spans="2:8" ht="45.75" customHeight="1" thickBot="1" x14ac:dyDescent="0.25">
      <c r="B62" s="124"/>
      <c r="C62" s="1206" t="s">
        <v>562</v>
      </c>
      <c r="D62" s="1207"/>
      <c r="E62" s="1208"/>
      <c r="F62" s="360">
        <v>10</v>
      </c>
      <c r="G62" s="360">
        <v>15</v>
      </c>
      <c r="H62" s="361">
        <v>20</v>
      </c>
    </row>
    <row r="63" spans="2:8" ht="52.5" customHeight="1" thickBot="1" x14ac:dyDescent="0.25">
      <c r="B63" s="125"/>
      <c r="C63" s="1209" t="s">
        <v>49</v>
      </c>
      <c r="D63" s="1209"/>
      <c r="E63" s="1210"/>
      <c r="F63" s="362">
        <v>6242</v>
      </c>
      <c r="G63" s="362">
        <v>6783</v>
      </c>
      <c r="H63" s="363">
        <v>7058</v>
      </c>
    </row>
    <row r="64" spans="2:8" ht="13.2" x14ac:dyDescent="0.2"/>
  </sheetData>
  <sheetProtection algorithmName="SHA-512" hashValue="KAHggKPIvzwVVFHCeassoKleM03VG6oU9nE/HrCqfGBJ2ZojkrsOpftZAi7p183DW9JUr/wY8/PAjvR5Uj5lPw==" saltValue="oLAgtTK+sZF8QcNd5cmU8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90567</v>
      </c>
      <c r="E3" s="144"/>
      <c r="F3" s="145">
        <v>200194</v>
      </c>
      <c r="G3" s="146"/>
      <c r="H3" s="147"/>
    </row>
    <row r="4" spans="1:8" x14ac:dyDescent="0.2">
      <c r="A4" s="148"/>
      <c r="B4" s="149"/>
      <c r="C4" s="150"/>
      <c r="D4" s="151">
        <v>63219</v>
      </c>
      <c r="E4" s="152"/>
      <c r="F4" s="153">
        <v>106422</v>
      </c>
      <c r="G4" s="154"/>
      <c r="H4" s="155"/>
    </row>
    <row r="5" spans="1:8" x14ac:dyDescent="0.2">
      <c r="A5" s="136" t="s">
        <v>519</v>
      </c>
      <c r="B5" s="141"/>
      <c r="C5" s="142"/>
      <c r="D5" s="143">
        <v>118834</v>
      </c>
      <c r="E5" s="144"/>
      <c r="F5" s="145">
        <v>196914</v>
      </c>
      <c r="G5" s="146"/>
      <c r="H5" s="147"/>
    </row>
    <row r="6" spans="1:8" x14ac:dyDescent="0.2">
      <c r="A6" s="148"/>
      <c r="B6" s="149"/>
      <c r="C6" s="150"/>
      <c r="D6" s="151">
        <v>109288</v>
      </c>
      <c r="E6" s="152"/>
      <c r="F6" s="153">
        <v>98966</v>
      </c>
      <c r="G6" s="154"/>
      <c r="H6" s="155"/>
    </row>
    <row r="7" spans="1:8" x14ac:dyDescent="0.2">
      <c r="A7" s="136" t="s">
        <v>520</v>
      </c>
      <c r="B7" s="141"/>
      <c r="C7" s="142"/>
      <c r="D7" s="143">
        <v>238680</v>
      </c>
      <c r="E7" s="144"/>
      <c r="F7" s="145">
        <v>204757</v>
      </c>
      <c r="G7" s="146"/>
      <c r="H7" s="147"/>
    </row>
    <row r="8" spans="1:8" x14ac:dyDescent="0.2">
      <c r="A8" s="148"/>
      <c r="B8" s="149"/>
      <c r="C8" s="150"/>
      <c r="D8" s="151">
        <v>224835</v>
      </c>
      <c r="E8" s="152"/>
      <c r="F8" s="153">
        <v>106071</v>
      </c>
      <c r="G8" s="154"/>
      <c r="H8" s="155"/>
    </row>
    <row r="9" spans="1:8" x14ac:dyDescent="0.2">
      <c r="A9" s="136" t="s">
        <v>521</v>
      </c>
      <c r="B9" s="141"/>
      <c r="C9" s="142"/>
      <c r="D9" s="143">
        <v>87466</v>
      </c>
      <c r="E9" s="144"/>
      <c r="F9" s="145">
        <v>194971</v>
      </c>
      <c r="G9" s="146"/>
      <c r="H9" s="147"/>
    </row>
    <row r="10" spans="1:8" x14ac:dyDescent="0.2">
      <c r="A10" s="148"/>
      <c r="B10" s="149"/>
      <c r="C10" s="150"/>
      <c r="D10" s="151">
        <v>74559</v>
      </c>
      <c r="E10" s="152"/>
      <c r="F10" s="153">
        <v>105966</v>
      </c>
      <c r="G10" s="154"/>
      <c r="H10" s="155"/>
    </row>
    <row r="11" spans="1:8" x14ac:dyDescent="0.2">
      <c r="A11" s="136" t="s">
        <v>522</v>
      </c>
      <c r="B11" s="141"/>
      <c r="C11" s="142"/>
      <c r="D11" s="143">
        <v>92224</v>
      </c>
      <c r="E11" s="144"/>
      <c r="F11" s="145">
        <v>224172</v>
      </c>
      <c r="G11" s="146"/>
      <c r="H11" s="147"/>
    </row>
    <row r="12" spans="1:8" x14ac:dyDescent="0.2">
      <c r="A12" s="148"/>
      <c r="B12" s="149"/>
      <c r="C12" s="156"/>
      <c r="D12" s="151">
        <v>69041</v>
      </c>
      <c r="E12" s="152"/>
      <c r="F12" s="153">
        <v>117611</v>
      </c>
      <c r="G12" s="154"/>
      <c r="H12" s="155"/>
    </row>
    <row r="13" spans="1:8" x14ac:dyDescent="0.2">
      <c r="A13" s="136"/>
      <c r="B13" s="141"/>
      <c r="C13" s="157"/>
      <c r="D13" s="158">
        <v>125554</v>
      </c>
      <c r="E13" s="159"/>
      <c r="F13" s="160">
        <v>204202</v>
      </c>
      <c r="G13" s="161"/>
      <c r="H13" s="147"/>
    </row>
    <row r="14" spans="1:8" x14ac:dyDescent="0.2">
      <c r="A14" s="148"/>
      <c r="B14" s="149"/>
      <c r="C14" s="150"/>
      <c r="D14" s="151">
        <v>108188</v>
      </c>
      <c r="E14" s="152"/>
      <c r="F14" s="153">
        <v>107007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14.42</v>
      </c>
      <c r="C19" s="162">
        <f>ROUND(VALUE(SUBSTITUTE(実質収支比率等に係る経年分析!G$48,"▲","-")),2)</f>
        <v>14.99</v>
      </c>
      <c r="D19" s="162">
        <f>ROUND(VALUE(SUBSTITUTE(実質収支比率等に係る経年分析!H$48,"▲","-")),2)</f>
        <v>13.95</v>
      </c>
      <c r="E19" s="162">
        <f>ROUND(VALUE(SUBSTITUTE(実質収支比率等に係る経年分析!I$48,"▲","-")),2)</f>
        <v>13.17</v>
      </c>
      <c r="F19" s="162">
        <f>ROUND(VALUE(SUBSTITUTE(実質収支比率等に係る経年分析!J$48,"▲","-")),2)</f>
        <v>11.35</v>
      </c>
    </row>
    <row r="20" spans="1:11" x14ac:dyDescent="0.2">
      <c r="A20" s="162" t="s">
        <v>53</v>
      </c>
      <c r="B20" s="162">
        <f>ROUND(VALUE(SUBSTITUTE(実質収支比率等に係る経年分析!F$47,"▲","-")),2)</f>
        <v>53.03</v>
      </c>
      <c r="C20" s="162">
        <f>ROUND(VALUE(SUBSTITUTE(実質収支比率等に係る経年分析!G$47,"▲","-")),2)</f>
        <v>58.6</v>
      </c>
      <c r="D20" s="162">
        <f>ROUND(VALUE(SUBSTITUTE(実質収支比率等に係る経年分析!H$47,"▲","-")),2)</f>
        <v>68.05</v>
      </c>
      <c r="E20" s="162">
        <f>ROUND(VALUE(SUBSTITUTE(実質収支比率等に係る経年分析!I$47,"▲","-")),2)</f>
        <v>75.94</v>
      </c>
      <c r="F20" s="162">
        <f>ROUND(VALUE(SUBSTITUTE(実質収支比率等に係る経年分析!J$47,"▲","-")),2)</f>
        <v>82.04</v>
      </c>
    </row>
    <row r="21" spans="1:11" x14ac:dyDescent="0.2">
      <c r="A21" s="162" t="s">
        <v>54</v>
      </c>
      <c r="B21" s="162">
        <f>IF(ISNUMBER(VALUE(SUBSTITUTE(実質収支比率等に係る経年分析!F$49,"▲","-"))),ROUND(VALUE(SUBSTITUTE(実質収支比率等に係る経年分析!F$49,"▲","-")),2),NA())</f>
        <v>-4.84</v>
      </c>
      <c r="C21" s="162">
        <f>IF(ISNUMBER(VALUE(SUBSTITUTE(実質収支比率等に係る経年分析!G$49,"▲","-"))),ROUND(VALUE(SUBSTITUTE(実質収支比率等に係る経年分析!G$49,"▲","-")),2),NA())</f>
        <v>2.58</v>
      </c>
      <c r="D21" s="162">
        <f>IF(ISNUMBER(VALUE(SUBSTITUTE(実質収支比率等に係る経年分析!H$49,"▲","-"))),ROUND(VALUE(SUBSTITUTE(実質収支比率等に係る経年分析!H$49,"▲","-")),2),NA())</f>
        <v>-2.7</v>
      </c>
      <c r="E21" s="162">
        <f>IF(ISNUMBER(VALUE(SUBSTITUTE(実質収支比率等に係る経年分析!I$49,"▲","-"))),ROUND(VALUE(SUBSTITUTE(実質収支比率等に係る経年分析!I$49,"▲","-")),2),NA())</f>
        <v>-0.46</v>
      </c>
      <c r="F21" s="162">
        <f>IF(ISNUMBER(VALUE(SUBSTITUTE(実質収支比率等に係る経年分析!J$49,"▲","-"))),ROUND(VALUE(SUBSTITUTE(実質収支比率等に係る経年分析!J$49,"▲","-")),2),NA())</f>
        <v>-1.47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1.67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0.99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0.57999999999999996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0.87</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7.0000000000000007E-2</v>
      </c>
    </row>
    <row r="32" spans="1:11" x14ac:dyDescent="0.2">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0.77</v>
      </c>
    </row>
    <row r="33" spans="1:16" x14ac:dyDescent="0.2">
      <c r="A33" s="163" t="str">
        <f>IF(連結実質赤字比率に係る赤字・黒字の構成分析!C$37="",NA(),連結実質赤字比率に係る赤字・黒字の構成分析!C$37)</f>
        <v>簡易水道事業会計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0.98</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2.52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2.78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2.65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1.46</v>
      </c>
    </row>
    <row r="35" spans="1:16" x14ac:dyDescent="0.2">
      <c r="A35" s="163" t="str">
        <f>IF(連結実質赤字比率に係る赤字・黒字の構成分析!C$35="",NA(),連結実質赤字比率に係る赤字・黒字の構成分析!C$35)</f>
        <v>国民健康保険特別会計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1.93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2.16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2.41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14.42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14.99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13.94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13.17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11.35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354</v>
      </c>
      <c r="E42" s="164"/>
      <c r="F42" s="164"/>
      <c r="G42" s="164">
        <f>'実質公債費比率（分子）の構造'!L$52</f>
        <v>352</v>
      </c>
      <c r="H42" s="164"/>
      <c r="I42" s="164"/>
      <c r="J42" s="164">
        <f>'実質公債費比率（分子）の構造'!M$52</f>
        <v>351</v>
      </c>
      <c r="K42" s="164"/>
      <c r="L42" s="164"/>
      <c r="M42" s="164">
        <f>'実質公債費比率（分子）の構造'!N$52</f>
        <v>344</v>
      </c>
      <c r="N42" s="164"/>
      <c r="O42" s="164"/>
      <c r="P42" s="164">
        <f>'実質公債費比率（分子）の構造'!O$52</f>
        <v>302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7</v>
      </c>
      <c r="C45" s="164"/>
      <c r="D45" s="164"/>
      <c r="E45" s="164">
        <f>'実質公債費比率（分子）の構造'!L$49</f>
        <v>13</v>
      </c>
      <c r="F45" s="164"/>
      <c r="G45" s="164"/>
      <c r="H45" s="164">
        <f>'実質公債費比率（分子）の構造'!M$49</f>
        <v>13</v>
      </c>
      <c r="I45" s="164"/>
      <c r="J45" s="164"/>
      <c r="K45" s="164">
        <f>'実質公債費比率（分子）の構造'!N$49</f>
        <v>12</v>
      </c>
      <c r="L45" s="164"/>
      <c r="M45" s="164"/>
      <c r="N45" s="164">
        <f>'実質公債費比率（分子）の構造'!O$49</f>
        <v>12</v>
      </c>
      <c r="O45" s="164"/>
      <c r="P45" s="164"/>
    </row>
    <row r="46" spans="1:16" x14ac:dyDescent="0.2">
      <c r="A46" s="164" t="s">
        <v>64</v>
      </c>
      <c r="B46" s="164">
        <f>'実質公債費比率（分子）の構造'!K$48</f>
        <v>198</v>
      </c>
      <c r="C46" s="164"/>
      <c r="D46" s="164"/>
      <c r="E46" s="164">
        <f>'実質公債費比率（分子）の構造'!L$48</f>
        <v>198</v>
      </c>
      <c r="F46" s="164"/>
      <c r="G46" s="164"/>
      <c r="H46" s="164">
        <f>'実質公債費比率（分子）の構造'!M$48</f>
        <v>215</v>
      </c>
      <c r="I46" s="164"/>
      <c r="J46" s="164"/>
      <c r="K46" s="164">
        <f>'実質公債費比率（分子）の構造'!N$48</f>
        <v>219</v>
      </c>
      <c r="L46" s="164"/>
      <c r="M46" s="164"/>
      <c r="N46" s="164">
        <f>'実質公債費比率（分子）の構造'!O$48</f>
        <v>130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289</v>
      </c>
      <c r="C49" s="164"/>
      <c r="D49" s="164"/>
      <c r="E49" s="164">
        <f>'実質公債費比率（分子）の構造'!L$45</f>
        <v>264</v>
      </c>
      <c r="F49" s="164"/>
      <c r="G49" s="164"/>
      <c r="H49" s="164">
        <f>'実質公債費比率（分子）の構造'!M$45</f>
        <v>266</v>
      </c>
      <c r="I49" s="164"/>
      <c r="J49" s="164"/>
      <c r="K49" s="164">
        <f>'実質公債費比率（分子）の構造'!N$45</f>
        <v>272</v>
      </c>
      <c r="L49" s="164"/>
      <c r="M49" s="164"/>
      <c r="N49" s="164">
        <f>'実質公債費比率（分子）の構造'!O$45</f>
        <v>280</v>
      </c>
      <c r="O49" s="164"/>
      <c r="P49" s="164"/>
    </row>
    <row r="50" spans="1:16" x14ac:dyDescent="0.2">
      <c r="A50" s="164" t="s">
        <v>67</v>
      </c>
      <c r="B50" s="164" t="e">
        <f>NA()</f>
        <v>#N/A</v>
      </c>
      <c r="C50" s="164">
        <f>IF(ISNUMBER('実質公債費比率（分子）の構造'!K$53),'実質公債費比率（分子）の構造'!K$53,NA())</f>
        <v>140</v>
      </c>
      <c r="D50" s="164" t="e">
        <f>NA()</f>
        <v>#N/A</v>
      </c>
      <c r="E50" s="164" t="e">
        <f>NA()</f>
        <v>#N/A</v>
      </c>
      <c r="F50" s="164">
        <f>IF(ISNUMBER('実質公債費比率（分子）の構造'!L$53),'実質公債費比率（分子）の構造'!L$53,NA())</f>
        <v>123</v>
      </c>
      <c r="G50" s="164" t="e">
        <f>NA()</f>
        <v>#N/A</v>
      </c>
      <c r="H50" s="164" t="e">
        <f>NA()</f>
        <v>#N/A</v>
      </c>
      <c r="I50" s="164">
        <f>IF(ISNUMBER('実質公債費比率（分子）の構造'!M$53),'実質公債費比率（分子）の構造'!M$53,NA())</f>
        <v>143</v>
      </c>
      <c r="J50" s="164" t="e">
        <f>NA()</f>
        <v>#N/A</v>
      </c>
      <c r="K50" s="164" t="e">
        <f>NA()</f>
        <v>#N/A</v>
      </c>
      <c r="L50" s="164">
        <f>IF(ISNUMBER('実質公債費比率（分子）の構造'!N$53),'実質公債費比率（分子）の構造'!N$53,NA())</f>
        <v>159</v>
      </c>
      <c r="M50" s="164" t="e">
        <f>NA()</f>
        <v>#N/A</v>
      </c>
      <c r="N50" s="164" t="e">
        <f>NA()</f>
        <v>#N/A</v>
      </c>
      <c r="O50" s="164">
        <f>IF(ISNUMBER('実質公債費比率（分子）の構造'!O$53),'実質公債費比率（分子）の構造'!O$53,NA())</f>
        <v>120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3569</v>
      </c>
      <c r="E56" s="163"/>
      <c r="F56" s="163"/>
      <c r="G56" s="163">
        <f>'将来負担比率（分子）の構造'!J$52</f>
        <v>3489</v>
      </c>
      <c r="H56" s="163"/>
      <c r="I56" s="163"/>
      <c r="J56" s="163">
        <f>'将来負担比率（分子）の構造'!K$52</f>
        <v>3338</v>
      </c>
      <c r="K56" s="163"/>
      <c r="L56" s="163"/>
      <c r="M56" s="163">
        <f>'将来負担比率（分子）の構造'!L$52</f>
        <v>3083</v>
      </c>
      <c r="N56" s="163"/>
      <c r="O56" s="163"/>
      <c r="P56" s="163">
        <f>'将来負担比率（分子）の構造'!M$52</f>
        <v>2810</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5415</v>
      </c>
      <c r="E58" s="163"/>
      <c r="F58" s="163"/>
      <c r="G58" s="163">
        <f>'将来負担比率（分子）の構造'!J$50</f>
        <v>6333</v>
      </c>
      <c r="H58" s="163"/>
      <c r="I58" s="163"/>
      <c r="J58" s="163">
        <f>'将来負担比率（分子）の構造'!K$50</f>
        <v>6481</v>
      </c>
      <c r="K58" s="163"/>
      <c r="L58" s="163"/>
      <c r="M58" s="163">
        <f>'将来負担比率（分子）の構造'!L$50</f>
        <v>7062</v>
      </c>
      <c r="N58" s="163"/>
      <c r="O58" s="163"/>
      <c r="P58" s="163">
        <f>'将来負担比率（分子）の構造'!M$50</f>
        <v>7377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743</v>
      </c>
      <c r="C62" s="163"/>
      <c r="D62" s="163"/>
      <c r="E62" s="163">
        <f>'将来負担比率（分子）の構造'!J$45</f>
        <v>670</v>
      </c>
      <c r="F62" s="163"/>
      <c r="G62" s="163"/>
      <c r="H62" s="163">
        <f>'将来負担比率（分子）の構造'!K$45</f>
        <v>655</v>
      </c>
      <c r="I62" s="163"/>
      <c r="J62" s="163"/>
      <c r="K62" s="163">
        <f>'将来負担比率（分子）の構造'!L$45</f>
        <v>528</v>
      </c>
      <c r="L62" s="163"/>
      <c r="M62" s="163"/>
      <c r="N62" s="163">
        <f>'将来負担比率（分子）の構造'!M$45</f>
        <v>640</v>
      </c>
      <c r="O62" s="163"/>
      <c r="P62" s="163"/>
    </row>
    <row r="63" spans="1:16" x14ac:dyDescent="0.2">
      <c r="A63" s="163" t="s">
        <v>34</v>
      </c>
      <c r="B63" s="163">
        <f>'将来負担比率（分子）の構造'!I$44</f>
        <v>117</v>
      </c>
      <c r="C63" s="163"/>
      <c r="D63" s="163"/>
      <c r="E63" s="163">
        <f>'将来負担比率（分子）の構造'!J$44</f>
        <v>108</v>
      </c>
      <c r="F63" s="163"/>
      <c r="G63" s="163"/>
      <c r="H63" s="163">
        <f>'将来負担比率（分子）の構造'!K$44</f>
        <v>98</v>
      </c>
      <c r="I63" s="163"/>
      <c r="J63" s="163"/>
      <c r="K63" s="163">
        <f>'将来負担比率（分子）の構造'!L$44</f>
        <v>86</v>
      </c>
      <c r="L63" s="163"/>
      <c r="M63" s="163"/>
      <c r="N63" s="163">
        <f>'将来負担比率（分子）の構造'!M$44</f>
        <v>86</v>
      </c>
      <c r="O63" s="163"/>
      <c r="P63" s="163"/>
    </row>
    <row r="64" spans="1:16" x14ac:dyDescent="0.2">
      <c r="A64" s="163" t="s">
        <v>33</v>
      </c>
      <c r="B64" s="163">
        <f>'将来負担比率（分子）の構造'!I$43</f>
        <v>1550</v>
      </c>
      <c r="C64" s="163"/>
      <c r="D64" s="163"/>
      <c r="E64" s="163">
        <f>'将来負担比率（分子）の構造'!J$43</f>
        <v>1484</v>
      </c>
      <c r="F64" s="163"/>
      <c r="G64" s="163"/>
      <c r="H64" s="163">
        <f>'将来負担比率（分子）の構造'!K$43</f>
        <v>1293</v>
      </c>
      <c r="I64" s="163"/>
      <c r="J64" s="163"/>
      <c r="K64" s="163">
        <f>'将来負担比率（分子）の構造'!L$43</f>
        <v>1111</v>
      </c>
      <c r="L64" s="163"/>
      <c r="M64" s="163"/>
      <c r="N64" s="163">
        <f>'将来負担比率（分子）の構造'!M$43</f>
        <v>1029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2611</v>
      </c>
      <c r="C66" s="163"/>
      <c r="D66" s="163"/>
      <c r="E66" s="163">
        <f>'将来負担比率（分子）の構造'!J$41</f>
        <v>2884</v>
      </c>
      <c r="F66" s="163"/>
      <c r="G66" s="163"/>
      <c r="H66" s="163">
        <f>'将来負担比率（分子）の構造'!K$41</f>
        <v>3132</v>
      </c>
      <c r="I66" s="163"/>
      <c r="J66" s="163"/>
      <c r="K66" s="163">
        <f>'将来負担比率（分子）の構造'!L$41</f>
        <v>2944</v>
      </c>
      <c r="L66" s="163"/>
      <c r="M66" s="163"/>
      <c r="N66" s="163">
        <f>'将来負担比率（分子）の構造'!M$41</f>
        <v>2759</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2188</v>
      </c>
      <c r="C72" s="167">
        <f>基金残高に係る経年分析!G55</f>
        <v>2453</v>
      </c>
      <c r="D72" s="167">
        <f>基金残高に係る経年分析!H55</f>
        <v>2692</v>
      </c>
    </row>
    <row r="73" spans="1:16" x14ac:dyDescent="0.2">
      <c r="A73" s="166" t="s">
        <v>74</v>
      </c>
      <c r="B73" s="167">
        <f>基金残高に係る経年分析!F56</f>
        <v>324</v>
      </c>
      <c r="C73" s="167">
        <f>基金残高に係る経年分析!G56</f>
        <v>338</v>
      </c>
      <c r="D73" s="167">
        <f>基金残高に係る経年分析!H56</f>
        <v>355</v>
      </c>
    </row>
    <row r="74" spans="1:16" x14ac:dyDescent="0.2">
      <c r="A74" s="166" t="s">
        <v>75</v>
      </c>
      <c r="B74" s="167">
        <f>基金残高に係る経年分析!F57</f>
        <v>3729</v>
      </c>
      <c r="C74" s="167">
        <f>基金残高に係る経年分析!G57</f>
        <v>3993</v>
      </c>
      <c r="D74" s="167">
        <f>基金残高に係る経年分析!H57</f>
        <v>4011</v>
      </c>
    </row>
  </sheetData>
  <sheetProtection algorithmName="SHA-512" hashValue="EqER/XaXFEdF6yN1xCuyTxNyYfVTEMKkUn4XonnZyKiYdzMk4YP/+lMk7r9Rs74sOTd/mNYlOQRP8hdCV636AA==" saltValue="s5tPiK5PNHGWrxN6skdW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1232063</v>
      </c>
      <c r="S5" s="613"/>
      <c r="T5" s="613"/>
      <c r="U5" s="613"/>
      <c r="V5" s="613"/>
      <c r="W5" s="613"/>
      <c r="X5" s="613"/>
      <c r="Y5" s="614"/>
      <c r="Z5" s="615">
        <v>20</v>
      </c>
      <c r="AA5" s="615"/>
      <c r="AB5" s="615"/>
      <c r="AC5" s="615"/>
      <c r="AD5" s="616">
        <v>1232063</v>
      </c>
      <c r="AE5" s="616"/>
      <c r="AF5" s="616"/>
      <c r="AG5" s="616"/>
      <c r="AH5" s="616"/>
      <c r="AI5" s="616"/>
      <c r="AJ5" s="616"/>
      <c r="AK5" s="616"/>
      <c r="AL5" s="617">
        <v>37.5</v>
      </c>
      <c r="AM5" s="618"/>
      <c r="AN5" s="618"/>
      <c r="AO5" s="619"/>
      <c r="AP5" s="609" t="s">
        <v>217</v>
      </c>
      <c r="AQ5" s="610"/>
      <c r="AR5" s="610"/>
      <c r="AS5" s="610"/>
      <c r="AT5" s="610"/>
      <c r="AU5" s="610"/>
      <c r="AV5" s="610"/>
      <c r="AW5" s="610"/>
      <c r="AX5" s="610"/>
      <c r="AY5" s="610"/>
      <c r="AZ5" s="610"/>
      <c r="BA5" s="610"/>
      <c r="BB5" s="610"/>
      <c r="BC5" s="610"/>
      <c r="BD5" s="610"/>
      <c r="BE5" s="610"/>
      <c r="BF5" s="611"/>
      <c r="BG5" s="623">
        <v>1231838</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119303</v>
      </c>
      <c r="S6" s="624"/>
      <c r="T6" s="624"/>
      <c r="U6" s="624"/>
      <c r="V6" s="624"/>
      <c r="W6" s="624"/>
      <c r="X6" s="624"/>
      <c r="Y6" s="625"/>
      <c r="Z6" s="626">
        <v>1.9</v>
      </c>
      <c r="AA6" s="626"/>
      <c r="AB6" s="626"/>
      <c r="AC6" s="626"/>
      <c r="AD6" s="627">
        <v>119303</v>
      </c>
      <c r="AE6" s="627"/>
      <c r="AF6" s="627"/>
      <c r="AG6" s="627"/>
      <c r="AH6" s="627"/>
      <c r="AI6" s="627"/>
      <c r="AJ6" s="627"/>
      <c r="AK6" s="627"/>
      <c r="AL6" s="628">
        <v>3.6</v>
      </c>
      <c r="AM6" s="629"/>
      <c r="AN6" s="629"/>
      <c r="AO6" s="630"/>
      <c r="AP6" s="620" t="s">
        <v>222</v>
      </c>
      <c r="AQ6" s="621"/>
      <c r="AR6" s="621"/>
      <c r="AS6" s="621"/>
      <c r="AT6" s="621"/>
      <c r="AU6" s="621"/>
      <c r="AV6" s="621"/>
      <c r="AW6" s="621"/>
      <c r="AX6" s="621"/>
      <c r="AY6" s="621"/>
      <c r="AZ6" s="621"/>
      <c r="BA6" s="621"/>
      <c r="BB6" s="621"/>
      <c r="BC6" s="621"/>
      <c r="BD6" s="621"/>
      <c r="BE6" s="621"/>
      <c r="BF6" s="622"/>
      <c r="BG6" s="623">
        <v>1231838</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73151</v>
      </c>
      <c r="CS6" s="624"/>
      <c r="CT6" s="624"/>
      <c r="CU6" s="624"/>
      <c r="CV6" s="624"/>
      <c r="CW6" s="624"/>
      <c r="CX6" s="624"/>
      <c r="CY6" s="625"/>
      <c r="CZ6" s="617">
        <v>1.3</v>
      </c>
      <c r="DA6" s="618"/>
      <c r="DB6" s="618"/>
      <c r="DC6" s="634"/>
      <c r="DD6" s="632">
        <v>114</v>
      </c>
      <c r="DE6" s="624"/>
      <c r="DF6" s="624"/>
      <c r="DG6" s="624"/>
      <c r="DH6" s="624"/>
      <c r="DI6" s="624"/>
      <c r="DJ6" s="624"/>
      <c r="DK6" s="624"/>
      <c r="DL6" s="624"/>
      <c r="DM6" s="624"/>
      <c r="DN6" s="624"/>
      <c r="DO6" s="624"/>
      <c r="DP6" s="625"/>
      <c r="DQ6" s="632">
        <v>73151</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366</v>
      </c>
      <c r="S7" s="624"/>
      <c r="T7" s="624"/>
      <c r="U7" s="624"/>
      <c r="V7" s="624"/>
      <c r="W7" s="624"/>
      <c r="X7" s="624"/>
      <c r="Y7" s="625"/>
      <c r="Z7" s="626">
        <v>0</v>
      </c>
      <c r="AA7" s="626"/>
      <c r="AB7" s="626"/>
      <c r="AC7" s="626"/>
      <c r="AD7" s="627">
        <v>366</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425955</v>
      </c>
      <c r="BH7" s="624"/>
      <c r="BI7" s="624"/>
      <c r="BJ7" s="624"/>
      <c r="BK7" s="624"/>
      <c r="BL7" s="624"/>
      <c r="BM7" s="624"/>
      <c r="BN7" s="625"/>
      <c r="BO7" s="626">
        <v>34.6</v>
      </c>
      <c r="BP7" s="626"/>
      <c r="BQ7" s="626"/>
      <c r="BR7" s="626"/>
      <c r="BS7" s="627" t="s">
        <v>121</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1567286</v>
      </c>
      <c r="CS7" s="624"/>
      <c r="CT7" s="624"/>
      <c r="CU7" s="624"/>
      <c r="CV7" s="624"/>
      <c r="CW7" s="624"/>
      <c r="CX7" s="624"/>
      <c r="CY7" s="625"/>
      <c r="CZ7" s="626">
        <v>27.5</v>
      </c>
      <c r="DA7" s="626"/>
      <c r="DB7" s="626"/>
      <c r="DC7" s="626"/>
      <c r="DD7" s="632">
        <v>50341</v>
      </c>
      <c r="DE7" s="624"/>
      <c r="DF7" s="624"/>
      <c r="DG7" s="624"/>
      <c r="DH7" s="624"/>
      <c r="DI7" s="624"/>
      <c r="DJ7" s="624"/>
      <c r="DK7" s="624"/>
      <c r="DL7" s="624"/>
      <c r="DM7" s="624"/>
      <c r="DN7" s="624"/>
      <c r="DO7" s="624"/>
      <c r="DP7" s="625"/>
      <c r="DQ7" s="632">
        <v>577752</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7292</v>
      </c>
      <c r="S8" s="624"/>
      <c r="T8" s="624"/>
      <c r="U8" s="624"/>
      <c r="V8" s="624"/>
      <c r="W8" s="624"/>
      <c r="X8" s="624"/>
      <c r="Y8" s="625"/>
      <c r="Z8" s="626">
        <v>0.1</v>
      </c>
      <c r="AA8" s="626"/>
      <c r="AB8" s="626"/>
      <c r="AC8" s="626"/>
      <c r="AD8" s="627">
        <v>7292</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11025</v>
      </c>
      <c r="BH8" s="624"/>
      <c r="BI8" s="624"/>
      <c r="BJ8" s="624"/>
      <c r="BK8" s="624"/>
      <c r="BL8" s="624"/>
      <c r="BM8" s="624"/>
      <c r="BN8" s="625"/>
      <c r="BO8" s="626">
        <v>0.9</v>
      </c>
      <c r="BP8" s="626"/>
      <c r="BQ8" s="626"/>
      <c r="BR8" s="626"/>
      <c r="BS8" s="627" t="s">
        <v>121</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1344592</v>
      </c>
      <c r="CS8" s="624"/>
      <c r="CT8" s="624"/>
      <c r="CU8" s="624"/>
      <c r="CV8" s="624"/>
      <c r="CW8" s="624"/>
      <c r="CX8" s="624"/>
      <c r="CY8" s="625"/>
      <c r="CZ8" s="626">
        <v>23.6</v>
      </c>
      <c r="DA8" s="626"/>
      <c r="DB8" s="626"/>
      <c r="DC8" s="626"/>
      <c r="DD8" s="632">
        <v>2397</v>
      </c>
      <c r="DE8" s="624"/>
      <c r="DF8" s="624"/>
      <c r="DG8" s="624"/>
      <c r="DH8" s="624"/>
      <c r="DI8" s="624"/>
      <c r="DJ8" s="624"/>
      <c r="DK8" s="624"/>
      <c r="DL8" s="624"/>
      <c r="DM8" s="624"/>
      <c r="DN8" s="624"/>
      <c r="DO8" s="624"/>
      <c r="DP8" s="625"/>
      <c r="DQ8" s="632">
        <v>849625</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9846</v>
      </c>
      <c r="S9" s="624"/>
      <c r="T9" s="624"/>
      <c r="U9" s="624"/>
      <c r="V9" s="624"/>
      <c r="W9" s="624"/>
      <c r="X9" s="624"/>
      <c r="Y9" s="625"/>
      <c r="Z9" s="626">
        <v>0.2</v>
      </c>
      <c r="AA9" s="626"/>
      <c r="AB9" s="626"/>
      <c r="AC9" s="626"/>
      <c r="AD9" s="627">
        <v>9846</v>
      </c>
      <c r="AE9" s="627"/>
      <c r="AF9" s="627"/>
      <c r="AG9" s="627"/>
      <c r="AH9" s="627"/>
      <c r="AI9" s="627"/>
      <c r="AJ9" s="627"/>
      <c r="AK9" s="627"/>
      <c r="AL9" s="628">
        <v>0.3</v>
      </c>
      <c r="AM9" s="629"/>
      <c r="AN9" s="629"/>
      <c r="AO9" s="630"/>
      <c r="AP9" s="620" t="s">
        <v>231</v>
      </c>
      <c r="AQ9" s="621"/>
      <c r="AR9" s="621"/>
      <c r="AS9" s="621"/>
      <c r="AT9" s="621"/>
      <c r="AU9" s="621"/>
      <c r="AV9" s="621"/>
      <c r="AW9" s="621"/>
      <c r="AX9" s="621"/>
      <c r="AY9" s="621"/>
      <c r="AZ9" s="621"/>
      <c r="BA9" s="621"/>
      <c r="BB9" s="621"/>
      <c r="BC9" s="621"/>
      <c r="BD9" s="621"/>
      <c r="BE9" s="621"/>
      <c r="BF9" s="622"/>
      <c r="BG9" s="623">
        <v>306765</v>
      </c>
      <c r="BH9" s="624"/>
      <c r="BI9" s="624"/>
      <c r="BJ9" s="624"/>
      <c r="BK9" s="624"/>
      <c r="BL9" s="624"/>
      <c r="BM9" s="624"/>
      <c r="BN9" s="625"/>
      <c r="BO9" s="626">
        <v>24.9</v>
      </c>
      <c r="BP9" s="626"/>
      <c r="BQ9" s="626"/>
      <c r="BR9" s="626"/>
      <c r="BS9" s="627" t="s">
        <v>121</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286609</v>
      </c>
      <c r="CS9" s="624"/>
      <c r="CT9" s="624"/>
      <c r="CU9" s="624"/>
      <c r="CV9" s="624"/>
      <c r="CW9" s="624"/>
      <c r="CX9" s="624"/>
      <c r="CY9" s="625"/>
      <c r="CZ9" s="626">
        <v>5</v>
      </c>
      <c r="DA9" s="626"/>
      <c r="DB9" s="626"/>
      <c r="DC9" s="626"/>
      <c r="DD9" s="632" t="s">
        <v>121</v>
      </c>
      <c r="DE9" s="624"/>
      <c r="DF9" s="624"/>
      <c r="DG9" s="624"/>
      <c r="DH9" s="624"/>
      <c r="DI9" s="624"/>
      <c r="DJ9" s="624"/>
      <c r="DK9" s="624"/>
      <c r="DL9" s="624"/>
      <c r="DM9" s="624"/>
      <c r="DN9" s="624"/>
      <c r="DO9" s="624"/>
      <c r="DP9" s="625"/>
      <c r="DQ9" s="632">
        <v>267983</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21077</v>
      </c>
      <c r="BH10" s="624"/>
      <c r="BI10" s="624"/>
      <c r="BJ10" s="624"/>
      <c r="BK10" s="624"/>
      <c r="BL10" s="624"/>
      <c r="BM10" s="624"/>
      <c r="BN10" s="625"/>
      <c r="BO10" s="626">
        <v>1.7</v>
      </c>
      <c r="BP10" s="626"/>
      <c r="BQ10" s="626"/>
      <c r="BR10" s="626"/>
      <c r="BS10" s="627" t="s">
        <v>121</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641</v>
      </c>
      <c r="CS10" s="624"/>
      <c r="CT10" s="624"/>
      <c r="CU10" s="624"/>
      <c r="CV10" s="624"/>
      <c r="CW10" s="624"/>
      <c r="CX10" s="624"/>
      <c r="CY10" s="625"/>
      <c r="CZ10" s="626">
        <v>0</v>
      </c>
      <c r="DA10" s="626"/>
      <c r="DB10" s="626"/>
      <c r="DC10" s="626"/>
      <c r="DD10" s="632">
        <v>585</v>
      </c>
      <c r="DE10" s="624"/>
      <c r="DF10" s="624"/>
      <c r="DG10" s="624"/>
      <c r="DH10" s="624"/>
      <c r="DI10" s="624"/>
      <c r="DJ10" s="624"/>
      <c r="DK10" s="624"/>
      <c r="DL10" s="624"/>
      <c r="DM10" s="624"/>
      <c r="DN10" s="624"/>
      <c r="DO10" s="624"/>
      <c r="DP10" s="625"/>
      <c r="DQ10" s="632">
        <v>641</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180252</v>
      </c>
      <c r="S11" s="624"/>
      <c r="T11" s="624"/>
      <c r="U11" s="624"/>
      <c r="V11" s="624"/>
      <c r="W11" s="624"/>
      <c r="X11" s="624"/>
      <c r="Y11" s="625"/>
      <c r="Z11" s="628">
        <v>2.9</v>
      </c>
      <c r="AA11" s="629"/>
      <c r="AB11" s="629"/>
      <c r="AC11" s="635"/>
      <c r="AD11" s="632">
        <v>180252</v>
      </c>
      <c r="AE11" s="624"/>
      <c r="AF11" s="624"/>
      <c r="AG11" s="624"/>
      <c r="AH11" s="624"/>
      <c r="AI11" s="624"/>
      <c r="AJ11" s="624"/>
      <c r="AK11" s="625"/>
      <c r="AL11" s="628">
        <v>5.5</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87088</v>
      </c>
      <c r="BH11" s="624"/>
      <c r="BI11" s="624"/>
      <c r="BJ11" s="624"/>
      <c r="BK11" s="624"/>
      <c r="BL11" s="624"/>
      <c r="BM11" s="624"/>
      <c r="BN11" s="625"/>
      <c r="BO11" s="626">
        <v>7.1</v>
      </c>
      <c r="BP11" s="626"/>
      <c r="BQ11" s="626"/>
      <c r="BR11" s="626"/>
      <c r="BS11" s="627" t="s">
        <v>121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688074</v>
      </c>
      <c r="CS11" s="624"/>
      <c r="CT11" s="624"/>
      <c r="CU11" s="624"/>
      <c r="CV11" s="624"/>
      <c r="CW11" s="624"/>
      <c r="CX11" s="624"/>
      <c r="CY11" s="625"/>
      <c r="CZ11" s="626">
        <v>12.1</v>
      </c>
      <c r="DA11" s="626"/>
      <c r="DB11" s="626"/>
      <c r="DC11" s="626"/>
      <c r="DD11" s="632">
        <v>244762</v>
      </c>
      <c r="DE11" s="624"/>
      <c r="DF11" s="624"/>
      <c r="DG11" s="624"/>
      <c r="DH11" s="624"/>
      <c r="DI11" s="624"/>
      <c r="DJ11" s="624"/>
      <c r="DK11" s="624"/>
      <c r="DL11" s="624"/>
      <c r="DM11" s="624"/>
      <c r="DN11" s="624"/>
      <c r="DO11" s="624"/>
      <c r="DP11" s="625"/>
      <c r="DQ11" s="632">
        <v>416228</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1349</v>
      </c>
      <c r="S12" s="624"/>
      <c r="T12" s="624"/>
      <c r="U12" s="624"/>
      <c r="V12" s="624"/>
      <c r="W12" s="624"/>
      <c r="X12" s="624"/>
      <c r="Y12" s="625"/>
      <c r="Z12" s="626">
        <v>0</v>
      </c>
      <c r="AA12" s="626"/>
      <c r="AB12" s="626"/>
      <c r="AC12" s="626"/>
      <c r="AD12" s="627">
        <v>1349</v>
      </c>
      <c r="AE12" s="627"/>
      <c r="AF12" s="627"/>
      <c r="AG12" s="627"/>
      <c r="AH12" s="627"/>
      <c r="AI12" s="627"/>
      <c r="AJ12" s="627"/>
      <c r="AK12" s="627"/>
      <c r="AL12" s="628">
        <v>0</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715771</v>
      </c>
      <c r="BH12" s="624"/>
      <c r="BI12" s="624"/>
      <c r="BJ12" s="624"/>
      <c r="BK12" s="624"/>
      <c r="BL12" s="624"/>
      <c r="BM12" s="624"/>
      <c r="BN12" s="625"/>
      <c r="BO12" s="626">
        <v>58.1</v>
      </c>
      <c r="BP12" s="626"/>
      <c r="BQ12" s="626"/>
      <c r="BR12" s="626"/>
      <c r="BS12" s="627" t="s">
        <v>121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52807</v>
      </c>
      <c r="CS12" s="624"/>
      <c r="CT12" s="624"/>
      <c r="CU12" s="624"/>
      <c r="CV12" s="624"/>
      <c r="CW12" s="624"/>
      <c r="CX12" s="624"/>
      <c r="CY12" s="625"/>
      <c r="CZ12" s="626">
        <v>0.9</v>
      </c>
      <c r="DA12" s="626"/>
      <c r="DB12" s="626"/>
      <c r="DC12" s="626"/>
      <c r="DD12" s="632" t="s">
        <v>121</v>
      </c>
      <c r="DE12" s="624"/>
      <c r="DF12" s="624"/>
      <c r="DG12" s="624"/>
      <c r="DH12" s="624"/>
      <c r="DI12" s="624"/>
      <c r="DJ12" s="624"/>
      <c r="DK12" s="624"/>
      <c r="DL12" s="624"/>
      <c r="DM12" s="624"/>
      <c r="DN12" s="624"/>
      <c r="DO12" s="624"/>
      <c r="DP12" s="625"/>
      <c r="DQ12" s="632">
        <v>26754</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712869</v>
      </c>
      <c r="BH13" s="624"/>
      <c r="BI13" s="624"/>
      <c r="BJ13" s="624"/>
      <c r="BK13" s="624"/>
      <c r="BL13" s="624"/>
      <c r="BM13" s="624"/>
      <c r="BN13" s="625"/>
      <c r="BO13" s="626">
        <v>57.9</v>
      </c>
      <c r="BP13" s="626"/>
      <c r="BQ13" s="626"/>
      <c r="BR13" s="626"/>
      <c r="BS13" s="627" t="s">
        <v>121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410098</v>
      </c>
      <c r="CS13" s="624"/>
      <c r="CT13" s="624"/>
      <c r="CU13" s="624"/>
      <c r="CV13" s="624"/>
      <c r="CW13" s="624"/>
      <c r="CX13" s="624"/>
      <c r="CY13" s="625"/>
      <c r="CZ13" s="626">
        <v>7.2</v>
      </c>
      <c r="DA13" s="626"/>
      <c r="DB13" s="626"/>
      <c r="DC13" s="626"/>
      <c r="DD13" s="632">
        <v>228747</v>
      </c>
      <c r="DE13" s="624"/>
      <c r="DF13" s="624"/>
      <c r="DG13" s="624"/>
      <c r="DH13" s="624"/>
      <c r="DI13" s="624"/>
      <c r="DJ13" s="624"/>
      <c r="DK13" s="624"/>
      <c r="DL13" s="624"/>
      <c r="DM13" s="624"/>
      <c r="DN13" s="624"/>
      <c r="DO13" s="624"/>
      <c r="DP13" s="625"/>
      <c r="DQ13" s="632">
        <v>342379</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41878</v>
      </c>
      <c r="BH14" s="624"/>
      <c r="BI14" s="624"/>
      <c r="BJ14" s="624"/>
      <c r="BK14" s="624"/>
      <c r="BL14" s="624"/>
      <c r="BM14" s="624"/>
      <c r="BN14" s="625"/>
      <c r="BO14" s="626">
        <v>3.4</v>
      </c>
      <c r="BP14" s="626"/>
      <c r="BQ14" s="626"/>
      <c r="BR14" s="626"/>
      <c r="BS14" s="627" t="s">
        <v>121</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299955</v>
      </c>
      <c r="CS14" s="624"/>
      <c r="CT14" s="624"/>
      <c r="CU14" s="624"/>
      <c r="CV14" s="624"/>
      <c r="CW14" s="624"/>
      <c r="CX14" s="624"/>
      <c r="CY14" s="625"/>
      <c r="CZ14" s="626">
        <v>5.3</v>
      </c>
      <c r="DA14" s="626"/>
      <c r="DB14" s="626"/>
      <c r="DC14" s="626"/>
      <c r="DD14" s="632">
        <v>89104</v>
      </c>
      <c r="DE14" s="624"/>
      <c r="DF14" s="624"/>
      <c r="DG14" s="624"/>
      <c r="DH14" s="624"/>
      <c r="DI14" s="624"/>
      <c r="DJ14" s="624"/>
      <c r="DK14" s="624"/>
      <c r="DL14" s="624"/>
      <c r="DM14" s="624"/>
      <c r="DN14" s="624"/>
      <c r="DO14" s="624"/>
      <c r="DP14" s="625"/>
      <c r="DQ14" s="632">
        <v>213365</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17333</v>
      </c>
      <c r="S15" s="624"/>
      <c r="T15" s="624"/>
      <c r="U15" s="624"/>
      <c r="V15" s="624"/>
      <c r="W15" s="624"/>
      <c r="X15" s="624"/>
      <c r="Y15" s="625"/>
      <c r="Z15" s="626">
        <v>0.3</v>
      </c>
      <c r="AA15" s="626"/>
      <c r="AB15" s="626"/>
      <c r="AC15" s="626"/>
      <c r="AD15" s="627">
        <v>17333</v>
      </c>
      <c r="AE15" s="627"/>
      <c r="AF15" s="627"/>
      <c r="AG15" s="627"/>
      <c r="AH15" s="627"/>
      <c r="AI15" s="627"/>
      <c r="AJ15" s="627"/>
      <c r="AK15" s="627"/>
      <c r="AL15" s="628">
        <v>0.5</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48234</v>
      </c>
      <c r="BH15" s="624"/>
      <c r="BI15" s="624"/>
      <c r="BJ15" s="624"/>
      <c r="BK15" s="624"/>
      <c r="BL15" s="624"/>
      <c r="BM15" s="624"/>
      <c r="BN15" s="625"/>
      <c r="BO15" s="626">
        <v>3.9</v>
      </c>
      <c r="BP15" s="626"/>
      <c r="BQ15" s="626"/>
      <c r="BR15" s="626"/>
      <c r="BS15" s="627" t="s">
        <v>121</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693361</v>
      </c>
      <c r="CS15" s="624"/>
      <c r="CT15" s="624"/>
      <c r="CU15" s="624"/>
      <c r="CV15" s="624"/>
      <c r="CW15" s="624"/>
      <c r="CX15" s="624"/>
      <c r="CY15" s="625"/>
      <c r="CZ15" s="626">
        <v>12.2</v>
      </c>
      <c r="DA15" s="626"/>
      <c r="DB15" s="626"/>
      <c r="DC15" s="626"/>
      <c r="DD15" s="632">
        <v>23798</v>
      </c>
      <c r="DE15" s="624"/>
      <c r="DF15" s="624"/>
      <c r="DG15" s="624"/>
      <c r="DH15" s="624"/>
      <c r="DI15" s="624"/>
      <c r="DJ15" s="624"/>
      <c r="DK15" s="624"/>
      <c r="DL15" s="624"/>
      <c r="DM15" s="624"/>
      <c r="DN15" s="624"/>
      <c r="DO15" s="624"/>
      <c r="DP15" s="625"/>
      <c r="DQ15" s="632">
        <v>304469</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18314</v>
      </c>
      <c r="S16" s="624"/>
      <c r="T16" s="624"/>
      <c r="U16" s="624"/>
      <c r="V16" s="624"/>
      <c r="W16" s="624"/>
      <c r="X16" s="624"/>
      <c r="Y16" s="625"/>
      <c r="Z16" s="626">
        <v>0.3</v>
      </c>
      <c r="AA16" s="626"/>
      <c r="AB16" s="626"/>
      <c r="AC16" s="626"/>
      <c r="AD16" s="627">
        <v>18314</v>
      </c>
      <c r="AE16" s="627"/>
      <c r="AF16" s="627"/>
      <c r="AG16" s="627"/>
      <c r="AH16" s="627"/>
      <c r="AI16" s="627"/>
      <c r="AJ16" s="627"/>
      <c r="AK16" s="627"/>
      <c r="AL16" s="628">
        <v>0.6</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10</v>
      </c>
      <c r="CS16" s="624"/>
      <c r="CT16" s="624"/>
      <c r="CU16" s="624"/>
      <c r="CV16" s="624"/>
      <c r="CW16" s="624"/>
      <c r="CX16" s="624"/>
      <c r="CY16" s="625"/>
      <c r="CZ16" s="626">
        <v>0</v>
      </c>
      <c r="DA16" s="626"/>
      <c r="DB16" s="626"/>
      <c r="DC16" s="626"/>
      <c r="DD16" s="632" t="s">
        <v>121</v>
      </c>
      <c r="DE16" s="624"/>
      <c r="DF16" s="624"/>
      <c r="DG16" s="624"/>
      <c r="DH16" s="624"/>
      <c r="DI16" s="624"/>
      <c r="DJ16" s="624"/>
      <c r="DK16" s="624"/>
      <c r="DL16" s="624"/>
      <c r="DM16" s="624"/>
      <c r="DN16" s="624"/>
      <c r="DO16" s="624"/>
      <c r="DP16" s="625"/>
      <c r="DQ16" s="632">
        <v>10</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33641</v>
      </c>
      <c r="S17" s="624"/>
      <c r="T17" s="624"/>
      <c r="U17" s="624"/>
      <c r="V17" s="624"/>
      <c r="W17" s="624"/>
      <c r="X17" s="624"/>
      <c r="Y17" s="625"/>
      <c r="Z17" s="626">
        <v>0.5</v>
      </c>
      <c r="AA17" s="626"/>
      <c r="AB17" s="626"/>
      <c r="AC17" s="626"/>
      <c r="AD17" s="627">
        <v>33641</v>
      </c>
      <c r="AE17" s="627"/>
      <c r="AF17" s="627"/>
      <c r="AG17" s="627"/>
      <c r="AH17" s="627"/>
      <c r="AI17" s="627"/>
      <c r="AJ17" s="627"/>
      <c r="AK17" s="627"/>
      <c r="AL17" s="628">
        <v>1</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279528</v>
      </c>
      <c r="CS17" s="624"/>
      <c r="CT17" s="624"/>
      <c r="CU17" s="624"/>
      <c r="CV17" s="624"/>
      <c r="CW17" s="624"/>
      <c r="CX17" s="624"/>
      <c r="CY17" s="625"/>
      <c r="CZ17" s="626">
        <v>4.9000000000000004</v>
      </c>
      <c r="DA17" s="626"/>
      <c r="DB17" s="626"/>
      <c r="DC17" s="626"/>
      <c r="DD17" s="632" t="s">
        <v>121</v>
      </c>
      <c r="DE17" s="624"/>
      <c r="DF17" s="624"/>
      <c r="DG17" s="624"/>
      <c r="DH17" s="624"/>
      <c r="DI17" s="624"/>
      <c r="DJ17" s="624"/>
      <c r="DK17" s="624"/>
      <c r="DL17" s="624"/>
      <c r="DM17" s="624"/>
      <c r="DN17" s="624"/>
      <c r="DO17" s="624"/>
      <c r="DP17" s="625"/>
      <c r="DQ17" s="632">
        <v>279528</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4808</v>
      </c>
      <c r="S18" s="624"/>
      <c r="T18" s="624"/>
      <c r="U18" s="624"/>
      <c r="V18" s="624"/>
      <c r="W18" s="624"/>
      <c r="X18" s="624"/>
      <c r="Y18" s="625"/>
      <c r="Z18" s="626">
        <v>0.1</v>
      </c>
      <c r="AA18" s="626"/>
      <c r="AB18" s="626"/>
      <c r="AC18" s="626"/>
      <c r="AD18" s="627">
        <v>4808</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28661</v>
      </c>
      <c r="S19" s="624"/>
      <c r="T19" s="624"/>
      <c r="U19" s="624"/>
      <c r="V19" s="624"/>
      <c r="W19" s="624"/>
      <c r="X19" s="624"/>
      <c r="Y19" s="625"/>
      <c r="Z19" s="626">
        <v>0.5</v>
      </c>
      <c r="AA19" s="626"/>
      <c r="AB19" s="626"/>
      <c r="AC19" s="626"/>
      <c r="AD19" s="627">
        <v>28661</v>
      </c>
      <c r="AE19" s="627"/>
      <c r="AF19" s="627"/>
      <c r="AG19" s="627"/>
      <c r="AH19" s="627"/>
      <c r="AI19" s="627"/>
      <c r="AJ19" s="627"/>
      <c r="AK19" s="627"/>
      <c r="AL19" s="628">
        <v>0.9</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225</v>
      </c>
      <c r="BH19" s="624"/>
      <c r="BI19" s="624"/>
      <c r="BJ19" s="624"/>
      <c r="BK19" s="624"/>
      <c r="BL19" s="624"/>
      <c r="BM19" s="624"/>
      <c r="BN19" s="625"/>
      <c r="BO19" s="626">
        <v>0</v>
      </c>
      <c r="BP19" s="626"/>
      <c r="BQ19" s="626"/>
      <c r="BR19" s="626"/>
      <c r="BS19" s="627" t="s">
        <v>121</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172</v>
      </c>
      <c r="S20" s="624"/>
      <c r="T20" s="624"/>
      <c r="U20" s="624"/>
      <c r="V20" s="624"/>
      <c r="W20" s="624"/>
      <c r="X20" s="624"/>
      <c r="Y20" s="625"/>
      <c r="Z20" s="626">
        <v>0</v>
      </c>
      <c r="AA20" s="626"/>
      <c r="AB20" s="626"/>
      <c r="AC20" s="626"/>
      <c r="AD20" s="627">
        <v>172</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225</v>
      </c>
      <c r="BH20" s="624"/>
      <c r="BI20" s="624"/>
      <c r="BJ20" s="624"/>
      <c r="BK20" s="624"/>
      <c r="BL20" s="624"/>
      <c r="BM20" s="624"/>
      <c r="BN20" s="625"/>
      <c r="BO20" s="626">
        <v>0</v>
      </c>
      <c r="BP20" s="626"/>
      <c r="BQ20" s="626"/>
      <c r="BR20" s="626"/>
      <c r="BS20" s="627" t="s">
        <v>121</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5696112</v>
      </c>
      <c r="CS20" s="624"/>
      <c r="CT20" s="624"/>
      <c r="CU20" s="624"/>
      <c r="CV20" s="624"/>
      <c r="CW20" s="624"/>
      <c r="CX20" s="624"/>
      <c r="CY20" s="625"/>
      <c r="CZ20" s="626">
        <v>100</v>
      </c>
      <c r="DA20" s="626"/>
      <c r="DB20" s="626"/>
      <c r="DC20" s="626"/>
      <c r="DD20" s="632">
        <v>639848</v>
      </c>
      <c r="DE20" s="624"/>
      <c r="DF20" s="624"/>
      <c r="DG20" s="624"/>
      <c r="DH20" s="624"/>
      <c r="DI20" s="624"/>
      <c r="DJ20" s="624"/>
      <c r="DK20" s="624"/>
      <c r="DL20" s="624"/>
      <c r="DM20" s="624"/>
      <c r="DN20" s="624"/>
      <c r="DO20" s="624"/>
      <c r="DP20" s="625"/>
      <c r="DQ20" s="632">
        <v>3351885</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1738961</v>
      </c>
      <c r="S21" s="624"/>
      <c r="T21" s="624"/>
      <c r="U21" s="624"/>
      <c r="V21" s="624"/>
      <c r="W21" s="624"/>
      <c r="X21" s="624"/>
      <c r="Y21" s="625"/>
      <c r="Z21" s="626">
        <v>28.3</v>
      </c>
      <c r="AA21" s="626"/>
      <c r="AB21" s="626"/>
      <c r="AC21" s="626"/>
      <c r="AD21" s="627">
        <v>1626076</v>
      </c>
      <c r="AE21" s="627"/>
      <c r="AF21" s="627"/>
      <c r="AG21" s="627"/>
      <c r="AH21" s="627"/>
      <c r="AI21" s="627"/>
      <c r="AJ21" s="627"/>
      <c r="AK21" s="627"/>
      <c r="AL21" s="628">
        <v>49.5</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225</v>
      </c>
      <c r="BH21" s="624"/>
      <c r="BI21" s="624"/>
      <c r="BJ21" s="624"/>
      <c r="BK21" s="624"/>
      <c r="BL21" s="624"/>
      <c r="BM21" s="624"/>
      <c r="BN21" s="625"/>
      <c r="BO21" s="626">
        <v>0</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1626076</v>
      </c>
      <c r="S22" s="624"/>
      <c r="T22" s="624"/>
      <c r="U22" s="624"/>
      <c r="V22" s="624"/>
      <c r="W22" s="624"/>
      <c r="X22" s="624"/>
      <c r="Y22" s="625"/>
      <c r="Z22" s="626">
        <v>26.4</v>
      </c>
      <c r="AA22" s="626"/>
      <c r="AB22" s="626"/>
      <c r="AC22" s="626"/>
      <c r="AD22" s="627">
        <v>1626076</v>
      </c>
      <c r="AE22" s="627"/>
      <c r="AF22" s="627"/>
      <c r="AG22" s="627"/>
      <c r="AH22" s="627"/>
      <c r="AI22" s="627"/>
      <c r="AJ22" s="627"/>
      <c r="AK22" s="627"/>
      <c r="AL22" s="628">
        <v>49.5</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112885</v>
      </c>
      <c r="S23" s="624"/>
      <c r="T23" s="624"/>
      <c r="U23" s="624"/>
      <c r="V23" s="624"/>
      <c r="W23" s="624"/>
      <c r="X23" s="624"/>
      <c r="Y23" s="625"/>
      <c r="Z23" s="626">
        <v>1.8</v>
      </c>
      <c r="AA23" s="626"/>
      <c r="AB23" s="626"/>
      <c r="AC23" s="626"/>
      <c r="AD23" s="627" t="s">
        <v>121</v>
      </c>
      <c r="AE23" s="627"/>
      <c r="AF23" s="627"/>
      <c r="AG23" s="627"/>
      <c r="AH23" s="627"/>
      <c r="AI23" s="627"/>
      <c r="AJ23" s="627"/>
      <c r="AK23" s="627"/>
      <c r="AL23" s="628" t="s">
        <v>121</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1782624</v>
      </c>
      <c r="CS24" s="613"/>
      <c r="CT24" s="613"/>
      <c r="CU24" s="613"/>
      <c r="CV24" s="613"/>
      <c r="CW24" s="613"/>
      <c r="CX24" s="613"/>
      <c r="CY24" s="614"/>
      <c r="CZ24" s="617">
        <v>31.3</v>
      </c>
      <c r="DA24" s="618"/>
      <c r="DB24" s="618"/>
      <c r="DC24" s="634"/>
      <c r="DD24" s="655">
        <v>1377115</v>
      </c>
      <c r="DE24" s="613"/>
      <c r="DF24" s="613"/>
      <c r="DG24" s="613"/>
      <c r="DH24" s="613"/>
      <c r="DI24" s="613"/>
      <c r="DJ24" s="613"/>
      <c r="DK24" s="614"/>
      <c r="DL24" s="655">
        <v>1264891</v>
      </c>
      <c r="DM24" s="613"/>
      <c r="DN24" s="613"/>
      <c r="DO24" s="613"/>
      <c r="DP24" s="613"/>
      <c r="DQ24" s="613"/>
      <c r="DR24" s="613"/>
      <c r="DS24" s="613"/>
      <c r="DT24" s="613"/>
      <c r="DU24" s="613"/>
      <c r="DV24" s="614"/>
      <c r="DW24" s="617">
        <v>38.4</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3358720</v>
      </c>
      <c r="S25" s="624"/>
      <c r="T25" s="624"/>
      <c r="U25" s="624"/>
      <c r="V25" s="624"/>
      <c r="W25" s="624"/>
      <c r="X25" s="624"/>
      <c r="Y25" s="625"/>
      <c r="Z25" s="626">
        <v>54.6</v>
      </c>
      <c r="AA25" s="626"/>
      <c r="AB25" s="626"/>
      <c r="AC25" s="626"/>
      <c r="AD25" s="627">
        <v>3245835</v>
      </c>
      <c r="AE25" s="627"/>
      <c r="AF25" s="627"/>
      <c r="AG25" s="627"/>
      <c r="AH25" s="627"/>
      <c r="AI25" s="627"/>
      <c r="AJ25" s="627"/>
      <c r="AK25" s="627"/>
      <c r="AL25" s="628">
        <v>98.7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868397</v>
      </c>
      <c r="CS25" s="656"/>
      <c r="CT25" s="656"/>
      <c r="CU25" s="656"/>
      <c r="CV25" s="656"/>
      <c r="CW25" s="656"/>
      <c r="CX25" s="656"/>
      <c r="CY25" s="657"/>
      <c r="CZ25" s="628">
        <v>15.2</v>
      </c>
      <c r="DA25" s="653"/>
      <c r="DB25" s="653"/>
      <c r="DC25" s="658"/>
      <c r="DD25" s="632">
        <v>822939</v>
      </c>
      <c r="DE25" s="656"/>
      <c r="DF25" s="656"/>
      <c r="DG25" s="656"/>
      <c r="DH25" s="656"/>
      <c r="DI25" s="656"/>
      <c r="DJ25" s="656"/>
      <c r="DK25" s="657"/>
      <c r="DL25" s="632">
        <v>819496</v>
      </c>
      <c r="DM25" s="656"/>
      <c r="DN25" s="656"/>
      <c r="DO25" s="656"/>
      <c r="DP25" s="656"/>
      <c r="DQ25" s="656"/>
      <c r="DR25" s="656"/>
      <c r="DS25" s="656"/>
      <c r="DT25" s="656"/>
      <c r="DU25" s="656"/>
      <c r="DV25" s="657"/>
      <c r="DW25" s="628">
        <v>24.9</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1535</v>
      </c>
      <c r="S26" s="624"/>
      <c r="T26" s="624"/>
      <c r="U26" s="624"/>
      <c r="V26" s="624"/>
      <c r="W26" s="624"/>
      <c r="X26" s="624"/>
      <c r="Y26" s="625"/>
      <c r="Z26" s="626">
        <v>0</v>
      </c>
      <c r="AA26" s="626"/>
      <c r="AB26" s="626"/>
      <c r="AC26" s="626"/>
      <c r="AD26" s="627">
        <v>1535</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510309</v>
      </c>
      <c r="CS26" s="624"/>
      <c r="CT26" s="624"/>
      <c r="CU26" s="624"/>
      <c r="CV26" s="624"/>
      <c r="CW26" s="624"/>
      <c r="CX26" s="624"/>
      <c r="CY26" s="625"/>
      <c r="CZ26" s="628">
        <v>9</v>
      </c>
      <c r="DA26" s="653"/>
      <c r="DB26" s="653"/>
      <c r="DC26" s="658"/>
      <c r="DD26" s="632">
        <v>496713</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15455</v>
      </c>
      <c r="S27" s="624"/>
      <c r="T27" s="624"/>
      <c r="U27" s="624"/>
      <c r="V27" s="624"/>
      <c r="W27" s="624"/>
      <c r="X27" s="624"/>
      <c r="Y27" s="625"/>
      <c r="Z27" s="626">
        <v>0.3</v>
      </c>
      <c r="AA27" s="626"/>
      <c r="AB27" s="626"/>
      <c r="AC27" s="626"/>
      <c r="AD27" s="627" t="s">
        <v>121</v>
      </c>
      <c r="AE27" s="627"/>
      <c r="AF27" s="627"/>
      <c r="AG27" s="627"/>
      <c r="AH27" s="627"/>
      <c r="AI27" s="627"/>
      <c r="AJ27" s="627"/>
      <c r="AK27" s="627"/>
      <c r="AL27" s="628" t="s">
        <v>121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1232063</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634699</v>
      </c>
      <c r="CS27" s="656"/>
      <c r="CT27" s="656"/>
      <c r="CU27" s="656"/>
      <c r="CV27" s="656"/>
      <c r="CW27" s="656"/>
      <c r="CX27" s="656"/>
      <c r="CY27" s="657"/>
      <c r="CZ27" s="628">
        <v>11.1</v>
      </c>
      <c r="DA27" s="653"/>
      <c r="DB27" s="653"/>
      <c r="DC27" s="658"/>
      <c r="DD27" s="632">
        <v>274648</v>
      </c>
      <c r="DE27" s="656"/>
      <c r="DF27" s="656"/>
      <c r="DG27" s="656"/>
      <c r="DH27" s="656"/>
      <c r="DI27" s="656"/>
      <c r="DJ27" s="656"/>
      <c r="DK27" s="657"/>
      <c r="DL27" s="632">
        <v>165867</v>
      </c>
      <c r="DM27" s="656"/>
      <c r="DN27" s="656"/>
      <c r="DO27" s="656"/>
      <c r="DP27" s="656"/>
      <c r="DQ27" s="656"/>
      <c r="DR27" s="656"/>
      <c r="DS27" s="656"/>
      <c r="DT27" s="656"/>
      <c r="DU27" s="656"/>
      <c r="DV27" s="657"/>
      <c r="DW27" s="628">
        <v>5</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18438</v>
      </c>
      <c r="S28" s="624"/>
      <c r="T28" s="624"/>
      <c r="U28" s="624"/>
      <c r="V28" s="624"/>
      <c r="W28" s="624"/>
      <c r="X28" s="624"/>
      <c r="Y28" s="625"/>
      <c r="Z28" s="626">
        <v>0.3</v>
      </c>
      <c r="AA28" s="626"/>
      <c r="AB28" s="626"/>
      <c r="AC28" s="626"/>
      <c r="AD28" s="627">
        <v>1097</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279528</v>
      </c>
      <c r="CS28" s="624"/>
      <c r="CT28" s="624"/>
      <c r="CU28" s="624"/>
      <c r="CV28" s="624"/>
      <c r="CW28" s="624"/>
      <c r="CX28" s="624"/>
      <c r="CY28" s="625"/>
      <c r="CZ28" s="628">
        <v>4.9000000000000004</v>
      </c>
      <c r="DA28" s="653"/>
      <c r="DB28" s="653"/>
      <c r="DC28" s="658"/>
      <c r="DD28" s="632">
        <v>279528</v>
      </c>
      <c r="DE28" s="624"/>
      <c r="DF28" s="624"/>
      <c r="DG28" s="624"/>
      <c r="DH28" s="624"/>
      <c r="DI28" s="624"/>
      <c r="DJ28" s="624"/>
      <c r="DK28" s="625"/>
      <c r="DL28" s="632">
        <v>279528</v>
      </c>
      <c r="DM28" s="624"/>
      <c r="DN28" s="624"/>
      <c r="DO28" s="624"/>
      <c r="DP28" s="624"/>
      <c r="DQ28" s="624"/>
      <c r="DR28" s="624"/>
      <c r="DS28" s="624"/>
      <c r="DT28" s="624"/>
      <c r="DU28" s="624"/>
      <c r="DV28" s="625"/>
      <c r="DW28" s="628">
        <v>8.5</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9957</v>
      </c>
      <c r="S29" s="624"/>
      <c r="T29" s="624"/>
      <c r="U29" s="624"/>
      <c r="V29" s="624"/>
      <c r="W29" s="624"/>
      <c r="X29" s="624"/>
      <c r="Y29" s="625"/>
      <c r="Z29" s="626">
        <v>0.2</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279528</v>
      </c>
      <c r="CS29" s="656"/>
      <c r="CT29" s="656"/>
      <c r="CU29" s="656"/>
      <c r="CV29" s="656"/>
      <c r="CW29" s="656"/>
      <c r="CX29" s="656"/>
      <c r="CY29" s="657"/>
      <c r="CZ29" s="628">
        <v>4.9000000000000004</v>
      </c>
      <c r="DA29" s="653"/>
      <c r="DB29" s="653"/>
      <c r="DC29" s="658"/>
      <c r="DD29" s="632">
        <v>279528</v>
      </c>
      <c r="DE29" s="656"/>
      <c r="DF29" s="656"/>
      <c r="DG29" s="656"/>
      <c r="DH29" s="656"/>
      <c r="DI29" s="656"/>
      <c r="DJ29" s="656"/>
      <c r="DK29" s="657"/>
      <c r="DL29" s="632">
        <v>279528</v>
      </c>
      <c r="DM29" s="656"/>
      <c r="DN29" s="656"/>
      <c r="DO29" s="656"/>
      <c r="DP29" s="656"/>
      <c r="DQ29" s="656"/>
      <c r="DR29" s="656"/>
      <c r="DS29" s="656"/>
      <c r="DT29" s="656"/>
      <c r="DU29" s="656"/>
      <c r="DV29" s="657"/>
      <c r="DW29" s="628">
        <v>8.5</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462021</v>
      </c>
      <c r="S30" s="624"/>
      <c r="T30" s="624"/>
      <c r="U30" s="624"/>
      <c r="V30" s="624"/>
      <c r="W30" s="624"/>
      <c r="X30" s="624"/>
      <c r="Y30" s="625"/>
      <c r="Z30" s="626">
        <v>7.5</v>
      </c>
      <c r="AA30" s="626"/>
      <c r="AB30" s="626"/>
      <c r="AC30" s="626"/>
      <c r="AD30" s="627" t="s">
        <v>121</v>
      </c>
      <c r="AE30" s="627"/>
      <c r="AF30" s="627"/>
      <c r="AG30" s="627"/>
      <c r="AH30" s="627"/>
      <c r="AI30" s="627"/>
      <c r="AJ30" s="627"/>
      <c r="AK30" s="627"/>
      <c r="AL30" s="628" t="s">
        <v>121</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270555</v>
      </c>
      <c r="CS30" s="624"/>
      <c r="CT30" s="624"/>
      <c r="CU30" s="624"/>
      <c r="CV30" s="624"/>
      <c r="CW30" s="624"/>
      <c r="CX30" s="624"/>
      <c r="CY30" s="625"/>
      <c r="CZ30" s="628">
        <v>4.7</v>
      </c>
      <c r="DA30" s="653"/>
      <c r="DB30" s="653"/>
      <c r="DC30" s="658"/>
      <c r="DD30" s="632">
        <v>270555</v>
      </c>
      <c r="DE30" s="624"/>
      <c r="DF30" s="624"/>
      <c r="DG30" s="624"/>
      <c r="DH30" s="624"/>
      <c r="DI30" s="624"/>
      <c r="DJ30" s="624"/>
      <c r="DK30" s="625"/>
      <c r="DL30" s="632">
        <v>270555</v>
      </c>
      <c r="DM30" s="624"/>
      <c r="DN30" s="624"/>
      <c r="DO30" s="624"/>
      <c r="DP30" s="624"/>
      <c r="DQ30" s="624"/>
      <c r="DR30" s="624"/>
      <c r="DS30" s="624"/>
      <c r="DT30" s="624"/>
      <c r="DU30" s="624"/>
      <c r="DV30" s="625"/>
      <c r="DW30" s="628">
        <v>8.1999999999999993</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98.9</v>
      </c>
      <c r="BH31" s="667"/>
      <c r="BI31" s="667"/>
      <c r="BJ31" s="667"/>
      <c r="BK31" s="667"/>
      <c r="BL31" s="667"/>
      <c r="BM31" s="618">
        <v>97.4</v>
      </c>
      <c r="BN31" s="667"/>
      <c r="BO31" s="667"/>
      <c r="BP31" s="667"/>
      <c r="BQ31" s="668"/>
      <c r="BR31" s="670">
        <v>99.2</v>
      </c>
      <c r="BS31" s="667"/>
      <c r="BT31" s="667"/>
      <c r="BU31" s="667"/>
      <c r="BV31" s="667"/>
      <c r="BW31" s="667"/>
      <c r="BX31" s="618">
        <v>97.8</v>
      </c>
      <c r="BY31" s="667"/>
      <c r="BZ31" s="667"/>
      <c r="CA31" s="667"/>
      <c r="CB31" s="668"/>
      <c r="CD31" s="663"/>
      <c r="CE31" s="664"/>
      <c r="CF31" s="620" t="s">
        <v>301</v>
      </c>
      <c r="CG31" s="621"/>
      <c r="CH31" s="621"/>
      <c r="CI31" s="621"/>
      <c r="CJ31" s="621"/>
      <c r="CK31" s="621"/>
      <c r="CL31" s="621"/>
      <c r="CM31" s="621"/>
      <c r="CN31" s="621"/>
      <c r="CO31" s="621"/>
      <c r="CP31" s="621"/>
      <c r="CQ31" s="622"/>
      <c r="CR31" s="623">
        <v>8973</v>
      </c>
      <c r="CS31" s="656"/>
      <c r="CT31" s="656"/>
      <c r="CU31" s="656"/>
      <c r="CV31" s="656"/>
      <c r="CW31" s="656"/>
      <c r="CX31" s="656"/>
      <c r="CY31" s="657"/>
      <c r="CZ31" s="628">
        <v>0.2</v>
      </c>
      <c r="DA31" s="653"/>
      <c r="DB31" s="653"/>
      <c r="DC31" s="658"/>
      <c r="DD31" s="632">
        <v>8973</v>
      </c>
      <c r="DE31" s="656"/>
      <c r="DF31" s="656"/>
      <c r="DG31" s="656"/>
      <c r="DH31" s="656"/>
      <c r="DI31" s="656"/>
      <c r="DJ31" s="656"/>
      <c r="DK31" s="657"/>
      <c r="DL31" s="632">
        <v>8973</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382054</v>
      </c>
      <c r="S32" s="624"/>
      <c r="T32" s="624"/>
      <c r="U32" s="624"/>
      <c r="V32" s="624"/>
      <c r="W32" s="624"/>
      <c r="X32" s="624"/>
      <c r="Y32" s="625"/>
      <c r="Z32" s="626">
        <v>6.2</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303</v>
      </c>
      <c r="AX32" s="620" t="s">
        <v>304</v>
      </c>
      <c r="AY32" s="621"/>
      <c r="AZ32" s="621"/>
      <c r="BA32" s="621"/>
      <c r="BB32" s="621"/>
      <c r="BC32" s="621"/>
      <c r="BD32" s="621"/>
      <c r="BE32" s="621"/>
      <c r="BF32" s="622"/>
      <c r="BG32" s="680">
        <v>98.1</v>
      </c>
      <c r="BH32" s="656"/>
      <c r="BI32" s="656"/>
      <c r="BJ32" s="656"/>
      <c r="BK32" s="656"/>
      <c r="BL32" s="656"/>
      <c r="BM32" s="629">
        <v>96.1</v>
      </c>
      <c r="BN32" s="656"/>
      <c r="BO32" s="656"/>
      <c r="BP32" s="656"/>
      <c r="BQ32" s="669"/>
      <c r="BR32" s="680">
        <v>99</v>
      </c>
      <c r="BS32" s="656"/>
      <c r="BT32" s="656"/>
      <c r="BU32" s="656"/>
      <c r="BV32" s="656"/>
      <c r="BW32" s="656"/>
      <c r="BX32" s="629">
        <v>97.4</v>
      </c>
      <c r="BY32" s="656"/>
      <c r="BZ32" s="656"/>
      <c r="CA32" s="656"/>
      <c r="CB32" s="669"/>
      <c r="CD32" s="665"/>
      <c r="CE32" s="666"/>
      <c r="CF32" s="620" t="s">
        <v>305</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45888</v>
      </c>
      <c r="S33" s="624"/>
      <c r="T33" s="624"/>
      <c r="U33" s="624"/>
      <c r="V33" s="624"/>
      <c r="W33" s="624"/>
      <c r="X33" s="624"/>
      <c r="Y33" s="625"/>
      <c r="Z33" s="626">
        <v>0.7</v>
      </c>
      <c r="AA33" s="626"/>
      <c r="AB33" s="626"/>
      <c r="AC33" s="626"/>
      <c r="AD33" s="627">
        <v>39271</v>
      </c>
      <c r="AE33" s="627"/>
      <c r="AF33" s="627"/>
      <c r="AG33" s="627"/>
      <c r="AH33" s="627"/>
      <c r="AI33" s="627"/>
      <c r="AJ33" s="627"/>
      <c r="AK33" s="627"/>
      <c r="AL33" s="628">
        <v>1.2</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99.3</v>
      </c>
      <c r="BH33" s="682"/>
      <c r="BI33" s="682"/>
      <c r="BJ33" s="682"/>
      <c r="BK33" s="682"/>
      <c r="BL33" s="682"/>
      <c r="BM33" s="683">
        <v>98</v>
      </c>
      <c r="BN33" s="682"/>
      <c r="BO33" s="682"/>
      <c r="BP33" s="682"/>
      <c r="BQ33" s="684"/>
      <c r="BR33" s="681">
        <v>99.3</v>
      </c>
      <c r="BS33" s="682"/>
      <c r="BT33" s="682"/>
      <c r="BU33" s="682"/>
      <c r="BV33" s="682"/>
      <c r="BW33" s="682"/>
      <c r="BX33" s="683">
        <v>97.9</v>
      </c>
      <c r="BY33" s="682"/>
      <c r="BZ33" s="682"/>
      <c r="CA33" s="682"/>
      <c r="CB33" s="684"/>
      <c r="CD33" s="620" t="s">
        <v>308</v>
      </c>
      <c r="CE33" s="621"/>
      <c r="CF33" s="621"/>
      <c r="CG33" s="621"/>
      <c r="CH33" s="621"/>
      <c r="CI33" s="621"/>
      <c r="CJ33" s="621"/>
      <c r="CK33" s="621"/>
      <c r="CL33" s="621"/>
      <c r="CM33" s="621"/>
      <c r="CN33" s="621"/>
      <c r="CO33" s="621"/>
      <c r="CP33" s="621"/>
      <c r="CQ33" s="622"/>
      <c r="CR33" s="623">
        <v>3273630</v>
      </c>
      <c r="CS33" s="656"/>
      <c r="CT33" s="656"/>
      <c r="CU33" s="656"/>
      <c r="CV33" s="656"/>
      <c r="CW33" s="656"/>
      <c r="CX33" s="656"/>
      <c r="CY33" s="657"/>
      <c r="CZ33" s="628">
        <v>57.5</v>
      </c>
      <c r="DA33" s="653"/>
      <c r="DB33" s="653"/>
      <c r="DC33" s="658"/>
      <c r="DD33" s="632">
        <v>1703109</v>
      </c>
      <c r="DE33" s="656"/>
      <c r="DF33" s="656"/>
      <c r="DG33" s="656"/>
      <c r="DH33" s="656"/>
      <c r="DI33" s="656"/>
      <c r="DJ33" s="656"/>
      <c r="DK33" s="657"/>
      <c r="DL33" s="632">
        <v>1520344</v>
      </c>
      <c r="DM33" s="656"/>
      <c r="DN33" s="656"/>
      <c r="DO33" s="656"/>
      <c r="DP33" s="656"/>
      <c r="DQ33" s="656"/>
      <c r="DR33" s="656"/>
      <c r="DS33" s="656"/>
      <c r="DT33" s="656"/>
      <c r="DU33" s="656"/>
      <c r="DV33" s="657"/>
      <c r="DW33" s="628">
        <v>46.1</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553887</v>
      </c>
      <c r="S34" s="624"/>
      <c r="T34" s="624"/>
      <c r="U34" s="624"/>
      <c r="V34" s="624"/>
      <c r="W34" s="624"/>
      <c r="X34" s="624"/>
      <c r="Y34" s="625"/>
      <c r="Z34" s="626">
        <v>9</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828749</v>
      </c>
      <c r="CS34" s="624"/>
      <c r="CT34" s="624"/>
      <c r="CU34" s="624"/>
      <c r="CV34" s="624"/>
      <c r="CW34" s="624"/>
      <c r="CX34" s="624"/>
      <c r="CY34" s="625"/>
      <c r="CZ34" s="628">
        <v>14.5</v>
      </c>
      <c r="DA34" s="653"/>
      <c r="DB34" s="653"/>
      <c r="DC34" s="658"/>
      <c r="DD34" s="632">
        <v>467005</v>
      </c>
      <c r="DE34" s="624"/>
      <c r="DF34" s="624"/>
      <c r="DG34" s="624"/>
      <c r="DH34" s="624"/>
      <c r="DI34" s="624"/>
      <c r="DJ34" s="624"/>
      <c r="DK34" s="625"/>
      <c r="DL34" s="632">
        <v>422216</v>
      </c>
      <c r="DM34" s="624"/>
      <c r="DN34" s="624"/>
      <c r="DO34" s="624"/>
      <c r="DP34" s="624"/>
      <c r="DQ34" s="624"/>
      <c r="DR34" s="624"/>
      <c r="DS34" s="624"/>
      <c r="DT34" s="624"/>
      <c r="DU34" s="624"/>
      <c r="DV34" s="625"/>
      <c r="DW34" s="628">
        <v>12.8</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874297</v>
      </c>
      <c r="S35" s="624"/>
      <c r="T35" s="624"/>
      <c r="U35" s="624"/>
      <c r="V35" s="624"/>
      <c r="W35" s="624"/>
      <c r="X35" s="624"/>
      <c r="Y35" s="625"/>
      <c r="Z35" s="626">
        <v>14.2</v>
      </c>
      <c r="AA35" s="626"/>
      <c r="AB35" s="626"/>
      <c r="AC35" s="626"/>
      <c r="AD35" s="627" t="s">
        <v>121</v>
      </c>
      <c r="AE35" s="627"/>
      <c r="AF35" s="627"/>
      <c r="AG35" s="627"/>
      <c r="AH35" s="627"/>
      <c r="AI35" s="627"/>
      <c r="AJ35" s="627"/>
      <c r="AK35" s="627"/>
      <c r="AL35" s="628" t="s">
        <v>121</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187957</v>
      </c>
      <c r="CS35" s="656"/>
      <c r="CT35" s="656"/>
      <c r="CU35" s="656"/>
      <c r="CV35" s="656"/>
      <c r="CW35" s="656"/>
      <c r="CX35" s="656"/>
      <c r="CY35" s="657"/>
      <c r="CZ35" s="628">
        <v>3.3</v>
      </c>
      <c r="DA35" s="653"/>
      <c r="DB35" s="653"/>
      <c r="DC35" s="658"/>
      <c r="DD35" s="632">
        <v>187562</v>
      </c>
      <c r="DE35" s="656"/>
      <c r="DF35" s="656"/>
      <c r="DG35" s="656"/>
      <c r="DH35" s="656"/>
      <c r="DI35" s="656"/>
      <c r="DJ35" s="656"/>
      <c r="DK35" s="657"/>
      <c r="DL35" s="632">
        <v>187562</v>
      </c>
      <c r="DM35" s="656"/>
      <c r="DN35" s="656"/>
      <c r="DO35" s="656"/>
      <c r="DP35" s="656"/>
      <c r="DQ35" s="656"/>
      <c r="DR35" s="656"/>
      <c r="DS35" s="656"/>
      <c r="DT35" s="656"/>
      <c r="DU35" s="656"/>
      <c r="DV35" s="657"/>
      <c r="DW35" s="628">
        <v>5.7</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216500</v>
      </c>
      <c r="S36" s="624"/>
      <c r="T36" s="624"/>
      <c r="U36" s="624"/>
      <c r="V36" s="624"/>
      <c r="W36" s="624"/>
      <c r="X36" s="624"/>
      <c r="Y36" s="625"/>
      <c r="Z36" s="626">
        <v>3.5</v>
      </c>
      <c r="AA36" s="626"/>
      <c r="AB36" s="626"/>
      <c r="AC36" s="626"/>
      <c r="AD36" s="627" t="s">
        <v>121</v>
      </c>
      <c r="AE36" s="627"/>
      <c r="AF36" s="627"/>
      <c r="AG36" s="627"/>
      <c r="AH36" s="627"/>
      <c r="AI36" s="627"/>
      <c r="AJ36" s="627"/>
      <c r="AK36" s="627"/>
      <c r="AL36" s="628" t="s">
        <v>121</v>
      </c>
      <c r="AM36" s="629"/>
      <c r="AN36" s="629"/>
      <c r="AO36" s="630"/>
      <c r="AP36" s="210"/>
      <c r="AQ36" s="689" t="s">
        <v>316</v>
      </c>
      <c r="AR36" s="690"/>
      <c r="AS36" s="690"/>
      <c r="AT36" s="690"/>
      <c r="AU36" s="690"/>
      <c r="AV36" s="690"/>
      <c r="AW36" s="690"/>
      <c r="AX36" s="690"/>
      <c r="AY36" s="691"/>
      <c r="AZ36" s="612">
        <v>597254</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85449</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1021595</v>
      </c>
      <c r="CS36" s="624"/>
      <c r="CT36" s="624"/>
      <c r="CU36" s="624"/>
      <c r="CV36" s="624"/>
      <c r="CW36" s="624"/>
      <c r="CX36" s="624"/>
      <c r="CY36" s="625"/>
      <c r="CZ36" s="628">
        <v>17.899999999999999</v>
      </c>
      <c r="DA36" s="653"/>
      <c r="DB36" s="653"/>
      <c r="DC36" s="658"/>
      <c r="DD36" s="632">
        <v>730932</v>
      </c>
      <c r="DE36" s="624"/>
      <c r="DF36" s="624"/>
      <c r="DG36" s="624"/>
      <c r="DH36" s="624"/>
      <c r="DI36" s="624"/>
      <c r="DJ36" s="624"/>
      <c r="DK36" s="625"/>
      <c r="DL36" s="632">
        <v>623936</v>
      </c>
      <c r="DM36" s="624"/>
      <c r="DN36" s="624"/>
      <c r="DO36" s="624"/>
      <c r="DP36" s="624"/>
      <c r="DQ36" s="624"/>
      <c r="DR36" s="624"/>
      <c r="DS36" s="624"/>
      <c r="DT36" s="624"/>
      <c r="DU36" s="624"/>
      <c r="DV36" s="625"/>
      <c r="DW36" s="628">
        <v>18.899999999999999</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128111</v>
      </c>
      <c r="S37" s="624"/>
      <c r="T37" s="624"/>
      <c r="U37" s="624"/>
      <c r="V37" s="624"/>
      <c r="W37" s="624"/>
      <c r="X37" s="624"/>
      <c r="Y37" s="625"/>
      <c r="Z37" s="626">
        <v>2.1</v>
      </c>
      <c r="AA37" s="626"/>
      <c r="AB37" s="626"/>
      <c r="AC37" s="626"/>
      <c r="AD37" s="627" t="s">
        <v>121</v>
      </c>
      <c r="AE37" s="627"/>
      <c r="AF37" s="627"/>
      <c r="AG37" s="627"/>
      <c r="AH37" s="627"/>
      <c r="AI37" s="627"/>
      <c r="AJ37" s="627"/>
      <c r="AK37" s="627"/>
      <c r="AL37" s="628" t="s">
        <v>121</v>
      </c>
      <c r="AM37" s="629"/>
      <c r="AN37" s="629"/>
      <c r="AO37" s="630"/>
      <c r="AQ37" s="686" t="s">
        <v>320</v>
      </c>
      <c r="AR37" s="687"/>
      <c r="AS37" s="687"/>
      <c r="AT37" s="687"/>
      <c r="AU37" s="687"/>
      <c r="AV37" s="687"/>
      <c r="AW37" s="687"/>
      <c r="AX37" s="687"/>
      <c r="AY37" s="688"/>
      <c r="AZ37" s="623">
        <v>179267</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83069</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275980</v>
      </c>
      <c r="CS37" s="656"/>
      <c r="CT37" s="656"/>
      <c r="CU37" s="656"/>
      <c r="CV37" s="656"/>
      <c r="CW37" s="656"/>
      <c r="CX37" s="656"/>
      <c r="CY37" s="657"/>
      <c r="CZ37" s="628">
        <v>4.8</v>
      </c>
      <c r="DA37" s="653"/>
      <c r="DB37" s="653"/>
      <c r="DC37" s="658"/>
      <c r="DD37" s="632">
        <v>275980</v>
      </c>
      <c r="DE37" s="656"/>
      <c r="DF37" s="656"/>
      <c r="DG37" s="656"/>
      <c r="DH37" s="656"/>
      <c r="DI37" s="656"/>
      <c r="DJ37" s="656"/>
      <c r="DK37" s="657"/>
      <c r="DL37" s="632">
        <v>247922</v>
      </c>
      <c r="DM37" s="656"/>
      <c r="DN37" s="656"/>
      <c r="DO37" s="656"/>
      <c r="DP37" s="656"/>
      <c r="DQ37" s="656"/>
      <c r="DR37" s="656"/>
      <c r="DS37" s="656"/>
      <c r="DT37" s="656"/>
      <c r="DU37" s="656"/>
      <c r="DV37" s="657"/>
      <c r="DW37" s="628">
        <v>7.5</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86011</v>
      </c>
      <c r="S38" s="624"/>
      <c r="T38" s="624"/>
      <c r="U38" s="624"/>
      <c r="V38" s="624"/>
      <c r="W38" s="624"/>
      <c r="X38" s="624"/>
      <c r="Y38" s="625"/>
      <c r="Z38" s="626">
        <v>1.4</v>
      </c>
      <c r="AA38" s="626"/>
      <c r="AB38" s="626"/>
      <c r="AC38" s="626"/>
      <c r="AD38" s="627" t="s">
        <v>121</v>
      </c>
      <c r="AE38" s="627"/>
      <c r="AF38" s="627"/>
      <c r="AG38" s="627"/>
      <c r="AH38" s="627"/>
      <c r="AI38" s="627"/>
      <c r="AJ38" s="627"/>
      <c r="AK38" s="627"/>
      <c r="AL38" s="628" t="s">
        <v>121</v>
      </c>
      <c r="AM38" s="629"/>
      <c r="AN38" s="629"/>
      <c r="AO38" s="630"/>
      <c r="AQ38" s="686" t="s">
        <v>324</v>
      </c>
      <c r="AR38" s="687"/>
      <c r="AS38" s="687"/>
      <c r="AT38" s="687"/>
      <c r="AU38" s="687"/>
      <c r="AV38" s="687"/>
      <c r="AW38" s="687"/>
      <c r="AX38" s="687"/>
      <c r="AY38" s="688"/>
      <c r="AZ38" s="623">
        <v>63320</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1464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354667</v>
      </c>
      <c r="CS38" s="624"/>
      <c r="CT38" s="624"/>
      <c r="CU38" s="624"/>
      <c r="CV38" s="624"/>
      <c r="CW38" s="624"/>
      <c r="CX38" s="624"/>
      <c r="CY38" s="625"/>
      <c r="CZ38" s="628">
        <v>6.2</v>
      </c>
      <c r="DA38" s="653"/>
      <c r="DB38" s="653"/>
      <c r="DC38" s="658"/>
      <c r="DD38" s="632">
        <v>291677</v>
      </c>
      <c r="DE38" s="624"/>
      <c r="DF38" s="624"/>
      <c r="DG38" s="624"/>
      <c r="DH38" s="624"/>
      <c r="DI38" s="624"/>
      <c r="DJ38" s="624"/>
      <c r="DK38" s="625"/>
      <c r="DL38" s="632">
        <v>286630</v>
      </c>
      <c r="DM38" s="624"/>
      <c r="DN38" s="624"/>
      <c r="DO38" s="624"/>
      <c r="DP38" s="624"/>
      <c r="DQ38" s="624"/>
      <c r="DR38" s="624"/>
      <c r="DS38" s="624"/>
      <c r="DT38" s="624"/>
      <c r="DU38" s="624"/>
      <c r="DV38" s="625"/>
      <c r="DW38" s="628">
        <v>8.6999999999999993</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328</v>
      </c>
      <c r="AR39" s="687"/>
      <c r="AS39" s="687"/>
      <c r="AT39" s="687"/>
      <c r="AU39" s="687"/>
      <c r="AV39" s="687"/>
      <c r="AW39" s="687"/>
      <c r="AX39" s="687"/>
      <c r="AY39" s="688"/>
      <c r="AZ39" s="623" t="s">
        <v>121</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2628</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880662</v>
      </c>
      <c r="CS39" s="656"/>
      <c r="CT39" s="656"/>
      <c r="CU39" s="656"/>
      <c r="CV39" s="656"/>
      <c r="CW39" s="656"/>
      <c r="CX39" s="656"/>
      <c r="CY39" s="657"/>
      <c r="CZ39" s="628">
        <v>15.5</v>
      </c>
      <c r="DA39" s="653"/>
      <c r="DB39" s="653"/>
      <c r="DC39" s="658"/>
      <c r="DD39" s="632">
        <v>25933</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v>9711</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332</v>
      </c>
      <c r="AR40" s="687"/>
      <c r="AS40" s="687"/>
      <c r="AT40" s="687"/>
      <c r="AU40" s="687"/>
      <c r="AV40" s="687"/>
      <c r="AW40" s="687"/>
      <c r="AX40" s="687"/>
      <c r="AY40" s="688"/>
      <c r="AZ40" s="623" t="s">
        <v>121</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145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121</v>
      </c>
      <c r="CS40" s="624"/>
      <c r="CT40" s="624"/>
      <c r="CU40" s="624"/>
      <c r="CV40" s="624"/>
      <c r="CW40" s="624"/>
      <c r="CX40" s="624"/>
      <c r="CY40" s="625"/>
      <c r="CZ40" s="628" t="s">
        <v>121</v>
      </c>
      <c r="DA40" s="653"/>
      <c r="DB40" s="653"/>
      <c r="DC40" s="658"/>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6152874</v>
      </c>
      <c r="S41" s="696"/>
      <c r="T41" s="696"/>
      <c r="U41" s="696"/>
      <c r="V41" s="696"/>
      <c r="W41" s="696"/>
      <c r="X41" s="696"/>
      <c r="Y41" s="700"/>
      <c r="Z41" s="701">
        <v>100</v>
      </c>
      <c r="AA41" s="701"/>
      <c r="AB41" s="701"/>
      <c r="AC41" s="701"/>
      <c r="AD41" s="702">
        <v>3287738</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88446</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t="s">
        <v>121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3"/>
      <c r="DB41" s="653"/>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266221</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287</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639858</v>
      </c>
      <c r="CS42" s="656"/>
      <c r="CT42" s="656"/>
      <c r="CU42" s="656"/>
      <c r="CV42" s="656"/>
      <c r="CW42" s="656"/>
      <c r="CX42" s="656"/>
      <c r="CY42" s="657"/>
      <c r="CZ42" s="628">
        <v>11.2</v>
      </c>
      <c r="DA42" s="653"/>
      <c r="DB42" s="653"/>
      <c r="DC42" s="658"/>
      <c r="DD42" s="632">
        <v>271661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14417</v>
      </c>
      <c r="CS43" s="656"/>
      <c r="CT43" s="656"/>
      <c r="CU43" s="656"/>
      <c r="CV43" s="656"/>
      <c r="CW43" s="656"/>
      <c r="CX43" s="656"/>
      <c r="CY43" s="657"/>
      <c r="CZ43" s="628">
        <v>0.3</v>
      </c>
      <c r="DA43" s="653"/>
      <c r="DB43" s="653"/>
      <c r="DC43" s="658"/>
      <c r="DD43" s="632">
        <v>14417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639848</v>
      </c>
      <c r="CS44" s="624"/>
      <c r="CT44" s="624"/>
      <c r="CU44" s="624"/>
      <c r="CV44" s="624"/>
      <c r="CW44" s="624"/>
      <c r="CX44" s="624"/>
      <c r="CY44" s="625"/>
      <c r="CZ44" s="628">
        <v>11.2</v>
      </c>
      <c r="DA44" s="629"/>
      <c r="DB44" s="629"/>
      <c r="DC44" s="635"/>
      <c r="DD44" s="632">
        <v>271651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24599</v>
      </c>
      <c r="CS45" s="656"/>
      <c r="CT45" s="656"/>
      <c r="CU45" s="656"/>
      <c r="CV45" s="656"/>
      <c r="CW45" s="656"/>
      <c r="CX45" s="656"/>
      <c r="CY45" s="657"/>
      <c r="CZ45" s="628">
        <v>0.4</v>
      </c>
      <c r="DA45" s="653"/>
      <c r="DB45" s="653"/>
      <c r="DC45" s="658"/>
      <c r="DD45" s="632" t="s">
        <v>121</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349</v>
      </c>
      <c r="CG46" s="621"/>
      <c r="CH46" s="621"/>
      <c r="CI46" s="621"/>
      <c r="CJ46" s="621"/>
      <c r="CK46" s="621"/>
      <c r="CL46" s="621"/>
      <c r="CM46" s="621"/>
      <c r="CN46" s="621"/>
      <c r="CO46" s="621"/>
      <c r="CP46" s="621"/>
      <c r="CQ46" s="622"/>
      <c r="CR46" s="623">
        <v>479004</v>
      </c>
      <c r="CS46" s="624"/>
      <c r="CT46" s="624"/>
      <c r="CU46" s="624"/>
      <c r="CV46" s="624"/>
      <c r="CW46" s="624"/>
      <c r="CX46" s="624"/>
      <c r="CY46" s="625"/>
      <c r="CZ46" s="628">
        <v>8.4</v>
      </c>
      <c r="DA46" s="629"/>
      <c r="DB46" s="629"/>
      <c r="DC46" s="635"/>
      <c r="DD46" s="632">
        <v>237806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350</v>
      </c>
      <c r="CG47" s="621"/>
      <c r="CH47" s="621"/>
      <c r="CI47" s="621"/>
      <c r="CJ47" s="621"/>
      <c r="CK47" s="621"/>
      <c r="CL47" s="621"/>
      <c r="CM47" s="621"/>
      <c r="CN47" s="621"/>
      <c r="CO47" s="621"/>
      <c r="CP47" s="621"/>
      <c r="CQ47" s="622"/>
      <c r="CR47" s="623">
        <v>10</v>
      </c>
      <c r="CS47" s="656"/>
      <c r="CT47" s="656"/>
      <c r="CU47" s="656"/>
      <c r="CV47" s="656"/>
      <c r="CW47" s="656"/>
      <c r="CX47" s="656"/>
      <c r="CY47" s="657"/>
      <c r="CZ47" s="628">
        <v>0</v>
      </c>
      <c r="DA47" s="653"/>
      <c r="DB47" s="653"/>
      <c r="DC47" s="658"/>
      <c r="DD47" s="632">
        <v>10</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351</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5696112</v>
      </c>
      <c r="CS49" s="682"/>
      <c r="CT49" s="682"/>
      <c r="CU49" s="682"/>
      <c r="CV49" s="682"/>
      <c r="CW49" s="682"/>
      <c r="CX49" s="682"/>
      <c r="CY49" s="711"/>
      <c r="CZ49" s="703">
        <v>100</v>
      </c>
      <c r="DA49" s="712"/>
      <c r="DB49" s="712"/>
      <c r="DC49" s="713"/>
      <c r="DD49" s="714">
        <v>3351885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4+BH+NRPbPdT13V+pAcBwNG6OKtviwC2Uldb++xbvJnZi5yGpJXakjJOWGCKBYr4GLjOsGN9qskZMpKiU6w4Mg==" saltValue="SLzpBRdF9xOrBIl4ITjXR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6159</v>
      </c>
      <c r="R7" s="753"/>
      <c r="S7" s="753"/>
      <c r="T7" s="753"/>
      <c r="U7" s="753"/>
      <c r="V7" s="753">
        <v>5702</v>
      </c>
      <c r="W7" s="753"/>
      <c r="X7" s="753"/>
      <c r="Y7" s="753"/>
      <c r="Z7" s="753"/>
      <c r="AA7" s="753">
        <v>457</v>
      </c>
      <c r="AB7" s="753"/>
      <c r="AC7" s="753"/>
      <c r="AD7" s="753"/>
      <c r="AE7" s="754"/>
      <c r="AF7" s="755">
        <v>372</v>
      </c>
      <c r="AG7" s="756"/>
      <c r="AH7" s="756"/>
      <c r="AI7" s="756"/>
      <c r="AJ7" s="757"/>
      <c r="AK7" s="758">
        <v>861</v>
      </c>
      <c r="AL7" s="759"/>
      <c r="AM7" s="759"/>
      <c r="AN7" s="759"/>
      <c r="AO7" s="759"/>
      <c r="AP7" s="759">
        <v>2759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t="s">
        <v>547</v>
      </c>
      <c r="CI7" s="744"/>
      <c r="CJ7" s="744"/>
      <c r="CK7" s="744"/>
      <c r="CL7" s="745"/>
      <c r="CM7" s="743">
        <v>15</v>
      </c>
      <c r="CN7" s="744"/>
      <c r="CO7" s="744"/>
      <c r="CP7" s="744"/>
      <c r="CQ7" s="745"/>
      <c r="CR7" s="743">
        <v>5</v>
      </c>
      <c r="CS7" s="744"/>
      <c r="CT7" s="744"/>
      <c r="CU7" s="744"/>
      <c r="CV7" s="745"/>
      <c r="CW7" s="743" t="s">
        <v>547</v>
      </c>
      <c r="CX7" s="744"/>
      <c r="CY7" s="744"/>
      <c r="CZ7" s="744"/>
      <c r="DA7" s="745"/>
      <c r="DB7" s="743" t="s">
        <v>547</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556</v>
      </c>
      <c r="BT8" s="774"/>
      <c r="BU8" s="774"/>
      <c r="BV8" s="774"/>
      <c r="BW8" s="774"/>
      <c r="BX8" s="774"/>
      <c r="BY8" s="774"/>
      <c r="BZ8" s="774"/>
      <c r="CA8" s="774"/>
      <c r="CB8" s="774"/>
      <c r="CC8" s="774"/>
      <c r="CD8" s="774"/>
      <c r="CE8" s="774"/>
      <c r="CF8" s="774"/>
      <c r="CG8" s="775"/>
      <c r="CH8" s="776">
        <v>14</v>
      </c>
      <c r="CI8" s="777"/>
      <c r="CJ8" s="777"/>
      <c r="CK8" s="777"/>
      <c r="CL8" s="778"/>
      <c r="CM8" s="776">
        <v>58</v>
      </c>
      <c r="CN8" s="777"/>
      <c r="CO8" s="777"/>
      <c r="CP8" s="777"/>
      <c r="CQ8" s="778"/>
      <c r="CR8" s="776">
        <v>9</v>
      </c>
      <c r="CS8" s="777"/>
      <c r="CT8" s="777"/>
      <c r="CU8" s="777"/>
      <c r="CV8" s="778"/>
      <c r="CW8" s="776" t="s">
        <v>547</v>
      </c>
      <c r="CX8" s="777"/>
      <c r="CY8" s="777"/>
      <c r="CZ8" s="777"/>
      <c r="DA8" s="778"/>
      <c r="DB8" s="776" t="s">
        <v>547</v>
      </c>
      <c r="DC8" s="777"/>
      <c r="DD8" s="777"/>
      <c r="DE8" s="777"/>
      <c r="DF8" s="778"/>
      <c r="DG8" s="776" t="s">
        <v>547</v>
      </c>
      <c r="DH8" s="777"/>
      <c r="DI8" s="777"/>
      <c r="DJ8" s="777"/>
      <c r="DK8" s="778"/>
      <c r="DL8" s="776" t="s">
        <v>547</v>
      </c>
      <c r="DM8" s="777"/>
      <c r="DN8" s="777"/>
      <c r="DO8" s="777"/>
      <c r="DP8" s="778"/>
      <c r="DQ8" s="776" t="s">
        <v>547</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6159</v>
      </c>
      <c r="R23" s="793"/>
      <c r="S23" s="793"/>
      <c r="T23" s="793"/>
      <c r="U23" s="793"/>
      <c r="V23" s="793">
        <v>5702</v>
      </c>
      <c r="W23" s="793"/>
      <c r="X23" s="793"/>
      <c r="Y23" s="793"/>
      <c r="Z23" s="793"/>
      <c r="AA23" s="793">
        <v>457</v>
      </c>
      <c r="AB23" s="793"/>
      <c r="AC23" s="793"/>
      <c r="AD23" s="793"/>
      <c r="AE23" s="794"/>
      <c r="AF23" s="795">
        <v>372</v>
      </c>
      <c r="AG23" s="793"/>
      <c r="AH23" s="793"/>
      <c r="AI23" s="793"/>
      <c r="AJ23" s="796"/>
      <c r="AK23" s="797"/>
      <c r="AL23" s="798"/>
      <c r="AM23" s="798"/>
      <c r="AN23" s="798"/>
      <c r="AO23" s="798"/>
      <c r="AP23" s="793">
        <v>2759</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1355</v>
      </c>
      <c r="R28" s="823"/>
      <c r="S28" s="823"/>
      <c r="T28" s="823"/>
      <c r="U28" s="823"/>
      <c r="V28" s="823">
        <v>1269</v>
      </c>
      <c r="W28" s="823"/>
      <c r="X28" s="823"/>
      <c r="Y28" s="823"/>
      <c r="Z28" s="823"/>
      <c r="AA28" s="823">
        <v>85</v>
      </c>
      <c r="AB28" s="823"/>
      <c r="AC28" s="823"/>
      <c r="AD28" s="823"/>
      <c r="AE28" s="824"/>
      <c r="AF28" s="825">
        <v>85</v>
      </c>
      <c r="AG28" s="823"/>
      <c r="AH28" s="823"/>
      <c r="AI28" s="823"/>
      <c r="AJ28" s="826"/>
      <c r="AK28" s="827">
        <v>73</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833</v>
      </c>
      <c r="R29" s="784"/>
      <c r="S29" s="784"/>
      <c r="T29" s="784"/>
      <c r="U29" s="784"/>
      <c r="V29" s="784">
        <v>785</v>
      </c>
      <c r="W29" s="784"/>
      <c r="X29" s="784"/>
      <c r="Y29" s="784"/>
      <c r="Z29" s="784"/>
      <c r="AA29" s="784">
        <v>48</v>
      </c>
      <c r="AB29" s="784"/>
      <c r="AC29" s="784"/>
      <c r="AD29" s="784"/>
      <c r="AE29" s="785"/>
      <c r="AF29" s="786">
        <v>48</v>
      </c>
      <c r="AG29" s="787"/>
      <c r="AH29" s="787"/>
      <c r="AI29" s="787"/>
      <c r="AJ29" s="788"/>
      <c r="AK29" s="834">
        <v>117</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112</v>
      </c>
      <c r="R30" s="784"/>
      <c r="S30" s="784"/>
      <c r="T30" s="784"/>
      <c r="U30" s="784"/>
      <c r="V30" s="784">
        <v>110</v>
      </c>
      <c r="W30" s="784"/>
      <c r="X30" s="784"/>
      <c r="Y30" s="784"/>
      <c r="Z30" s="784"/>
      <c r="AA30" s="784">
        <v>3</v>
      </c>
      <c r="AB30" s="784"/>
      <c r="AC30" s="784"/>
      <c r="AD30" s="784"/>
      <c r="AE30" s="785"/>
      <c r="AF30" s="786">
        <v>3</v>
      </c>
      <c r="AG30" s="787"/>
      <c r="AH30" s="787"/>
      <c r="AI30" s="787"/>
      <c r="AJ30" s="788"/>
      <c r="AK30" s="834">
        <v>29</v>
      </c>
      <c r="AL30" s="830"/>
      <c r="AM30" s="830"/>
      <c r="AN30" s="830"/>
      <c r="AO30" s="830"/>
      <c r="AP30" s="830" t="s">
        <v>547</v>
      </c>
      <c r="AQ30" s="830"/>
      <c r="AR30" s="830"/>
      <c r="AS30" s="830"/>
      <c r="AT30" s="830"/>
      <c r="AU30" s="830" t="s">
        <v>547</v>
      </c>
      <c r="AV30" s="830"/>
      <c r="AW30" s="830"/>
      <c r="AX30" s="830"/>
      <c r="AY30" s="830"/>
      <c r="AZ30" s="831" t="s">
        <v>547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173</v>
      </c>
      <c r="R31" s="784"/>
      <c r="S31" s="784"/>
      <c r="T31" s="784"/>
      <c r="U31" s="784"/>
      <c r="V31" s="784">
        <v>143</v>
      </c>
      <c r="W31" s="784"/>
      <c r="X31" s="784"/>
      <c r="Y31" s="784"/>
      <c r="Z31" s="784"/>
      <c r="AA31" s="784">
        <v>30</v>
      </c>
      <c r="AB31" s="784"/>
      <c r="AC31" s="784"/>
      <c r="AD31" s="784"/>
      <c r="AE31" s="785"/>
      <c r="AF31" s="786">
        <v>32</v>
      </c>
      <c r="AG31" s="787"/>
      <c r="AH31" s="787"/>
      <c r="AI31" s="787"/>
      <c r="AJ31" s="788"/>
      <c r="AK31" s="834">
        <v>63</v>
      </c>
      <c r="AL31" s="830"/>
      <c r="AM31" s="830"/>
      <c r="AN31" s="830"/>
      <c r="AO31" s="830"/>
      <c r="AP31" s="830">
        <v>242</v>
      </c>
      <c r="AQ31" s="830"/>
      <c r="AR31" s="830"/>
      <c r="AS31" s="830"/>
      <c r="AT31" s="830"/>
      <c r="AU31" s="830">
        <v>162</v>
      </c>
      <c r="AV31" s="830"/>
      <c r="AW31" s="830"/>
      <c r="AX31" s="830"/>
      <c r="AY31" s="830"/>
      <c r="AZ31" s="831" t="s">
        <v>547</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287</v>
      </c>
      <c r="R32" s="784"/>
      <c r="S32" s="784"/>
      <c r="T32" s="784"/>
      <c r="U32" s="784"/>
      <c r="V32" s="784">
        <v>243</v>
      </c>
      <c r="W32" s="784"/>
      <c r="X32" s="784"/>
      <c r="Y32" s="784"/>
      <c r="Z32" s="784"/>
      <c r="AA32" s="784">
        <v>44</v>
      </c>
      <c r="AB32" s="784"/>
      <c r="AC32" s="784"/>
      <c r="AD32" s="784"/>
      <c r="AE32" s="785"/>
      <c r="AF32" s="786">
        <v>25</v>
      </c>
      <c r="AG32" s="787"/>
      <c r="AH32" s="787"/>
      <c r="AI32" s="787"/>
      <c r="AJ32" s="788"/>
      <c r="AK32" s="834">
        <v>179</v>
      </c>
      <c r="AL32" s="830"/>
      <c r="AM32" s="830"/>
      <c r="AN32" s="830"/>
      <c r="AO32" s="830"/>
      <c r="AP32" s="830">
        <v>917</v>
      </c>
      <c r="AQ32" s="830"/>
      <c r="AR32" s="830"/>
      <c r="AS32" s="830"/>
      <c r="AT32" s="830"/>
      <c r="AU32" s="830">
        <v>867</v>
      </c>
      <c r="AV32" s="830"/>
      <c r="AW32" s="830"/>
      <c r="AX32" s="830"/>
      <c r="AY32" s="830"/>
      <c r="AZ32" s="831" t="s">
        <v>547</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194</v>
      </c>
      <c r="AG63" s="844"/>
      <c r="AH63" s="844"/>
      <c r="AI63" s="844"/>
      <c r="AJ63" s="845"/>
      <c r="AK63" s="846"/>
      <c r="AL63" s="841"/>
      <c r="AM63" s="841"/>
      <c r="AN63" s="841"/>
      <c r="AO63" s="841"/>
      <c r="AP63" s="844">
        <v>1159</v>
      </c>
      <c r="AQ63" s="844"/>
      <c r="AR63" s="844"/>
      <c r="AS63" s="844"/>
      <c r="AT63" s="844"/>
      <c r="AU63" s="844">
        <v>1029</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548</v>
      </c>
      <c r="C68" s="870"/>
      <c r="D68" s="870"/>
      <c r="E68" s="870"/>
      <c r="F68" s="870"/>
      <c r="G68" s="870"/>
      <c r="H68" s="870"/>
      <c r="I68" s="870"/>
      <c r="J68" s="870"/>
      <c r="K68" s="870"/>
      <c r="L68" s="870"/>
      <c r="M68" s="870"/>
      <c r="N68" s="870"/>
      <c r="O68" s="870"/>
      <c r="P68" s="871"/>
      <c r="Q68" s="872">
        <v>103</v>
      </c>
      <c r="R68" s="866"/>
      <c r="S68" s="866"/>
      <c r="T68" s="866"/>
      <c r="U68" s="866"/>
      <c r="V68" s="866">
        <v>91</v>
      </c>
      <c r="W68" s="866"/>
      <c r="X68" s="866"/>
      <c r="Y68" s="866"/>
      <c r="Z68" s="866"/>
      <c r="AA68" s="866">
        <v>11</v>
      </c>
      <c r="AB68" s="866"/>
      <c r="AC68" s="866"/>
      <c r="AD68" s="866"/>
      <c r="AE68" s="866"/>
      <c r="AF68" s="866">
        <v>11</v>
      </c>
      <c r="AG68" s="866"/>
      <c r="AH68" s="866"/>
      <c r="AI68" s="866"/>
      <c r="AJ68" s="866"/>
      <c r="AK68" s="866" t="s">
        <v>547</v>
      </c>
      <c r="AL68" s="866"/>
      <c r="AM68" s="866"/>
      <c r="AN68" s="866"/>
      <c r="AO68" s="866"/>
      <c r="AP68" s="866" t="s">
        <v>547</v>
      </c>
      <c r="AQ68" s="866"/>
      <c r="AR68" s="866"/>
      <c r="AS68" s="866"/>
      <c r="AT68" s="866"/>
      <c r="AU68" s="866" t="s">
        <v>547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549</v>
      </c>
      <c r="C69" s="874"/>
      <c r="D69" s="874"/>
      <c r="E69" s="874"/>
      <c r="F69" s="874"/>
      <c r="G69" s="874"/>
      <c r="H69" s="874"/>
      <c r="I69" s="874"/>
      <c r="J69" s="874"/>
      <c r="K69" s="874"/>
      <c r="L69" s="874"/>
      <c r="M69" s="874"/>
      <c r="N69" s="874"/>
      <c r="O69" s="874"/>
      <c r="P69" s="875"/>
      <c r="Q69" s="876">
        <v>276838</v>
      </c>
      <c r="R69" s="830"/>
      <c r="S69" s="830"/>
      <c r="T69" s="830"/>
      <c r="U69" s="830"/>
      <c r="V69" s="830">
        <v>269931</v>
      </c>
      <c r="W69" s="830"/>
      <c r="X69" s="830"/>
      <c r="Y69" s="830"/>
      <c r="Z69" s="830"/>
      <c r="AA69" s="830">
        <v>6907</v>
      </c>
      <c r="AB69" s="830"/>
      <c r="AC69" s="830"/>
      <c r="AD69" s="830"/>
      <c r="AE69" s="830"/>
      <c r="AF69" s="830">
        <v>6907</v>
      </c>
      <c r="AG69" s="830"/>
      <c r="AH69" s="830"/>
      <c r="AI69" s="830"/>
      <c r="AJ69" s="830"/>
      <c r="AK69" s="830">
        <v>2277</v>
      </c>
      <c r="AL69" s="830"/>
      <c r="AM69" s="830"/>
      <c r="AN69" s="830"/>
      <c r="AO69" s="830"/>
      <c r="AP69" s="830" t="s">
        <v>555</v>
      </c>
      <c r="AQ69" s="830"/>
      <c r="AR69" s="830"/>
      <c r="AS69" s="830"/>
      <c r="AT69" s="830"/>
      <c r="AU69" s="830" t="s">
        <v>555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550</v>
      </c>
      <c r="C70" s="874"/>
      <c r="D70" s="874"/>
      <c r="E70" s="874"/>
      <c r="F70" s="874"/>
      <c r="G70" s="874"/>
      <c r="H70" s="874"/>
      <c r="I70" s="874"/>
      <c r="J70" s="874"/>
      <c r="K70" s="874"/>
      <c r="L70" s="874"/>
      <c r="M70" s="874"/>
      <c r="N70" s="874"/>
      <c r="O70" s="874"/>
      <c r="P70" s="875"/>
      <c r="Q70" s="876">
        <v>227</v>
      </c>
      <c r="R70" s="830"/>
      <c r="S70" s="830"/>
      <c r="T70" s="830"/>
      <c r="U70" s="830"/>
      <c r="V70" s="830">
        <v>199</v>
      </c>
      <c r="W70" s="830"/>
      <c r="X70" s="830"/>
      <c r="Y70" s="830"/>
      <c r="Z70" s="830"/>
      <c r="AA70" s="830">
        <v>28</v>
      </c>
      <c r="AB70" s="830"/>
      <c r="AC70" s="830"/>
      <c r="AD70" s="830"/>
      <c r="AE70" s="830"/>
      <c r="AF70" s="830">
        <v>28</v>
      </c>
      <c r="AG70" s="830"/>
      <c r="AH70" s="830"/>
      <c r="AI70" s="830"/>
      <c r="AJ70" s="830"/>
      <c r="AK70" s="830">
        <v>75</v>
      </c>
      <c r="AL70" s="830"/>
      <c r="AM70" s="830"/>
      <c r="AN70" s="830"/>
      <c r="AO70" s="830"/>
      <c r="AP70" s="830" t="s">
        <v>555</v>
      </c>
      <c r="AQ70" s="830"/>
      <c r="AR70" s="830"/>
      <c r="AS70" s="830"/>
      <c r="AT70" s="830"/>
      <c r="AU70" s="830" t="s">
        <v>555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551</v>
      </c>
      <c r="C71" s="874"/>
      <c r="D71" s="874"/>
      <c r="E71" s="874"/>
      <c r="F71" s="874"/>
      <c r="G71" s="874"/>
      <c r="H71" s="874"/>
      <c r="I71" s="874"/>
      <c r="J71" s="874"/>
      <c r="K71" s="874"/>
      <c r="L71" s="874"/>
      <c r="M71" s="874"/>
      <c r="N71" s="874"/>
      <c r="O71" s="874"/>
      <c r="P71" s="875"/>
      <c r="Q71" s="876">
        <v>4539</v>
      </c>
      <c r="R71" s="830"/>
      <c r="S71" s="830"/>
      <c r="T71" s="830"/>
      <c r="U71" s="830"/>
      <c r="V71" s="830">
        <v>4239</v>
      </c>
      <c r="W71" s="830"/>
      <c r="X71" s="830"/>
      <c r="Y71" s="830"/>
      <c r="Z71" s="830"/>
      <c r="AA71" s="830">
        <v>300</v>
      </c>
      <c r="AB71" s="830"/>
      <c r="AC71" s="830"/>
      <c r="AD71" s="830"/>
      <c r="AE71" s="830"/>
      <c r="AF71" s="830">
        <v>300</v>
      </c>
      <c r="AG71" s="830"/>
      <c r="AH71" s="830"/>
      <c r="AI71" s="830"/>
      <c r="AJ71" s="830"/>
      <c r="AK71" s="830" t="s">
        <v>555</v>
      </c>
      <c r="AL71" s="830"/>
      <c r="AM71" s="830"/>
      <c r="AN71" s="830"/>
      <c r="AO71" s="830"/>
      <c r="AP71" s="830" t="s">
        <v>555</v>
      </c>
      <c r="AQ71" s="830"/>
      <c r="AR71" s="830"/>
      <c r="AS71" s="830"/>
      <c r="AT71" s="830"/>
      <c r="AU71" s="830" t="s">
        <v>555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552</v>
      </c>
      <c r="C72" s="874"/>
      <c r="D72" s="874"/>
      <c r="E72" s="874"/>
      <c r="F72" s="874"/>
      <c r="G72" s="874"/>
      <c r="H72" s="874"/>
      <c r="I72" s="874"/>
      <c r="J72" s="874"/>
      <c r="K72" s="874"/>
      <c r="L72" s="874"/>
      <c r="M72" s="874"/>
      <c r="N72" s="874"/>
      <c r="O72" s="874"/>
      <c r="P72" s="875"/>
      <c r="Q72" s="876">
        <v>625</v>
      </c>
      <c r="R72" s="830"/>
      <c r="S72" s="830"/>
      <c r="T72" s="830"/>
      <c r="U72" s="830"/>
      <c r="V72" s="830">
        <v>590</v>
      </c>
      <c r="W72" s="830"/>
      <c r="X72" s="830"/>
      <c r="Y72" s="830"/>
      <c r="Z72" s="830"/>
      <c r="AA72" s="830">
        <v>35</v>
      </c>
      <c r="AB72" s="830"/>
      <c r="AC72" s="830"/>
      <c r="AD72" s="830"/>
      <c r="AE72" s="830"/>
      <c r="AF72" s="830">
        <v>35</v>
      </c>
      <c r="AG72" s="830"/>
      <c r="AH72" s="830"/>
      <c r="AI72" s="830"/>
      <c r="AJ72" s="830"/>
      <c r="AK72" s="830">
        <v>40</v>
      </c>
      <c r="AL72" s="830"/>
      <c r="AM72" s="830"/>
      <c r="AN72" s="830"/>
      <c r="AO72" s="830"/>
      <c r="AP72" s="830" t="s">
        <v>555</v>
      </c>
      <c r="AQ72" s="830"/>
      <c r="AR72" s="830"/>
      <c r="AS72" s="830"/>
      <c r="AT72" s="830"/>
      <c r="AU72" s="830" t="s">
        <v>555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553</v>
      </c>
      <c r="C73" s="874"/>
      <c r="D73" s="874"/>
      <c r="E73" s="874"/>
      <c r="F73" s="874"/>
      <c r="G73" s="874"/>
      <c r="H73" s="874"/>
      <c r="I73" s="874"/>
      <c r="J73" s="874"/>
      <c r="K73" s="874"/>
      <c r="L73" s="874"/>
      <c r="M73" s="874"/>
      <c r="N73" s="874"/>
      <c r="O73" s="874"/>
      <c r="P73" s="875"/>
      <c r="Q73" s="876">
        <v>532</v>
      </c>
      <c r="R73" s="830"/>
      <c r="S73" s="830"/>
      <c r="T73" s="830"/>
      <c r="U73" s="830"/>
      <c r="V73" s="830">
        <v>521</v>
      </c>
      <c r="W73" s="830"/>
      <c r="X73" s="830"/>
      <c r="Y73" s="830"/>
      <c r="Z73" s="830"/>
      <c r="AA73" s="830">
        <v>11</v>
      </c>
      <c r="AB73" s="830"/>
      <c r="AC73" s="830"/>
      <c r="AD73" s="830"/>
      <c r="AE73" s="830"/>
      <c r="AF73" s="830">
        <v>11</v>
      </c>
      <c r="AG73" s="830"/>
      <c r="AH73" s="830"/>
      <c r="AI73" s="830"/>
      <c r="AJ73" s="830"/>
      <c r="AK73" s="830" t="s">
        <v>555</v>
      </c>
      <c r="AL73" s="830"/>
      <c r="AM73" s="830"/>
      <c r="AN73" s="830"/>
      <c r="AO73" s="830"/>
      <c r="AP73" s="830">
        <v>68</v>
      </c>
      <c r="AQ73" s="830"/>
      <c r="AR73" s="830"/>
      <c r="AS73" s="830"/>
      <c r="AT73" s="830"/>
      <c r="AU73" s="830" t="s">
        <v>555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554</v>
      </c>
      <c r="C74" s="874"/>
      <c r="D74" s="874"/>
      <c r="E74" s="874"/>
      <c r="F74" s="874"/>
      <c r="G74" s="874"/>
      <c r="H74" s="874"/>
      <c r="I74" s="874"/>
      <c r="J74" s="874"/>
      <c r="K74" s="874"/>
      <c r="L74" s="874"/>
      <c r="M74" s="874"/>
      <c r="N74" s="874"/>
      <c r="O74" s="874"/>
      <c r="P74" s="875"/>
      <c r="Q74" s="876">
        <v>2427</v>
      </c>
      <c r="R74" s="830"/>
      <c r="S74" s="830"/>
      <c r="T74" s="830"/>
      <c r="U74" s="830"/>
      <c r="V74" s="830">
        <v>2399</v>
      </c>
      <c r="W74" s="830"/>
      <c r="X74" s="830"/>
      <c r="Y74" s="830"/>
      <c r="Z74" s="830"/>
      <c r="AA74" s="830">
        <v>27</v>
      </c>
      <c r="AB74" s="830"/>
      <c r="AC74" s="830"/>
      <c r="AD74" s="830"/>
      <c r="AE74" s="830"/>
      <c r="AF74" s="830">
        <v>27</v>
      </c>
      <c r="AG74" s="830"/>
      <c r="AH74" s="830"/>
      <c r="AI74" s="830"/>
      <c r="AJ74" s="830"/>
      <c r="AK74" s="830">
        <v>296</v>
      </c>
      <c r="AL74" s="830"/>
      <c r="AM74" s="830"/>
      <c r="AN74" s="830"/>
      <c r="AO74" s="830"/>
      <c r="AP74" s="830">
        <v>852</v>
      </c>
      <c r="AQ74" s="830"/>
      <c r="AR74" s="830"/>
      <c r="AS74" s="830"/>
      <c r="AT74" s="830"/>
      <c r="AU74" s="830">
        <v>86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265927</v>
      </c>
      <c r="AB110" s="900"/>
      <c r="AC110" s="900"/>
      <c r="AD110" s="900"/>
      <c r="AE110" s="901"/>
      <c r="AF110" s="902">
        <v>272089</v>
      </c>
      <c r="AG110" s="900"/>
      <c r="AH110" s="900"/>
      <c r="AI110" s="900"/>
      <c r="AJ110" s="901"/>
      <c r="AK110" s="902">
        <v>279528</v>
      </c>
      <c r="AL110" s="900"/>
      <c r="AM110" s="900"/>
      <c r="AN110" s="900"/>
      <c r="AO110" s="901"/>
      <c r="AP110" s="903">
        <v>9.4</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3131861</v>
      </c>
      <c r="BR110" s="931"/>
      <c r="BS110" s="931"/>
      <c r="BT110" s="931"/>
      <c r="BU110" s="931"/>
      <c r="BV110" s="931">
        <v>2943930</v>
      </c>
      <c r="BW110" s="931"/>
      <c r="BX110" s="931"/>
      <c r="BY110" s="931"/>
      <c r="BZ110" s="931"/>
      <c r="CA110" s="931">
        <v>2759386</v>
      </c>
      <c r="CB110" s="931"/>
      <c r="CC110" s="931"/>
      <c r="CD110" s="931"/>
      <c r="CE110" s="931"/>
      <c r="CF110" s="944">
        <v>92.6</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1292533</v>
      </c>
      <c r="BR112" s="926"/>
      <c r="BS112" s="926"/>
      <c r="BT112" s="926"/>
      <c r="BU112" s="926"/>
      <c r="BV112" s="926">
        <v>1111060</v>
      </c>
      <c r="BW112" s="926"/>
      <c r="BX112" s="926"/>
      <c r="BY112" s="926"/>
      <c r="BZ112" s="926"/>
      <c r="CA112" s="926">
        <v>1028949</v>
      </c>
      <c r="CB112" s="926"/>
      <c r="CC112" s="926"/>
      <c r="CD112" s="926"/>
      <c r="CE112" s="926"/>
      <c r="CF112" s="920">
        <v>34.5</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215066</v>
      </c>
      <c r="AB113" s="938"/>
      <c r="AC113" s="938"/>
      <c r="AD113" s="938"/>
      <c r="AE113" s="939"/>
      <c r="AF113" s="940">
        <v>219079</v>
      </c>
      <c r="AG113" s="938"/>
      <c r="AH113" s="938"/>
      <c r="AI113" s="938"/>
      <c r="AJ113" s="939"/>
      <c r="AK113" s="940">
        <v>129506</v>
      </c>
      <c r="AL113" s="938"/>
      <c r="AM113" s="938"/>
      <c r="AN113" s="938"/>
      <c r="AO113" s="939"/>
      <c r="AP113" s="941">
        <v>4.3</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97953</v>
      </c>
      <c r="BR113" s="926"/>
      <c r="BS113" s="926"/>
      <c r="BT113" s="926"/>
      <c r="BU113" s="926"/>
      <c r="BV113" s="926">
        <v>86443</v>
      </c>
      <c r="BW113" s="926"/>
      <c r="BX113" s="926"/>
      <c r="BY113" s="926"/>
      <c r="BZ113" s="926"/>
      <c r="CA113" s="926">
        <v>86054</v>
      </c>
      <c r="CB113" s="926"/>
      <c r="CC113" s="926"/>
      <c r="CD113" s="926"/>
      <c r="CE113" s="926"/>
      <c r="CF113" s="920">
        <v>2.9</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12593</v>
      </c>
      <c r="AB114" s="959"/>
      <c r="AC114" s="959"/>
      <c r="AD114" s="959"/>
      <c r="AE114" s="960"/>
      <c r="AF114" s="961">
        <v>11903</v>
      </c>
      <c r="AG114" s="959"/>
      <c r="AH114" s="959"/>
      <c r="AI114" s="959"/>
      <c r="AJ114" s="960"/>
      <c r="AK114" s="961">
        <v>12006</v>
      </c>
      <c r="AL114" s="959"/>
      <c r="AM114" s="959"/>
      <c r="AN114" s="959"/>
      <c r="AO114" s="960"/>
      <c r="AP114" s="962">
        <v>0.4</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655214</v>
      </c>
      <c r="BR114" s="926"/>
      <c r="BS114" s="926"/>
      <c r="BT114" s="926"/>
      <c r="BU114" s="926"/>
      <c r="BV114" s="926">
        <v>527963</v>
      </c>
      <c r="BW114" s="926"/>
      <c r="BX114" s="926"/>
      <c r="BY114" s="926"/>
      <c r="BZ114" s="926"/>
      <c r="CA114" s="926">
        <v>640278</v>
      </c>
      <c r="CB114" s="926"/>
      <c r="CC114" s="926"/>
      <c r="CD114" s="926"/>
      <c r="CE114" s="926"/>
      <c r="CF114" s="920">
        <v>21.5</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493586</v>
      </c>
      <c r="AB117" s="979"/>
      <c r="AC117" s="979"/>
      <c r="AD117" s="979"/>
      <c r="AE117" s="980"/>
      <c r="AF117" s="981">
        <v>503071</v>
      </c>
      <c r="AG117" s="979"/>
      <c r="AH117" s="979"/>
      <c r="AI117" s="979"/>
      <c r="AJ117" s="980"/>
      <c r="AK117" s="981">
        <v>421040</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5177561</v>
      </c>
      <c r="BR119" s="1000"/>
      <c r="BS119" s="1000"/>
      <c r="BT119" s="1000"/>
      <c r="BU119" s="1000"/>
      <c r="BV119" s="1000">
        <v>4669396</v>
      </c>
      <c r="BW119" s="1000"/>
      <c r="BX119" s="1000"/>
      <c r="BY119" s="1000"/>
      <c r="BZ119" s="1000"/>
      <c r="CA119" s="1000">
        <v>4514667</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6481147</v>
      </c>
      <c r="BR120" s="931"/>
      <c r="BS120" s="931"/>
      <c r="BT120" s="931"/>
      <c r="BU120" s="931"/>
      <c r="BV120" s="931">
        <v>7062248</v>
      </c>
      <c r="BW120" s="931"/>
      <c r="BX120" s="931"/>
      <c r="BY120" s="931"/>
      <c r="BZ120" s="931"/>
      <c r="CA120" s="931">
        <v>7376671</v>
      </c>
      <c r="CB120" s="931"/>
      <c r="CC120" s="931"/>
      <c r="CD120" s="931"/>
      <c r="CE120" s="931"/>
      <c r="CF120" s="944">
        <v>247.6</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t="s">
        <v>121</v>
      </c>
      <c r="DM120" s="931"/>
      <c r="DN120" s="931"/>
      <c r="DO120" s="931"/>
      <c r="DP120" s="931"/>
      <c r="DQ120" s="931">
        <v>866799</v>
      </c>
      <c r="DR120" s="931"/>
      <c r="DS120" s="931"/>
      <c r="DT120" s="931"/>
      <c r="DU120" s="931"/>
      <c r="DV120" s="932">
        <v>29.1</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121</v>
      </c>
      <c r="BR121" s="926"/>
      <c r="BS121" s="926"/>
      <c r="BT121" s="926"/>
      <c r="BU121" s="926"/>
      <c r="BV121" s="926" t="s">
        <v>121</v>
      </c>
      <c r="BW121" s="926"/>
      <c r="BX121" s="926"/>
      <c r="BY121" s="926"/>
      <c r="BZ121" s="926"/>
      <c r="CA121" s="926" t="s">
        <v>121</v>
      </c>
      <c r="CB121" s="926"/>
      <c r="CC121" s="926"/>
      <c r="CD121" s="926"/>
      <c r="CE121" s="926"/>
      <c r="CF121" s="920" t="s">
        <v>121</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v>162150</v>
      </c>
      <c r="DR121" s="926"/>
      <c r="DS121" s="926"/>
      <c r="DT121" s="926"/>
      <c r="DU121" s="926"/>
      <c r="DV121" s="927">
        <v>5.4</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3337823</v>
      </c>
      <c r="BR122" s="1000"/>
      <c r="BS122" s="1000"/>
      <c r="BT122" s="1000"/>
      <c r="BU122" s="1000"/>
      <c r="BV122" s="1000">
        <v>3083427</v>
      </c>
      <c r="BW122" s="1000"/>
      <c r="BX122" s="1000"/>
      <c r="BY122" s="1000"/>
      <c r="BZ122" s="1000"/>
      <c r="CA122" s="1000">
        <v>2809954</v>
      </c>
      <c r="CB122" s="1000"/>
      <c r="CC122" s="1000"/>
      <c r="CD122" s="1000"/>
      <c r="CE122" s="1000"/>
      <c r="CF122" s="1017">
        <v>94.3</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3">
        <v>9818970</v>
      </c>
      <c r="BR123" s="1064"/>
      <c r="BS123" s="1064"/>
      <c r="BT123" s="1064"/>
      <c r="BU123" s="1064"/>
      <c r="BV123" s="1064">
        <v>10145675</v>
      </c>
      <c r="BW123" s="1064"/>
      <c r="BX123" s="1064"/>
      <c r="BY123" s="1064"/>
      <c r="BZ123" s="1064"/>
      <c r="CA123" s="1064">
        <v>10186625</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1292533</v>
      </c>
      <c r="DH124" s="986"/>
      <c r="DI124" s="986"/>
      <c r="DJ124" s="986"/>
      <c r="DK124" s="987"/>
      <c r="DL124" s="985">
        <v>1111060</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115</v>
      </c>
      <c r="AB128" s="1046"/>
      <c r="AC128" s="1046"/>
      <c r="AD128" s="1046"/>
      <c r="AE128" s="1047"/>
      <c r="AF128" s="1048">
        <v>115</v>
      </c>
      <c r="AG128" s="1046"/>
      <c r="AH128" s="1046"/>
      <c r="AI128" s="1046"/>
      <c r="AJ128" s="1047"/>
      <c r="AK128" s="1048">
        <v>115</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3215580</v>
      </c>
      <c r="AB129" s="959"/>
      <c r="AC129" s="959"/>
      <c r="AD129" s="959"/>
      <c r="AE129" s="960"/>
      <c r="AF129" s="961">
        <v>3229676</v>
      </c>
      <c r="AG129" s="959"/>
      <c r="AH129" s="959"/>
      <c r="AI129" s="959"/>
      <c r="AJ129" s="960"/>
      <c r="AK129" s="961">
        <v>3280591</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350441</v>
      </c>
      <c r="AB130" s="959"/>
      <c r="AC130" s="959"/>
      <c r="AD130" s="959"/>
      <c r="AE130" s="960"/>
      <c r="AF130" s="961">
        <v>343205</v>
      </c>
      <c r="AG130" s="959"/>
      <c r="AH130" s="959"/>
      <c r="AI130" s="959"/>
      <c r="AJ130" s="960"/>
      <c r="AK130" s="961">
        <v>301778</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4.8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2865139</v>
      </c>
      <c r="AB131" s="986"/>
      <c r="AC131" s="986"/>
      <c r="AD131" s="986"/>
      <c r="AE131" s="987"/>
      <c r="AF131" s="985">
        <v>2886471</v>
      </c>
      <c r="AG131" s="986"/>
      <c r="AH131" s="986"/>
      <c r="AI131" s="986"/>
      <c r="AJ131" s="987"/>
      <c r="AK131" s="985">
        <v>2978813</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4.9920789179999998</v>
      </c>
      <c r="AB132" s="1097"/>
      <c r="AC132" s="1097"/>
      <c r="AD132" s="1097"/>
      <c r="AE132" s="1098"/>
      <c r="AF132" s="1099">
        <v>5.5344744500000003</v>
      </c>
      <c r="AG132" s="1097"/>
      <c r="AH132" s="1097"/>
      <c r="AI132" s="1097"/>
      <c r="AJ132" s="1098"/>
      <c r="AK132" s="1099">
        <v>3.9998146910000001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4.7</v>
      </c>
      <c r="AB133" s="1080"/>
      <c r="AC133" s="1080"/>
      <c r="AD133" s="1080"/>
      <c r="AE133" s="1081"/>
      <c r="AF133" s="1079">
        <v>4.8</v>
      </c>
      <c r="AG133" s="1080"/>
      <c r="AH133" s="1080"/>
      <c r="AI133" s="1080"/>
      <c r="AJ133" s="1081"/>
      <c r="AK133" s="1079">
        <v>4.8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a/nM1xP3FhVfOnZjf0Fts7rSr2aWmYFssKN2Ccw7pPV1CaVb/Puat4X7QQ5BCFdWQTdaOLXuKeFGowsRm9uOQ==" saltValue="4QTXBCdJOemUfcCn4YUr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4nxkAmrrUANsaNdzr89xWuE3OmOU/aNln+nVzBYj6cGUVkZLye7B1OwkFec8jzLI6FBE4FP8iU3H+RyPBUrsOg==" saltValue="yIlDgskQrATg9E+v+diNx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5URGEjX2LN9rjqiHUPy4ucMxUF/D8bp4Ku2oxgoLbLijdgth7XYYWG6jUbwYhFqvZwqyCoIOYmto57jIN8dA==" saltValue="DtQM1QRtuCAsDcvsGw8Fp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868397</v>
      </c>
      <c r="AP9" s="269">
        <v>125165</v>
      </c>
      <c r="AQ9" s="270">
        <v>186275</v>
      </c>
      <c r="AR9" s="271">
        <v>-32.799999999999997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148646</v>
      </c>
      <c r="AP10" s="272">
        <v>21425</v>
      </c>
      <c r="AQ10" s="273">
        <v>28060</v>
      </c>
      <c r="AR10" s="274">
        <v>-23.6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5626</v>
      </c>
      <c r="AP11" s="272">
        <v>811</v>
      </c>
      <c r="AQ11" s="273">
        <v>7123</v>
      </c>
      <c r="AR11" s="274">
        <v>-88.6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57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31096</v>
      </c>
      <c r="AP13" s="272">
        <v>4482</v>
      </c>
      <c r="AQ13" s="273">
        <v>6435</v>
      </c>
      <c r="AR13" s="274">
        <v>-30.3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14417</v>
      </c>
      <c r="AP14" s="272">
        <v>2078</v>
      </c>
      <c r="AQ14" s="273">
        <v>3786</v>
      </c>
      <c r="AR14" s="274">
        <v>-45.1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-67495</v>
      </c>
      <c r="AP15" s="272">
        <v>-9728</v>
      </c>
      <c r="AQ15" s="273">
        <v>-9323</v>
      </c>
      <c r="AR15" s="274">
        <v>4.3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1000687</v>
      </c>
      <c r="AP16" s="272">
        <v>144233</v>
      </c>
      <c r="AQ16" s="273">
        <v>222412</v>
      </c>
      <c r="AR16" s="274">
        <v>-35.200000000000003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12.4</v>
      </c>
      <c r="AP21" s="286">
        <v>17.59</v>
      </c>
      <c r="AQ21" s="287">
        <v>-5.19</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96</v>
      </c>
      <c r="AP22" s="291">
        <v>95.9</v>
      </c>
      <c r="AQ22" s="292">
        <v>0.1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279528</v>
      </c>
      <c r="AP32" s="300">
        <v>40289</v>
      </c>
      <c r="AQ32" s="301">
        <v>124581</v>
      </c>
      <c r="AR32" s="302">
        <v>-67.7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v>76</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163</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129506</v>
      </c>
      <c r="AP35" s="300">
        <v>18666</v>
      </c>
      <c r="AQ35" s="301">
        <v>24428</v>
      </c>
      <c r="AR35" s="302">
        <v>-23.6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12006</v>
      </c>
      <c r="AP36" s="300">
        <v>1730</v>
      </c>
      <c r="AQ36" s="301">
        <v>4294</v>
      </c>
      <c r="AR36" s="302">
        <v>-59.7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487</v>
      </c>
      <c r="AP37" s="300" t="s">
        <v>487</v>
      </c>
      <c r="AQ37" s="301">
        <v>880</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22</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-115</v>
      </c>
      <c r="AP39" s="300">
        <v>-17</v>
      </c>
      <c r="AQ39" s="301">
        <v>-5293</v>
      </c>
      <c r="AR39" s="302">
        <v>-99.7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-301778</v>
      </c>
      <c r="AP40" s="300">
        <v>-43496</v>
      </c>
      <c r="AQ40" s="301">
        <v>-99375</v>
      </c>
      <c r="AR40" s="302">
        <v>-56.2</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119147</v>
      </c>
      <c r="AP41" s="300">
        <v>17173</v>
      </c>
      <c r="AQ41" s="301">
        <v>49775</v>
      </c>
      <c r="AR41" s="302">
        <v>-65.5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650816</v>
      </c>
      <c r="AN51" s="322">
        <v>90567</v>
      </c>
      <c r="AO51" s="323">
        <v>34.6</v>
      </c>
      <c r="AP51" s="324">
        <v>200194</v>
      </c>
      <c r="AQ51" s="325">
        <v>5.2</v>
      </c>
      <c r="AR51" s="326">
        <v>29.4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454294</v>
      </c>
      <c r="AN52" s="330">
        <v>63219</v>
      </c>
      <c r="AO52" s="331">
        <v>28.2</v>
      </c>
      <c r="AP52" s="332">
        <v>106422</v>
      </c>
      <c r="AQ52" s="333">
        <v>20.100000000000001</v>
      </c>
      <c r="AR52" s="334">
        <v>8.1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835758</v>
      </c>
      <c r="AN53" s="322">
        <v>118834</v>
      </c>
      <c r="AO53" s="323">
        <v>31.2</v>
      </c>
      <c r="AP53" s="324">
        <v>196914</v>
      </c>
      <c r="AQ53" s="325">
        <v>-1.6</v>
      </c>
      <c r="AR53" s="326">
        <v>32.799999999999997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768623</v>
      </c>
      <c r="AN54" s="330">
        <v>109288</v>
      </c>
      <c r="AO54" s="331">
        <v>72.900000000000006</v>
      </c>
      <c r="AP54" s="332">
        <v>98966</v>
      </c>
      <c r="AQ54" s="333">
        <v>-7</v>
      </c>
      <c r="AR54" s="334">
        <v>79.900000000000006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1672430</v>
      </c>
      <c r="AN55" s="322">
        <v>238680</v>
      </c>
      <c r="AO55" s="323">
        <v>100.9</v>
      </c>
      <c r="AP55" s="324">
        <v>204757</v>
      </c>
      <c r="AQ55" s="325">
        <v>4</v>
      </c>
      <c r="AR55" s="326">
        <v>96.9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1575416</v>
      </c>
      <c r="AN56" s="330">
        <v>224835</v>
      </c>
      <c r="AO56" s="331">
        <v>105.7</v>
      </c>
      <c r="AP56" s="332">
        <v>106071</v>
      </c>
      <c r="AQ56" s="333">
        <v>7.2</v>
      </c>
      <c r="AR56" s="334">
        <v>98.5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610423</v>
      </c>
      <c r="AN57" s="322">
        <v>87466</v>
      </c>
      <c r="AO57" s="323">
        <v>-63.4</v>
      </c>
      <c r="AP57" s="324">
        <v>194971</v>
      </c>
      <c r="AQ57" s="325">
        <v>-4.8</v>
      </c>
      <c r="AR57" s="326">
        <v>-58.6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520348</v>
      </c>
      <c r="AN58" s="330">
        <v>74559</v>
      </c>
      <c r="AO58" s="331">
        <v>-66.8</v>
      </c>
      <c r="AP58" s="332">
        <v>105966</v>
      </c>
      <c r="AQ58" s="333">
        <v>-0.1</v>
      </c>
      <c r="AR58" s="334">
        <v>-66.7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639848</v>
      </c>
      <c r="AN59" s="322">
        <v>92224</v>
      </c>
      <c r="AO59" s="323">
        <v>5.4</v>
      </c>
      <c r="AP59" s="324">
        <v>224172</v>
      </c>
      <c r="AQ59" s="325">
        <v>15</v>
      </c>
      <c r="AR59" s="326">
        <v>-9.6</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479004</v>
      </c>
      <c r="AN60" s="330">
        <v>69041</v>
      </c>
      <c r="AO60" s="331">
        <v>-7.4</v>
      </c>
      <c r="AP60" s="332">
        <v>117611</v>
      </c>
      <c r="AQ60" s="333">
        <v>11</v>
      </c>
      <c r="AR60" s="334">
        <v>-18.399999999999999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881855</v>
      </c>
      <c r="AN61" s="337">
        <v>125554</v>
      </c>
      <c r="AO61" s="338">
        <v>21.7</v>
      </c>
      <c r="AP61" s="339">
        <v>204202</v>
      </c>
      <c r="AQ61" s="340">
        <v>3.6</v>
      </c>
      <c r="AR61" s="326">
        <v>18.100000000000001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759537</v>
      </c>
      <c r="AN62" s="330">
        <v>108188</v>
      </c>
      <c r="AO62" s="331">
        <v>26.5</v>
      </c>
      <c r="AP62" s="332">
        <v>107007</v>
      </c>
      <c r="AQ62" s="333">
        <v>6.2</v>
      </c>
      <c r="AR62" s="334">
        <v>20.3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vTbfD9gazE+EQc44n/AnH9xwh57r74dV7sYdDozX797hTmXWLpagg8c/VijJLgD2/gWH1Tlj4syy25OY/mmNug==" saltValue="JFJHKgpbCr0c/yWc1yWQ4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8B3CMESDplESjaouYIzDL4SKqnHt+Pqq5IqVZQqTAUZfexJ/YhqmOr/77aUJNqVcTW8nH0zj9ZE++MXLN+nQ0w==" saltValue="uFiQgGKhr0zaHnzWpWOq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VDTGsPR/P/kvBjwt6y34XzwbiVJpxI1+RCeTOz4sgJuyt/NQ/Q7rnyNOOyNd6L+wM879nzVwXSHfj7kSr2CN8Q==" saltValue="dyAHB8cCFFhqaC5tMsZLd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53.03</v>
      </c>
      <c r="G47" s="12">
        <v>58.6</v>
      </c>
      <c r="H47" s="12">
        <v>68.05</v>
      </c>
      <c r="I47" s="12">
        <v>75.94</v>
      </c>
      <c r="J47" s="13">
        <v>82.04</v>
      </c>
    </row>
    <row r="48" spans="2:10" ht="57.75" customHeight="1" x14ac:dyDescent="0.2">
      <c r="B48" s="14"/>
      <c r="C48" s="1141" t="s">
        <v>4</v>
      </c>
      <c r="D48" s="1141"/>
      <c r="E48" s="1142"/>
      <c r="F48" s="15">
        <v>14.42</v>
      </c>
      <c r="G48" s="16">
        <v>14.99</v>
      </c>
      <c r="H48" s="16">
        <v>13.95</v>
      </c>
      <c r="I48" s="16">
        <v>13.17</v>
      </c>
      <c r="J48" s="17">
        <v>11.35</v>
      </c>
    </row>
    <row r="49" spans="2:10" ht="57.75" customHeight="1" thickBot="1" x14ac:dyDescent="0.25">
      <c r="B49" s="18"/>
      <c r="C49" s="1143" t="s">
        <v>5</v>
      </c>
      <c r="D49" s="1143"/>
      <c r="E49" s="1144"/>
      <c r="F49" s="19" t="s">
        <v>530</v>
      </c>
      <c r="G49" s="20">
        <v>2.58</v>
      </c>
      <c r="H49" s="20" t="s">
        <v>531</v>
      </c>
      <c r="I49" s="20" t="s">
        <v>532</v>
      </c>
      <c r="J49" s="21" t="s">
        <v>533</v>
      </c>
    </row>
    <row r="50" spans="2:10" ht="13.2" x14ac:dyDescent="0.2"/>
  </sheetData>
  <sheetProtection algorithmName="SHA-512" hashValue="fdEHDE3dmJvELmoxVVq/6+9iAyCc5dejfqEjGoZafvcL6rw0E9yI5YVj+29yc+b+c9RtpxzrgVRWTAO5mp/Y4Q==" saltValue="Pxv5afkQZs0Jghfdm6bu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86DA73C-1582-41F2-8983-40FDD385E974}">
  <ds:schemaRefs>
    <ds:schemaRef ds:uri="http://schemas.microsoft.com/sharepoint/v3/contenttype/forms"/>
  </ds:schemaRefs>
</ds:datastoreItem>
</file>

<file path=customXml/itemProps2.xml><?xml version="1.0" encoding="utf-8"?>
<ds:datastoreItem xmlns:ds="http://schemas.openxmlformats.org/officeDocument/2006/customXml" ds:itemID="{5BFE8DE1-5315-4086-96E7-63CCC0805C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EEB0A50-9A84-4240-BEE5-964DC1756406}">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2026-03-10T04:50:34Z</cp:lastPrinted>
  <dcterms:created xsi:type="dcterms:W3CDTF">2026-02-23T05:21:58Z</dcterms:created>
  <dcterms:modified xsi:type="dcterms:W3CDTF">2026-03-18T08:50:54Z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