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E6CE421E-2C80-4CFC-BCE8-05F82575325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CO34" i="10"/>
  <c r="CO35" i="10" s="1"/>
  <c r="CO36" i="10" s="1"/>
  <c r="BW34" i="10"/>
  <c r="BW35" i="10" s="1"/>
  <c r="BW36" i="10" s="1"/>
  <c r="BW37" i="10" s="1"/>
  <c r="BW38" i="10" s="1"/>
  <c r="BW39" i="10" s="1"/>
  <c r="BW40"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<sst xmlns="http://schemas.openxmlformats.org/spreadsheetml/2006/main" count="1153" uniqueCount="563">
  <si>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</si>
  <si>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</si>
  <si>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</si>
  <si>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</si>
  <si>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</si>
  <si>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</si>
  <si>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</si>
  <si>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</si>
  <si>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</si>
  <si>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</si>
  <si>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</si>
  <si>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</si>
  <si>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</si>
  <si>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</si>
  <si>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</si>
  <si>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</si>
  <si>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</si>
  <si>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</si>
  <si>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</si>
  <si>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</si>
  <si>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</si>
  <si>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</si>
  <si>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</si>
  <si>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</si>
  <si>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</si>
  <si>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</si>
  <si>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</si>
  <si>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</si>
  <si>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</si>
  <si>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</si>
  <si>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</si>
  <si>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</si>
  <si>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</si>
  <si>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</si>
  <si>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</si>
  <si>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</si>
  <si>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</si>
  <si>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</si>
  <si>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</si>
  <si>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</si>
  <si>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</si>
  <si>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</si>
  <si>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</si>
  <si>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</si>
  <si>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</si>
  <si>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</si>
  <si>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</si>
  <si>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</si>
  <si>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</si>
  <si>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</si>
  <si>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</si>
  <si>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</si>
  <si>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</si>
  <si>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</si>
  <si>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</si>
  <si>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</si>
  <si>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</si>
  <si>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</si>
  <si>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</si>
  <si>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</si>
  <si>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</si>
  <si>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</si>
  <si>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</si>
  <si>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</si>
  <si>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</si>
  <si>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</si>
  <si>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</si>
  <si>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</si>
  <si>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</si>
  <si>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</si>
  <si>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</si>
  <si>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</si>
  <si>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</si>
  <si>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</si>
  <si>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</si>
  <si>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</si>
  <si>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</si>
  <si>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</si>
  <si>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</si>
  <si>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</si>
  <si>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</si>
  <si>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</si>
  <si>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</si>
  <si>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</si>
  <si>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</si>
  <si>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</si>
  <si>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</si>
  <si>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</si>
  <si>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</si>
  <si>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</si>
  <si>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</si>
  <si>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</si>
  <si>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</si>
  <si>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</si>
  <si>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川場村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</si>
  <si>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</si>
  <si>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</si>
  <si>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</si>
  <si>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</si>
  <si>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</si>
  <si>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</si>
  <si>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</si>
  <si>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</si>
  <si>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</si>
  <si>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</si>
  <si>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</si>
  <si>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</si>
  <si>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</si>
  <si>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</si>
  <si>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</si>
  <si>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</si>
  <si>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</si>
  <si>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</si>
  <si>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</si>
  <si>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</si>
  <si>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</si>
  <si>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</si>
  <si>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</si>
  <si>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</si>
  <si>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</si>
  <si>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</si>
  <si>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</si>
  <si>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</si>
  <si>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</si>
  <si>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</si>
  <si>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</si>
  <si>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</si>
  <si>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</si>
  <si>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</si>
  <si>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</si>
  <si>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</si>
  <si>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</si>
  <si>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</si>
  <si>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</si>
  <si>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</si>
  <si>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</si>
  <si>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</si>
  <si>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</si>
  <si>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</si>
  <si>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</si>
  <si>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</si>
  <si>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</si>
  <si>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</si>
  <si>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</si>
  <si>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</si>
  <si>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</si>
  <si>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</si>
  <si>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</si>
  <si>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</si>
  <si>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</si>
  <si>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</si>
  <si>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</si>
  <si>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</si>
  <si>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</si>
  <si>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</si>
  <si>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</si>
  <si>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</si>
  <si>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</si>
  <si>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</si>
  <si>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</si>
  <si>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</si>
  <si>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</si>
  <si>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</si>
  <si>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</si>
  <si>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</si>
  <si>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</si>
  <si>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</si>
  <si>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</si>
  <si>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</si>
  <si>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</si>
  <si>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</si>
  <si>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</si>
  <si>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</si>
  <si>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</si>
  <si>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</si>
  <si>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</si>
  <si>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</si>
  <si>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</si>
  <si>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</si>
  <si>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</si>
  <si>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</si>
  <si>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</si>
  <si>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</si>
  <si>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</si>
  <si>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</si>
  <si>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</si>
  <si>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</si>
  <si>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</si>
  <si>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</si>
  <si>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</si>
  <si>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</si>
  <si>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</si>
  <si>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</si>
  <si>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</si>
  <si>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</si>
  <si>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</si>
  <si>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</si>
  <si>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</si>
  <si>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</si>
  <si>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</si>
  <si>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</si>
  <si>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</si>
  <si>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</si>
  <si>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群馬県川場村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</si>
  <si>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</si>
  <si>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</si>
  <si>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</si>
  <si>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</si>
  <si>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</si>
  <si>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</si>
  <si>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</si>
  <si>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</si>
  <si>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</si>
  <si>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</si>
  <si>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</si>
  <si>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</si>
  <si>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</si>
  <si>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</si>
  <si>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</si>
  <si>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</si>
  <si>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</si>
  <si>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</si>
  <si>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</si>
  <si>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</si>
  <si>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</si>
  <si>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</si>
  <si>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</si>
  <si>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</si>
  <si>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</si>
  <si>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</si>
  <si>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</si>
  <si>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</si>
  <si>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</si>
  <si>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</si>
  <si>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</si>
  <si>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</si>
  <si>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</si>
  <si>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</si>
  <si>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</si>
  <si>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</si>
  <si>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</si>
  <si>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</si>
  <si>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</si>
  <si>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</si>
  <si>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</si>
  <si>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</si>
  <si>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</si>
  <si>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</si>
  <si>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</si>
  <si>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</si>
  <si>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</si>
  <si>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</si>
  <si>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</si>
  <si>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</si>
  <si>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</si>
  <si>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</si>
  <si>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</si>
  <si>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</si>
  <si>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</si>
  <si>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</si>
  <si>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</si>
  <si>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</si>
  <si>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</si>
  <si>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</si>
  <si>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</si>
  <si>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</si>
  <si>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</si>
  <si>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</si>
  <si>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</si>
  <si>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</si>
  <si>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</si>
  <si>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</si>
  <si>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</si>
  <si>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</si>
  <si>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</si>
  <si>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</si>
  <si>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</si>
  <si>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</si>
  <si>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</si>
  <si>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</si>
  <si>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</si>
  <si>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</si>
  <si>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</si>
  <si>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</si>
  <si>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</si>
  <si>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</si>
  <si>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</si>
  <si>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</si>
  <si>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</si>
  <si>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</si>
  <si>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</si>
  <si>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</si>
  <si>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</si>
  <si>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</si>
  <si>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</si>
  <si>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</si>
  <si>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</si>
  <si>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</si>
  <si>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</si>
  <si>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</si>
  <si>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</si>
  <si>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</si>
  <si>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</si>
  <si>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</si>
  <si>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</si>
  <si>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</si>
  <si>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</si>
  <si>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</si>
  <si>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</si>
  <si>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</si>
  <si>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</si>
  <si>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</si>
  <si>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</si>
  <si>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</si>
  <si>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</si>
  <si>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</si>
  <si>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</si>
  <si>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</si>
  <si>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</si>
  <si>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</si>
  <si>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</si>
  <si>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</si>
  <si>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</si>
  <si>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</si>
  <si>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</si>
  <si>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</si>
  <si>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</si>
  <si>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</si>
  <si>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</si>
  <si>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</si>
  <si>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</si>
  <si>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</si>
  <si>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</si>
  <si>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</si>
  <si>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</si>
  <si>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</si>
  <si>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</si>
  <si>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</si>
  <si>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</si>
  <si>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</si>
  <si>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</si>
  <si>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</si>
  <si>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</si>
  <si>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</si>
  <si>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</si>
  <si>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</si>
  <si>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</si>
  <si>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</si>
  <si>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</si>
  <si>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</si>
  <si>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</si>
  <si>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</si>
  <si>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</si>
  <si>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</si>
  <si>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群馬県川場村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</si>
  <si>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</si>
  <si>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</si>
  <si>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</si>
  <si>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</si>
  <si>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</si>
  <si>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</si>
  <si>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</si>
  <si>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</si>
  <si>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</si>
  <si>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</si>
  <si>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</si>
  <si>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</si>
  <si>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</si>
  <si>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</si>
  <si>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</si>
  <si>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</si>
  <si>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</si>
  <si>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</si>
  <si>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</si>
  <si>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</si>
  <si>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</si>
  <si>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</si>
  <si>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</si>
  <si>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</si>
  <si>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</si>
  <si>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</si>
  <si>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</si>
  <si>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</si>
  <si>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</si>
  <si>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</si>
  <si>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</si>
  <si>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</si>
  <si>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</si>
  <si>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</si>
  <si>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</si>
  <si>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</si>
  <si>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川場村簡易水道事業会計</t>
    <phoneticPr fontId="5"/>
  </si>
  <si>
    <t>川場村下水道事業会計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</si>
  <si>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</si>
  <si>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</si>
  <si>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</si>
  <si>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</si>
  <si>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</si>
  <si>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</si>
  <si>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</si>
  <si>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</si>
  <si>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</si>
  <si>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</si>
  <si>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</si>
  <si>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</si>
  <si>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</si>
  <si>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</si>
  <si>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</si>
  <si>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</si>
  <si>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</si>
  <si>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</si>
  <si>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</si>
  <si>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</si>
  <si>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</si>
  <si>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</si>
  <si>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</si>
  <si>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</si>
  <si>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</si>
  <si>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</si>
  <si>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</si>
  <si>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</si>
  <si>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</si>
  <si>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</si>
  <si>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</si>
  <si>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</si>
  <si>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</si>
  <si>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</si>
  <si>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</si>
  <si>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</si>
  <si>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</si>
  <si>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</si>
  <si>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</si>
  <si>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</si>
  <si>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</si>
  <si>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</si>
  <si>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</si>
  <si>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</si>
  <si>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</si>
  <si>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</si>
  <si>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</si>
  <si>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</si>
  <si>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</si>
  <si>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</si>
  <si>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</si>
  <si>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</si>
  <si>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</si>
  <si>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</si>
  <si>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</si>
  <si>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</si>
  <si>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</si>
  <si>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</si>
  <si>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</si>
  <si>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</si>
  <si>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</si>
  <si>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</si>
  <si>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</si>
  <si>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</si>
  <si>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</si>
  <si>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</si>
  <si>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</si>
  <si>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</si>
  <si>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</si>
  <si>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</si>
  <si>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</si>
  <si>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</si>
  <si>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</si>
  <si>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</si>
  <si>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</si>
  <si>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</si>
  <si>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</si>
  <si>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</si>
  <si>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</si>
  <si>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</si>
  <si>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</si>
  <si>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</si>
  <si>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</si>
  <si>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</si>
  <si>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</si>
  <si>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</si>
  <si>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</si>
  <si>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</si>
  <si>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</si>
  <si>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</si>
  <si>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</si>
  <si>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</si>
  <si>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</si>
  <si>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</si>
  <si>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</si>
  <si>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</si>
  <si>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</si>
  <si>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</si>
  <si>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</si>
  <si>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</si>
  <si>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</si>
  <si>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</si>
  <si>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</si>
  <si>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</si>
  <si>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</si>
  <si>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</si>
  <si>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</si>
  <si>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</si>
  <si>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</si>
  <si>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</si>
  <si>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</si>
  <si>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</si>
  <si>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</si>
  <si>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</si>
  <si>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</si>
  <si>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</si>
  <si>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</si>
  <si>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</si>
  <si>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</si>
  <si>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</si>
  <si>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</si>
  <si>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</si>
  <si>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</si>
  <si>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</si>
  <si>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</si>
  <si>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</si>
  <si>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</si>
  <si>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</si>
  <si>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</si>
  <si>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</si>
  <si>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</si>
  <si>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</si>
  <si>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</si>
  <si>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</si>
  <si>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</si>
  <si>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6.91</t>
  </si>
  <si>
    <t>▲ 19.73</t>
  </si>
  <si>
    <t>▲ 10.00</t>
  </si>
  <si>
    <t>一般会計</t>
  </si>
  <si>
    <t>介護保険事業</t>
  </si>
  <si>
    <t>国民健康保険事業</t>
  </si>
  <si>
    <t>川場村簡易水道事業会計</t>
  </si>
  <si>
    <t>川場村下水道事業会計</t>
  </si>
  <si>
    <t>後期高齢者医療事業</t>
  </si>
  <si>
    <t>その他会計（赤字）</t>
  </si>
  <si>
    <t>その他会計（黒字）</t>
  </si>
  <si>
    <t>R02</t>
    <phoneticPr fontId="5"/>
  </si>
  <si>
    <t>R03</t>
    <phoneticPr fontId="5"/>
  </si>
  <si>
    <t>R04</t>
    <phoneticPr fontId="5"/>
  </si>
  <si>
    <t>R05</t>
    <phoneticPr fontId="5"/>
  </si>
  <si>
    <t>R06</t>
    <phoneticPr fontId="5"/>
  </si>
  <si>
    <t>ほたかの里基金</t>
    <rPh sb="4" eb="5">
      <t>サト</t>
    </rPh>
    <rPh sb="5" eb="7">
      <t>キキン</t>
    </rPh>
    <phoneticPr fontId="5"/>
  </si>
  <si>
    <t>友好の森整備基金</t>
    <rPh sb="0" eb="2">
      <t>ユウコウ</t>
    </rPh>
    <rPh sb="3" eb="4">
      <t>モリ</t>
    </rPh>
    <rPh sb="4" eb="6">
      <t>セイビ</t>
    </rPh>
    <rPh sb="6" eb="8">
      <t>キキン</t>
    </rPh>
    <phoneticPr fontId="5"/>
  </si>
  <si>
    <t>後継者育成基金</t>
    <rPh sb="0" eb="3">
      <t>コウケイシャ</t>
    </rPh>
    <rPh sb="3" eb="5">
      <t>イクセイ</t>
    </rPh>
    <rPh sb="5" eb="7">
      <t>キキン</t>
    </rPh>
    <phoneticPr fontId="5"/>
  </si>
  <si>
    <t>環境整備基金</t>
    <rPh sb="0" eb="2">
      <t>カンキョウ</t>
    </rPh>
    <rPh sb="2" eb="4">
      <t>セイビ</t>
    </rPh>
    <rPh sb="4" eb="6">
      <t>キキン</t>
    </rPh>
    <phoneticPr fontId="5"/>
  </si>
  <si>
    <t>ふるさと農村活性化基金</t>
    <rPh sb="4" eb="6">
      <t>ノウソン</t>
    </rPh>
    <rPh sb="6" eb="9">
      <t>カッセイカ</t>
    </rPh>
    <rPh sb="9" eb="11">
      <t>キキン</t>
    </rPh>
    <phoneticPr fontId="5"/>
  </si>
  <si>
    <t>-</t>
    <phoneticPr fontId="2"/>
  </si>
  <si>
    <t>沼田市外二箇村清掃施設組合</t>
  </si>
  <si>
    <t>利根沼田広域市町村圏振興整備組合</t>
  </si>
  <si>
    <t>利根沼田学校組合</t>
  </si>
  <si>
    <t>群馬県市町村会館管理組合</t>
  </si>
  <si>
    <t>群馬県市町村総合事務組合</t>
  </si>
  <si>
    <t>群馬県後期高齢者医療広域連合（一般会計）</t>
  </si>
  <si>
    <t>法適用企業</t>
  </si>
  <si>
    <t>群馬県後期高齢者医療広域連合（後期高齢者医療特別会計）</t>
  </si>
  <si>
    <t>－</t>
  </si>
  <si>
    <t>川場リゾート</t>
  </si>
  <si>
    <t>田園プラザ川場</t>
  </si>
  <si>
    <t>ウッドビレジ川場</t>
  </si>
  <si>
    <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</si>
</sst>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0" fillId="8" borderId="44" xfId="12" applyFont="1" applyFill="1" applyBorder="1" applyAlignment="1" applyProtection="1">
      <alignment horizontal="left" vertical="center" shrinkToFit="1"/>
      <protection locked="0"/>
    </xf>
    <xf numFmtId="0" fontId="0" fillId="8" borderId="18" xfId="12" applyFont="1" applyFill="1" applyBorder="1" applyAlignment="1" applyProtection="1">
      <alignment horizontal="left" vertical="center" shrinkToFit="1"/>
      <protection locked="0"/>
    </xf>
    <xf numFmtId="0" fontId="0"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AB38-4DD6-91AA-713C6F2CD1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190502</c:v>
                </c:pt>
                <c:pt idx="1">
                  <c:v>353384</c:v>
                </c:pt>
                <c:pt idx="2">
                  <c:v>660004</c:v>
                </c:pt>
                <c:pt idx="3">
                  <c:v>819516</c:v>
                </c:pt>
                <c:pt idx="4">
                  <c:v>279979</c:v>
                </c:pt>
              </c:numCache>
            </c:numRef>
          </c:val>
          <c:smooth val="0"/>
          <c:extLst>
            <c:ext xmlns:c16="http://schemas.microsoft.com/office/drawing/2014/chart" uri="{C3380CC4-5D6E-409C-BE32-E72D297353CC}">
              <c16:uniqueId val="{00000001-AB38-4DD6-91AA-713C6F2CD1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13.98</c:v>
                </c:pt>
                <c:pt idx="1">
                  <c:v>13.6</c:v>
                </c:pt>
                <c:pt idx="2">
                  <c:v>24.44</c:v>
                </c:pt>
                <c:pt idx="3">
                  <c:v>20.21</c:v>
                </c:pt>
                <c:pt idx="4">
                  <c:v>16.559999999999999</c:v>
                </c:pt>
              </c:numCache>
            </c:numRef>
          </c:val>
          <c:extLst>
            <c:ext xmlns:c16="http://schemas.microsoft.com/office/drawing/2014/chart" uri="{C3380CC4-5D6E-409C-BE32-E72D297353CC}">
              <c16:uniqueId val="{00000000-D0F7-4A67-9344-8F0A9415E4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35.380000000000003</c:v>
                </c:pt>
                <c:pt idx="1">
                  <c:v>38.49</c:v>
                </c:pt>
                <c:pt idx="2">
                  <c:v>29.68</c:v>
                </c:pt>
                <c:pt idx="3">
                  <c:v>29.59</c:v>
                </c:pt>
                <c:pt idx="4">
                  <c:v>29.78</c:v>
                </c:pt>
              </c:numCache>
            </c:numRef>
          </c:val>
          <c:extLst>
            <c:ext xmlns:c16="http://schemas.microsoft.com/office/drawing/2014/chart" uri="{C3380CC4-5D6E-409C-BE32-E72D297353CC}">
              <c16:uniqueId val="{00000001-D0F7-4A67-9344-8F0A9415E4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2.62</c:v>
                </c:pt>
                <c:pt idx="1">
                  <c:v>0.91</c:v>
                </c:pt>
                <c:pt idx="2">
                  <c:v>-6.91</c:v>
                </c:pt>
                <c:pt idx="3">
                  <c:v>-19.73</c:v>
                </c:pt>
                <c:pt idx="4">
                  <c:v>-10</c:v>
                </c:pt>
              </c:numCache>
            </c:numRef>
          </c:val>
          <c:smooth val="0"/>
          <c:extLst>
            <c:ext xmlns:c16="http://schemas.microsoft.com/office/drawing/2014/chart" uri="{C3380CC4-5D6E-409C-BE32-E72D297353CC}">
              <c16:uniqueId val="{00000002-D0F7-4A67-9344-8F0A9415E4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0.17</c:v>
                </c:pt>
                <c:pt idx="2">
                  <c:v>#N/A</c:v>
                </c:pt>
                <c:pt idx="3">
                  <c:v>0.56000000000000005</c:v>
                </c:pt>
                <c:pt idx="4">
                  <c:v>#N/A</c:v>
                </c:pt>
                <c:pt idx="5">
                  <c:v>0.98</c:v>
                </c:pt>
                <c:pt idx="6">
                  <c:v>#N/A</c:v>
                </c:pt>
                <c:pt idx="7">
                  <c:v>0.37</c:v>
                </c:pt>
                <c:pt idx="8">
                  <c:v>0</c:v>
                </c:pt>
                <c:pt idx="9">
                  <c:v>0</c:v>
                </c:pt>
              </c:numCache>
            </c:numRef>
          </c:val>
          <c:extLst>
            <c:ext xmlns:c16="http://schemas.microsoft.com/office/drawing/2014/chart" uri="{C3380CC4-5D6E-409C-BE32-E72D297353CC}">
              <c16:uniqueId val="{00000000-70CE-455C-A85D-2EF5F3F3D2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CE-455C-A85D-2EF5F3F3D2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CE-455C-A85D-2EF5F3F3D25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CE-455C-A85D-2EF5F3F3D25D}"/>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0.19</c:v>
                </c:pt>
                <c:pt idx="4">
                  <c:v>#N/A</c:v>
                </c:pt>
                <c:pt idx="5">
                  <c:v>0.26</c:v>
                </c:pt>
                <c:pt idx="6">
                  <c:v>#N/A</c:v>
                </c:pt>
                <c:pt idx="7">
                  <c:v>0.1</c:v>
                </c:pt>
                <c:pt idx="8">
                  <c:v>#N/A</c:v>
                </c:pt>
                <c:pt idx="9">
                  <c:v>0.09</c:v>
                </c:pt>
              </c:numCache>
            </c:numRef>
          </c:val>
          <c:extLst>
            <c:ext xmlns:c16="http://schemas.microsoft.com/office/drawing/2014/chart" uri="{C3380CC4-5D6E-409C-BE32-E72D297353CC}">
              <c16:uniqueId val="{00000004-70CE-455C-A85D-2EF5F3F3D25D}"/>
            </c:ext>
          </c:extLst>
        </c:ser>
        <c:ser>
          <c:idx val="5"/>
          <c:order val="5"/>
          <c:tx>
            <c:strRef>
              <c:f>データシート!$A$32</c:f>
              <c:strCache>
                <c:ptCount val="1"/>
                <c:pt idx="0">
                  <c:v>川場村下水道事業会計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0.11</c:v>
                </c:pt>
              </c:numCache>
            </c:numRef>
          </c:val>
          <c:extLst>
            <c:ext xmlns:c16="http://schemas.microsoft.com/office/drawing/2014/chart" uri="{C3380CC4-5D6E-409C-BE32-E72D297353CC}">
              <c16:uniqueId val="{00000005-70CE-455C-A85D-2EF5F3F3D25D}"/>
            </c:ext>
          </c:extLst>
        </c:ser>
        <c:ser>
          <c:idx val="6"/>
          <c:order val="6"/>
          <c:tx>
            <c:strRef>
              <c:f>データシート!$A$33</c:f>
              <c:strCache>
                <c:ptCount val="1"/>
                <c:pt idx="0">
                  <c:v>川場村簡易水道事業会計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6-70CE-455C-A85D-2EF5F3F3D25D}"/>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1.59</c:v>
                </c:pt>
                <c:pt idx="2">
                  <c:v>#N/A</c:v>
                </c:pt>
                <c:pt idx="3">
                  <c:v>1.56</c:v>
                </c:pt>
                <c:pt idx="4">
                  <c:v>#N/A</c:v>
                </c:pt>
                <c:pt idx="5">
                  <c:v>1.42</c:v>
                </c:pt>
                <c:pt idx="6">
                  <c:v>#N/A</c:v>
                </c:pt>
                <c:pt idx="7">
                  <c:v>1.61</c:v>
                </c:pt>
                <c:pt idx="8">
                  <c:v>#N/A</c:v>
                </c:pt>
                <c:pt idx="9">
                  <c:v>1.78</c:v>
                </c:pt>
              </c:numCache>
            </c:numRef>
          </c:val>
          <c:extLst>
            <c:ext xmlns:c16="http://schemas.microsoft.com/office/drawing/2014/chart" uri="{C3380CC4-5D6E-409C-BE32-E72D297353CC}">
              <c16:uniqueId val="{00000007-70CE-455C-A85D-2EF5F3F3D25D}"/>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0.7</c:v>
                </c:pt>
                <c:pt idx="2">
                  <c:v>#N/A</c:v>
                </c:pt>
                <c:pt idx="3">
                  <c:v>1.38</c:v>
                </c:pt>
                <c:pt idx="4">
                  <c:v>#N/A</c:v>
                </c:pt>
                <c:pt idx="5">
                  <c:v>2.34</c:v>
                </c:pt>
                <c:pt idx="6">
                  <c:v>#N/A</c:v>
                </c:pt>
                <c:pt idx="7">
                  <c:v>1.71</c:v>
                </c:pt>
                <c:pt idx="8">
                  <c:v>#N/A</c:v>
                </c:pt>
                <c:pt idx="9">
                  <c:v>2</c:v>
                </c:pt>
              </c:numCache>
            </c:numRef>
          </c:val>
          <c:extLst>
            <c:ext xmlns:c16="http://schemas.microsoft.com/office/drawing/2014/chart" uri="{C3380CC4-5D6E-409C-BE32-E72D297353CC}">
              <c16:uniqueId val="{00000008-70CE-455C-A85D-2EF5F3F3D25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13.97</c:v>
                </c:pt>
                <c:pt idx="2">
                  <c:v>#N/A</c:v>
                </c:pt>
                <c:pt idx="3">
                  <c:v>13.59</c:v>
                </c:pt>
                <c:pt idx="4">
                  <c:v>#N/A</c:v>
                </c:pt>
                <c:pt idx="5">
                  <c:v>24.44</c:v>
                </c:pt>
                <c:pt idx="6">
                  <c:v>#N/A</c:v>
                </c:pt>
                <c:pt idx="7">
                  <c:v>20.2</c:v>
                </c:pt>
                <c:pt idx="8">
                  <c:v>#N/A</c:v>
                </c:pt>
                <c:pt idx="9">
                  <c:v>16.55</c:v>
                </c:pt>
              </c:numCache>
            </c:numRef>
          </c:val>
          <c:extLst>
            <c:ext xmlns:c16="http://schemas.microsoft.com/office/drawing/2014/chart" uri="{C3380CC4-5D6E-409C-BE32-E72D297353CC}">
              <c16:uniqueId val="{00000009-70CE-455C-A85D-2EF5F3F3D25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199</c:v>
                </c:pt>
                <c:pt idx="5">
                  <c:v>204</c:v>
                </c:pt>
                <c:pt idx="8">
                  <c:v>205</c:v>
                </c:pt>
                <c:pt idx="11">
                  <c:v>192</c:v>
                </c:pt>
                <c:pt idx="14">
                  <c:v>185</c:v>
                </c:pt>
              </c:numCache>
            </c:numRef>
          </c:val>
          <c:extLst>
            <c:ext xmlns:c16="http://schemas.microsoft.com/office/drawing/2014/chart" uri="{C3380CC4-5D6E-409C-BE32-E72D297353CC}">
              <c16:uniqueId val="{00000000-B0C8-41DE-9242-F8D5E67B4E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C8-41DE-9242-F8D5E67B4E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C8-41DE-9242-F8D5E67B4E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9</c:v>
                </c:pt>
                <c:pt idx="6">
                  <c:v>9</c:v>
                </c:pt>
                <c:pt idx="9">
                  <c:v>9</c:v>
                </c:pt>
                <c:pt idx="12">
                  <c:v>7</c:v>
                </c:pt>
              </c:numCache>
            </c:numRef>
          </c:val>
          <c:extLst>
            <c:ext xmlns:c16="http://schemas.microsoft.com/office/drawing/2014/chart" uri="{C3380CC4-5D6E-409C-BE32-E72D297353CC}">
              <c16:uniqueId val="{00000003-B0C8-41DE-9242-F8D5E67B4E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c:v>
                </c:pt>
                <c:pt idx="3">
                  <c:v>103</c:v>
                </c:pt>
                <c:pt idx="6">
                  <c:v>124</c:v>
                </c:pt>
                <c:pt idx="9">
                  <c:v>122</c:v>
                </c:pt>
                <c:pt idx="12">
                  <c:v>91</c:v>
                </c:pt>
              </c:numCache>
            </c:numRef>
          </c:val>
          <c:extLst>
            <c:ext xmlns:c16="http://schemas.microsoft.com/office/drawing/2014/chart" uri="{C3380CC4-5D6E-409C-BE32-E72D297353CC}">
              <c16:uniqueId val="{00000004-B0C8-41DE-9242-F8D5E67B4E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C8-41DE-9242-F8D5E67B4E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C8-41DE-9242-F8D5E67B4E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219</c:v>
                </c:pt>
                <c:pt idx="3">
                  <c:v>233</c:v>
                </c:pt>
                <c:pt idx="6">
                  <c:v>300</c:v>
                </c:pt>
                <c:pt idx="9">
                  <c:v>376</c:v>
                </c:pt>
                <c:pt idx="12">
                  <c:v>382</c:v>
                </c:pt>
              </c:numCache>
            </c:numRef>
          </c:val>
          <c:extLst>
            <c:ext xmlns:c16="http://schemas.microsoft.com/office/drawing/2014/chart" uri="{C3380CC4-5D6E-409C-BE32-E72D297353CC}">
              <c16:uniqueId val="{00000007-B0C8-41DE-9242-F8D5E67B4E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c:v>
                </c:pt>
                <c:pt idx="2">
                  <c:v>#N/A</c:v>
                </c:pt>
                <c:pt idx="3">
                  <c:v>#N/A</c:v>
                </c:pt>
                <c:pt idx="4">
                  <c:v>141</c:v>
                </c:pt>
                <c:pt idx="5">
                  <c:v>#N/A</c:v>
                </c:pt>
                <c:pt idx="6">
                  <c:v>#N/A</c:v>
                </c:pt>
                <c:pt idx="7">
                  <c:v>228</c:v>
                </c:pt>
                <c:pt idx="8">
                  <c:v>#N/A</c:v>
                </c:pt>
                <c:pt idx="9">
                  <c:v>#N/A</c:v>
                </c:pt>
                <c:pt idx="10">
                  <c:v>315</c:v>
                </c:pt>
                <c:pt idx="11">
                  <c:v>#N/A</c:v>
                </c:pt>
                <c:pt idx="12">
                  <c:v>#N/A</c:v>
                </c:pt>
                <c:pt idx="13">
                  <c:v>295</c:v>
                </c:pt>
                <c:pt idx="14">
                  <c:v>#N/A</c:v>
                </c:pt>
              </c:numCache>
            </c:numRef>
          </c:val>
          <c:smooth val="0"/>
          <c:extLst>
            <c:ext xmlns:c16="http://schemas.microsoft.com/office/drawing/2014/chart" uri="{C3380CC4-5D6E-409C-BE32-E72D297353CC}">
              <c16:uniqueId val="{00000008-B0C8-41DE-9242-F8D5E67B4E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2037</c:v>
                </c:pt>
                <c:pt idx="5">
                  <c:v>2108</c:v>
                </c:pt>
                <c:pt idx="8">
                  <c:v>2116</c:v>
                </c:pt>
                <c:pt idx="11">
                  <c:v>2346</c:v>
                </c:pt>
                <c:pt idx="14">
                  <c:v>2274</c:v>
                </c:pt>
              </c:numCache>
            </c:numRef>
          </c:val>
          <c:extLst>
            <c:ext xmlns:c16="http://schemas.microsoft.com/office/drawing/2014/chart" uri="{C3380CC4-5D6E-409C-BE32-E72D297353CC}">
              <c16:uniqueId val="{00000000-20A1-4927-9E20-D71D8B0C61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0A1-4927-9E20-D71D8B0C61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1403</c:v>
                </c:pt>
                <c:pt idx="5">
                  <c:v>1503</c:v>
                </c:pt>
                <c:pt idx="8">
                  <c:v>1306</c:v>
                </c:pt>
                <c:pt idx="11">
                  <c:v>1174</c:v>
                </c:pt>
                <c:pt idx="14">
                  <c:v>1171</c:v>
                </c:pt>
              </c:numCache>
            </c:numRef>
          </c:val>
          <c:extLst>
            <c:ext xmlns:c16="http://schemas.microsoft.com/office/drawing/2014/chart" uri="{C3380CC4-5D6E-409C-BE32-E72D297353CC}">
              <c16:uniqueId val="{00000002-20A1-4927-9E20-D71D8B0C61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A1-4927-9E20-D71D8B0C61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A1-4927-9E20-D71D8B0C61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5-20A1-4927-9E20-D71D8B0C61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419</c:v>
                </c:pt>
                <c:pt idx="3">
                  <c:v>429</c:v>
                </c:pt>
                <c:pt idx="6">
                  <c:v>439</c:v>
                </c:pt>
                <c:pt idx="9">
                  <c:v>428</c:v>
                </c:pt>
                <c:pt idx="12">
                  <c:v>377</c:v>
                </c:pt>
              </c:numCache>
            </c:numRef>
          </c:val>
          <c:extLst>
            <c:ext xmlns:c16="http://schemas.microsoft.com/office/drawing/2014/chart" uri="{C3380CC4-5D6E-409C-BE32-E72D297353CC}">
              <c16:uniqueId val="{00000006-20A1-4927-9E20-D71D8B0C61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68</c:v>
                </c:pt>
                <c:pt idx="3">
                  <c:v>66</c:v>
                </c:pt>
                <c:pt idx="6">
                  <c:v>58</c:v>
                </c:pt>
                <c:pt idx="9">
                  <c:v>51</c:v>
                </c:pt>
                <c:pt idx="12">
                  <c:v>50</c:v>
                </c:pt>
              </c:numCache>
            </c:numRef>
          </c:val>
          <c:extLst>
            <c:ext xmlns:c16="http://schemas.microsoft.com/office/drawing/2014/chart" uri="{C3380CC4-5D6E-409C-BE32-E72D297353CC}">
              <c16:uniqueId val="{00000007-20A1-4927-9E20-D71D8B0C61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1007</c:v>
                </c:pt>
                <c:pt idx="3">
                  <c:v>869</c:v>
                </c:pt>
                <c:pt idx="6">
                  <c:v>773</c:v>
                </c:pt>
                <c:pt idx="9">
                  <c:v>736</c:v>
                </c:pt>
                <c:pt idx="12">
                  <c:v>645</c:v>
                </c:pt>
              </c:numCache>
            </c:numRef>
          </c:val>
          <c:extLst>
            <c:ext xmlns:c16="http://schemas.microsoft.com/office/drawing/2014/chart" uri="{C3380CC4-5D6E-409C-BE32-E72D297353CC}">
              <c16:uniqueId val="{00000008-20A1-4927-9E20-D71D8B0C61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172</c:v>
                </c:pt>
                <c:pt idx="6">
                  <c:v>172</c:v>
                </c:pt>
                <c:pt idx="9">
                  <c:v>0</c:v>
                </c:pt>
                <c:pt idx="12">
                  <c:v>0</c:v>
                </c:pt>
              </c:numCache>
            </c:numRef>
          </c:val>
          <c:extLst>
            <c:ext xmlns:c16="http://schemas.microsoft.com/office/drawing/2014/chart" uri="{C3380CC4-5D6E-409C-BE32-E72D297353CC}">
              <c16:uniqueId val="{00000009-20A1-4927-9E20-D71D8B0C61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2147</c:v>
                </c:pt>
                <c:pt idx="3">
                  <c:v>2627</c:v>
                </c:pt>
                <c:pt idx="6">
                  <c:v>3556</c:v>
                </c:pt>
                <c:pt idx="9">
                  <c:v>4796</c:v>
                </c:pt>
                <c:pt idx="12">
                  <c:v>4670</c:v>
                </c:pt>
              </c:numCache>
            </c:numRef>
          </c:val>
          <c:extLst>
            <c:ext xmlns:c16="http://schemas.microsoft.com/office/drawing/2014/chart" uri="{C3380CC4-5D6E-409C-BE32-E72D297353CC}">
              <c16:uniqueId val="{0000000A-20A1-4927-9E20-D71D8B0C61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233</c:v>
                </c:pt>
                <c:pt idx="2">
                  <c:v>#N/A</c:v>
                </c:pt>
                <c:pt idx="3">
                  <c:v>#N/A</c:v>
                </c:pt>
                <c:pt idx="4">
                  <c:v>551</c:v>
                </c:pt>
                <c:pt idx="5">
                  <c:v>#N/A</c:v>
                </c:pt>
                <c:pt idx="6">
                  <c:v>#N/A</c:v>
                </c:pt>
                <c:pt idx="7">
                  <c:v>1576</c:v>
                </c:pt>
                <c:pt idx="8">
                  <c:v>#N/A</c:v>
                </c:pt>
                <c:pt idx="9">
                  <c:v>#N/A</c:v>
                </c:pt>
                <c:pt idx="10">
                  <c:v>2491</c:v>
                </c:pt>
                <c:pt idx="11">
                  <c:v>#N/A</c:v>
                </c:pt>
                <c:pt idx="12">
                  <c:v>#N/A</c:v>
                </c:pt>
                <c:pt idx="13">
                  <c:v>2297</c:v>
                </c:pt>
                <c:pt idx="14">
                  <c:v>#N/A</c:v>
                </c:pt>
              </c:numCache>
            </c:numRef>
          </c:val>
          <c:smooth val="0"/>
          <c:extLst>
            <c:ext xmlns:c16="http://schemas.microsoft.com/office/drawing/2014/chart" uri="{C3380CC4-5D6E-409C-BE32-E72D297353CC}">
              <c16:uniqueId val="{0000000B-20A1-4927-9E20-D71D8B0C61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570</c:v>
                </c:pt>
                <c:pt idx="1">
                  <c:v>570</c:v>
                </c:pt>
                <c:pt idx="2">
                  <c:v>595</c:v>
                </c:pt>
              </c:numCache>
            </c:numRef>
          </c:val>
          <c:extLst>
            <c:ext xmlns:c16="http://schemas.microsoft.com/office/drawing/2014/chart" uri="{C3380CC4-5D6E-409C-BE32-E72D297353CC}">
              <c16:uniqueId val="{00000000-FE84-40F0-81E5-698CCA43B3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c:v>
                </c:pt>
                <c:pt idx="1">
                  <c:v>14</c:v>
                </c:pt>
                <c:pt idx="2">
                  <c:v>5</c:v>
                </c:pt>
              </c:numCache>
            </c:numRef>
          </c:val>
          <c:extLst>
            <c:ext xmlns:c16="http://schemas.microsoft.com/office/drawing/2014/chart" uri="{C3380CC4-5D6E-409C-BE32-E72D297353CC}">
              <c16:uniqueId val="{00000001-FE84-40F0-81E5-698CCA43B3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594</c:v>
                </c:pt>
                <c:pt idx="1">
                  <c:v>435</c:v>
                </c:pt>
                <c:pt idx="2">
                  <c:v>429</c:v>
                </c:pt>
              </c:numCache>
            </c:numRef>
          </c:val>
          <c:extLst>
            <c:ext xmlns:c16="http://schemas.microsoft.com/office/drawing/2014/chart" uri="{C3380CC4-5D6E-409C-BE32-E72D297353CC}">
              <c16:uniqueId val="{00000002-FE84-40F0-81E5-698CCA43B3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年度にかけ実施した施設整備事業（川場村新拠点・小中一貫校）により増加しているが、繰上償還や起債発行の計画的な実施により令和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年度をピークに今後は減少傾向となる見込み。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実質公債費比率については今後も高い水準が継続する見込みだが、計画的な繰上償還と新規地方債発行の慎重な検討の実施により公債費の適正な管理に努める。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一般会計等に係る地方債の現在高は、施設整備事業の実施により令和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年度にかけ２倍以上に増大したが、令和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年度は繰上償還（約</a:t>
          </a:r>
          <a:r>
            <a:rPr kumimoji="1" lang="en-US" altLang="ja-JP" sz="1400">
              <a:latin typeface="ＭＳ ゴシック" pitchFamily="49" charset="-128"/>
              <a:ea typeface="ＭＳ ゴシック" pitchFamily="49" charset="-128"/>
            </a:rPr>
            <a:t>133</a:t>
          </a:r>
          <a:r>
            <a:rPr kumimoji="1" lang="ja-JP" altLang="en-US" sz="1400">
              <a:latin typeface="ＭＳ ゴシック" pitchFamily="49" charset="-128"/>
              <a:ea typeface="ＭＳ ゴシック" pitchFamily="49" charset="-128"/>
            </a:rPr>
            <a:t>百万）の実施により減少した。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今後は一部事務組合での施設整備事業が予定されており、将来負担に備えるためにも、継続的な繰上償還と起債管理の徹底により地方債残高の削減に取り組んでいく。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群馬県川場村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百万）、ほたかの里基金（その他特定目的基金）の増（＋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一方で減債基金については繰上償還の財源とするため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大規模な施設整備事業が完了したため、今後は財政調整基金を中心に基金残高の確保に取り組む。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その他特定目的基金のうち残高の最も大きい「ほたかの里基金」はふるさと納税寄附金を原資としており、今後の寄附金額の増減によっては基金残高の維持が難しくなる。自主財源の確保が課題である。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・ほたかの里基金・・・ふるさとの地域振興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・友好の森整備基金・・・森林の保護、保全事業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・後継者育成基金・・・後継者育成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・環境整備基金・・・村の環境整備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・ふるさと農村活性化基金・・・ふるさと農村活性化対策事業の円滑な推進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・ほたかの里基金：ふるさと納税による寄附金を積み立てることとしている。令和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募集サイト拡充等により前年度比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・森林環境譲与税基金：森林環境譲与税を積み立て、同譲与税の使途に沿う事業の財源に充てるため取崩しを行っている。令和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年度に建設した小中一貫校の木材購入費の財源とするため取崩しを行い、残高は約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・ほたかの里基金は地域振興に資する事業への財源とするため今後も取崩しを予定しており、ふるさと納税寄附金は制度改正（令和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月ふるさと納税サイトにおけるポイント還元廃止等）による減少が見込まれるため残高は減少する見込み。引き続き募集方法の工夫等を行うことで積立額の確保に努める。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・森林環境譲与税基金は、毎年交付される森林環境譲与税約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当該年度に活用し余剰金分を積み立てている。近年の建設事業において木材購入費の財源として活用したため残高は低い水準が続いていたが、今後は大規模な建設事業が予定されておらず、残高は増加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小中一貫校整備事業や繰上償還の実施による一般財源確保のため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百万の取崩しを行ったものの、歳計余剰金を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百万積み立て、基金残高は約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人口減少による税収減や物価高騰を受けた歳出増加が見込まれるなか、基金残高の確保は重要課題である。引き続き標準財政規模の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百万）程度の残高を維持できるよう経費削減と歳入確保に取り組む。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百万を取り崩し、条例に基づき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年度の施設事業により増大した公債費への充当財源確保のため、毎年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百万以上の積立てを継続し基金確保に努める。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村税の収納率は高いものの、若者の流出や出生数の減少により、自主財源の確保が今後も難しくなる見通し。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移住定住、関係人口創出施策の継続的な展開、村有地を活用した固定資産税の獲得等に取り組み、財政基盤の強化を図っていく。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年度実施の川場村新拠点整備事業、令和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年度実施の川場村小中一貫校整備事業による公債費の増加や、物価高騰の影響を受けた物件費の増加により令和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年度以降数値が上昇している。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公債費については毎年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億円以上の繰上償還を実施するなどし将来負担の削減に取り組んでいる。物件費については固定費の見直しを行うなど更なる経費削減に取り組んでいく。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064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64</xdr:row>
      <xdr:rowOff>127846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55325"/>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63</xdr:row>
      <xdr:rowOff>53975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69787"/>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56515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6978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117492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[433,690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人件費は給与改定により増加となった（人員数や体制に大きな変動なし）。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物件費は標準準拠システム移行対応業務委託料（＋約</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百万）やふるさと納税事務委託料の増（＋約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百万）があり増加した。また、電子申請システムや</a:t>
          </a:r>
          <a:r>
            <a:rPr kumimoji="1" lang="en-US" altLang="ja-JP" sz="1300">
              <a:latin typeface="ＭＳ Ｐゴシック" panose="020B0600070205080204" pitchFamily="50" charset="-128"/>
              <a:ea typeface="ＭＳ Ｐゴシック" panose="020B0600070205080204" pitchFamily="50" charset="-128"/>
            </a:rPr>
            <a:t>LINE</a:t>
          </a:r>
          <a:r>
            <a:rPr kumimoji="1" lang="ja-JP" altLang="en-US" sz="1300">
              <a:latin typeface="ＭＳ Ｐゴシック" panose="020B0600070205080204" pitchFamily="50" charset="-128"/>
              <a:ea typeface="ＭＳ Ｐゴシック" panose="020B0600070205080204" pitchFamily="50" charset="-128"/>
            </a:rPr>
            <a:t>システム等ＤＸ推進に伴う経費も新たに増加した。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物価高騰の影響に加え、業務のデジタル化に伴うシステム利用料や委託料の増加が今後も想定される。限られた予算のなかで住民サービスに必要な経費を確保するため、引き続き経費削減に努める。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106773</xdr:rowOff>
    </xdr:from>
    <xdr:to>
      <xdr:col>23</xdr:col>
      <xdr:colOff>133350</xdr:colOff>
      <xdr:row>81</xdr:row>
      <xdr:rowOff>154763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4223"/>
          <a:ext cx="838200" cy="4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106048</xdr:rowOff>
    </xdr:from>
    <xdr:to>
      <xdr:col>19</xdr:col>
      <xdr:colOff>133350</xdr:colOff>
      <xdr:row>81</xdr:row>
      <xdr:rowOff>106773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3498"/>
          <a:ext cx="8890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106048</xdr:rowOff>
    </xdr:from>
    <xdr:to>
      <xdr:col>15</xdr:col>
      <xdr:colOff>82550</xdr:colOff>
      <xdr:row>81</xdr:row>
      <xdr:rowOff>127033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93498"/>
          <a:ext cx="8890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78462</xdr:rowOff>
    </xdr:from>
    <xdr:to>
      <xdr:col>11</xdr:col>
      <xdr:colOff>31750</xdr:colOff>
      <xdr:row>81</xdr:row>
      <xdr:rowOff>127033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912"/>
          <a:ext cx="889000" cy="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103963</xdr:rowOff>
    </xdr:from>
    <xdr:to>
      <xdr:col>23</xdr:col>
      <xdr:colOff>184150</xdr:colOff>
      <xdr:row>82</xdr:row>
      <xdr:rowOff>34113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25240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55973</xdr:rowOff>
    </xdr:from>
    <xdr:to>
      <xdr:col>19</xdr:col>
      <xdr:colOff>184150</xdr:colOff>
      <xdr:row>81</xdr:row>
      <xdr:rowOff>157573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167750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2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55248</xdr:rowOff>
    </xdr:from>
    <xdr:to>
      <xdr:col>15</xdr:col>
      <xdr:colOff>133350</xdr:colOff>
      <xdr:row>81</xdr:row>
      <xdr:rowOff>156848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167025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76233</xdr:rowOff>
    </xdr:from>
    <xdr:to>
      <xdr:col>11</xdr:col>
      <xdr:colOff>82550</xdr:colOff>
      <xdr:row>82</xdr:row>
      <xdr:rowOff>6383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6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3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27662</xdr:rowOff>
    </xdr:from>
    <xdr:to>
      <xdr:col>7</xdr:col>
      <xdr:colOff>31750</xdr:colOff>
      <xdr:row>81</xdr:row>
      <xdr:rowOff>129262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139439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高年齢層の給与水準の高い職員が多いものの、退職者数に対して新規職員を採用しているため、今後数値は微減していくと思われる。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今後も数値に注意し適正な運営に努める。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14478</xdr:rowOff>
    </xdr:from>
    <xdr:to>
      <xdr:col>81</xdr:col>
      <xdr:colOff>44450</xdr:colOff>
      <xdr:row>88</xdr:row>
      <xdr:rowOff>33782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0207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33782</xdr:rowOff>
    </xdr:from>
    <xdr:to>
      <xdr:col>77</xdr:col>
      <xdr:colOff>44450</xdr:colOff>
      <xdr:row>88</xdr:row>
      <xdr:rowOff>96520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2138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67563</xdr:rowOff>
    </xdr:from>
    <xdr:to>
      <xdr:col>72</xdr:col>
      <xdr:colOff>203200</xdr:colOff>
      <xdr:row>88</xdr:row>
      <xdr:rowOff>96520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55163"/>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67563</xdr:rowOff>
    </xdr:from>
    <xdr:to>
      <xdr:col>68</xdr:col>
      <xdr:colOff>152400</xdr:colOff>
      <xdr:row>88</xdr:row>
      <xdr:rowOff>67563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55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135128</xdr:rowOff>
    </xdr:from>
    <xdr:to>
      <xdr:col>81</xdr:col>
      <xdr:colOff>95250</xdr:colOff>
      <xdr:row>88</xdr:row>
      <xdr:rowOff>65278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151655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9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154432</xdr:rowOff>
    </xdr:from>
    <xdr:to>
      <xdr:col>77</xdr:col>
      <xdr:colOff>95250</xdr:colOff>
      <xdr:row>88</xdr:row>
      <xdr:rowOff>84582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16763</xdr:rowOff>
    </xdr:from>
    <xdr:to>
      <xdr:col>68</xdr:col>
      <xdr:colOff>203200</xdr:colOff>
      <xdr:row>88</xdr:row>
      <xdr:rowOff>118363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103140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16763</xdr:rowOff>
    </xdr:from>
    <xdr:to>
      <xdr:col>64</xdr:col>
      <xdr:colOff>152400</xdr:colOff>
      <xdr:row>88</xdr:row>
      <xdr:rowOff>118363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103140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平成の大合併において自主自立を選択し、経費の節減を実施するため職員数を抑制してきた。</a:t>
          </a:r>
        </a:p>
        <a:p>
          <a:r>
            <a:rPr kumimoji="1" lang="ja-JP" altLang="en-US" sz="1300">
              <a:latin typeface="ＭＳ Ｐゴシック" panose="020B0600070205080204" pitchFamily="50" charset="-128"/>
              <a:ea typeface="ＭＳ Ｐゴシック" panose="020B0600070205080204" pitchFamily="50" charset="-128"/>
            </a:rPr>
            <a:t>　しかし、近年は業務の多様化等により事務量が増加していることから、一定の職員数を維持している。今後も行財政規模、住民のニーズに見合った水準で職員数を管理していく。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5292</xdr:rowOff>
    </xdr:from>
    <xdr:to>
      <xdr:col>81</xdr:col>
      <xdr:colOff>44450</xdr:colOff>
      <xdr:row>60</xdr:row>
      <xdr:rowOff>14743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92292"/>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5292</xdr:rowOff>
    </xdr:from>
    <xdr:to>
      <xdr:col>77</xdr:col>
      <xdr:colOff>44450</xdr:colOff>
      <xdr:row>60</xdr:row>
      <xdr:rowOff>20976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292292"/>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20976</xdr:rowOff>
    </xdr:from>
    <xdr:to>
      <xdr:col>72</xdr:col>
      <xdr:colOff>203200</xdr:colOff>
      <xdr:row>60</xdr:row>
      <xdr:rowOff>32438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307976"/>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28416</xdr:rowOff>
    </xdr:from>
    <xdr:to>
      <xdr:col>68</xdr:col>
      <xdr:colOff>152400</xdr:colOff>
      <xdr:row>60</xdr:row>
      <xdr:rowOff>32438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154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135393</xdr:rowOff>
    </xdr:from>
    <xdr:to>
      <xdr:col>81</xdr:col>
      <xdr:colOff>95250</xdr:colOff>
      <xdr:row>60</xdr:row>
      <xdr:rowOff>65543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56670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125942</xdr:rowOff>
    </xdr:from>
    <xdr:to>
      <xdr:col>77</xdr:col>
      <xdr:colOff>95250</xdr:colOff>
      <xdr:row>60</xdr:row>
      <xdr:rowOff>56092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66269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141626</xdr:rowOff>
    </xdr:from>
    <xdr:to>
      <xdr:col>73</xdr:col>
      <xdr:colOff>44450</xdr:colOff>
      <xdr:row>60</xdr:row>
      <xdr:rowOff>71776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81953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153088</xdr:rowOff>
    </xdr:from>
    <xdr:to>
      <xdr:col>68</xdr:col>
      <xdr:colOff>203200</xdr:colOff>
      <xdr:row>60</xdr:row>
      <xdr:rowOff>83238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93415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3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149066</xdr:rowOff>
    </xdr:from>
    <xdr:to>
      <xdr:col>64</xdr:col>
      <xdr:colOff>152400</xdr:colOff>
      <xdr:row>60</xdr:row>
      <xdr:rowOff>79216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89393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3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整備事業（川場村新拠点整備・小中一貫校整備）により数値は悪化しており、類似団体と比較しても高水準となっている。継続的な繰上償還の実施と起債発行管理により今後は比率の抑制に努める方針であり、長期的な推計をもとに計画的な事業実施と公債費削減に取り組む。　</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133858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71080"/>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20574</xdr:rowOff>
    </xdr:from>
    <xdr:to>
      <xdr:col>77</xdr:col>
      <xdr:colOff>44450</xdr:colOff>
      <xdr:row>42</xdr:row>
      <xdr:rowOff>170180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2147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119634</xdr:rowOff>
    </xdr:from>
    <xdr:to>
      <xdr:col>72</xdr:col>
      <xdr:colOff>203200</xdr:colOff>
      <xdr:row>42</xdr:row>
      <xdr:rowOff>20574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4908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41</xdr:row>
      <xdr:rowOff>158242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1490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150385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35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141224</xdr:rowOff>
    </xdr:from>
    <xdr:to>
      <xdr:col>73</xdr:col>
      <xdr:colOff>44450</xdr:colOff>
      <xdr:row>42</xdr:row>
      <xdr:rowOff>71374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年度までに実施した施設整備事業（川場村新拠点整備・小中一貫校整備）により地方債残高は令和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2,147</a:t>
          </a:r>
          <a:r>
            <a:rPr kumimoji="1" lang="ja-JP" altLang="en-US" sz="1300">
              <a:latin typeface="ＭＳ Ｐゴシック" panose="020B0600070205080204" pitchFamily="50" charset="-128"/>
              <a:ea typeface="ＭＳ Ｐゴシック" panose="020B0600070205080204" pitchFamily="50" charset="-128"/>
            </a:rPr>
            <a:t>百万）から令和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4,796</a:t>
          </a:r>
          <a:r>
            <a:rPr kumimoji="1" lang="ja-JP" altLang="en-US" sz="1300">
              <a:latin typeface="ＭＳ Ｐゴシック" panose="020B0600070205080204" pitchFamily="50" charset="-128"/>
              <a:ea typeface="ＭＳ Ｐゴシック" panose="020B0600070205080204" pitchFamily="50" charset="-128"/>
            </a:rPr>
            <a:t>百万）にかけ</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倍以上に膨らみ、将来負担比率が大幅に悪化した。令和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年度は繰上償還（約１</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百万）の実施により地方債残高を削減し、前年度に比べ改善している。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今後も繰上償還の継続と基金残高の確保に取り組み、起債管理を徹底することで数値の改善を図る。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168608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140685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4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168608</xdr:rowOff>
    </xdr:from>
    <xdr:to>
      <xdr:col>81</xdr:col>
      <xdr:colOff>133350</xdr:colOff>
      <xdr:row>21</xdr:row>
      <xdr:rowOff>168608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6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168608</xdr:rowOff>
    </xdr:from>
    <xdr:to>
      <xdr:col>81</xdr:col>
      <xdr:colOff>44450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769058"/>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111639</xdr:rowOff>
    </xdr:from>
    <xdr:to>
      <xdr:col>77</xdr:col>
      <xdr:colOff>44450</xdr:colOff>
      <xdr:row>23</xdr:row>
      <xdr:rowOff>21046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369189"/>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95371</xdr:rowOff>
    </xdr:from>
    <xdr:to>
      <xdr:col>72</xdr:col>
      <xdr:colOff>203200</xdr:colOff>
      <xdr:row>19</xdr:row>
      <xdr:rowOff>111639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667121"/>
          <a:ext cx="889000" cy="70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79526</xdr:rowOff>
    </xdr:from>
    <xdr:to>
      <xdr:col>68</xdr:col>
      <xdr:colOff>152400</xdr:colOff>
      <xdr:row>15</xdr:row>
      <xdr:rowOff>95371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479826"/>
          <a:ext cx="889000" cy="18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117808</xdr:rowOff>
    </xdr:from>
    <xdr:to>
      <xdr:col>81</xdr:col>
      <xdr:colOff>95250</xdr:colOff>
      <xdr:row>22</xdr:row>
      <xdr:rowOff>47958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71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13685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614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141696</xdr:rowOff>
    </xdr:from>
    <xdr:to>
      <xdr:col>77</xdr:col>
      <xdr:colOff>95250</xdr:colOff>
      <xdr:row>23</xdr:row>
      <xdr:rowOff>71846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91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56623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99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60839</xdr:rowOff>
    </xdr:from>
    <xdr:to>
      <xdr:col>73</xdr:col>
      <xdr:colOff>44450</xdr:colOff>
      <xdr:row>19</xdr:row>
      <xdr:rowOff>162439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3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147216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40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44571</xdr:rowOff>
    </xdr:from>
    <xdr:to>
      <xdr:col>68</xdr:col>
      <xdr:colOff>203200</xdr:colOff>
      <xdr:row>15</xdr:row>
      <xdr:rowOff>146171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61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130948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70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28726</xdr:rowOff>
    </xdr:from>
    <xdr:to>
      <xdr:col>64</xdr:col>
      <xdr:colOff>152400</xdr:colOff>
      <xdr:row>14</xdr:row>
      <xdr:rowOff>130326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4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115103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1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一般職員の給与改定及び会計年度任用職員の勤勉手当支給開始により増加した。今後も給与改定等による増加が予想される。職員数の大きな変更は想定していないが、今後も適正な定員管理に努める。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127000</xdr:rowOff>
    </xdr:from>
    <xdr:to>
      <xdr:col>24</xdr:col>
      <xdr:colOff>25400</xdr:colOff>
      <xdr:row>35</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277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3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31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76200</xdr:rowOff>
    </xdr:from>
    <xdr:to>
      <xdr:col>24</xdr:col>
      <xdr:colOff>76200</xdr:colOff>
      <xdr:row>36</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前年度に比べ約</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百万増加した（</a:t>
          </a:r>
          <a:r>
            <a:rPr kumimoji="1" lang="en-US" altLang="ja-JP" sz="1300">
              <a:latin typeface="ＭＳ Ｐゴシック" panose="020B0600070205080204" pitchFamily="50" charset="-128"/>
              <a:ea typeface="ＭＳ Ｐゴシック" panose="020B0600070205080204" pitchFamily="50" charset="-128"/>
            </a:rPr>
            <a:t>R5:405</a:t>
          </a:r>
          <a:r>
            <a:rPr kumimoji="1" lang="ja-JP" altLang="en-US" sz="1300">
              <a:latin typeface="ＭＳ Ｐゴシック" panose="020B0600070205080204" pitchFamily="50" charset="-128"/>
              <a:ea typeface="ＭＳ Ｐゴシック" panose="020B0600070205080204" pitchFamily="50" charset="-128"/>
            </a:rPr>
            <a:t>百万→</a:t>
          </a:r>
          <a:r>
            <a:rPr kumimoji="1" lang="en-US" altLang="ja-JP" sz="1300">
              <a:latin typeface="ＭＳ Ｐゴシック" panose="020B0600070205080204" pitchFamily="50" charset="-128"/>
              <a:ea typeface="ＭＳ Ｐゴシック" panose="020B0600070205080204" pitchFamily="50" charset="-128"/>
            </a:rPr>
            <a:t>438</a:t>
          </a:r>
          <a:r>
            <a:rPr kumimoji="1" lang="ja-JP" altLang="en-US" sz="1300">
              <a:latin typeface="ＭＳ Ｐゴシック" panose="020B0600070205080204" pitchFamily="50" charset="-128"/>
              <a:ea typeface="ＭＳ Ｐゴシック" panose="020B0600070205080204" pitchFamily="50" charset="-128"/>
            </a:rPr>
            <a:t>百万）。役場庁舎、学校施設の電気料増加が一因である（役場庁舎電気料については令和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月に新庁舎が稼働開始し、令和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年度は初めて新庁舎における年間施設経費が計上された）。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委託料の削減など経費削減に取り組んでいるものの、価格高騰の影響等もあり今後も全庁を上げて歳出削減に取り組んでいく必要がある。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159004</xdr:rowOff>
    </xdr:from>
    <xdr:to>
      <xdr:col>82</xdr:col>
      <xdr:colOff>107950</xdr:colOff>
      <xdr:row>19</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451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582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165862</xdr:rowOff>
    </xdr:from>
    <xdr:to>
      <xdr:col>73</xdr:col>
      <xdr:colOff>180975</xdr:colOff>
      <xdr:row>18</xdr:row>
      <xdr:rowOff>72136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0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156718</xdr:rowOff>
    </xdr:from>
    <xdr:to>
      <xdr:col>69</xdr:col>
      <xdr:colOff>92075</xdr:colOff>
      <xdr:row>17</xdr:row>
      <xdr:rowOff>165862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713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126492</xdr:rowOff>
    </xdr:from>
    <xdr:to>
      <xdr:col>82</xdr:col>
      <xdr:colOff>158750</xdr:colOff>
      <xdr:row>19</xdr:row>
      <xdr:rowOff>56642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98569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115062</xdr:rowOff>
    </xdr:from>
    <xdr:to>
      <xdr:col>69</xdr:col>
      <xdr:colOff>142875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105918</xdr:rowOff>
    </xdr:from>
    <xdr:to>
      <xdr:col>65</xdr:col>
      <xdr:colOff>53975</xdr:colOff>
      <xdr:row>18</xdr:row>
      <xdr:rowOff>36068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20845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ポイント減少した。児童手当（▲</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百万）、福祉医療費（▲</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百万）の減が主な要因である。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村では移住定住施策として子育て世帯への子育て支援金を支給している（令和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百万）。こうした子育て支援策は、出生数の減少により減少が見込まれる一方で、移住定住施策としての拡充も想定されるため今後も同水準で推移する見込み。</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28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29028</xdr:rowOff>
    </xdr:from>
    <xdr:to>
      <xdr:col>11</xdr:col>
      <xdr:colOff>9525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302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維持補修費は前年度に比べ増加（</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百万）したが、これは令和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年度まで物件費に計上していた村道除雪作業経費（約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百万）を維持補修費に計上したことや、道の駅キュービクル修繕工事を実施（＋約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百万）したこと等による。施設老朽化による修繕費の増加が今後も見込まれる。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繰出金については介護保険事業特別会計において施設利用給付が減少したことにより減額となった。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58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5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66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6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69867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年度から簡易水道事業及び下水道事業が公営企業会計適用となり、両会計への繰出金分が補助費等に計上されたため増加した。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村単独補助事業に関しては、社会情勢を踏まえつつ、必要に応じ既存補助事業の見直しも視野に入れ、適正な事業運営に努める。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37</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580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53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81280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894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44704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年度に実施した施設整備事業（川場村新拠点整備・小中一貫校整備）により年々公債費が増加している。令和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年度は経常収支比率の構成比としては△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ポイントとなったが、金額としては約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百万増加した。（</a:t>
          </a:r>
          <a:r>
            <a:rPr kumimoji="1" lang="en-US" altLang="ja-JP" sz="1300">
              <a:latin typeface="ＭＳ Ｐゴシック" panose="020B0600070205080204" pitchFamily="50" charset="-128"/>
              <a:ea typeface="ＭＳ Ｐゴシック" panose="020B0600070205080204" pitchFamily="50" charset="-128"/>
            </a:rPr>
            <a:t>R5:375</a:t>
          </a:r>
          <a:r>
            <a:rPr kumimoji="1" lang="ja-JP" altLang="en-US" sz="1300">
              <a:latin typeface="ＭＳ Ｐゴシック" panose="020B0600070205080204" pitchFamily="50" charset="-128"/>
              <a:ea typeface="ＭＳ Ｐゴシック" panose="020B0600070205080204" pitchFamily="50" charset="-128"/>
            </a:rPr>
            <a:t>百万→</a:t>
          </a:r>
          <a:r>
            <a:rPr kumimoji="1" lang="en-US" altLang="ja-JP" sz="1300">
              <a:latin typeface="ＭＳ Ｐゴシック" panose="020B0600070205080204" pitchFamily="50" charset="-128"/>
              <a:ea typeface="ＭＳ Ｐゴシック" panose="020B0600070205080204" pitchFamily="50" charset="-128"/>
            </a:rPr>
            <a:t>R6:382</a:t>
          </a:r>
          <a:r>
            <a:rPr kumimoji="1" lang="ja-JP" altLang="en-US" sz="1300">
              <a:latin typeface="ＭＳ Ｐゴシック" panose="020B0600070205080204" pitchFamily="50" charset="-128"/>
              <a:ea typeface="ＭＳ Ｐゴシック" panose="020B0600070205080204" pitchFamily="50" charset="-128"/>
            </a:rPr>
            <a:t>百万）</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類似団体との比較では同水準となっているものの、大規模な施設整備事業以降、経常経費を圧迫している一因である。今後は繰上償還の実施により公債費を削減するため減少する見込み。</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105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66039</xdr:rowOff>
    </xdr:from>
    <xdr:to>
      <xdr:col>19</xdr:col>
      <xdr:colOff>187325</xdr:colOff>
      <xdr:row>77</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962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76</xdr:row>
      <xdr:rowOff>66039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476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補助費等の増加（＋</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百万）や物件費の増加（＋</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百万）が影響し類似団体よりも高水準となった。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補助費等の増加は、公営企業会計への繰出金が計上されたことによるものであり、今後も令和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年度と同水準で推移することが見込まれる。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物件費についても価格高騰等による増加が見込まれるが、より一層の経費削減に取り組んでいく。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xdr:rowOff>
    </xdr:from>
    <xdr:to>
      <xdr:col>82</xdr:col>
      <xdr:colOff>107950</xdr:colOff>
      <xdr:row>78</xdr:row>
      <xdr:rowOff>100874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8253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105773</xdr:rowOff>
    </xdr:from>
    <xdr:to>
      <xdr:col>78</xdr:col>
      <xdr:colOff>69850</xdr:colOff>
      <xdr:row>78</xdr:row>
      <xdr:rowOff>9434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0742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105773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029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79648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02920"/>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50074</xdr:rowOff>
    </xdr:from>
    <xdr:to>
      <xdr:col>82</xdr:col>
      <xdr:colOff>158750</xdr:colOff>
      <xdr:row>78</xdr:row>
      <xdr:rowOff>151674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22151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130084</xdr:rowOff>
    </xdr:from>
    <xdr:to>
      <xdr:col>78</xdr:col>
      <xdr:colOff>120650</xdr:colOff>
      <xdr:row>78</xdr:row>
      <xdr:rowOff>60234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45011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54973</xdr:rowOff>
    </xdr:from>
    <xdr:to>
      <xdr:col>74</xdr:col>
      <xdr:colOff>31750</xdr:colOff>
      <xdr:row>77</xdr:row>
      <xdr:rowOff>156573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141350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140625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75268</xdr:rowOff>
    </xdr:from>
    <xdr:to>
      <xdr:col>29</xdr:col>
      <xdr:colOff>127000</xdr:colOff>
      <xdr:row>20</xdr:row>
      <xdr:rowOff>102226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51893"/>
          <a:ext cx="647700" cy="2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102226</xdr:rowOff>
    </xdr:from>
    <xdr:to>
      <xdr:col>26</xdr:col>
      <xdr:colOff>50800</xdr:colOff>
      <xdr:row>20</xdr:row>
      <xdr:rowOff>114147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78851"/>
          <a:ext cx="698500" cy="11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113614</xdr:rowOff>
    </xdr:from>
    <xdr:to>
      <xdr:col>22</xdr:col>
      <xdr:colOff>114300</xdr:colOff>
      <xdr:row>20</xdr:row>
      <xdr:rowOff>114147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90239"/>
          <a:ext cx="698500" cy="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113614</xdr:rowOff>
    </xdr:from>
    <xdr:to>
      <xdr:col>18</xdr:col>
      <xdr:colOff>177800</xdr:colOff>
      <xdr:row>20</xdr:row>
      <xdr:rowOff>139552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90239"/>
          <a:ext cx="698500" cy="25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24468</xdr:rowOff>
    </xdr:from>
    <xdr:to>
      <xdr:col>29</xdr:col>
      <xdr:colOff>177800</xdr:colOff>
      <xdr:row>20</xdr:row>
      <xdr:rowOff>126068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0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104495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51426</xdr:rowOff>
    </xdr:from>
    <xdr:to>
      <xdr:col>26</xdr:col>
      <xdr:colOff>101600</xdr:colOff>
      <xdr:row>20</xdr:row>
      <xdr:rowOff>153026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28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137803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14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63347</xdr:rowOff>
    </xdr:from>
    <xdr:to>
      <xdr:col>22</xdr:col>
      <xdr:colOff>165100</xdr:colOff>
      <xdr:row>20</xdr:row>
      <xdr:rowOff>164947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149724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62814</xdr:rowOff>
    </xdr:from>
    <xdr:to>
      <xdr:col>19</xdr:col>
      <xdr:colOff>38100</xdr:colOff>
      <xdr:row>20</xdr:row>
      <xdr:rowOff>164414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149191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88752</xdr:rowOff>
    </xdr:from>
    <xdr:to>
      <xdr:col>15</xdr:col>
      <xdr:colOff>101600</xdr:colOff>
      <xdr:row>21</xdr:row>
      <xdr:rowOff>18902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6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3679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287573</xdr:rowOff>
    </xdr:from>
    <xdr:to>
      <xdr:col>29</xdr:col>
      <xdr:colOff>127000</xdr:colOff>
      <xdr:row>34</xdr:row>
      <xdr:rowOff>302272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55023"/>
          <a:ext cx="647700" cy="14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287573</xdr:rowOff>
    </xdr:from>
    <xdr:to>
      <xdr:col>26</xdr:col>
      <xdr:colOff>50800</xdr:colOff>
      <xdr:row>35</xdr:row>
      <xdr:rowOff>77522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55023"/>
          <a:ext cx="698500" cy="132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77522</xdr:rowOff>
    </xdr:from>
    <xdr:to>
      <xdr:col>22</xdr:col>
      <xdr:colOff>114300</xdr:colOff>
      <xdr:row>35</xdr:row>
      <xdr:rowOff>211468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87872"/>
          <a:ext cx="698500" cy="133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211468</xdr:rowOff>
    </xdr:from>
    <xdr:to>
      <xdr:col>18</xdr:col>
      <xdr:colOff>177800</xdr:colOff>
      <xdr:row>35</xdr:row>
      <xdr:rowOff>215093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1818"/>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251472</xdr:rowOff>
    </xdr:from>
    <xdr:to>
      <xdr:col>29</xdr:col>
      <xdr:colOff>177800</xdr:colOff>
      <xdr:row>35</xdr:row>
      <xdr:rowOff>10172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8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96549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6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236773</xdr:rowOff>
    </xdr:from>
    <xdr:to>
      <xdr:col>26</xdr:col>
      <xdr:colOff>101600</xdr:colOff>
      <xdr:row>34</xdr:row>
      <xdr:rowOff>338373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0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5650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73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26722</xdr:rowOff>
    </xdr:from>
    <xdr:to>
      <xdr:col>22</xdr:col>
      <xdr:colOff>165100</xdr:colOff>
      <xdr:row>35</xdr:row>
      <xdr:rowOff>128322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37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138499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0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160668</xdr:rowOff>
    </xdr:from>
    <xdr:to>
      <xdr:col>19</xdr:col>
      <xdr:colOff>38100</xdr:colOff>
      <xdr:row>35</xdr:row>
      <xdr:rowOff>262268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247045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164293</xdr:rowOff>
    </xdr:from>
    <xdr:to>
      <xdr:col>15</xdr:col>
      <xdr:colOff>101600</xdr:colOff>
      <xdr:row>35</xdr:row>
      <xdr:rowOff>265893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4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250670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969</xdr:rowOff>
    </xdr:from>
    <xdr:to>
      <xdr:col>24</xdr:col>
      <xdr:colOff>63500</xdr:colOff>
      <xdr:row>38</xdr:row>
      <xdr:rowOff>21961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16069"/>
          <a:ext cx="838200" cy="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21961</xdr:rowOff>
    </xdr:from>
    <xdr:to>
      <xdr:col>19</xdr:col>
      <xdr:colOff>177800</xdr:colOff>
      <xdr:row>38</xdr:row>
      <xdr:rowOff>27490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37061"/>
          <a:ext cx="889000" cy="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17276</xdr:rowOff>
    </xdr:from>
    <xdr:to>
      <xdr:col>15</xdr:col>
      <xdr:colOff>50800</xdr:colOff>
      <xdr:row>38</xdr:row>
      <xdr:rowOff>27490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532376"/>
          <a:ext cx="8890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17276</xdr:rowOff>
    </xdr:from>
    <xdr:to>
      <xdr:col>10</xdr:col>
      <xdr:colOff>114300</xdr:colOff>
      <xdr:row>38</xdr:row>
      <xdr:rowOff>42042</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32376"/>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121619</xdr:rowOff>
    </xdr:from>
    <xdr:to>
      <xdr:col>24</xdr:col>
      <xdr:colOff>114300</xdr:colOff>
      <xdr:row>38</xdr:row>
      <xdr:rowOff>51769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36546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142611</xdr:rowOff>
    </xdr:from>
    <xdr:to>
      <xdr:col>20</xdr:col>
      <xdr:colOff>38100</xdr:colOff>
      <xdr:row>38</xdr:row>
      <xdr:rowOff>72761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63888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7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148140</xdr:rowOff>
    </xdr:from>
    <xdr:to>
      <xdr:col>15</xdr:col>
      <xdr:colOff>101600</xdr:colOff>
      <xdr:row>38</xdr:row>
      <xdr:rowOff>78290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69417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8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137926</xdr:rowOff>
    </xdr:from>
    <xdr:to>
      <xdr:col>10</xdr:col>
      <xdr:colOff>165100</xdr:colOff>
      <xdr:row>38</xdr:row>
      <xdr:rowOff>68076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59203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7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162692</xdr:rowOff>
    </xdr:from>
    <xdr:to>
      <xdr:col>6</xdr:col>
      <xdr:colOff>38100</xdr:colOff>
      <xdr:row>38</xdr:row>
      <xdr:rowOff>92842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83969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9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54337</xdr:rowOff>
    </xdr:from>
    <xdr:to>
      <xdr:col>24</xdr:col>
      <xdr:colOff>63500</xdr:colOff>
      <xdr:row>57</xdr:row>
      <xdr:rowOff>114540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6987"/>
          <a:ext cx="838200" cy="6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114540</xdr:rowOff>
    </xdr:from>
    <xdr:to>
      <xdr:col>19</xdr:col>
      <xdr:colOff>177800</xdr:colOff>
      <xdr:row>57</xdr:row>
      <xdr:rowOff>119456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7190"/>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84205</xdr:rowOff>
    </xdr:from>
    <xdr:to>
      <xdr:col>15</xdr:col>
      <xdr:colOff>50800</xdr:colOff>
      <xdr:row>57</xdr:row>
      <xdr:rowOff>119456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6855"/>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84205</xdr:rowOff>
    </xdr:from>
    <xdr:to>
      <xdr:col>10</xdr:col>
      <xdr:colOff>114300</xdr:colOff>
      <xdr:row>57</xdr:row>
      <xdr:rowOff>158133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6855"/>
          <a:ext cx="889000" cy="7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3537</xdr:rowOff>
    </xdr:from>
    <xdr:to>
      <xdr:col>24</xdr:col>
      <xdr:colOff>114300</xdr:colOff>
      <xdr:row>57</xdr:row>
      <xdr:rowOff>105137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153414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63740</xdr:rowOff>
    </xdr:from>
    <xdr:to>
      <xdr:col>20</xdr:col>
      <xdr:colOff>38100</xdr:colOff>
      <xdr:row>57</xdr:row>
      <xdr:rowOff>165340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156467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2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68656</xdr:rowOff>
    </xdr:from>
    <xdr:to>
      <xdr:col>15</xdr:col>
      <xdr:colOff>101600</xdr:colOff>
      <xdr:row>57</xdr:row>
      <xdr:rowOff>170256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161383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3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33405</xdr:rowOff>
    </xdr:from>
    <xdr:to>
      <xdr:col>10</xdr:col>
      <xdr:colOff>165100</xdr:colOff>
      <xdr:row>57</xdr:row>
      <xdr:rowOff>135005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151532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8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107333</xdr:rowOff>
    </xdr:from>
    <xdr:to>
      <xdr:col>6</xdr:col>
      <xdr:colOff>38100</xdr:colOff>
      <xdr:row>58</xdr:row>
      <xdr:rowOff>37483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28610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7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77800</xdr:rowOff>
    </xdr:from>
    <xdr:to>
      <xdr:col>24</xdr:col>
      <xdr:colOff>63500</xdr:colOff>
      <xdr:row>78</xdr:row>
      <xdr:rowOff>121599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50900"/>
          <a:ext cx="838200" cy="4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89970</xdr:rowOff>
    </xdr:from>
    <xdr:to>
      <xdr:col>19</xdr:col>
      <xdr:colOff>177800</xdr:colOff>
      <xdr:row>78</xdr:row>
      <xdr:rowOff>121599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3070"/>
          <a:ext cx="8890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89970</xdr:rowOff>
    </xdr:from>
    <xdr:to>
      <xdr:col>15</xdr:col>
      <xdr:colOff>50800</xdr:colOff>
      <xdr:row>78</xdr:row>
      <xdr:rowOff>92078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3070"/>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92078</xdr:rowOff>
    </xdr:from>
    <xdr:to>
      <xdr:col>10</xdr:col>
      <xdr:colOff>114300</xdr:colOff>
      <xdr:row>78</xdr:row>
      <xdr:rowOff>99631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65178"/>
          <a:ext cx="889000" cy="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27000</xdr:rowOff>
    </xdr:from>
    <xdr:to>
      <xdr:col>24</xdr:col>
      <xdr:colOff>114300</xdr:colOff>
      <xdr:row>78</xdr:row>
      <xdr:rowOff>128600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113377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70799</xdr:rowOff>
    </xdr:from>
    <xdr:to>
      <xdr:col>20</xdr:col>
      <xdr:colOff>38100</xdr:colOff>
      <xdr:row>79</xdr:row>
      <xdr:rowOff>949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163526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39170</xdr:rowOff>
    </xdr:from>
    <xdr:to>
      <xdr:col>15</xdr:col>
      <xdr:colOff>101600</xdr:colOff>
      <xdr:row>78</xdr:row>
      <xdr:rowOff>140770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131897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0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41278</xdr:rowOff>
    </xdr:from>
    <xdr:to>
      <xdr:col>10</xdr:col>
      <xdr:colOff>165100</xdr:colOff>
      <xdr:row>78</xdr:row>
      <xdr:rowOff>142878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134005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48831</xdr:rowOff>
    </xdr:from>
    <xdr:to>
      <xdr:col>6</xdr:col>
      <xdr:colOff>38100</xdr:colOff>
      <xdr:row>78</xdr:row>
      <xdr:rowOff>150431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141558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1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66167</xdr:rowOff>
    </xdr:from>
    <xdr:to>
      <xdr:col>24</xdr:col>
      <xdr:colOff>63500</xdr:colOff>
      <xdr:row>94</xdr:row>
      <xdr:rowOff>110942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82467"/>
          <a:ext cx="838200" cy="4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110942</xdr:rowOff>
    </xdr:from>
    <xdr:to>
      <xdr:col>19</xdr:col>
      <xdr:colOff>177800</xdr:colOff>
      <xdr:row>94</xdr:row>
      <xdr:rowOff>161699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27242"/>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116018</xdr:rowOff>
    </xdr:from>
    <xdr:to>
      <xdr:col>15</xdr:col>
      <xdr:colOff>50800</xdr:colOff>
      <xdr:row>94</xdr:row>
      <xdr:rowOff>161699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32318"/>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116018</xdr:rowOff>
    </xdr:from>
    <xdr:to>
      <xdr:col>10</xdr:col>
      <xdr:colOff>114300</xdr:colOff>
      <xdr:row>95</xdr:row>
      <xdr:rowOff>87373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2318"/>
          <a:ext cx="889000" cy="1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38244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83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60142</xdr:rowOff>
    </xdr:from>
    <xdr:to>
      <xdr:col>20</xdr:col>
      <xdr:colOff>38100</xdr:colOff>
      <xdr:row>94</xdr:row>
      <xdr:rowOff>161742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6819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110899</xdr:rowOff>
    </xdr:from>
    <xdr:to>
      <xdr:col>15</xdr:col>
      <xdr:colOff>101600</xdr:colOff>
      <xdr:row>95</xdr:row>
      <xdr:rowOff>41049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57576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65218</xdr:rowOff>
    </xdr:from>
    <xdr:to>
      <xdr:col>10</xdr:col>
      <xdr:colOff>165100</xdr:colOff>
      <xdr:row>94</xdr:row>
      <xdr:rowOff>166818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11895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5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36573</xdr:rowOff>
    </xdr:from>
    <xdr:to>
      <xdr:col>6</xdr:col>
      <xdr:colOff>38100</xdr:colOff>
      <xdr:row>95</xdr:row>
      <xdr:rowOff>138173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2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154700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136772</xdr:rowOff>
    </xdr:from>
    <xdr:to>
      <xdr:col>55</xdr:col>
      <xdr:colOff>0</xdr:colOff>
      <xdr:row>38</xdr:row>
      <xdr:rowOff>95077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0422"/>
          <a:ext cx="838200" cy="1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95077</xdr:rowOff>
    </xdr:from>
    <xdr:to>
      <xdr:col>50</xdr:col>
      <xdr:colOff>114300</xdr:colOff>
      <xdr:row>38</xdr:row>
      <xdr:rowOff>97989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10177"/>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97989</xdr:rowOff>
    </xdr:from>
    <xdr:to>
      <xdr:col>45</xdr:col>
      <xdr:colOff>177800</xdr:colOff>
      <xdr:row>38</xdr:row>
      <xdr:rowOff>105146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13089"/>
          <a:ext cx="889000" cy="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70019</xdr:rowOff>
    </xdr:from>
    <xdr:to>
      <xdr:col>41</xdr:col>
      <xdr:colOff>50800</xdr:colOff>
      <xdr:row>38</xdr:row>
      <xdr:rowOff>105146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13669"/>
          <a:ext cx="889000" cy="20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85972</xdr:rowOff>
    </xdr:from>
    <xdr:to>
      <xdr:col>55</xdr:col>
      <xdr:colOff>50800</xdr:colOff>
      <xdr:row>38</xdr:row>
      <xdr:rowOff>16122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64399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44277</xdr:rowOff>
    </xdr:from>
    <xdr:to>
      <xdr:col>50</xdr:col>
      <xdr:colOff>165100</xdr:colOff>
      <xdr:row>38</xdr:row>
      <xdr:rowOff>145877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5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137004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5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47189</xdr:rowOff>
    </xdr:from>
    <xdr:to>
      <xdr:col>46</xdr:col>
      <xdr:colOff>38100</xdr:colOff>
      <xdr:row>38</xdr:row>
      <xdr:rowOff>148789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6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139916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5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54346</xdr:rowOff>
    </xdr:from>
    <xdr:to>
      <xdr:col>41</xdr:col>
      <xdr:colOff>101600</xdr:colOff>
      <xdr:row>38</xdr:row>
      <xdr:rowOff>155946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147073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66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19219</xdr:rowOff>
    </xdr:from>
    <xdr:to>
      <xdr:col>36</xdr:col>
      <xdr:colOff>165100</xdr:colOff>
      <xdr:row>37</xdr:row>
      <xdr:rowOff>120819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111946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105779</xdr:rowOff>
    </xdr:from>
    <xdr:to>
      <xdr:col>55</xdr:col>
      <xdr:colOff>0</xdr:colOff>
      <xdr:row>58</xdr:row>
      <xdr:rowOff>2556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35529"/>
          <a:ext cx="838200" cy="41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105779</xdr:rowOff>
    </xdr:from>
    <xdr:to>
      <xdr:col>50</xdr:col>
      <xdr:colOff>114300</xdr:colOff>
      <xdr:row>56</xdr:row>
      <xdr:rowOff>55877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35529"/>
          <a:ext cx="889000" cy="12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55877</xdr:rowOff>
    </xdr:from>
    <xdr:to>
      <xdr:col>45</xdr:col>
      <xdr:colOff>177800</xdr:colOff>
      <xdr:row>57</xdr:row>
      <xdr:rowOff>118071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57077"/>
          <a:ext cx="889000" cy="23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118071</xdr:rowOff>
    </xdr:from>
    <xdr:to>
      <xdr:col>41</xdr:col>
      <xdr:colOff>50800</xdr:colOff>
      <xdr:row>58</xdr:row>
      <xdr:rowOff>70738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90721"/>
          <a:ext cx="889000" cy="1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123206</xdr:rowOff>
    </xdr:from>
    <xdr:to>
      <xdr:col>55</xdr:col>
      <xdr:colOff>50800</xdr:colOff>
      <xdr:row>58</xdr:row>
      <xdr:rowOff>53356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9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101633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7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54979</xdr:rowOff>
    </xdr:from>
    <xdr:to>
      <xdr:col>50</xdr:col>
      <xdr:colOff>165100</xdr:colOff>
      <xdr:row>55</xdr:row>
      <xdr:rowOff>156579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5077</xdr:rowOff>
    </xdr:from>
    <xdr:to>
      <xdr:col>46</xdr:col>
      <xdr:colOff>38100</xdr:colOff>
      <xdr:row>56</xdr:row>
      <xdr:rowOff>106677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123204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67271</xdr:rowOff>
    </xdr:from>
    <xdr:to>
      <xdr:col>41</xdr:col>
      <xdr:colOff>101600</xdr:colOff>
      <xdr:row>57</xdr:row>
      <xdr:rowOff>168871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19938</xdr:rowOff>
    </xdr:from>
    <xdr:to>
      <xdr:col>36</xdr:col>
      <xdr:colOff>165100</xdr:colOff>
      <xdr:row>58</xdr:row>
      <xdr:rowOff>121538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112665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5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79281</xdr:rowOff>
    </xdr:from>
    <xdr:to>
      <xdr:col>55</xdr:col>
      <xdr:colOff>0</xdr:colOff>
      <xdr:row>78</xdr:row>
      <xdr:rowOff>24195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766581"/>
          <a:ext cx="838200" cy="6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79281</xdr:rowOff>
    </xdr:from>
    <xdr:to>
      <xdr:col>50</xdr:col>
      <xdr:colOff>114300</xdr:colOff>
      <xdr:row>74</xdr:row>
      <xdr:rowOff>106152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766581"/>
          <a:ext cx="889000" cy="2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106152</xdr:rowOff>
    </xdr:from>
    <xdr:to>
      <xdr:col>45</xdr:col>
      <xdr:colOff>177800</xdr:colOff>
      <xdr:row>78</xdr:row>
      <xdr:rowOff>61451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93452"/>
          <a:ext cx="889000" cy="64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61451</xdr:rowOff>
    </xdr:from>
    <xdr:to>
      <xdr:col>41</xdr:col>
      <xdr:colOff>50800</xdr:colOff>
      <xdr:row>79</xdr:row>
      <xdr:rowOff>30718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34551"/>
          <a:ext cx="889000" cy="14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144845</xdr:rowOff>
    </xdr:from>
    <xdr:to>
      <xdr:col>55</xdr:col>
      <xdr:colOff>50800</xdr:colOff>
      <xdr:row>78</xdr:row>
      <xdr:rowOff>74995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167722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9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28481</xdr:rowOff>
    </xdr:from>
    <xdr:to>
      <xdr:col>50</xdr:col>
      <xdr:colOff>165100</xdr:colOff>
      <xdr:row>74</xdr:row>
      <xdr:rowOff>130081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71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146608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55352</xdr:rowOff>
    </xdr:from>
    <xdr:to>
      <xdr:col>46</xdr:col>
      <xdr:colOff>38100</xdr:colOff>
      <xdr:row>74</xdr:row>
      <xdr:rowOff>156952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4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2029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1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10651</xdr:rowOff>
    </xdr:from>
    <xdr:to>
      <xdr:col>41</xdr:col>
      <xdr:colOff>101600</xdr:colOff>
      <xdr:row>78</xdr:row>
      <xdr:rowOff>112251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128778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5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151368</xdr:rowOff>
    </xdr:from>
    <xdr:to>
      <xdr:col>36</xdr:col>
      <xdr:colOff>165100</xdr:colOff>
      <xdr:row>79</xdr:row>
      <xdr:rowOff>81518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72645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57961</xdr:rowOff>
    </xdr:from>
    <xdr:to>
      <xdr:col>55</xdr:col>
      <xdr:colOff>0</xdr:colOff>
      <xdr:row>98</xdr:row>
      <xdr:rowOff>88700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60061"/>
          <a:ext cx="838200" cy="3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88700</xdr:rowOff>
    </xdr:from>
    <xdr:to>
      <xdr:col>50</xdr:col>
      <xdr:colOff>114300</xdr:colOff>
      <xdr:row>99</xdr:row>
      <xdr:rowOff>1794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90800"/>
          <a:ext cx="88900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2023</xdr:rowOff>
    </xdr:from>
    <xdr:to>
      <xdr:col>45</xdr:col>
      <xdr:colOff>177800</xdr:colOff>
      <xdr:row>99</xdr:row>
      <xdr:rowOff>1794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04123"/>
          <a:ext cx="889000" cy="1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169219</xdr:rowOff>
    </xdr:from>
    <xdr:to>
      <xdr:col>41</xdr:col>
      <xdr:colOff>50800</xdr:colOff>
      <xdr:row>98</xdr:row>
      <xdr:rowOff>2023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9869"/>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7161</xdr:rowOff>
    </xdr:from>
    <xdr:to>
      <xdr:col>55</xdr:col>
      <xdr:colOff>50800</xdr:colOff>
      <xdr:row>98</xdr:row>
      <xdr:rowOff>108761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157038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8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37900</xdr:rowOff>
    </xdr:from>
    <xdr:to>
      <xdr:col>50</xdr:col>
      <xdr:colOff>165100</xdr:colOff>
      <xdr:row>98</xdr:row>
      <xdr:rowOff>139500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130627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3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122444</xdr:rowOff>
    </xdr:from>
    <xdr:to>
      <xdr:col>46</xdr:col>
      <xdr:colOff>38100</xdr:colOff>
      <xdr:row>99</xdr:row>
      <xdr:rowOff>52594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43721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122673</xdr:rowOff>
    </xdr:from>
    <xdr:to>
      <xdr:col>41</xdr:col>
      <xdr:colOff>101600</xdr:colOff>
      <xdr:row>98</xdr:row>
      <xdr:rowOff>52823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69350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2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118419</xdr:rowOff>
    </xdr:from>
    <xdr:to>
      <xdr:col>36</xdr:col>
      <xdr:colOff>165100</xdr:colOff>
      <xdr:row>98</xdr:row>
      <xdr:rowOff>48569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39696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4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56904</xdr:rowOff>
    </xdr:from>
    <xdr:to>
      <xdr:col>85</xdr:col>
      <xdr:colOff>127000</xdr:colOff>
      <xdr:row>77</xdr:row>
      <xdr:rowOff>154040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58554"/>
          <a:ext cx="8382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154040</xdr:rowOff>
    </xdr:from>
    <xdr:to>
      <xdr:col>81</xdr:col>
      <xdr:colOff>50800</xdr:colOff>
      <xdr:row>78</xdr:row>
      <xdr:rowOff>31908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55690"/>
          <a:ext cx="8890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31908</xdr:rowOff>
    </xdr:from>
    <xdr:to>
      <xdr:col>76</xdr:col>
      <xdr:colOff>114300</xdr:colOff>
      <xdr:row>78</xdr:row>
      <xdr:rowOff>76327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05008"/>
          <a:ext cx="889000" cy="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76327</xdr:rowOff>
    </xdr:from>
    <xdr:to>
      <xdr:col>71</xdr:col>
      <xdr:colOff>177800</xdr:colOff>
      <xdr:row>78</xdr:row>
      <xdr:rowOff>86423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4942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6104</xdr:rowOff>
    </xdr:from>
    <xdr:to>
      <xdr:col>85</xdr:col>
      <xdr:colOff>177800</xdr:colOff>
      <xdr:row>77</xdr:row>
      <xdr:rowOff>107704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155981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8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103240</xdr:rowOff>
    </xdr:from>
    <xdr:to>
      <xdr:col>81</xdr:col>
      <xdr:colOff>101600</xdr:colOff>
      <xdr:row>78</xdr:row>
      <xdr:rowOff>33390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24517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9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152558</xdr:rowOff>
    </xdr:from>
    <xdr:to>
      <xdr:col>76</xdr:col>
      <xdr:colOff>165100</xdr:colOff>
      <xdr:row>78</xdr:row>
      <xdr:rowOff>82708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5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73835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4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25527</xdr:rowOff>
    </xdr:from>
    <xdr:to>
      <xdr:col>72</xdr:col>
      <xdr:colOff>38100</xdr:colOff>
      <xdr:row>78</xdr:row>
      <xdr:rowOff>127127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118254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35623</xdr:rowOff>
    </xdr:from>
    <xdr:to>
      <xdr:col>67</xdr:col>
      <xdr:colOff>101600</xdr:colOff>
      <xdr:row>78</xdr:row>
      <xdr:rowOff>137223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0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128350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50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87150</xdr:rowOff>
    </xdr:from>
    <xdr:to>
      <xdr:col>85</xdr:col>
      <xdr:colOff>127000</xdr:colOff>
      <xdr:row>98</xdr:row>
      <xdr:rowOff>89954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9250"/>
          <a:ext cx="838200" cy="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89954</xdr:rowOff>
    </xdr:from>
    <xdr:to>
      <xdr:col>81</xdr:col>
      <xdr:colOff>50800</xdr:colOff>
      <xdr:row>98</xdr:row>
      <xdr:rowOff>95176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92054"/>
          <a:ext cx="889000" cy="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95176</xdr:rowOff>
    </xdr:from>
    <xdr:to>
      <xdr:col>76</xdr:col>
      <xdr:colOff>114300</xdr:colOff>
      <xdr:row>98</xdr:row>
      <xdr:rowOff>117221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7276"/>
          <a:ext cx="8890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113584</xdr:rowOff>
    </xdr:from>
    <xdr:to>
      <xdr:col>71</xdr:col>
      <xdr:colOff>177800</xdr:colOff>
      <xdr:row>98</xdr:row>
      <xdr:rowOff>117221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15684"/>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36350</xdr:rowOff>
    </xdr:from>
    <xdr:to>
      <xdr:col>85</xdr:col>
      <xdr:colOff>177800</xdr:colOff>
      <xdr:row>98</xdr:row>
      <xdr:rowOff>137950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39154</xdr:rowOff>
    </xdr:from>
    <xdr:to>
      <xdr:col>81</xdr:col>
      <xdr:colOff>101600</xdr:colOff>
      <xdr:row>98</xdr:row>
      <xdr:rowOff>140754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131881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44376</xdr:rowOff>
    </xdr:from>
    <xdr:to>
      <xdr:col>76</xdr:col>
      <xdr:colOff>165100</xdr:colOff>
      <xdr:row>98</xdr:row>
      <xdr:rowOff>145976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137103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66421</xdr:rowOff>
    </xdr:from>
    <xdr:to>
      <xdr:col>72</xdr:col>
      <xdr:colOff>38100</xdr:colOff>
      <xdr:row>98</xdr:row>
      <xdr:rowOff>168021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159148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6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62784</xdr:rowOff>
    </xdr:from>
    <xdr:to>
      <xdr:col>67</xdr:col>
      <xdr:colOff>101600</xdr:colOff>
      <xdr:row>98</xdr:row>
      <xdr:rowOff>164384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155511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124558</xdr:rowOff>
    </xdr:from>
    <xdr:to>
      <xdr:col>116</xdr:col>
      <xdr:colOff>63500</xdr:colOff>
      <xdr:row>77</xdr:row>
      <xdr:rowOff>18433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83308"/>
          <a:ext cx="838200" cy="23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124558</xdr:rowOff>
    </xdr:from>
    <xdr:to>
      <xdr:col>111</xdr:col>
      <xdr:colOff>177800</xdr:colOff>
      <xdr:row>75</xdr:row>
      <xdr:rowOff>169455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83308"/>
          <a:ext cx="889000" cy="4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153530</xdr:rowOff>
    </xdr:from>
    <xdr:to>
      <xdr:col>107</xdr:col>
      <xdr:colOff>50800</xdr:colOff>
      <xdr:row>75</xdr:row>
      <xdr:rowOff>169455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012280"/>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153530</xdr:rowOff>
    </xdr:from>
    <xdr:to>
      <xdr:col>102</xdr:col>
      <xdr:colOff>114300</xdr:colOff>
      <xdr:row>76</xdr:row>
      <xdr:rowOff>27677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12280"/>
          <a:ext cx="889000" cy="4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139083</xdr:rowOff>
    </xdr:from>
    <xdr:to>
      <xdr:col>116</xdr:col>
      <xdr:colOff>114300</xdr:colOff>
      <xdr:row>77</xdr:row>
      <xdr:rowOff>69233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117510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73758</xdr:rowOff>
    </xdr:from>
    <xdr:to>
      <xdr:col>112</xdr:col>
      <xdr:colOff>38100</xdr:colOff>
      <xdr:row>76</xdr:row>
      <xdr:rowOff>3907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32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20435</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70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118655</xdr:rowOff>
    </xdr:from>
    <xdr:to>
      <xdr:col>107</xdr:col>
      <xdr:colOff>101600</xdr:colOff>
      <xdr:row>76</xdr:row>
      <xdr:rowOff>48805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39932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102730</xdr:rowOff>
    </xdr:from>
    <xdr:to>
      <xdr:col>102</xdr:col>
      <xdr:colOff>165100</xdr:colOff>
      <xdr:row>76</xdr:row>
      <xdr:rowOff>32880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24007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305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148327</xdr:rowOff>
    </xdr:from>
    <xdr:to>
      <xdr:col>98</xdr:col>
      <xdr:colOff>38100</xdr:colOff>
      <xdr:row>76</xdr:row>
      <xdr:rowOff>78477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69604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年度は小中一貫校建設事業（新校舎建設及び既存校舎改修）を実施したが、令和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整備した川場村新拠点構想整備事業の完了により減少し、新規整備、更新整備ともに類似団体と同水準に落ち着いた。大規模な施設整備事業により公債費が年々増加しており、将来世代への負担増加が懸念される。継続的な繰上償還により公債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年度は前年度に比べ約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千円増加しているが、これは簡易水道事業及び下水道事業が公営企業会計適用となったことによるものである。今後、一部事務組合において廃棄物処理施設の建設事業が予定されており、負担金の増加が想定される。今後の財政状況を推計のうえ計画的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群馬県川場村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2,973
2,957
85.25
4,231,607
3,900,856
330,751
1,997,703
4,670,014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15.8
126.7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53194</xdr:rowOff>
    </xdr:from>
    <xdr:to>
      <xdr:col>24</xdr:col>
      <xdr:colOff>63500</xdr:colOff>
      <xdr:row>37</xdr:row>
      <xdr:rowOff>62928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96844"/>
          <a:ext cx="8382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62928</xdr:rowOff>
    </xdr:from>
    <xdr:to>
      <xdr:col>19</xdr:col>
      <xdr:colOff>177800</xdr:colOff>
      <xdr:row>37</xdr:row>
      <xdr:rowOff>98171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06578"/>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98171</xdr:rowOff>
    </xdr:from>
    <xdr:to>
      <xdr:col>15</xdr:col>
      <xdr:colOff>50800</xdr:colOff>
      <xdr:row>37</xdr:row>
      <xdr:rowOff>114992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41821"/>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114992</xdr:rowOff>
    </xdr:from>
    <xdr:to>
      <xdr:col>10</xdr:col>
      <xdr:colOff>114300</xdr:colOff>
      <xdr:row>37</xdr:row>
      <xdr:rowOff>116040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5864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2394</xdr:rowOff>
    </xdr:from>
    <xdr:to>
      <xdr:col>24</xdr:col>
      <xdr:colOff>114300</xdr:colOff>
      <xdr:row>37</xdr:row>
      <xdr:rowOff>103994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152271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12128</xdr:rowOff>
    </xdr:from>
    <xdr:to>
      <xdr:col>20</xdr:col>
      <xdr:colOff>38100</xdr:colOff>
      <xdr:row>37</xdr:row>
      <xdr:rowOff>113728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104855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47371</xdr:rowOff>
    </xdr:from>
    <xdr:to>
      <xdr:col>15</xdr:col>
      <xdr:colOff>101600</xdr:colOff>
      <xdr:row>37</xdr:row>
      <xdr:rowOff>148971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140098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64192</xdr:rowOff>
    </xdr:from>
    <xdr:to>
      <xdr:col>10</xdr:col>
      <xdr:colOff>165100</xdr:colOff>
      <xdr:row>37</xdr:row>
      <xdr:rowOff>165792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156919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65240</xdr:rowOff>
    </xdr:from>
    <xdr:to>
      <xdr:col>6</xdr:col>
      <xdr:colOff>38100</xdr:colOff>
      <xdr:row>37</xdr:row>
      <xdr:rowOff>166839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88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157967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83355</xdr:rowOff>
    </xdr:from>
    <xdr:to>
      <xdr:col>24</xdr:col>
      <xdr:colOff>63500</xdr:colOff>
      <xdr:row>58</xdr:row>
      <xdr:rowOff>2999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84555"/>
          <a:ext cx="838200" cy="2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83355</xdr:rowOff>
    </xdr:from>
    <xdr:to>
      <xdr:col>19</xdr:col>
      <xdr:colOff>177800</xdr:colOff>
      <xdr:row>56</xdr:row>
      <xdr:rowOff>107396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684555"/>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107396</xdr:rowOff>
    </xdr:from>
    <xdr:to>
      <xdr:col>15</xdr:col>
      <xdr:colOff>50800</xdr:colOff>
      <xdr:row>57</xdr:row>
      <xdr:rowOff>129839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708596"/>
          <a:ext cx="889000" cy="19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129839</xdr:rowOff>
    </xdr:from>
    <xdr:to>
      <xdr:col>10</xdr:col>
      <xdr:colOff>114300</xdr:colOff>
      <xdr:row>57</xdr:row>
      <xdr:rowOff>160363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02489"/>
          <a:ext cx="889000" cy="3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123649</xdr:rowOff>
    </xdr:from>
    <xdr:to>
      <xdr:col>24</xdr:col>
      <xdr:colOff>114300</xdr:colOff>
      <xdr:row>58</xdr:row>
      <xdr:rowOff>53799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32555</xdr:rowOff>
    </xdr:from>
    <xdr:to>
      <xdr:col>20</xdr:col>
      <xdr:colOff>38100</xdr:colOff>
      <xdr:row>56</xdr:row>
      <xdr:rowOff>134155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150682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40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56596</xdr:rowOff>
    </xdr:from>
    <xdr:to>
      <xdr:col>15</xdr:col>
      <xdr:colOff>101600</xdr:colOff>
      <xdr:row>56</xdr:row>
      <xdr:rowOff>158196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6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3273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43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79039</xdr:rowOff>
    </xdr:from>
    <xdr:to>
      <xdr:col>10</xdr:col>
      <xdr:colOff>165100</xdr:colOff>
      <xdr:row>58</xdr:row>
      <xdr:rowOff>9189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25716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109563</xdr:rowOff>
    </xdr:from>
    <xdr:to>
      <xdr:col>6</xdr:col>
      <xdr:colOff>38100</xdr:colOff>
      <xdr:row>58</xdr:row>
      <xdr:rowOff>39713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30840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7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77701</xdr:rowOff>
    </xdr:from>
    <xdr:to>
      <xdr:col>24</xdr:col>
      <xdr:colOff>63500</xdr:colOff>
      <xdr:row>77</xdr:row>
      <xdr:rowOff>114909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79351"/>
          <a:ext cx="838200" cy="3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114909</xdr:rowOff>
    </xdr:from>
    <xdr:to>
      <xdr:col>19</xdr:col>
      <xdr:colOff>177800</xdr:colOff>
      <xdr:row>77</xdr:row>
      <xdr:rowOff>161123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16559"/>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137336</xdr:rowOff>
    </xdr:from>
    <xdr:to>
      <xdr:col>15</xdr:col>
      <xdr:colOff>50800</xdr:colOff>
      <xdr:row>77</xdr:row>
      <xdr:rowOff>161123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38986"/>
          <a:ext cx="889000" cy="2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137336</xdr:rowOff>
    </xdr:from>
    <xdr:to>
      <xdr:col>10</xdr:col>
      <xdr:colOff>114300</xdr:colOff>
      <xdr:row>78</xdr:row>
      <xdr:rowOff>33251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8986"/>
          <a:ext cx="889000" cy="6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26901</xdr:rowOff>
    </xdr:from>
    <xdr:to>
      <xdr:col>24</xdr:col>
      <xdr:colOff>114300</xdr:colOff>
      <xdr:row>77</xdr:row>
      <xdr:rowOff>128501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2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5328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0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64109</xdr:rowOff>
    </xdr:from>
    <xdr:to>
      <xdr:col>20</xdr:col>
      <xdr:colOff>38100</xdr:colOff>
      <xdr:row>77</xdr:row>
      <xdr:rowOff>165709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156836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110323</xdr:rowOff>
    </xdr:from>
    <xdr:to>
      <xdr:col>15</xdr:col>
      <xdr:colOff>101600</xdr:colOff>
      <xdr:row>78</xdr:row>
      <xdr:rowOff>40473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31600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0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86536</xdr:rowOff>
    </xdr:from>
    <xdr:to>
      <xdr:col>10</xdr:col>
      <xdr:colOff>165100</xdr:colOff>
      <xdr:row>78</xdr:row>
      <xdr:rowOff>16686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7813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153901</xdr:rowOff>
    </xdr:from>
    <xdr:to>
      <xdr:col>6</xdr:col>
      <xdr:colOff>38100</xdr:colOff>
      <xdr:row>78</xdr:row>
      <xdr:rowOff>84051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75178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4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126943</xdr:rowOff>
    </xdr:from>
    <xdr:to>
      <xdr:col>24</xdr:col>
      <xdr:colOff>63500</xdr:colOff>
      <xdr:row>98</xdr:row>
      <xdr:rowOff>133589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29043"/>
          <a:ext cx="838200" cy="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127783</xdr:rowOff>
    </xdr:from>
    <xdr:to>
      <xdr:col>19</xdr:col>
      <xdr:colOff>177800</xdr:colOff>
      <xdr:row>98</xdr:row>
      <xdr:rowOff>133589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2988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116246</xdr:rowOff>
    </xdr:from>
    <xdr:to>
      <xdr:col>15</xdr:col>
      <xdr:colOff>50800</xdr:colOff>
      <xdr:row>98</xdr:row>
      <xdr:rowOff>127783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18346"/>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116246</xdr:rowOff>
    </xdr:from>
    <xdr:to>
      <xdr:col>10</xdr:col>
      <xdr:colOff>114300</xdr:colOff>
      <xdr:row>98</xdr:row>
      <xdr:rowOff>153588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8346"/>
          <a:ext cx="889000" cy="3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76143</xdr:rowOff>
    </xdr:from>
    <xdr:to>
      <xdr:col>24</xdr:col>
      <xdr:colOff>114300</xdr:colOff>
      <xdr:row>99</xdr:row>
      <xdr:rowOff>6293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162520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9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82789</xdr:rowOff>
    </xdr:from>
    <xdr:to>
      <xdr:col>20</xdr:col>
      <xdr:colOff>38100</xdr:colOff>
      <xdr:row>99</xdr:row>
      <xdr:rowOff>12939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8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4066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7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76983</xdr:rowOff>
    </xdr:from>
    <xdr:to>
      <xdr:col>15</xdr:col>
      <xdr:colOff>101600</xdr:colOff>
      <xdr:row>99</xdr:row>
      <xdr:rowOff>7133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169710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7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65446</xdr:rowOff>
    </xdr:from>
    <xdr:to>
      <xdr:col>10</xdr:col>
      <xdr:colOff>165100</xdr:colOff>
      <xdr:row>98</xdr:row>
      <xdr:rowOff>167046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158173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102788</xdr:rowOff>
    </xdr:from>
    <xdr:to>
      <xdr:col>6</xdr:col>
      <xdr:colOff>38100</xdr:colOff>
      <xdr:row>99</xdr:row>
      <xdr:rowOff>32938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24065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42799</xdr:rowOff>
    </xdr:from>
    <xdr:to>
      <xdr:col>55</xdr:col>
      <xdr:colOff>0</xdr:colOff>
      <xdr:row>39</xdr:row>
      <xdr:rowOff>42799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93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42672</xdr:rowOff>
    </xdr:from>
    <xdr:to>
      <xdr:col>50</xdr:col>
      <xdr:colOff>114300</xdr:colOff>
      <xdr:row>39</xdr:row>
      <xdr:rowOff>42799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29222"/>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42672</xdr:rowOff>
    </xdr:from>
    <xdr:to>
      <xdr:col>45</xdr:col>
      <xdr:colOff>177800</xdr:colOff>
      <xdr:row>39</xdr:row>
      <xdr:rowOff>42672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29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42545</xdr:rowOff>
    </xdr:from>
    <xdr:to>
      <xdr:col>41</xdr:col>
      <xdr:colOff>50800</xdr:colOff>
      <xdr:row>39</xdr:row>
      <xdr:rowOff>42672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9095"/>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163449</xdr:rowOff>
    </xdr:from>
    <xdr:to>
      <xdr:col>55</xdr:col>
      <xdr:colOff>50800</xdr:colOff>
      <xdr:row>39</xdr:row>
      <xdr:rowOff>93599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78376</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3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163449</xdr:rowOff>
    </xdr:from>
    <xdr:to>
      <xdr:col>50</xdr:col>
      <xdr:colOff>165100</xdr:colOff>
      <xdr:row>39</xdr:row>
      <xdr:rowOff>93599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84726</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163322</xdr:rowOff>
    </xdr:from>
    <xdr:to>
      <xdr:col>46</xdr:col>
      <xdr:colOff>38100</xdr:colOff>
      <xdr:row>39</xdr:row>
      <xdr:rowOff>93472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84599</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163322</xdr:rowOff>
    </xdr:from>
    <xdr:to>
      <xdr:col>41</xdr:col>
      <xdr:colOff>101600</xdr:colOff>
      <xdr:row>39</xdr:row>
      <xdr:rowOff>93472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84599</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163195</xdr:rowOff>
    </xdr:from>
    <xdr:to>
      <xdr:col>36</xdr:col>
      <xdr:colOff>165100</xdr:colOff>
      <xdr:row>39</xdr:row>
      <xdr:rowOff>93345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84472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99955</xdr:rowOff>
    </xdr:from>
    <xdr:to>
      <xdr:col>55</xdr:col>
      <xdr:colOff>0</xdr:colOff>
      <xdr:row>58</xdr:row>
      <xdr:rowOff>142362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4055"/>
          <a:ext cx="838200" cy="4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142362</xdr:rowOff>
    </xdr:from>
    <xdr:to>
      <xdr:col>50</xdr:col>
      <xdr:colOff>114300</xdr:colOff>
      <xdr:row>58</xdr:row>
      <xdr:rowOff>143392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86462"/>
          <a:ext cx="8890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110842</xdr:rowOff>
    </xdr:from>
    <xdr:to>
      <xdr:col>45</xdr:col>
      <xdr:colOff>177800</xdr:colOff>
      <xdr:row>58</xdr:row>
      <xdr:rowOff>143392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54942"/>
          <a:ext cx="889000" cy="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110842</xdr:rowOff>
    </xdr:from>
    <xdr:to>
      <xdr:col>41</xdr:col>
      <xdr:colOff>50800</xdr:colOff>
      <xdr:row>58</xdr:row>
      <xdr:rowOff>113388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54942"/>
          <a:ext cx="889000" cy="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49155</xdr:rowOff>
    </xdr:from>
    <xdr:to>
      <xdr:col>55</xdr:col>
      <xdr:colOff>50800</xdr:colOff>
      <xdr:row>58</xdr:row>
      <xdr:rowOff>150755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135532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91562</xdr:rowOff>
    </xdr:from>
    <xdr:to>
      <xdr:col>50</xdr:col>
      <xdr:colOff>165100</xdr:colOff>
      <xdr:row>59</xdr:row>
      <xdr:rowOff>21712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12839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92592</xdr:rowOff>
    </xdr:from>
    <xdr:to>
      <xdr:col>46</xdr:col>
      <xdr:colOff>38100</xdr:colOff>
      <xdr:row>59</xdr:row>
      <xdr:rowOff>22742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13869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60042</xdr:rowOff>
    </xdr:from>
    <xdr:to>
      <xdr:col>41</xdr:col>
      <xdr:colOff>101600</xdr:colOff>
      <xdr:row>58</xdr:row>
      <xdr:rowOff>161642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152769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62588</xdr:rowOff>
    </xdr:from>
    <xdr:to>
      <xdr:col>36</xdr:col>
      <xdr:colOff>165100</xdr:colOff>
      <xdr:row>58</xdr:row>
      <xdr:rowOff>164188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155315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23137</xdr:rowOff>
    </xdr:from>
    <xdr:to>
      <xdr:col>55</xdr:col>
      <xdr:colOff>0</xdr:colOff>
      <xdr:row>78</xdr:row>
      <xdr:rowOff>69321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96237"/>
          <a:ext cx="838200" cy="4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164743</xdr:rowOff>
    </xdr:from>
    <xdr:to>
      <xdr:col>50</xdr:col>
      <xdr:colOff>114300</xdr:colOff>
      <xdr:row>78</xdr:row>
      <xdr:rowOff>23137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6393"/>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164743</xdr:rowOff>
    </xdr:from>
    <xdr:to>
      <xdr:col>45</xdr:col>
      <xdr:colOff>177800</xdr:colOff>
      <xdr:row>78</xdr:row>
      <xdr:rowOff>35351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6393"/>
          <a:ext cx="8890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10637</xdr:rowOff>
    </xdr:from>
    <xdr:to>
      <xdr:col>41</xdr:col>
      <xdr:colOff>50800</xdr:colOff>
      <xdr:row>78</xdr:row>
      <xdr:rowOff>35351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83737"/>
          <a:ext cx="889000" cy="2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18521</xdr:rowOff>
    </xdr:from>
    <xdr:to>
      <xdr:col>55</xdr:col>
      <xdr:colOff>50800</xdr:colOff>
      <xdr:row>78</xdr:row>
      <xdr:rowOff>120121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168398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143787</xdr:rowOff>
    </xdr:from>
    <xdr:to>
      <xdr:col>50</xdr:col>
      <xdr:colOff>165100</xdr:colOff>
      <xdr:row>78</xdr:row>
      <xdr:rowOff>73937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65064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3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113943</xdr:rowOff>
    </xdr:from>
    <xdr:to>
      <xdr:col>46</xdr:col>
      <xdr:colOff>38100</xdr:colOff>
      <xdr:row>78</xdr:row>
      <xdr:rowOff>44093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35220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156001</xdr:rowOff>
    </xdr:from>
    <xdr:to>
      <xdr:col>41</xdr:col>
      <xdr:colOff>101600</xdr:colOff>
      <xdr:row>78</xdr:row>
      <xdr:rowOff>86151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77278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131287</xdr:rowOff>
    </xdr:from>
    <xdr:to>
      <xdr:col>36</xdr:col>
      <xdr:colOff>165100</xdr:colOff>
      <xdr:row>78</xdr:row>
      <xdr:rowOff>61437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52564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143552</xdr:rowOff>
    </xdr:from>
    <xdr:to>
      <xdr:col>55</xdr:col>
      <xdr:colOff>0</xdr:colOff>
      <xdr:row>98</xdr:row>
      <xdr:rowOff>147056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45652"/>
          <a:ext cx="8382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147056</xdr:rowOff>
    </xdr:from>
    <xdr:to>
      <xdr:col>50</xdr:col>
      <xdr:colOff>114300</xdr:colOff>
      <xdr:row>98</xdr:row>
      <xdr:rowOff>147755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949156"/>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123837</xdr:rowOff>
    </xdr:from>
    <xdr:to>
      <xdr:col>45</xdr:col>
      <xdr:colOff>177800</xdr:colOff>
      <xdr:row>98</xdr:row>
      <xdr:rowOff>147755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54487"/>
          <a:ext cx="889000" cy="19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123837</xdr:rowOff>
    </xdr:from>
    <xdr:to>
      <xdr:col>41</xdr:col>
      <xdr:colOff>50800</xdr:colOff>
      <xdr:row>98</xdr:row>
      <xdr:rowOff>4012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54487"/>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92752</xdr:rowOff>
    </xdr:from>
    <xdr:to>
      <xdr:col>55</xdr:col>
      <xdr:colOff>50800</xdr:colOff>
      <xdr:row>99</xdr:row>
      <xdr:rowOff>22902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9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7679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96256</xdr:rowOff>
    </xdr:from>
    <xdr:to>
      <xdr:col>50</xdr:col>
      <xdr:colOff>165100</xdr:colOff>
      <xdr:row>99</xdr:row>
      <xdr:rowOff>26406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17533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96955</xdr:rowOff>
    </xdr:from>
    <xdr:to>
      <xdr:col>46</xdr:col>
      <xdr:colOff>38100</xdr:colOff>
      <xdr:row>99</xdr:row>
      <xdr:rowOff>27105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18232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73037</xdr:rowOff>
    </xdr:from>
    <xdr:to>
      <xdr:col>41</xdr:col>
      <xdr:colOff>101600</xdr:colOff>
      <xdr:row>98</xdr:row>
      <xdr:rowOff>3187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0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19714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7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124662</xdr:rowOff>
    </xdr:from>
    <xdr:to>
      <xdr:col>36</xdr:col>
      <xdr:colOff>165100</xdr:colOff>
      <xdr:row>98</xdr:row>
      <xdr:rowOff>54812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71339</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30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51552</xdr:rowOff>
    </xdr:from>
    <xdr:to>
      <xdr:col>85</xdr:col>
      <xdr:colOff>127000</xdr:colOff>
      <xdr:row>38</xdr:row>
      <xdr:rowOff>56947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66652"/>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56947</xdr:rowOff>
    </xdr:from>
    <xdr:to>
      <xdr:col>81</xdr:col>
      <xdr:colOff>50800</xdr:colOff>
      <xdr:row>38</xdr:row>
      <xdr:rowOff>71593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72047"/>
          <a:ext cx="889000" cy="1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71593</xdr:rowOff>
    </xdr:from>
    <xdr:to>
      <xdr:col>76</xdr:col>
      <xdr:colOff>114300</xdr:colOff>
      <xdr:row>38</xdr:row>
      <xdr:rowOff>72408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86693"/>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72408</xdr:rowOff>
    </xdr:from>
    <xdr:to>
      <xdr:col>71</xdr:col>
      <xdr:colOff>177800</xdr:colOff>
      <xdr:row>38</xdr:row>
      <xdr:rowOff>97969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7508"/>
          <a:ext cx="889000" cy="2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752</xdr:rowOff>
    </xdr:from>
    <xdr:to>
      <xdr:col>85</xdr:col>
      <xdr:colOff>177800</xdr:colOff>
      <xdr:row>38</xdr:row>
      <xdr:rowOff>102352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1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87129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6147</xdr:rowOff>
    </xdr:from>
    <xdr:to>
      <xdr:col>81</xdr:col>
      <xdr:colOff>101600</xdr:colOff>
      <xdr:row>38</xdr:row>
      <xdr:rowOff>107747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98874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20793</xdr:rowOff>
    </xdr:from>
    <xdr:to>
      <xdr:col>76</xdr:col>
      <xdr:colOff>165100</xdr:colOff>
      <xdr:row>38</xdr:row>
      <xdr:rowOff>122393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113520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21608</xdr:rowOff>
    </xdr:from>
    <xdr:to>
      <xdr:col>72</xdr:col>
      <xdr:colOff>38100</xdr:colOff>
      <xdr:row>38</xdr:row>
      <xdr:rowOff>123208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114335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47169</xdr:rowOff>
    </xdr:from>
    <xdr:to>
      <xdr:col>67</xdr:col>
      <xdr:colOff>101600</xdr:colOff>
      <xdr:row>38</xdr:row>
      <xdr:rowOff>148769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139896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101561</xdr:rowOff>
    </xdr:from>
    <xdr:to>
      <xdr:col>85</xdr:col>
      <xdr:colOff>127000</xdr:colOff>
      <xdr:row>57</xdr:row>
      <xdr:rowOff>94937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02761"/>
          <a:ext cx="838200" cy="16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94937</xdr:rowOff>
    </xdr:from>
    <xdr:to>
      <xdr:col>81</xdr:col>
      <xdr:colOff>50800</xdr:colOff>
      <xdr:row>58</xdr:row>
      <xdr:rowOff>121124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867587"/>
          <a:ext cx="889000" cy="19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121124</xdr:rowOff>
    </xdr:from>
    <xdr:to>
      <xdr:col>76</xdr:col>
      <xdr:colOff>114300</xdr:colOff>
      <xdr:row>58</xdr:row>
      <xdr:rowOff>144763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65224"/>
          <a:ext cx="889000" cy="2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137006</xdr:rowOff>
    </xdr:from>
    <xdr:to>
      <xdr:col>71</xdr:col>
      <xdr:colOff>177800</xdr:colOff>
      <xdr:row>58</xdr:row>
      <xdr:rowOff>144763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81106"/>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50761</xdr:rowOff>
    </xdr:from>
    <xdr:to>
      <xdr:col>85</xdr:col>
      <xdr:colOff>177800</xdr:colOff>
      <xdr:row>56</xdr:row>
      <xdr:rowOff>152361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73638</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0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44137</xdr:rowOff>
    </xdr:from>
    <xdr:to>
      <xdr:col>81</xdr:col>
      <xdr:colOff>101600</xdr:colOff>
      <xdr:row>57</xdr:row>
      <xdr:rowOff>145737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162264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59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70324</xdr:rowOff>
    </xdr:from>
    <xdr:to>
      <xdr:col>76</xdr:col>
      <xdr:colOff>165100</xdr:colOff>
      <xdr:row>59</xdr:row>
      <xdr:rowOff>474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163051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93963</xdr:rowOff>
    </xdr:from>
    <xdr:to>
      <xdr:col>72</xdr:col>
      <xdr:colOff>38100</xdr:colOff>
      <xdr:row>59</xdr:row>
      <xdr:rowOff>24113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15240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3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86206</xdr:rowOff>
    </xdr:from>
    <xdr:to>
      <xdr:col>67</xdr:col>
      <xdr:colOff>101600</xdr:colOff>
      <xdr:row>59</xdr:row>
      <xdr:rowOff>16356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7483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56904</xdr:rowOff>
    </xdr:from>
    <xdr:to>
      <xdr:col>85</xdr:col>
      <xdr:colOff>127000</xdr:colOff>
      <xdr:row>97</xdr:row>
      <xdr:rowOff>154040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87554"/>
          <a:ext cx="838200" cy="9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154040</xdr:rowOff>
    </xdr:from>
    <xdr:to>
      <xdr:col>81</xdr:col>
      <xdr:colOff>50800</xdr:colOff>
      <xdr:row>98</xdr:row>
      <xdr:rowOff>31908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84690"/>
          <a:ext cx="8890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31908</xdr:rowOff>
    </xdr:from>
    <xdr:to>
      <xdr:col>76</xdr:col>
      <xdr:colOff>114300</xdr:colOff>
      <xdr:row>98</xdr:row>
      <xdr:rowOff>76327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34008"/>
          <a:ext cx="889000" cy="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76327</xdr:rowOff>
    </xdr:from>
    <xdr:to>
      <xdr:col>71</xdr:col>
      <xdr:colOff>177800</xdr:colOff>
      <xdr:row>98</xdr:row>
      <xdr:rowOff>86423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78427"/>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6104</xdr:rowOff>
    </xdr:from>
    <xdr:to>
      <xdr:col>85</xdr:col>
      <xdr:colOff>177800</xdr:colOff>
      <xdr:row>97</xdr:row>
      <xdr:rowOff>107704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155981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1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103240</xdr:rowOff>
    </xdr:from>
    <xdr:to>
      <xdr:col>81</xdr:col>
      <xdr:colOff>101600</xdr:colOff>
      <xdr:row>98</xdr:row>
      <xdr:rowOff>33390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24517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26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152558</xdr:rowOff>
    </xdr:from>
    <xdr:to>
      <xdr:col>76</xdr:col>
      <xdr:colOff>165100</xdr:colOff>
      <xdr:row>98</xdr:row>
      <xdr:rowOff>82708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73835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7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25527</xdr:rowOff>
    </xdr:from>
    <xdr:to>
      <xdr:col>72</xdr:col>
      <xdr:colOff>38100</xdr:colOff>
      <xdr:row>98</xdr:row>
      <xdr:rowOff>127127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2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118254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35623</xdr:rowOff>
    </xdr:from>
    <xdr:to>
      <xdr:col>67</xdr:col>
      <xdr:colOff>101600</xdr:colOff>
      <xdr:row>98</xdr:row>
      <xdr:rowOff>137223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128350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総務費は川場村新拠点整備事業が令和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年に完了したことにより令和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年度は約</a:t>
          </a:r>
          <a:r>
            <a:rPr kumimoji="1" lang="en-US" altLang="ja-JP" sz="1300">
              <a:latin typeface="ＭＳ Ｐゴシック" panose="020B0600070205080204" pitchFamily="50" charset="-128"/>
              <a:ea typeface="ＭＳ Ｐゴシック" panose="020B0600070205080204" pitchFamily="50" charset="-128"/>
            </a:rPr>
            <a:t>574</a:t>
          </a:r>
          <a:r>
            <a:rPr kumimoji="1" lang="ja-JP" altLang="en-US" sz="1300">
              <a:latin typeface="ＭＳ Ｐゴシック" panose="020B0600070205080204" pitchFamily="50" charset="-128"/>
              <a:ea typeface="ＭＳ Ｐゴシック" panose="020B0600070205080204" pitchFamily="50" charset="-128"/>
            </a:rPr>
            <a:t>千円の減額となり、類似団体と同水準となった。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年度の小中一貫校整備事業により増加している。公債費は施設整備事業により年々増加し、令和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年度には類似団体と同水準まで上昇した。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民生費、衛生費といった経費は類似団体と比べ低水準となっているが、建設事業費や公債費等がそうした経費を圧迫することのないよう計画的な財政運営に努める。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百万の取崩しを行ったものの、歳計余剰金として</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百万を積み立てることができ残高が増加。対標準財政規模比も微増となった。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実質単年度収支については川場村新拠点整備、小中一貫校整備事業といった大規模事業の実施により令和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年度は赤字となったものの、令和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年度は前年度に比べ改善した。今後は経費削減と歳入確保に努め、実質単年度収支の黒字化に向け取り組む。</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群馬県川場村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一般会計をはじめ、すべての会計において黒字となった。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国保、介護、後期高齢者医療事業に関しては高齢化により支出の増大や財源確保が課題となる見込み。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簡易水道事業、下水道事業については令和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年度から公営企業会計を適用した。「地方公共団体の経営・財務マネジメント強化事業」も有効活用し、経営戦略を策定したうえで、料金改定をはじめとした経営改善の取組みを行っていく。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4231607</v>
      </c>
      <c r="BO4" s="371"/>
      <c r="BP4" s="371"/>
      <c r="BQ4" s="371"/>
      <c r="BR4" s="371"/>
      <c r="BS4" s="371"/>
      <c r="BT4" s="371"/>
      <c r="BU4" s="372"/>
      <c r="BV4" s="370">
        <v>5584101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16.600000000000001</v>
      </c>
      <c r="CU4" s="377"/>
      <c r="CV4" s="377"/>
      <c r="CW4" s="377"/>
      <c r="CX4" s="377"/>
      <c r="CY4" s="377"/>
      <c r="CZ4" s="377"/>
      <c r="DA4" s="378"/>
      <c r="DB4" s="376">
        <v>20.2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3900856</v>
      </c>
      <c r="BO5" s="408"/>
      <c r="BP5" s="408"/>
      <c r="BQ5" s="408"/>
      <c r="BR5" s="408"/>
      <c r="BS5" s="408"/>
      <c r="BT5" s="408"/>
      <c r="BU5" s="409"/>
      <c r="BV5" s="407">
        <v>5194363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89.6</v>
      </c>
      <c r="CU5" s="405"/>
      <c r="CV5" s="405"/>
      <c r="CW5" s="405"/>
      <c r="CX5" s="405"/>
      <c r="CY5" s="405"/>
      <c r="CZ5" s="405"/>
      <c r="DA5" s="406"/>
      <c r="DB5" s="404">
        <v>87.6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330751</v>
      </c>
      <c r="BO6" s="408"/>
      <c r="BP6" s="408"/>
      <c r="BQ6" s="408"/>
      <c r="BR6" s="408"/>
      <c r="BS6" s="408"/>
      <c r="BT6" s="408"/>
      <c r="BU6" s="409"/>
      <c r="BV6" s="407">
        <v>389738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89.7</v>
      </c>
      <c r="CU6" s="445"/>
      <c r="CV6" s="445"/>
      <c r="CW6" s="445"/>
      <c r="CX6" s="445"/>
      <c r="CY6" s="445"/>
      <c r="CZ6" s="445"/>
      <c r="DA6" s="446"/>
      <c r="DB6" s="444">
        <v>88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592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1997703</v>
      </c>
      <c r="CU7" s="408"/>
      <c r="CV7" s="408"/>
      <c r="CW7" s="408"/>
      <c r="CX7" s="408"/>
      <c r="CY7" s="408"/>
      <c r="CZ7" s="408"/>
      <c r="DA7" s="409"/>
      <c r="DB7" s="407">
        <v>1925597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330751</v>
      </c>
      <c r="BO8" s="408"/>
      <c r="BP8" s="408"/>
      <c r="BQ8" s="408"/>
      <c r="BR8" s="408"/>
      <c r="BS8" s="408"/>
      <c r="BT8" s="408"/>
      <c r="BU8" s="409"/>
      <c r="BV8" s="407">
        <v>389146</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3480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-58395</v>
      </c>
      <c r="BO9" s="408"/>
      <c r="BP9" s="408"/>
      <c r="BQ9" s="408"/>
      <c r="BR9" s="408"/>
      <c r="BS9" s="408"/>
      <c r="BT9" s="408"/>
      <c r="BU9" s="409"/>
      <c r="BV9" s="407">
        <v>-79930</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19.2</v>
      </c>
      <c r="CU9" s="405"/>
      <c r="CV9" s="405"/>
      <c r="CW9" s="405"/>
      <c r="CX9" s="405"/>
      <c r="CY9" s="405"/>
      <c r="CZ9" s="405"/>
      <c r="DA9" s="406"/>
      <c r="DB9" s="404">
        <v>13.7</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3647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286</v>
      </c>
      <c r="BO10" s="408"/>
      <c r="BP10" s="408"/>
      <c r="BQ10" s="408"/>
      <c r="BR10" s="408"/>
      <c r="BS10" s="408"/>
      <c r="BT10" s="408"/>
      <c r="BU10" s="409"/>
      <c r="BV10" s="407">
        <v>11</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133406</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2973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119</v>
      </c>
      <c r="AV12" s="440"/>
      <c r="AW12" s="440"/>
      <c r="AX12" s="440"/>
      <c r="AY12" s="441" t="s">
        <v>128</v>
      </c>
      <c r="AZ12" s="442"/>
      <c r="BA12" s="442"/>
      <c r="BB12" s="442"/>
      <c r="BC12" s="442"/>
      <c r="BD12" s="442"/>
      <c r="BE12" s="442"/>
      <c r="BF12" s="442"/>
      <c r="BG12" s="442"/>
      <c r="BH12" s="442"/>
      <c r="BI12" s="442"/>
      <c r="BJ12" s="442"/>
      <c r="BK12" s="442"/>
      <c r="BL12" s="442"/>
      <c r="BM12" s="443"/>
      <c r="BN12" s="407">
        <v>275000</v>
      </c>
      <c r="BO12" s="408"/>
      <c r="BP12" s="408"/>
      <c r="BQ12" s="408"/>
      <c r="BR12" s="408"/>
      <c r="BS12" s="408"/>
      <c r="BT12" s="408"/>
      <c r="BU12" s="409"/>
      <c r="BV12" s="407">
        <v>300000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2957</v>
      </c>
      <c r="S13" s="492"/>
      <c r="T13" s="492"/>
      <c r="U13" s="492"/>
      <c r="V13" s="493"/>
      <c r="W13" s="423" t="s">
        <v>131</v>
      </c>
      <c r="X13" s="424"/>
      <c r="Y13" s="424"/>
      <c r="Z13" s="424"/>
      <c r="AA13" s="424"/>
      <c r="AB13" s="414"/>
      <c r="AC13" s="458">
        <v>427</v>
      </c>
      <c r="AD13" s="459"/>
      <c r="AE13" s="459"/>
      <c r="AF13" s="459"/>
      <c r="AG13" s="501"/>
      <c r="AH13" s="458">
        <v>438</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-199703</v>
      </c>
      <c r="BO13" s="408"/>
      <c r="BP13" s="408"/>
      <c r="BQ13" s="408"/>
      <c r="BR13" s="408"/>
      <c r="BS13" s="408"/>
      <c r="BT13" s="408"/>
      <c r="BU13" s="409"/>
      <c r="BV13" s="407">
        <v>-379919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15.8</v>
      </c>
      <c r="CU13" s="405"/>
      <c r="CV13" s="405"/>
      <c r="CW13" s="405"/>
      <c r="CX13" s="405"/>
      <c r="CY13" s="405"/>
      <c r="CZ13" s="405"/>
      <c r="DA13" s="406"/>
      <c r="DB13" s="404">
        <v>13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3066</v>
      </c>
      <c r="S14" s="492"/>
      <c r="T14" s="492"/>
      <c r="U14" s="492"/>
      <c r="V14" s="493"/>
      <c r="W14" s="397"/>
      <c r="X14" s="398"/>
      <c r="Y14" s="398"/>
      <c r="Z14" s="398"/>
      <c r="AA14" s="398"/>
      <c r="AB14" s="387"/>
      <c r="AC14" s="494">
        <v>26.2</v>
      </c>
      <c r="AD14" s="495"/>
      <c r="AE14" s="495"/>
      <c r="AF14" s="495"/>
      <c r="AG14" s="496"/>
      <c r="AH14" s="494">
        <v>26.2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126.7</v>
      </c>
      <c r="CU14" s="506"/>
      <c r="CV14" s="506"/>
      <c r="CW14" s="506"/>
      <c r="CX14" s="506"/>
      <c r="CY14" s="506"/>
      <c r="CZ14" s="506"/>
      <c r="DA14" s="507"/>
      <c r="DB14" s="505">
        <v>143.69999999999999</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3051</v>
      </c>
      <c r="S15" s="492"/>
      <c r="T15" s="492"/>
      <c r="U15" s="492"/>
      <c r="V15" s="493"/>
      <c r="W15" s="423" t="s">
        <v>137</v>
      </c>
      <c r="X15" s="424"/>
      <c r="Y15" s="424"/>
      <c r="Z15" s="424"/>
      <c r="AA15" s="424"/>
      <c r="AB15" s="414"/>
      <c r="AC15" s="458">
        <v>328</v>
      </c>
      <c r="AD15" s="459"/>
      <c r="AE15" s="459"/>
      <c r="AF15" s="459"/>
      <c r="AG15" s="501"/>
      <c r="AH15" s="458">
        <v>356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453643</v>
      </c>
      <c r="BO15" s="371"/>
      <c r="BP15" s="371"/>
      <c r="BQ15" s="371"/>
      <c r="BR15" s="371"/>
      <c r="BS15" s="371"/>
      <c r="BT15" s="371"/>
      <c r="BU15" s="372"/>
      <c r="BV15" s="370">
        <v>444217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20.2</v>
      </c>
      <c r="AD16" s="495"/>
      <c r="AE16" s="495"/>
      <c r="AF16" s="495"/>
      <c r="AG16" s="496"/>
      <c r="AH16" s="494">
        <v>21.3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1891356</v>
      </c>
      <c r="BO16" s="408"/>
      <c r="BP16" s="408"/>
      <c r="BQ16" s="408"/>
      <c r="BR16" s="408"/>
      <c r="BS16" s="408"/>
      <c r="BT16" s="408"/>
      <c r="BU16" s="409"/>
      <c r="BV16" s="407">
        <v>1815950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872</v>
      </c>
      <c r="AD17" s="459"/>
      <c r="AE17" s="459"/>
      <c r="AF17" s="459"/>
      <c r="AG17" s="501"/>
      <c r="AH17" s="458">
        <v>876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555987</v>
      </c>
      <c r="BO17" s="408"/>
      <c r="BP17" s="408"/>
      <c r="BQ17" s="408"/>
      <c r="BR17" s="408"/>
      <c r="BS17" s="408"/>
      <c r="BT17" s="408"/>
      <c r="BU17" s="409"/>
      <c r="BV17" s="407">
        <v>545487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85.25</v>
      </c>
      <c r="M18" s="531"/>
      <c r="N18" s="531"/>
      <c r="O18" s="531"/>
      <c r="P18" s="531"/>
      <c r="Q18" s="531"/>
      <c r="R18" s="532"/>
      <c r="S18" s="532"/>
      <c r="T18" s="532"/>
      <c r="U18" s="532"/>
      <c r="V18" s="533"/>
      <c r="W18" s="425"/>
      <c r="X18" s="426"/>
      <c r="Y18" s="426"/>
      <c r="Z18" s="426"/>
      <c r="AA18" s="426"/>
      <c r="AB18" s="417"/>
      <c r="AC18" s="534">
        <v>53.6</v>
      </c>
      <c r="AD18" s="535"/>
      <c r="AE18" s="535"/>
      <c r="AF18" s="535"/>
      <c r="AG18" s="536"/>
      <c r="AH18" s="534">
        <v>52.5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1855625</v>
      </c>
      <c r="BO18" s="408"/>
      <c r="BP18" s="408"/>
      <c r="BQ18" s="408"/>
      <c r="BR18" s="408"/>
      <c r="BS18" s="408"/>
      <c r="BT18" s="408"/>
      <c r="BU18" s="409"/>
      <c r="BV18" s="407">
        <v>1711869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2692557</v>
      </c>
      <c r="BO19" s="408"/>
      <c r="BP19" s="408"/>
      <c r="BQ19" s="408"/>
      <c r="BR19" s="408"/>
      <c r="BS19" s="408"/>
      <c r="BT19" s="408"/>
      <c r="BU19" s="409"/>
      <c r="BV19" s="407">
        <v>2743040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997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4670014</v>
      </c>
      <c r="BO22" s="371"/>
      <c r="BP22" s="371"/>
      <c r="BQ22" s="371"/>
      <c r="BR22" s="371"/>
      <c r="BS22" s="371"/>
      <c r="BT22" s="371"/>
      <c r="BU22" s="372"/>
      <c r="BV22" s="370">
        <v>4795844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2521873</v>
      </c>
      <c r="BO23" s="408"/>
      <c r="BP23" s="408"/>
      <c r="BQ23" s="408"/>
      <c r="BR23" s="408"/>
      <c r="BS23" s="408"/>
      <c r="BT23" s="408"/>
      <c r="BU23" s="409"/>
      <c r="BV23" s="407">
        <v>2491252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6200</v>
      </c>
      <c r="R24" s="459"/>
      <c r="S24" s="459"/>
      <c r="T24" s="459"/>
      <c r="U24" s="459"/>
      <c r="V24" s="501"/>
      <c r="W24" s="553"/>
      <c r="X24" s="554"/>
      <c r="Y24" s="555"/>
      <c r="Z24" s="457" t="s">
        <v>162</v>
      </c>
      <c r="AA24" s="437"/>
      <c r="AB24" s="437"/>
      <c r="AC24" s="437"/>
      <c r="AD24" s="437"/>
      <c r="AE24" s="437"/>
      <c r="AF24" s="437"/>
      <c r="AG24" s="438"/>
      <c r="AH24" s="458">
        <v>46</v>
      </c>
      <c r="AI24" s="459"/>
      <c r="AJ24" s="459"/>
      <c r="AK24" s="459"/>
      <c r="AL24" s="501"/>
      <c r="AM24" s="458">
        <v>138690</v>
      </c>
      <c r="AN24" s="459"/>
      <c r="AO24" s="459"/>
      <c r="AP24" s="459"/>
      <c r="AQ24" s="459"/>
      <c r="AR24" s="501"/>
      <c r="AS24" s="458">
        <v>3015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4031114</v>
      </c>
      <c r="BO24" s="408"/>
      <c r="BP24" s="408"/>
      <c r="BQ24" s="408"/>
      <c r="BR24" s="408"/>
      <c r="BS24" s="408"/>
      <c r="BT24" s="408"/>
      <c r="BU24" s="409"/>
      <c r="BV24" s="407">
        <v>4009791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5200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v>690051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2600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73219</v>
      </c>
      <c r="BO27" s="527"/>
      <c r="BP27" s="527"/>
      <c r="BQ27" s="527"/>
      <c r="BR27" s="527"/>
      <c r="BS27" s="527"/>
      <c r="BT27" s="527"/>
      <c r="BU27" s="528"/>
      <c r="BV27" s="526">
        <v>73219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2000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595004</v>
      </c>
      <c r="BO28" s="371"/>
      <c r="BP28" s="371"/>
      <c r="BQ28" s="371"/>
      <c r="BR28" s="371"/>
      <c r="BS28" s="371"/>
      <c r="BT28" s="371"/>
      <c r="BU28" s="372"/>
      <c r="BV28" s="370">
        <v>569718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1823</v>
      </c>
      <c r="R29" s="459"/>
      <c r="S29" s="459"/>
      <c r="T29" s="459"/>
      <c r="U29" s="459"/>
      <c r="V29" s="501"/>
      <c r="W29" s="556"/>
      <c r="X29" s="557"/>
      <c r="Y29" s="558"/>
      <c r="Z29" s="457" t="s">
        <v>177</v>
      </c>
      <c r="AA29" s="437"/>
      <c r="AB29" s="437"/>
      <c r="AC29" s="437"/>
      <c r="AD29" s="437"/>
      <c r="AE29" s="437"/>
      <c r="AF29" s="437"/>
      <c r="AG29" s="438"/>
      <c r="AH29" s="458">
        <v>46</v>
      </c>
      <c r="AI29" s="459"/>
      <c r="AJ29" s="459"/>
      <c r="AK29" s="459"/>
      <c r="AL29" s="501"/>
      <c r="AM29" s="458">
        <v>138690</v>
      </c>
      <c r="AN29" s="459"/>
      <c r="AO29" s="459"/>
      <c r="AP29" s="459"/>
      <c r="AQ29" s="459"/>
      <c r="AR29" s="501"/>
      <c r="AS29" s="458">
        <v>3015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5377</v>
      </c>
      <c r="BO29" s="408"/>
      <c r="BP29" s="408"/>
      <c r="BQ29" s="408"/>
      <c r="BR29" s="408"/>
      <c r="BS29" s="408"/>
      <c r="BT29" s="408"/>
      <c r="BU29" s="409"/>
      <c r="BV29" s="407">
        <v>14371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429404</v>
      </c>
      <c r="BO30" s="527"/>
      <c r="BP30" s="527"/>
      <c r="BQ30" s="527"/>
      <c r="BR30" s="527"/>
      <c r="BS30" s="527"/>
      <c r="BT30" s="527"/>
      <c r="BU30" s="528"/>
      <c r="BV30" s="526">
        <v>434638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v>
      </c>
      <c r="X34" s="598"/>
      <c r="Y34" s="598"/>
      <c r="Z34" s="598"/>
      <c r="AA34" s="598"/>
      <c r="AB34" s="598"/>
      <c r="AC34" s="598"/>
      <c r="AD34" s="598"/>
      <c r="AE34" s="598"/>
      <c r="AF34" s="598"/>
      <c r="AG34" s="598"/>
      <c r="AH34" s="598"/>
      <c r="AI34" s="598"/>
      <c r="AJ34" s="598"/>
      <c r="AK34" s="598"/>
      <c r="AL34" s="169"/>
      <c r="AM34" s="597" t="str">
        <f>IF(AO34="","",MAX(C34:D43,U34:V43)+1)</f>
        <v/>
      </c>
      <c r="AN34" s="597"/>
      <c r="AO34" s="598" t="str">
        <f>IF('各会計、関係団体の財政状況及び健全化判断比率'!B31="","",'各会計、関係団体の財政状況及び健全化判断比率'!B31)</f>
        <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5</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12</v>
      </c>
      <c r="CP34" s="597"/>
      <c r="CQ34" s="598" t="str">
        <f>IF('各会計、関係団体の財政状況及び健全化判断比率'!BS7="","",'各会計、関係団体の財政状況及び健全化判断比率'!BS7)</f>
        <v>川場リゾート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t="str">
        <f>IF('各会計、関係団体の財政状況及び健全化判断比率'!B32="","",'各会計、関係団体の財政状況及び健全化判断比率'!B32)</f>
        <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6</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13</v>
      </c>
      <c r="CP35" s="597"/>
      <c r="CQ35" s="598" t="str">
        <f>IF('各会計、関係団体の財政状況及び健全化判断比率'!BS8="","",'各会計、関係団体の財政状況及び健全化判断比率'!BS8)</f>
        <v>田園プラザ川場</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7</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f t="shared" si="3"/>
        <v>14</v>
      </c>
      <c r="CP36" s="597"/>
      <c r="CQ36" s="598" t="str">
        <f>IF('各会計、関係団体の財政状況及び健全化判断比率'!BS9="","",'各会計、関係団体の財政状況及び健全化判断比率'!BS9)</f>
        <v>ウッドビレジ川場</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8</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9</v>
      </c>
      <c r="BX38" s="597"/>
      <c r="BY38" s="598" t="str">
        <f>IF('各会計、関係団体の財政状況及び健全化判断比率'!B72="","",'各会計、関係団体の財政状況及び健全化判断比率'!B72)</f>
        <v>沼田市外二箇村清掃施設組合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10</v>
      </c>
      <c r="BX39" s="597"/>
      <c r="BY39" s="598" t="str">
        <f>IF('各会計、関係団体の財政状況及び健全化判断比率'!B73="","",'各会計、関係団体の財政状況及び健全化判断比率'!B73)</f>
        <v>利根沼田学校組合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11</v>
      </c>
      <c r="BX40" s="597"/>
      <c r="BY40" s="598" t="str">
        <f>IF('各会計、関係団体の財政状況及び健全化判断比率'!B74="","",'各会計、関係団体の財政状況及び健全化判断比率'!B74)</f>
        <v>利根沼田広域市町村圏振興整備組合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oxhyywKOz0Kfq9UAShzLKuvje8tBIcvanPdyR5oN18wA2hxoxx7sx+vt8P832KRVXsgV0+9Wb9u1fbCGs/s5A==" saltValue="zZv68+GxkVD7Heb3yry7b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3" t="s">
        <v>531</v>
      </c>
      <c r="D34" s="1153"/>
      <c r="E34" s="1154"/>
      <c r="F34" s="32">
        <v>13.97</v>
      </c>
      <c r="G34" s="33">
        <v>13.59</v>
      </c>
      <c r="H34" s="33">
        <v>24.44</v>
      </c>
      <c r="I34" s="33">
        <v>20.2</v>
      </c>
      <c r="J34" s="34">
        <v>16.55</v>
      </c>
      <c r="K34" s="22"/>
      <c r="L34" s="22"/>
      <c r="M34" s="22"/>
      <c r="N34" s="22"/>
      <c r="O34" s="22"/>
      <c r="P34" s="22"/>
    </row>
    <row r="35" spans="1:16" ht="39" customHeight="1" x14ac:dyDescent="0.2">
      <c r="A35" s="22"/>
      <c r="B35" s="35"/>
      <c r="C35" s="1147" t="s">
        <v>532</v>
      </c>
      <c r="D35" s="1148"/>
      <c r="E35" s="1149"/>
      <c r="F35" s="36">
        <v>0.7</v>
      </c>
      <c r="G35" s="37">
        <v>1.38</v>
      </c>
      <c r="H35" s="37">
        <v>2.34</v>
      </c>
      <c r="I35" s="37">
        <v>1.71</v>
      </c>
      <c r="J35" s="38">
        <v>2</v>
      </c>
      <c r="K35" s="22"/>
      <c r="L35" s="22"/>
      <c r="M35" s="22"/>
      <c r="N35" s="22"/>
      <c r="O35" s="22"/>
      <c r="P35" s="22"/>
    </row>
    <row r="36" spans="1:16" ht="39" customHeight="1" x14ac:dyDescent="0.2">
      <c r="A36" s="22"/>
      <c r="B36" s="35"/>
      <c r="C36" s="1147" t="s">
        <v>533</v>
      </c>
      <c r="D36" s="1148"/>
      <c r="E36" s="1149"/>
      <c r="F36" s="36">
        <v>1.59</v>
      </c>
      <c r="G36" s="37">
        <v>1.56</v>
      </c>
      <c r="H36" s="37">
        <v>1.42</v>
      </c>
      <c r="I36" s="37">
        <v>1.61</v>
      </c>
      <c r="J36" s="38">
        <v>1.78</v>
      </c>
      <c r="K36" s="22"/>
      <c r="L36" s="22"/>
      <c r="M36" s="22"/>
      <c r="N36" s="22"/>
      <c r="O36" s="22"/>
      <c r="P36" s="22"/>
    </row>
    <row r="37" spans="1:16" ht="39" customHeight="1" x14ac:dyDescent="0.2">
      <c r="A37" s="22"/>
      <c r="B37" s="35"/>
      <c r="C37" s="1147" t="s">
        <v>534</v>
      </c>
      <c r="D37" s="1148"/>
      <c r="E37" s="1149"/>
      <c r="F37" s="36" t="s">
        <v>484</v>
      </c>
      <c r="G37" s="37" t="s">
        <v>484</v>
      </c>
      <c r="H37" s="37" t="s">
        <v>484</v>
      </c>
      <c r="I37" s="37" t="s">
        <v>484</v>
      </c>
      <c r="J37" s="38">
        <v>0.47</v>
      </c>
      <c r="K37" s="22"/>
      <c r="L37" s="22"/>
      <c r="M37" s="22"/>
      <c r="N37" s="22"/>
      <c r="O37" s="22"/>
      <c r="P37" s="22"/>
    </row>
    <row r="38" spans="1:16" ht="39" customHeight="1" x14ac:dyDescent="0.2">
      <c r="A38" s="22"/>
      <c r="B38" s="35"/>
      <c r="C38" s="1147" t="s">
        <v>535</v>
      </c>
      <c r="D38" s="1148"/>
      <c r="E38" s="1149"/>
      <c r="F38" s="36" t="s">
        <v>484</v>
      </c>
      <c r="G38" s="37" t="s">
        <v>484</v>
      </c>
      <c r="H38" s="37" t="s">
        <v>484</v>
      </c>
      <c r="I38" s="37" t="s">
        <v>484</v>
      </c>
      <c r="J38" s="38">
        <v>0.11</v>
      </c>
      <c r="K38" s="22"/>
      <c r="L38" s="22"/>
      <c r="M38" s="22"/>
      <c r="N38" s="22"/>
      <c r="O38" s="22"/>
      <c r="P38" s="22"/>
    </row>
    <row r="39" spans="1:16" ht="39" customHeight="1" x14ac:dyDescent="0.2">
      <c r="A39" s="22"/>
      <c r="B39" s="35"/>
      <c r="C39" s="1147" t="s">
        <v>536</v>
      </c>
      <c r="D39" s="1148"/>
      <c r="E39" s="1149"/>
      <c r="F39" s="36">
        <v>0.17</v>
      </c>
      <c r="G39" s="37">
        <v>0.19</v>
      </c>
      <c r="H39" s="37">
        <v>0.26</v>
      </c>
      <c r="I39" s="37">
        <v>0.1</v>
      </c>
      <c r="J39" s="38">
        <v>0.09</v>
      </c>
      <c r="K39" s="22"/>
      <c r="L39" s="22"/>
      <c r="M39" s="22"/>
      <c r="N39" s="22"/>
      <c r="O39" s="22"/>
      <c r="P39" s="22"/>
    </row>
    <row r="40" spans="1:16" ht="39" customHeight="1" x14ac:dyDescent="0.2">
      <c r="A40" s="22"/>
      <c r="B40" s="35"/>
      <c r="C40" s="1147"/>
      <c r="D40" s="1148"/>
      <c r="E40" s="1149"/>
      <c r="F40" s="36"/>
      <c r="G40" s="37"/>
      <c r="H40" s="37"/>
      <c r="I40" s="37"/>
      <c r="J40" s="38"/>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537</v>
      </c>
      <c r="D42" s="1148"/>
      <c r="E42" s="1149"/>
      <c r="F42" s="36" t="s">
        <v>484</v>
      </c>
      <c r="G42" s="37" t="s">
        <v>484</v>
      </c>
      <c r="H42" s="37" t="s">
        <v>484</v>
      </c>
      <c r="I42" s="37" t="s">
        <v>484</v>
      </c>
      <c r="J42" s="38" t="s">
        <v>484</v>
      </c>
      <c r="K42" s="22"/>
      <c r="L42" s="22"/>
      <c r="M42" s="22"/>
      <c r="N42" s="22"/>
      <c r="O42" s="22"/>
      <c r="P42" s="22"/>
    </row>
    <row r="43" spans="1:16" ht="39" customHeight="1" thickBot="1" x14ac:dyDescent="0.25">
      <c r="A43" s="22"/>
      <c r="B43" s="40"/>
      <c r="C43" s="1150" t="s">
        <v>538</v>
      </c>
      <c r="D43" s="1151"/>
      <c r="E43" s="1152"/>
      <c r="F43" s="41">
        <v>0.17</v>
      </c>
      <c r="G43" s="42">
        <v>0.56000000000000005</v>
      </c>
      <c r="H43" s="42">
        <v>0.98</v>
      </c>
      <c r="I43" s="42">
        <v>0.37</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e/ZhGriPuh/rQ9nBput+KflfdcbziRRmTvFjiOV5DT5t8wOoM3l/Sn7lzteurmjxxl2rUY6XzTmrf/QydAqNA==" saltValue="OnV0yWBNCzAmOW0Va11C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5" t="s">
        <v>9</v>
      </c>
      <c r="C45" s="1156"/>
      <c r="D45" s="58"/>
      <c r="E45" s="1161" t="s">
        <v>10</v>
      </c>
      <c r="F45" s="1161"/>
      <c r="G45" s="1161"/>
      <c r="H45" s="1161"/>
      <c r="I45" s="1161"/>
      <c r="J45" s="1162"/>
      <c r="K45" s="59">
        <v>219</v>
      </c>
      <c r="L45" s="60">
        <v>233</v>
      </c>
      <c r="M45" s="60">
        <v>300</v>
      </c>
      <c r="N45" s="60">
        <v>376</v>
      </c>
      <c r="O45" s="61">
        <v>382</v>
      </c>
      <c r="P45" s="48"/>
      <c r="Q45" s="48"/>
      <c r="R45" s="48"/>
      <c r="S45" s="48"/>
      <c r="T45" s="48"/>
      <c r="U45" s="48"/>
    </row>
    <row r="46" spans="1:21" ht="30.75" customHeight="1" x14ac:dyDescent="0.2">
      <c r="A46" s="48"/>
      <c r="B46" s="1157"/>
      <c r="C46" s="1158"/>
      <c r="D46" s="62"/>
      <c r="E46" s="1163" t="s">
        <v>11</v>
      </c>
      <c r="F46" s="1163"/>
      <c r="G46" s="1163"/>
      <c r="H46" s="1163"/>
      <c r="I46" s="1163"/>
      <c r="J46" s="1164"/>
      <c r="K46" s="63" t="s">
        <v>484</v>
      </c>
      <c r="L46" s="64" t="s">
        <v>484</v>
      </c>
      <c r="M46" s="64" t="s">
        <v>484</v>
      </c>
      <c r="N46" s="64" t="s">
        <v>484</v>
      </c>
      <c r="O46" s="65" t="s">
        <v>484</v>
      </c>
      <c r="P46" s="48"/>
      <c r="Q46" s="48"/>
      <c r="R46" s="48"/>
      <c r="S46" s="48"/>
      <c r="T46" s="48"/>
      <c r="U46" s="48"/>
    </row>
    <row r="47" spans="1:21" ht="30.75" customHeight="1" x14ac:dyDescent="0.2">
      <c r="A47" s="48"/>
      <c r="B47" s="1157"/>
      <c r="C47" s="1158"/>
      <c r="D47" s="62"/>
      <c r="E47" s="1163" t="s">
        <v>12</v>
      </c>
      <c r="F47" s="1163"/>
      <c r="G47" s="1163"/>
      <c r="H47" s="1163"/>
      <c r="I47" s="1163"/>
      <c r="J47" s="1164"/>
      <c r="K47" s="63" t="s">
        <v>484</v>
      </c>
      <c r="L47" s="64" t="s">
        <v>484</v>
      </c>
      <c r="M47" s="64" t="s">
        <v>484</v>
      </c>
      <c r="N47" s="64" t="s">
        <v>484</v>
      </c>
      <c r="O47" s="65" t="s">
        <v>484</v>
      </c>
      <c r="P47" s="48"/>
      <c r="Q47" s="48"/>
      <c r="R47" s="48"/>
      <c r="S47" s="48"/>
      <c r="T47" s="48"/>
      <c r="U47" s="48"/>
    </row>
    <row r="48" spans="1:21" ht="30.75" customHeight="1" x14ac:dyDescent="0.2">
      <c r="A48" s="48"/>
      <c r="B48" s="1157"/>
      <c r="C48" s="1158"/>
      <c r="D48" s="62"/>
      <c r="E48" s="1163" t="s">
        <v>13</v>
      </c>
      <c r="F48" s="1163"/>
      <c r="G48" s="1163"/>
      <c r="H48" s="1163"/>
      <c r="I48" s="1163"/>
      <c r="J48" s="1164"/>
      <c r="K48" s="63">
        <v>112</v>
      </c>
      <c r="L48" s="64">
        <v>103</v>
      </c>
      <c r="M48" s="64">
        <v>124</v>
      </c>
      <c r="N48" s="64">
        <v>122</v>
      </c>
      <c r="O48" s="65">
        <v>91</v>
      </c>
      <c r="P48" s="48"/>
      <c r="Q48" s="48"/>
      <c r="R48" s="48"/>
      <c r="S48" s="48"/>
      <c r="T48" s="48"/>
      <c r="U48" s="48"/>
    </row>
    <row r="49" spans="1:21" ht="30.75" customHeight="1" x14ac:dyDescent="0.2">
      <c r="A49" s="48"/>
      <c r="B49" s="1157"/>
      <c r="C49" s="1158"/>
      <c r="D49" s="62"/>
      <c r="E49" s="1163" t="s">
        <v>14</v>
      </c>
      <c r="F49" s="1163"/>
      <c r="G49" s="1163"/>
      <c r="H49" s="1163"/>
      <c r="I49" s="1163"/>
      <c r="J49" s="1164"/>
      <c r="K49" s="63">
        <v>8</v>
      </c>
      <c r="L49" s="64">
        <v>9</v>
      </c>
      <c r="M49" s="64">
        <v>9</v>
      </c>
      <c r="N49" s="64">
        <v>9</v>
      </c>
      <c r="O49" s="65">
        <v>7</v>
      </c>
      <c r="P49" s="48"/>
      <c r="Q49" s="48"/>
      <c r="R49" s="48"/>
      <c r="S49" s="48"/>
      <c r="T49" s="48"/>
      <c r="U49" s="48"/>
    </row>
    <row r="50" spans="1:21" ht="30.75" customHeight="1" x14ac:dyDescent="0.2">
      <c r="A50" s="48"/>
      <c r="B50" s="1157"/>
      <c r="C50" s="1158"/>
      <c r="D50" s="62"/>
      <c r="E50" s="1163" t="s">
        <v>15</v>
      </c>
      <c r="F50" s="1163"/>
      <c r="G50" s="1163"/>
      <c r="H50" s="1163"/>
      <c r="I50" s="1163"/>
      <c r="J50" s="1164"/>
      <c r="K50" s="63" t="s">
        <v>484</v>
      </c>
      <c r="L50" s="64" t="s">
        <v>484</v>
      </c>
      <c r="M50" s="64" t="s">
        <v>484</v>
      </c>
      <c r="N50" s="64" t="s">
        <v>484</v>
      </c>
      <c r="O50" s="65" t="s">
        <v>484</v>
      </c>
      <c r="P50" s="48"/>
      <c r="Q50" s="48"/>
      <c r="R50" s="48"/>
      <c r="S50" s="48"/>
      <c r="T50" s="48"/>
      <c r="U50" s="48"/>
    </row>
    <row r="51" spans="1:21" ht="30.75" customHeight="1" x14ac:dyDescent="0.2">
      <c r="A51" s="48"/>
      <c r="B51" s="1159"/>
      <c r="C51" s="1160"/>
      <c r="D51" s="66"/>
      <c r="E51" s="1163" t="s">
        <v>16</v>
      </c>
      <c r="F51" s="1163"/>
      <c r="G51" s="1163"/>
      <c r="H51" s="1163"/>
      <c r="I51" s="1163"/>
      <c r="J51" s="1164"/>
      <c r="K51" s="63" t="s">
        <v>484</v>
      </c>
      <c r="L51" s="64" t="s">
        <v>484</v>
      </c>
      <c r="M51" s="64" t="s">
        <v>484</v>
      </c>
      <c r="N51" s="64" t="s">
        <v>484</v>
      </c>
      <c r="O51" s="65" t="s">
        <v>484</v>
      </c>
      <c r="P51" s="48"/>
      <c r="Q51" s="48"/>
      <c r="R51" s="48"/>
      <c r="S51" s="48"/>
      <c r="T51" s="48"/>
      <c r="U51" s="48"/>
    </row>
    <row r="52" spans="1:21" ht="30.75" customHeight="1" x14ac:dyDescent="0.2">
      <c r="A52" s="48"/>
      <c r="B52" s="1165" t="s">
        <v>17</v>
      </c>
      <c r="C52" s="1166"/>
      <c r="D52" s="66"/>
      <c r="E52" s="1163" t="s">
        <v>18</v>
      </c>
      <c r="F52" s="1163"/>
      <c r="G52" s="1163"/>
      <c r="H52" s="1163"/>
      <c r="I52" s="1163"/>
      <c r="J52" s="1164"/>
      <c r="K52" s="63">
        <v>199</v>
      </c>
      <c r="L52" s="64">
        <v>204</v>
      </c>
      <c r="M52" s="64">
        <v>205</v>
      </c>
      <c r="N52" s="64">
        <v>192</v>
      </c>
      <c r="O52" s="65">
        <v>185</v>
      </c>
      <c r="P52" s="48"/>
      <c r="Q52" s="48"/>
      <c r="R52" s="48"/>
      <c r="S52" s="48"/>
      <c r="T52" s="48"/>
      <c r="U52" s="48"/>
    </row>
    <row r="53" spans="1:21" ht="30.75" customHeight="1" thickBot="1" x14ac:dyDescent="0.25">
      <c r="A53" s="48"/>
      <c r="B53" s="1167" t="s">
        <v>19</v>
      </c>
      <c r="C53" s="1168"/>
      <c r="D53" s="67"/>
      <c r="E53" s="1169" t="s">
        <v>20</v>
      </c>
      <c r="F53" s="1169"/>
      <c r="G53" s="1169"/>
      <c r="H53" s="1169"/>
      <c r="I53" s="1169"/>
      <c r="J53" s="1170"/>
      <c r="K53" s="68">
        <v>140</v>
      </c>
      <c r="L53" s="69">
        <v>141</v>
      </c>
      <c r="M53" s="69">
        <v>228</v>
      </c>
      <c r="N53" s="69">
        <v>315</v>
      </c>
      <c r="O53" s="70">
        <v>295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71" t="s">
        <v>24</v>
      </c>
      <c r="C58" s="1172"/>
      <c r="D58" s="1177" t="s">
        <v>25</v>
      </c>
      <c r="E58" s="1178"/>
      <c r="F58" s="1178"/>
      <c r="G58" s="1178"/>
      <c r="H58" s="1178"/>
      <c r="I58" s="1178"/>
      <c r="J58" s="1179"/>
      <c r="K58" s="83"/>
      <c r="L58" s="84"/>
      <c r="M58" s="84"/>
      <c r="N58" s="84"/>
      <c r="O58" s="85"/>
    </row>
    <row r="59" spans="1:21" ht="31.5" customHeight="1" x14ac:dyDescent="0.2">
      <c r="B59" s="1173"/>
      <c r="C59" s="1174"/>
      <c r="D59" s="1180" t="s">
        <v>26</v>
      </c>
      <c r="E59" s="1181"/>
      <c r="F59" s="1181"/>
      <c r="G59" s="1181"/>
      <c r="H59" s="1181"/>
      <c r="I59" s="1181"/>
      <c r="J59" s="1182"/>
      <c r="K59" s="86"/>
      <c r="L59" s="87"/>
      <c r="M59" s="87"/>
      <c r="N59" s="87"/>
      <c r="O59" s="88"/>
    </row>
    <row r="60" spans="1:21" ht="31.5" customHeight="1" thickBot="1" x14ac:dyDescent="0.25">
      <c r="B60" s="1175"/>
      <c r="C60" s="1176"/>
      <c r="D60" s="1183" t="s">
        <v>27</v>
      </c>
      <c r="E60" s="1184"/>
      <c r="F60" s="1184"/>
      <c r="G60" s="1184"/>
      <c r="H60" s="1184"/>
      <c r="I60" s="1184"/>
      <c r="J60" s="118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YtKRHccepoZG2KOYDEPP6FQNJtHNBx7pJJfGrZC+gpAMvt1NAxDze0f+oJfbaH84zS1ZaUaRNPRDWvhEpHg2A==" saltValue="j1XkWa1Xkp9XEqK5nfS+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6" t="s">
        <v>30</v>
      </c>
      <c r="C41" s="1187"/>
      <c r="D41" s="105"/>
      <c r="E41" s="1192" t="s">
        <v>31</v>
      </c>
      <c r="F41" s="1192"/>
      <c r="G41" s="1192"/>
      <c r="H41" s="1193"/>
      <c r="I41" s="343">
        <v>2147</v>
      </c>
      <c r="J41" s="344">
        <v>2627</v>
      </c>
      <c r="K41" s="344">
        <v>3556</v>
      </c>
      <c r="L41" s="344">
        <v>4796</v>
      </c>
      <c r="M41" s="345">
        <v>4670</v>
      </c>
    </row>
    <row r="42" spans="2:13" ht="27.75" customHeight="1" x14ac:dyDescent="0.2">
      <c r="B42" s="1188"/>
      <c r="C42" s="1189"/>
      <c r="D42" s="106"/>
      <c r="E42" s="1194" t="s">
        <v>32</v>
      </c>
      <c r="F42" s="1194"/>
      <c r="G42" s="1194"/>
      <c r="H42" s="1195"/>
      <c r="I42" s="346" t="s">
        <v>484</v>
      </c>
      <c r="J42" s="347">
        <v>172</v>
      </c>
      <c r="K42" s="347">
        <v>172</v>
      </c>
      <c r="L42" s="347" t="s">
        <v>484</v>
      </c>
      <c r="M42" s="348" t="s">
        <v>484</v>
      </c>
    </row>
    <row r="43" spans="2:13" ht="27.75" customHeight="1" x14ac:dyDescent="0.2">
      <c r="B43" s="1188"/>
      <c r="C43" s="1189"/>
      <c r="D43" s="106"/>
      <c r="E43" s="1194" t="s">
        <v>33</v>
      </c>
      <c r="F43" s="1194"/>
      <c r="G43" s="1194"/>
      <c r="H43" s="1195"/>
      <c r="I43" s="346">
        <v>1007</v>
      </c>
      <c r="J43" s="347">
        <v>869</v>
      </c>
      <c r="K43" s="347">
        <v>773</v>
      </c>
      <c r="L43" s="347">
        <v>736</v>
      </c>
      <c r="M43" s="348">
        <v>645</v>
      </c>
    </row>
    <row r="44" spans="2:13" ht="27.75" customHeight="1" x14ac:dyDescent="0.2">
      <c r="B44" s="1188"/>
      <c r="C44" s="1189"/>
      <c r="D44" s="106"/>
      <c r="E44" s="1194" t="s">
        <v>34</v>
      </c>
      <c r="F44" s="1194"/>
      <c r="G44" s="1194"/>
      <c r="H44" s="1195"/>
      <c r="I44" s="346">
        <v>68</v>
      </c>
      <c r="J44" s="347">
        <v>66</v>
      </c>
      <c r="K44" s="347">
        <v>58</v>
      </c>
      <c r="L44" s="347">
        <v>51</v>
      </c>
      <c r="M44" s="348">
        <v>50</v>
      </c>
    </row>
    <row r="45" spans="2:13" ht="27.75" customHeight="1" x14ac:dyDescent="0.2">
      <c r="B45" s="1188"/>
      <c r="C45" s="1189"/>
      <c r="D45" s="106"/>
      <c r="E45" s="1194" t="s">
        <v>35</v>
      </c>
      <c r="F45" s="1194"/>
      <c r="G45" s="1194"/>
      <c r="H45" s="1195"/>
      <c r="I45" s="346">
        <v>419</v>
      </c>
      <c r="J45" s="347">
        <v>429</v>
      </c>
      <c r="K45" s="347">
        <v>439</v>
      </c>
      <c r="L45" s="347">
        <v>428</v>
      </c>
      <c r="M45" s="348">
        <v>377</v>
      </c>
    </row>
    <row r="46" spans="2:13" ht="27.75" customHeight="1" x14ac:dyDescent="0.2">
      <c r="B46" s="1188"/>
      <c r="C46" s="1189"/>
      <c r="D46" s="107"/>
      <c r="E46" s="1194" t="s">
        <v>36</v>
      </c>
      <c r="F46" s="1194"/>
      <c r="G46" s="1194"/>
      <c r="H46" s="1195"/>
      <c r="I46" s="346">
        <v>33</v>
      </c>
      <c r="J46" s="347" t="s">
        <v>484</v>
      </c>
      <c r="K46" s="347" t="s">
        <v>484</v>
      </c>
      <c r="L46" s="347" t="s">
        <v>484</v>
      </c>
      <c r="M46" s="348" t="s">
        <v>484</v>
      </c>
    </row>
    <row r="47" spans="2:13" ht="27.75" customHeight="1" x14ac:dyDescent="0.2">
      <c r="B47" s="1188"/>
      <c r="C47" s="1189"/>
      <c r="D47" s="108"/>
      <c r="E47" s="1196" t="s">
        <v>37</v>
      </c>
      <c r="F47" s="1197"/>
      <c r="G47" s="1197"/>
      <c r="H47" s="1198"/>
      <c r="I47" s="346" t="s">
        <v>484</v>
      </c>
      <c r="J47" s="347" t="s">
        <v>484</v>
      </c>
      <c r="K47" s="347" t="s">
        <v>484</v>
      </c>
      <c r="L47" s="347" t="s">
        <v>484</v>
      </c>
      <c r="M47" s="348" t="s">
        <v>484</v>
      </c>
    </row>
    <row r="48" spans="2:13" ht="27.75" customHeight="1" x14ac:dyDescent="0.2">
      <c r="B48" s="1188"/>
      <c r="C48" s="1189"/>
      <c r="D48" s="106"/>
      <c r="E48" s="1194" t="s">
        <v>38</v>
      </c>
      <c r="F48" s="1194"/>
      <c r="G48" s="1194"/>
      <c r="H48" s="1195"/>
      <c r="I48" s="346" t="s">
        <v>484</v>
      </c>
      <c r="J48" s="347" t="s">
        <v>484</v>
      </c>
      <c r="K48" s="347" t="s">
        <v>484</v>
      </c>
      <c r="L48" s="347" t="s">
        <v>484</v>
      </c>
      <c r="M48" s="348" t="s">
        <v>484</v>
      </c>
    </row>
    <row r="49" spans="2:13" ht="27.75" customHeight="1" x14ac:dyDescent="0.2">
      <c r="B49" s="1190"/>
      <c r="C49" s="1191"/>
      <c r="D49" s="106"/>
      <c r="E49" s="1194" t="s">
        <v>39</v>
      </c>
      <c r="F49" s="1194"/>
      <c r="G49" s="1194"/>
      <c r="H49" s="1195"/>
      <c r="I49" s="346" t="s">
        <v>484</v>
      </c>
      <c r="J49" s="347" t="s">
        <v>484</v>
      </c>
      <c r="K49" s="347" t="s">
        <v>484</v>
      </c>
      <c r="L49" s="347" t="s">
        <v>484</v>
      </c>
      <c r="M49" s="348" t="s">
        <v>484</v>
      </c>
    </row>
    <row r="50" spans="2:13" ht="27.75" customHeight="1" x14ac:dyDescent="0.2">
      <c r="B50" s="1199" t="s">
        <v>40</v>
      </c>
      <c r="C50" s="1200"/>
      <c r="D50" s="109"/>
      <c r="E50" s="1194" t="s">
        <v>41</v>
      </c>
      <c r="F50" s="1194"/>
      <c r="G50" s="1194"/>
      <c r="H50" s="1195"/>
      <c r="I50" s="346">
        <v>1403</v>
      </c>
      <c r="J50" s="347">
        <v>1503</v>
      </c>
      <c r="K50" s="347">
        <v>1306</v>
      </c>
      <c r="L50" s="347">
        <v>1174</v>
      </c>
      <c r="M50" s="348">
        <v>1171</v>
      </c>
    </row>
    <row r="51" spans="2:13" ht="27.75" customHeight="1" x14ac:dyDescent="0.2">
      <c r="B51" s="1188"/>
      <c r="C51" s="1189"/>
      <c r="D51" s="106"/>
      <c r="E51" s="1194" t="s">
        <v>42</v>
      </c>
      <c r="F51" s="1194"/>
      <c r="G51" s="1194"/>
      <c r="H51" s="1195"/>
      <c r="I51" s="346" t="s">
        <v>484</v>
      </c>
      <c r="J51" s="347" t="s">
        <v>484</v>
      </c>
      <c r="K51" s="347" t="s">
        <v>484</v>
      </c>
      <c r="L51" s="347" t="s">
        <v>484</v>
      </c>
      <c r="M51" s="348" t="s">
        <v>484</v>
      </c>
    </row>
    <row r="52" spans="2:13" ht="27.75" customHeight="1" x14ac:dyDescent="0.2">
      <c r="B52" s="1190"/>
      <c r="C52" s="1191"/>
      <c r="D52" s="106"/>
      <c r="E52" s="1194" t="s">
        <v>43</v>
      </c>
      <c r="F52" s="1194"/>
      <c r="G52" s="1194"/>
      <c r="H52" s="1195"/>
      <c r="I52" s="346">
        <v>2037</v>
      </c>
      <c r="J52" s="347">
        <v>2108</v>
      </c>
      <c r="K52" s="347">
        <v>2116</v>
      </c>
      <c r="L52" s="347">
        <v>2346</v>
      </c>
      <c r="M52" s="348">
        <v>2274</v>
      </c>
    </row>
    <row r="53" spans="2:13" ht="27.75" customHeight="1" thickBot="1" x14ac:dyDescent="0.25">
      <c r="B53" s="1201" t="s">
        <v>19</v>
      </c>
      <c r="C53" s="1202"/>
      <c r="D53" s="110"/>
      <c r="E53" s="1203" t="s">
        <v>44</v>
      </c>
      <c r="F53" s="1203"/>
      <c r="G53" s="1203"/>
      <c r="H53" s="1204"/>
      <c r="I53" s="349">
        <v>233</v>
      </c>
      <c r="J53" s="350">
        <v>551</v>
      </c>
      <c r="K53" s="350">
        <v>1576</v>
      </c>
      <c r="L53" s="350">
        <v>2491</v>
      </c>
      <c r="M53" s="351">
        <v>2297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cf8PrWsfxW18rt5/7Hck0mYsFzNpCkHPXUM5FIHCIFeF2HaZjWtKVXQkpEkasPmA5kzjK7cjVaUclLEq3ofEA==" saltValue="iOMmiS5aa0zCHvuowJ3N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3" t="s">
        <v>46</v>
      </c>
      <c r="D55" s="1213"/>
      <c r="E55" s="1214"/>
      <c r="F55" s="352">
        <v>570</v>
      </c>
      <c r="G55" s="352">
        <v>570</v>
      </c>
      <c r="H55" s="353">
        <v>595</v>
      </c>
    </row>
    <row r="56" spans="2:8" ht="52.5" customHeight="1" x14ac:dyDescent="0.2">
      <c r="B56" s="122"/>
      <c r="C56" s="1215" t="s">
        <v>47</v>
      </c>
      <c r="D56" s="1215"/>
      <c r="E56" s="1216"/>
      <c r="F56" s="354">
        <v>13</v>
      </c>
      <c r="G56" s="354">
        <v>14</v>
      </c>
      <c r="H56" s="355">
        <v>5</v>
      </c>
    </row>
    <row r="57" spans="2:8" ht="53.25" customHeight="1" x14ac:dyDescent="0.2">
      <c r="B57" s="122"/>
      <c r="C57" s="1217" t="s">
        <v>48</v>
      </c>
      <c r="D57" s="1217"/>
      <c r="E57" s="1218"/>
      <c r="F57" s="356">
        <v>594</v>
      </c>
      <c r="G57" s="356">
        <v>435</v>
      </c>
      <c r="H57" s="357">
        <v>429</v>
      </c>
    </row>
    <row r="58" spans="2:8" ht="45.75" customHeight="1" x14ac:dyDescent="0.2">
      <c r="B58" s="123"/>
      <c r="C58" s="1205" t="s">
        <v>544</v>
      </c>
      <c r="D58" s="1206"/>
      <c r="E58" s="1207"/>
      <c r="F58" s="358">
        <v>213</v>
      </c>
      <c r="G58" s="358">
        <v>279</v>
      </c>
      <c r="H58" s="359">
        <v>298</v>
      </c>
    </row>
    <row r="59" spans="2:8" ht="45.75" customHeight="1" x14ac:dyDescent="0.2">
      <c r="B59" s="123"/>
      <c r="C59" s="1205" t="s">
        <v>545</v>
      </c>
      <c r="D59" s="1206"/>
      <c r="E59" s="1207"/>
      <c r="F59" s="358">
        <v>49</v>
      </c>
      <c r="G59" s="358">
        <v>50</v>
      </c>
      <c r="H59" s="359">
        <v>48</v>
      </c>
    </row>
    <row r="60" spans="2:8" ht="45.75" customHeight="1" x14ac:dyDescent="0.2">
      <c r="B60" s="123"/>
      <c r="C60" s="1205" t="s">
        <v>546</v>
      </c>
      <c r="D60" s="1206"/>
      <c r="E60" s="1207"/>
      <c r="F60" s="358">
        <v>35</v>
      </c>
      <c r="G60" s="358">
        <v>35</v>
      </c>
      <c r="H60" s="359">
        <v>26</v>
      </c>
    </row>
    <row r="61" spans="2:8" ht="45.75" customHeight="1" x14ac:dyDescent="0.2">
      <c r="B61" s="123"/>
      <c r="C61" s="1205" t="s">
        <v>547</v>
      </c>
      <c r="D61" s="1206"/>
      <c r="E61" s="1207"/>
      <c r="F61" s="358">
        <v>10</v>
      </c>
      <c r="G61" s="358">
        <v>10</v>
      </c>
      <c r="H61" s="359">
        <v>10</v>
      </c>
    </row>
    <row r="62" spans="2:8" ht="45.75" customHeight="1" thickBot="1" x14ac:dyDescent="0.25">
      <c r="B62" s="124"/>
      <c r="C62" s="1208" t="s">
        <v>548</v>
      </c>
      <c r="D62" s="1209"/>
      <c r="E62" s="1210"/>
      <c r="F62" s="360">
        <v>10</v>
      </c>
      <c r="G62" s="360">
        <v>10</v>
      </c>
      <c r="H62" s="361">
        <v>10</v>
      </c>
    </row>
    <row r="63" spans="2:8" ht="52.5" customHeight="1" thickBot="1" x14ac:dyDescent="0.25">
      <c r="B63" s="125"/>
      <c r="C63" s="1211" t="s">
        <v>49</v>
      </c>
      <c r="D63" s="1211"/>
      <c r="E63" s="1212"/>
      <c r="F63" s="362">
        <v>1177</v>
      </c>
      <c r="G63" s="362">
        <v>1019</v>
      </c>
      <c r="H63" s="363">
        <v>1030</v>
      </c>
    </row>
    <row r="64" spans="2:8" ht="13.2" x14ac:dyDescent="0.2"/>
  </sheetData>
  <sheetProtection algorithmName="SHA-512" hashValue="S8csWqc6yJxbyM/C3C5ZBNaey0gzcENBm22eAeT5xwyaHtvCzTxw/pcNCPaVGdJzH3MbJcYxwzgIJYHwXpCLxA==" saltValue="lxpe45vi+oPQO4rrR1JY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190502</v>
      </c>
      <c r="E3" s="144"/>
      <c r="F3" s="145">
        <v>301035</v>
      </c>
      <c r="G3" s="146"/>
      <c r="H3" s="147"/>
    </row>
    <row r="4" spans="1:8" x14ac:dyDescent="0.2">
      <c r="A4" s="148"/>
      <c r="B4" s="149"/>
      <c r="C4" s="150"/>
      <c r="D4" s="151">
        <v>83136</v>
      </c>
      <c r="E4" s="152"/>
      <c r="F4" s="153">
        <v>154376</v>
      </c>
      <c r="G4" s="154"/>
      <c r="H4" s="155"/>
    </row>
    <row r="5" spans="1:8" x14ac:dyDescent="0.2">
      <c r="A5" s="136" t="s">
        <v>517</v>
      </c>
      <c r="B5" s="141"/>
      <c r="C5" s="142"/>
      <c r="D5" s="143">
        <v>353384</v>
      </c>
      <c r="E5" s="144"/>
      <c r="F5" s="145">
        <v>277467</v>
      </c>
      <c r="G5" s="146"/>
      <c r="H5" s="147"/>
    </row>
    <row r="6" spans="1:8" x14ac:dyDescent="0.2">
      <c r="A6" s="148"/>
      <c r="B6" s="149"/>
      <c r="C6" s="150"/>
      <c r="D6" s="151">
        <v>221863</v>
      </c>
      <c r="E6" s="152"/>
      <c r="F6" s="153">
        <v>128378</v>
      </c>
      <c r="G6" s="154"/>
      <c r="H6" s="155"/>
    </row>
    <row r="7" spans="1:8" x14ac:dyDescent="0.2">
      <c r="A7" s="136" t="s">
        <v>518</v>
      </c>
      <c r="B7" s="141"/>
      <c r="C7" s="142"/>
      <c r="D7" s="143">
        <v>660004</v>
      </c>
      <c r="E7" s="144"/>
      <c r="F7" s="145">
        <v>282256</v>
      </c>
      <c r="G7" s="146"/>
      <c r="H7" s="147"/>
    </row>
    <row r="8" spans="1:8" x14ac:dyDescent="0.2">
      <c r="A8" s="148"/>
      <c r="B8" s="149"/>
      <c r="C8" s="150"/>
      <c r="D8" s="151">
        <v>537823</v>
      </c>
      <c r="E8" s="152"/>
      <c r="F8" s="153">
        <v>145453</v>
      </c>
      <c r="G8" s="154"/>
      <c r="H8" s="155"/>
    </row>
    <row r="9" spans="1:8" x14ac:dyDescent="0.2">
      <c r="A9" s="136" t="s">
        <v>519</v>
      </c>
      <c r="B9" s="141"/>
      <c r="C9" s="142"/>
      <c r="D9" s="143">
        <v>819516</v>
      </c>
      <c r="E9" s="144"/>
      <c r="F9" s="145">
        <v>295341</v>
      </c>
      <c r="G9" s="146"/>
      <c r="H9" s="147"/>
    </row>
    <row r="10" spans="1:8" x14ac:dyDescent="0.2">
      <c r="A10" s="148"/>
      <c r="B10" s="149"/>
      <c r="C10" s="150"/>
      <c r="D10" s="151">
        <v>631938</v>
      </c>
      <c r="E10" s="152"/>
      <c r="F10" s="153">
        <v>137402</v>
      </c>
      <c r="G10" s="154"/>
      <c r="H10" s="155"/>
    </row>
    <row r="11" spans="1:8" x14ac:dyDescent="0.2">
      <c r="A11" s="136" t="s">
        <v>520</v>
      </c>
      <c r="B11" s="141"/>
      <c r="C11" s="142"/>
      <c r="D11" s="143">
        <v>279979</v>
      </c>
      <c r="E11" s="144"/>
      <c r="F11" s="145">
        <v>292845</v>
      </c>
      <c r="G11" s="146"/>
      <c r="H11" s="147"/>
    </row>
    <row r="12" spans="1:8" x14ac:dyDescent="0.2">
      <c r="A12" s="148"/>
      <c r="B12" s="149"/>
      <c r="C12" s="156"/>
      <c r="D12" s="151">
        <v>138915</v>
      </c>
      <c r="E12" s="152"/>
      <c r="F12" s="153">
        <v>143187</v>
      </c>
      <c r="G12" s="154"/>
      <c r="H12" s="155"/>
    </row>
    <row r="13" spans="1:8" x14ac:dyDescent="0.2">
      <c r="A13" s="136"/>
      <c r="B13" s="141"/>
      <c r="C13" s="157"/>
      <c r="D13" s="158">
        <v>460677</v>
      </c>
      <c r="E13" s="159"/>
      <c r="F13" s="160">
        <v>289789</v>
      </c>
      <c r="G13" s="161"/>
      <c r="H13" s="147"/>
    </row>
    <row r="14" spans="1:8" x14ac:dyDescent="0.2">
      <c r="A14" s="148"/>
      <c r="B14" s="149"/>
      <c r="C14" s="150"/>
      <c r="D14" s="151">
        <v>322735</v>
      </c>
      <c r="E14" s="152"/>
      <c r="F14" s="153">
        <v>141759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13.98</v>
      </c>
      <c r="C19" s="162">
        <f>ROUND(VALUE(SUBSTITUTE(実質収支比率等に係る経年分析!G$48,"▲","-")),2)</f>
        <v>13.6</v>
      </c>
      <c r="D19" s="162">
        <f>ROUND(VALUE(SUBSTITUTE(実質収支比率等に係る経年分析!H$48,"▲","-")),2)</f>
        <v>24.44</v>
      </c>
      <c r="E19" s="162">
        <f>ROUND(VALUE(SUBSTITUTE(実質収支比率等に係る経年分析!I$48,"▲","-")),2)</f>
        <v>20.21</v>
      </c>
      <c r="F19" s="162">
        <f>ROUND(VALUE(SUBSTITUTE(実質収支比率等に係る経年分析!J$48,"▲","-")),2)</f>
        <v>16.559999999999999</v>
      </c>
    </row>
    <row r="20" spans="1:11" x14ac:dyDescent="0.2">
      <c r="A20" s="162" t="s">
        <v>53</v>
      </c>
      <c r="B20" s="162">
        <f>ROUND(VALUE(SUBSTITUTE(実質収支比率等に係る経年分析!F$47,"▲","-")),2)</f>
        <v>35.380000000000003</v>
      </c>
      <c r="C20" s="162">
        <f>ROUND(VALUE(SUBSTITUTE(実質収支比率等に係る経年分析!G$47,"▲","-")),2)</f>
        <v>38.49</v>
      </c>
      <c r="D20" s="162">
        <f>ROUND(VALUE(SUBSTITUTE(実質収支比率等に係る経年分析!H$47,"▲","-")),2)</f>
        <v>29.68</v>
      </c>
      <c r="E20" s="162">
        <f>ROUND(VALUE(SUBSTITUTE(実質収支比率等に係る経年分析!I$47,"▲","-")),2)</f>
        <v>29.59</v>
      </c>
      <c r="F20" s="162">
        <f>ROUND(VALUE(SUBSTITUTE(実質収支比率等に係る経年分析!J$47,"▲","-")),2)</f>
        <v>29.78</v>
      </c>
    </row>
    <row r="21" spans="1:11" x14ac:dyDescent="0.2">
      <c r="A21" s="162" t="s">
        <v>54</v>
      </c>
      <c r="B21" s="162">
        <f>IF(ISNUMBER(VALUE(SUBSTITUTE(実質収支比率等に係る経年分析!F$49,"▲","-"))),ROUND(VALUE(SUBSTITUTE(実質収支比率等に係る経年分析!F$49,"▲","-")),2),NA())</f>
        <v>2.62</v>
      </c>
      <c r="C21" s="162">
        <f>IF(ISNUMBER(VALUE(SUBSTITUTE(実質収支比率等に係る経年分析!G$49,"▲","-"))),ROUND(VALUE(SUBSTITUTE(実質収支比率等に係る経年分析!G$49,"▲","-")),2),NA())</f>
        <v>0.91</v>
      </c>
      <c r="D21" s="162">
        <f>IF(ISNUMBER(VALUE(SUBSTITUTE(実質収支比率等に係る経年分析!H$49,"▲","-"))),ROUND(VALUE(SUBSTITUTE(実質収支比率等に係る経年分析!H$49,"▲","-")),2),NA())</f>
        <v>-6.91</v>
      </c>
      <c r="E21" s="162">
        <f>IF(ISNUMBER(VALUE(SUBSTITUTE(実質収支比率等に係る経年分析!I$49,"▲","-"))),ROUND(VALUE(SUBSTITUTE(実質収支比率等に係る経年分析!I$49,"▲","-")),2),NA())</f>
        <v>-19.73</v>
      </c>
      <c r="F21" s="162">
        <f>IF(ISNUMBER(VALUE(SUBSTITUTE(実質収支比率等に係る経年分析!J$49,"▲","-"))),ROUND(VALUE(SUBSTITUTE(実質収支比率等に係る経年分析!J$49,"▲","-")),2),NA())</f>
        <v>-10</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0.56000000000000005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川場村下水道事業会計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川場村簡易水道事業会計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0.47</v>
      </c>
    </row>
    <row r="34" spans="1:16" x14ac:dyDescent="0.2">
      <c r="A34" s="163" t="str">
        <f>IF(連結実質赤字比率に係る赤字・黒字の構成分析!C$36="",NA(),連結実質赤字比率に係る赤字・黒字の構成分析!C$36)</f>
        <v>国民健康保険事業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1.78</v>
      </c>
    </row>
    <row r="35" spans="1:16" x14ac:dyDescent="0.2">
      <c r="A35" s="163" t="str">
        <f>IF(連結実質赤字比率に係る赤字・黒字の構成分析!C$35="",NA(),連結実質赤字比率に係る赤字・黒字の構成分析!C$35)</f>
        <v>介護保険事業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13.97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13.59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24.44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16.55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199</v>
      </c>
      <c r="E42" s="164"/>
      <c r="F42" s="164"/>
      <c r="G42" s="164">
        <f>'実質公債費比率（分子）の構造'!L$52</f>
        <v>204</v>
      </c>
      <c r="H42" s="164"/>
      <c r="I42" s="164"/>
      <c r="J42" s="164">
        <f>'実質公債費比率（分子）の構造'!M$52</f>
        <v>205</v>
      </c>
      <c r="K42" s="164"/>
      <c r="L42" s="164"/>
      <c r="M42" s="164">
        <f>'実質公債費比率（分子）の構造'!N$52</f>
        <v>192</v>
      </c>
      <c r="N42" s="164"/>
      <c r="O42" s="164"/>
      <c r="P42" s="164">
        <f>'実質公債費比率（分子）の構造'!O$52</f>
        <v>185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8</v>
      </c>
      <c r="C45" s="164"/>
      <c r="D45" s="164"/>
      <c r="E45" s="164">
        <f>'実質公債費比率（分子）の構造'!L$49</f>
        <v>9</v>
      </c>
      <c r="F45" s="164"/>
      <c r="G45" s="164"/>
      <c r="H45" s="164">
        <f>'実質公債費比率（分子）の構造'!M$49</f>
        <v>9</v>
      </c>
      <c r="I45" s="164"/>
      <c r="J45" s="164"/>
      <c r="K45" s="164">
        <f>'実質公債費比率（分子）の構造'!N$49</f>
        <v>9</v>
      </c>
      <c r="L45" s="164"/>
      <c r="M45" s="164"/>
      <c r="N45" s="164">
        <f>'実質公債費比率（分子）の構造'!O$49</f>
        <v>7</v>
      </c>
      <c r="O45" s="164"/>
      <c r="P45" s="164"/>
    </row>
    <row r="46" spans="1:16" x14ac:dyDescent="0.2">
      <c r="A46" s="164" t="s">
        <v>64</v>
      </c>
      <c r="B46" s="164">
        <f>'実質公債費比率（分子）の構造'!K$48</f>
        <v>112</v>
      </c>
      <c r="C46" s="164"/>
      <c r="D46" s="164"/>
      <c r="E46" s="164">
        <f>'実質公債費比率（分子）の構造'!L$48</f>
        <v>103</v>
      </c>
      <c r="F46" s="164"/>
      <c r="G46" s="164"/>
      <c r="H46" s="164">
        <f>'実質公債費比率（分子）の構造'!M$48</f>
        <v>124</v>
      </c>
      <c r="I46" s="164"/>
      <c r="J46" s="164"/>
      <c r="K46" s="164">
        <f>'実質公債費比率（分子）の構造'!N$48</f>
        <v>122</v>
      </c>
      <c r="L46" s="164"/>
      <c r="M46" s="164"/>
      <c r="N46" s="164">
        <f>'実質公債費比率（分子）の構造'!O$48</f>
        <v>91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219</v>
      </c>
      <c r="C49" s="164"/>
      <c r="D49" s="164"/>
      <c r="E49" s="164">
        <f>'実質公債費比率（分子）の構造'!L$45</f>
        <v>233</v>
      </c>
      <c r="F49" s="164"/>
      <c r="G49" s="164"/>
      <c r="H49" s="164">
        <f>'実質公債費比率（分子）の構造'!M$45</f>
        <v>300</v>
      </c>
      <c r="I49" s="164"/>
      <c r="J49" s="164"/>
      <c r="K49" s="164">
        <f>'実質公債費比率（分子）の構造'!N$45</f>
        <v>376</v>
      </c>
      <c r="L49" s="164"/>
      <c r="M49" s="164"/>
      <c r="N49" s="164">
        <f>'実質公債費比率（分子）の構造'!O$45</f>
        <v>382</v>
      </c>
      <c r="O49" s="164"/>
      <c r="P49" s="164"/>
    </row>
    <row r="50" spans="1:16" x14ac:dyDescent="0.2">
      <c r="A50" s="164" t="s">
        <v>67</v>
      </c>
      <c r="B50" s="164" t="e">
        <f>NA()</f>
        <v>#N/A</v>
      </c>
      <c r="C50" s="164">
        <f>IF(ISNUMBER('実質公債費比率（分子）の構造'!K$53),'実質公債費比率（分子）の構造'!K$53,NA())</f>
        <v>140</v>
      </c>
      <c r="D50" s="164" t="e">
        <f>NA()</f>
        <v>#N/A</v>
      </c>
      <c r="E50" s="164" t="e">
        <f>NA()</f>
        <v>#N/A</v>
      </c>
      <c r="F50" s="164">
        <f>IF(ISNUMBER('実質公債費比率（分子）の構造'!L$53),'実質公債費比率（分子）の構造'!L$53,NA())</f>
        <v>141</v>
      </c>
      <c r="G50" s="164" t="e">
        <f>NA()</f>
        <v>#N/A</v>
      </c>
      <c r="H50" s="164" t="e">
        <f>NA()</f>
        <v>#N/A</v>
      </c>
      <c r="I50" s="164">
        <f>IF(ISNUMBER('実質公債費比率（分子）の構造'!M$53),'実質公債費比率（分子）の構造'!M$53,NA())</f>
        <v>228</v>
      </c>
      <c r="J50" s="164" t="e">
        <f>NA()</f>
        <v>#N/A</v>
      </c>
      <c r="K50" s="164" t="e">
        <f>NA()</f>
        <v>#N/A</v>
      </c>
      <c r="L50" s="164">
        <f>IF(ISNUMBER('実質公債費比率（分子）の構造'!N$53),'実質公債費比率（分子）の構造'!N$53,NA())</f>
        <v>315</v>
      </c>
      <c r="M50" s="164" t="e">
        <f>NA()</f>
        <v>#N/A</v>
      </c>
      <c r="N50" s="164" t="e">
        <f>NA()</f>
        <v>#N/A</v>
      </c>
      <c r="O50" s="164">
        <f>IF(ISNUMBER('実質公債費比率（分子）の構造'!O$53),'実質公債費比率（分子）の構造'!O$53,NA())</f>
        <v>295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2037</v>
      </c>
      <c r="E56" s="163"/>
      <c r="F56" s="163"/>
      <c r="G56" s="163">
        <f>'将来負担比率（分子）の構造'!J$52</f>
        <v>2108</v>
      </c>
      <c r="H56" s="163"/>
      <c r="I56" s="163"/>
      <c r="J56" s="163">
        <f>'将来負担比率（分子）の構造'!K$52</f>
        <v>2116</v>
      </c>
      <c r="K56" s="163"/>
      <c r="L56" s="163"/>
      <c r="M56" s="163">
        <f>'将来負担比率（分子）の構造'!L$52</f>
        <v>2346</v>
      </c>
      <c r="N56" s="163"/>
      <c r="O56" s="163"/>
      <c r="P56" s="163">
        <f>'将来負担比率（分子）の構造'!M$52</f>
        <v>2274</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1403</v>
      </c>
      <c r="E58" s="163"/>
      <c r="F58" s="163"/>
      <c r="G58" s="163">
        <f>'将来負担比率（分子）の構造'!J$50</f>
        <v>1503</v>
      </c>
      <c r="H58" s="163"/>
      <c r="I58" s="163"/>
      <c r="J58" s="163">
        <f>'将来負担比率（分子）の構造'!K$50</f>
        <v>1306</v>
      </c>
      <c r="K58" s="163"/>
      <c r="L58" s="163"/>
      <c r="M58" s="163">
        <f>'将来負担比率（分子）の構造'!L$50</f>
        <v>1174</v>
      </c>
      <c r="N58" s="163"/>
      <c r="O58" s="163"/>
      <c r="P58" s="163">
        <f>'将来負担比率（分子）の構造'!M$50</f>
        <v>1171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33</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419</v>
      </c>
      <c r="C62" s="163"/>
      <c r="D62" s="163"/>
      <c r="E62" s="163">
        <f>'将来負担比率（分子）の構造'!J$45</f>
        <v>429</v>
      </c>
      <c r="F62" s="163"/>
      <c r="G62" s="163"/>
      <c r="H62" s="163">
        <f>'将来負担比率（分子）の構造'!K$45</f>
        <v>439</v>
      </c>
      <c r="I62" s="163"/>
      <c r="J62" s="163"/>
      <c r="K62" s="163">
        <f>'将来負担比率（分子）の構造'!L$45</f>
        <v>428</v>
      </c>
      <c r="L62" s="163"/>
      <c r="M62" s="163"/>
      <c r="N62" s="163">
        <f>'将来負担比率（分子）の構造'!M$45</f>
        <v>377</v>
      </c>
      <c r="O62" s="163"/>
      <c r="P62" s="163"/>
    </row>
    <row r="63" spans="1:16" x14ac:dyDescent="0.2">
      <c r="A63" s="163" t="s">
        <v>34</v>
      </c>
      <c r="B63" s="163">
        <f>'将来負担比率（分子）の構造'!I$44</f>
        <v>68</v>
      </c>
      <c r="C63" s="163"/>
      <c r="D63" s="163"/>
      <c r="E63" s="163">
        <f>'将来負担比率（分子）の構造'!J$44</f>
        <v>66</v>
      </c>
      <c r="F63" s="163"/>
      <c r="G63" s="163"/>
      <c r="H63" s="163">
        <f>'将来負担比率（分子）の構造'!K$44</f>
        <v>58</v>
      </c>
      <c r="I63" s="163"/>
      <c r="J63" s="163"/>
      <c r="K63" s="163">
        <f>'将来負担比率（分子）の構造'!L$44</f>
        <v>51</v>
      </c>
      <c r="L63" s="163"/>
      <c r="M63" s="163"/>
      <c r="N63" s="163">
        <f>'将来負担比率（分子）の構造'!M$44</f>
        <v>50</v>
      </c>
      <c r="O63" s="163"/>
      <c r="P63" s="163"/>
    </row>
    <row r="64" spans="1:16" x14ac:dyDescent="0.2">
      <c r="A64" s="163" t="s">
        <v>33</v>
      </c>
      <c r="B64" s="163">
        <f>'将来負担比率（分子）の構造'!I$43</f>
        <v>1007</v>
      </c>
      <c r="C64" s="163"/>
      <c r="D64" s="163"/>
      <c r="E64" s="163">
        <f>'将来負担比率（分子）の構造'!J$43</f>
        <v>869</v>
      </c>
      <c r="F64" s="163"/>
      <c r="G64" s="163"/>
      <c r="H64" s="163">
        <f>'将来負担比率（分子）の構造'!K$43</f>
        <v>773</v>
      </c>
      <c r="I64" s="163"/>
      <c r="J64" s="163"/>
      <c r="K64" s="163">
        <f>'将来負担比率（分子）の構造'!L$43</f>
        <v>736</v>
      </c>
      <c r="L64" s="163"/>
      <c r="M64" s="163"/>
      <c r="N64" s="163">
        <f>'将来負担比率（分子）の構造'!M$43</f>
        <v>645</v>
      </c>
      <c r="O64" s="163"/>
      <c r="P64" s="163"/>
    </row>
    <row r="65" spans="1:16" x14ac:dyDescent="0.2">
      <c r="A65" s="163" t="s">
        <v>32</v>
      </c>
      <c r="B65" s="163" t="str">
        <f>'将来負担比率（分子）の構造'!I$42</f>
        <v>-</v>
      </c>
      <c r="C65" s="163"/>
      <c r="D65" s="163"/>
      <c r="E65" s="163">
        <f>'将来負担比率（分子）の構造'!J$42</f>
        <v>172</v>
      </c>
      <c r="F65" s="163"/>
      <c r="G65" s="163"/>
      <c r="H65" s="163">
        <f>'将来負担比率（分子）の構造'!K$42</f>
        <v>172</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2147</v>
      </c>
      <c r="C66" s="163"/>
      <c r="D66" s="163"/>
      <c r="E66" s="163">
        <f>'将来負担比率（分子）の構造'!J$41</f>
        <v>2627</v>
      </c>
      <c r="F66" s="163"/>
      <c r="G66" s="163"/>
      <c r="H66" s="163">
        <f>'将来負担比率（分子）の構造'!K$41</f>
        <v>3556</v>
      </c>
      <c r="I66" s="163"/>
      <c r="J66" s="163"/>
      <c r="K66" s="163">
        <f>'将来負担比率（分子）の構造'!L$41</f>
        <v>4796</v>
      </c>
      <c r="L66" s="163"/>
      <c r="M66" s="163"/>
      <c r="N66" s="163">
        <f>'将来負担比率（分子）の構造'!M$41</f>
        <v>4670</v>
      </c>
      <c r="O66" s="163"/>
      <c r="P66" s="163"/>
    </row>
    <row r="67" spans="1:16" x14ac:dyDescent="0.2">
      <c r="A67" s="163" t="s">
        <v>71</v>
      </c>
      <c r="B67" s="163" t="e">
        <f>NA()</f>
        <v>#N/A</v>
      </c>
      <c r="C67" s="163">
        <f>IF(ISNUMBER('将来負担比率（分子）の構造'!I$53), IF('将来負担比率（分子）の構造'!I$53 &lt; 0, 0, '将来負担比率（分子）の構造'!I$53), NA())</f>
        <v>233</v>
      </c>
      <c r="D67" s="163" t="e">
        <f>NA()</f>
        <v>#N/A</v>
      </c>
      <c r="E67" s="163" t="e">
        <f>NA()</f>
        <v>#N/A</v>
      </c>
      <c r="F67" s="163">
        <f>IF(ISNUMBER('将来負担比率（分子）の構造'!J$53), IF('将来負担比率（分子）の構造'!J$53 &lt; 0, 0, '将来負担比率（分子）の構造'!J$53), NA())</f>
        <v>551</v>
      </c>
      <c r="G67" s="163" t="e">
        <f>NA()</f>
        <v>#N/A</v>
      </c>
      <c r="H67" s="163" t="e">
        <f>NA()</f>
        <v>#N/A</v>
      </c>
      <c r="I67" s="163">
        <f>IF(ISNUMBER('将来負担比率（分子）の構造'!K$53), IF('将来負担比率（分子）の構造'!K$53 &lt; 0, 0, '将来負担比率（分子）の構造'!K$53), NA())</f>
        <v>1576</v>
      </c>
      <c r="J67" s="163" t="e">
        <f>NA()</f>
        <v>#N/A</v>
      </c>
      <c r="K67" s="163" t="e">
        <f>NA()</f>
        <v>#N/A</v>
      </c>
      <c r="L67" s="163">
        <f>IF(ISNUMBER('将来負担比率（分子）の構造'!L$53), IF('将来負担比率（分子）の構造'!L$53 &lt; 0, 0, '将来負担比率（分子）の構造'!L$53), NA())</f>
        <v>2491</v>
      </c>
      <c r="M67" s="163" t="e">
        <f>NA()</f>
        <v>#N/A</v>
      </c>
      <c r="N67" s="163" t="e">
        <f>NA()</f>
        <v>#N/A</v>
      </c>
      <c r="O67" s="163">
        <f>IF(ISNUMBER('将来負担比率（分子）の構造'!M$53), IF('将来負担比率（分子）の構造'!M$53 &lt; 0, 0, '将来負担比率（分子）の構造'!M$53), NA())</f>
        <v>2297</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570</v>
      </c>
      <c r="C72" s="167">
        <f>基金残高に係る経年分析!G55</f>
        <v>570</v>
      </c>
      <c r="D72" s="167">
        <f>基金残高に係る経年分析!H55</f>
        <v>595</v>
      </c>
    </row>
    <row r="73" spans="1:16" x14ac:dyDescent="0.2">
      <c r="A73" s="166" t="s">
        <v>74</v>
      </c>
      <c r="B73" s="167">
        <f>基金残高に係る経年分析!F56</f>
        <v>13</v>
      </c>
      <c r="C73" s="167">
        <f>基金残高に係る経年分析!G56</f>
        <v>14</v>
      </c>
      <c r="D73" s="167">
        <f>基金残高に係る経年分析!H56</f>
        <v>5</v>
      </c>
    </row>
    <row r="74" spans="1:16" x14ac:dyDescent="0.2">
      <c r="A74" s="166" t="s">
        <v>75</v>
      </c>
      <c r="B74" s="167">
        <f>基金残高に係る経年分析!F57</f>
        <v>594</v>
      </c>
      <c r="C74" s="167">
        <f>基金残高に係る経年分析!G57</f>
        <v>435</v>
      </c>
      <c r="D74" s="167">
        <f>基金残高に係る経年分析!H57</f>
        <v>429</v>
      </c>
    </row>
  </sheetData>
  <sheetProtection algorithmName="SHA-512" hashValue="uOJxTp6AJguCgVuho0Bfnw8m57oMghBNMcfJMpzBb28wlS5YHj694TVoZLGvAA3bAdV7BoCS7miCCNLuYADoEg==" saltValue="nmohvW9SHvr/HiEmz1pr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388345</v>
      </c>
      <c r="S5" s="613"/>
      <c r="T5" s="613"/>
      <c r="U5" s="613"/>
      <c r="V5" s="613"/>
      <c r="W5" s="613"/>
      <c r="X5" s="613"/>
      <c r="Y5" s="614"/>
      <c r="Z5" s="615">
        <v>9.1999999999999993</v>
      </c>
      <c r="AA5" s="615"/>
      <c r="AB5" s="615"/>
      <c r="AC5" s="615"/>
      <c r="AD5" s="616">
        <v>388345</v>
      </c>
      <c r="AE5" s="616"/>
      <c r="AF5" s="616"/>
      <c r="AG5" s="616"/>
      <c r="AH5" s="616"/>
      <c r="AI5" s="616"/>
      <c r="AJ5" s="616"/>
      <c r="AK5" s="616"/>
      <c r="AL5" s="617">
        <v>18.8</v>
      </c>
      <c r="AM5" s="618"/>
      <c r="AN5" s="618"/>
      <c r="AO5" s="619"/>
      <c r="AP5" s="609" t="s">
        <v>216</v>
      </c>
      <c r="AQ5" s="610"/>
      <c r="AR5" s="610"/>
      <c r="AS5" s="610"/>
      <c r="AT5" s="610"/>
      <c r="AU5" s="610"/>
      <c r="AV5" s="610"/>
      <c r="AW5" s="610"/>
      <c r="AX5" s="610"/>
      <c r="AY5" s="610"/>
      <c r="AZ5" s="610"/>
      <c r="BA5" s="610"/>
      <c r="BB5" s="610"/>
      <c r="BC5" s="610"/>
      <c r="BD5" s="610"/>
      <c r="BE5" s="610"/>
      <c r="BF5" s="611"/>
      <c r="BG5" s="623">
        <v>381470</v>
      </c>
      <c r="BH5" s="624"/>
      <c r="BI5" s="624"/>
      <c r="BJ5" s="624"/>
      <c r="BK5" s="624"/>
      <c r="BL5" s="624"/>
      <c r="BM5" s="624"/>
      <c r="BN5" s="625"/>
      <c r="BO5" s="626">
        <v>98.2</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59157</v>
      </c>
      <c r="S6" s="624"/>
      <c r="T6" s="624"/>
      <c r="U6" s="624"/>
      <c r="V6" s="624"/>
      <c r="W6" s="624"/>
      <c r="X6" s="624"/>
      <c r="Y6" s="625"/>
      <c r="Z6" s="626">
        <v>1.4</v>
      </c>
      <c r="AA6" s="626"/>
      <c r="AB6" s="626"/>
      <c r="AC6" s="626"/>
      <c r="AD6" s="627">
        <v>59157</v>
      </c>
      <c r="AE6" s="627"/>
      <c r="AF6" s="627"/>
      <c r="AG6" s="627"/>
      <c r="AH6" s="627"/>
      <c r="AI6" s="627"/>
      <c r="AJ6" s="627"/>
      <c r="AK6" s="627"/>
      <c r="AL6" s="628">
        <v>2.9</v>
      </c>
      <c r="AM6" s="629"/>
      <c r="AN6" s="629"/>
      <c r="AO6" s="630"/>
      <c r="AP6" s="620" t="s">
        <v>221</v>
      </c>
      <c r="AQ6" s="621"/>
      <c r="AR6" s="621"/>
      <c r="AS6" s="621"/>
      <c r="AT6" s="621"/>
      <c r="AU6" s="621"/>
      <c r="AV6" s="621"/>
      <c r="AW6" s="621"/>
      <c r="AX6" s="621"/>
      <c r="AY6" s="621"/>
      <c r="AZ6" s="621"/>
      <c r="BA6" s="621"/>
      <c r="BB6" s="621"/>
      <c r="BC6" s="621"/>
      <c r="BD6" s="621"/>
      <c r="BE6" s="621"/>
      <c r="BF6" s="622"/>
      <c r="BG6" s="623">
        <v>381470</v>
      </c>
      <c r="BH6" s="624"/>
      <c r="BI6" s="624"/>
      <c r="BJ6" s="624"/>
      <c r="BK6" s="624"/>
      <c r="BL6" s="624"/>
      <c r="BM6" s="624"/>
      <c r="BN6" s="625"/>
      <c r="BO6" s="626">
        <v>98.2</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52150</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52150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126</v>
      </c>
      <c r="S7" s="624"/>
      <c r="T7" s="624"/>
      <c r="U7" s="624"/>
      <c r="V7" s="624"/>
      <c r="W7" s="624"/>
      <c r="X7" s="624"/>
      <c r="Y7" s="625"/>
      <c r="Z7" s="626">
        <v>0</v>
      </c>
      <c r="AA7" s="626"/>
      <c r="AB7" s="626"/>
      <c r="AC7" s="626"/>
      <c r="AD7" s="627">
        <v>126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117598</v>
      </c>
      <c r="BH7" s="624"/>
      <c r="BI7" s="624"/>
      <c r="BJ7" s="624"/>
      <c r="BK7" s="624"/>
      <c r="BL7" s="624"/>
      <c r="BM7" s="624"/>
      <c r="BN7" s="625"/>
      <c r="BO7" s="626">
        <v>30.3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888914</v>
      </c>
      <c r="CS7" s="624"/>
      <c r="CT7" s="624"/>
      <c r="CU7" s="624"/>
      <c r="CV7" s="624"/>
      <c r="CW7" s="624"/>
      <c r="CX7" s="624"/>
      <c r="CY7" s="625"/>
      <c r="CZ7" s="626">
        <v>22.8</v>
      </c>
      <c r="DA7" s="626"/>
      <c r="DB7" s="626"/>
      <c r="DC7" s="626"/>
      <c r="DD7" s="632">
        <v>9407</v>
      </c>
      <c r="DE7" s="624"/>
      <c r="DF7" s="624"/>
      <c r="DG7" s="624"/>
      <c r="DH7" s="624"/>
      <c r="DI7" s="624"/>
      <c r="DJ7" s="624"/>
      <c r="DK7" s="624"/>
      <c r="DL7" s="624"/>
      <c r="DM7" s="624"/>
      <c r="DN7" s="624"/>
      <c r="DO7" s="624"/>
      <c r="DP7" s="625"/>
      <c r="DQ7" s="632">
        <v>474767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2524</v>
      </c>
      <c r="S8" s="624"/>
      <c r="T8" s="624"/>
      <c r="U8" s="624"/>
      <c r="V8" s="624"/>
      <c r="W8" s="624"/>
      <c r="X8" s="624"/>
      <c r="Y8" s="625"/>
      <c r="Z8" s="626">
        <v>0.1</v>
      </c>
      <c r="AA8" s="626"/>
      <c r="AB8" s="626"/>
      <c r="AC8" s="626"/>
      <c r="AD8" s="627">
        <v>2524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4544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628744</v>
      </c>
      <c r="CS8" s="624"/>
      <c r="CT8" s="624"/>
      <c r="CU8" s="624"/>
      <c r="CV8" s="624"/>
      <c r="CW8" s="624"/>
      <c r="CX8" s="624"/>
      <c r="CY8" s="625"/>
      <c r="CZ8" s="626">
        <v>16.100000000000001</v>
      </c>
      <c r="DA8" s="626"/>
      <c r="DB8" s="626"/>
      <c r="DC8" s="626"/>
      <c r="DD8" s="632">
        <v>4061</v>
      </c>
      <c r="DE8" s="624"/>
      <c r="DF8" s="624"/>
      <c r="DG8" s="624"/>
      <c r="DH8" s="624"/>
      <c r="DI8" s="624"/>
      <c r="DJ8" s="624"/>
      <c r="DK8" s="624"/>
      <c r="DL8" s="624"/>
      <c r="DM8" s="624"/>
      <c r="DN8" s="624"/>
      <c r="DO8" s="624"/>
      <c r="DP8" s="625"/>
      <c r="DQ8" s="632">
        <v>390545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3408</v>
      </c>
      <c r="S9" s="624"/>
      <c r="T9" s="624"/>
      <c r="U9" s="624"/>
      <c r="V9" s="624"/>
      <c r="W9" s="624"/>
      <c r="X9" s="624"/>
      <c r="Y9" s="625"/>
      <c r="Z9" s="626">
        <v>0.1</v>
      </c>
      <c r="AA9" s="626"/>
      <c r="AB9" s="626"/>
      <c r="AC9" s="626"/>
      <c r="AD9" s="627">
        <v>3408</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99900</v>
      </c>
      <c r="BH9" s="624"/>
      <c r="BI9" s="624"/>
      <c r="BJ9" s="624"/>
      <c r="BK9" s="624"/>
      <c r="BL9" s="624"/>
      <c r="BM9" s="624"/>
      <c r="BN9" s="625"/>
      <c r="BO9" s="626">
        <v>25.7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138829</v>
      </c>
      <c r="CS9" s="624"/>
      <c r="CT9" s="624"/>
      <c r="CU9" s="624"/>
      <c r="CV9" s="624"/>
      <c r="CW9" s="624"/>
      <c r="CX9" s="624"/>
      <c r="CY9" s="625"/>
      <c r="CZ9" s="626">
        <v>3.6</v>
      </c>
      <c r="DA9" s="626"/>
      <c r="DB9" s="626"/>
      <c r="DC9" s="626"/>
      <c r="DD9" s="632" t="s">
        <v>122</v>
      </c>
      <c r="DE9" s="624"/>
      <c r="DF9" s="624"/>
      <c r="DG9" s="624"/>
      <c r="DH9" s="624"/>
      <c r="DI9" s="624"/>
      <c r="DJ9" s="624"/>
      <c r="DK9" s="624"/>
      <c r="DL9" s="624"/>
      <c r="DM9" s="624"/>
      <c r="DN9" s="624"/>
      <c r="DO9" s="624"/>
      <c r="DP9" s="625"/>
      <c r="DQ9" s="632">
        <v>129301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6956</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39</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39</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93812</v>
      </c>
      <c r="S11" s="624"/>
      <c r="T11" s="624"/>
      <c r="U11" s="624"/>
      <c r="V11" s="624"/>
      <c r="W11" s="624"/>
      <c r="X11" s="624"/>
      <c r="Y11" s="625"/>
      <c r="Z11" s="628">
        <v>2.2000000000000002</v>
      </c>
      <c r="AA11" s="629"/>
      <c r="AB11" s="629"/>
      <c r="AC11" s="635"/>
      <c r="AD11" s="632">
        <v>93812</v>
      </c>
      <c r="AE11" s="624"/>
      <c r="AF11" s="624"/>
      <c r="AG11" s="624"/>
      <c r="AH11" s="624"/>
      <c r="AI11" s="624"/>
      <c r="AJ11" s="624"/>
      <c r="AK11" s="625"/>
      <c r="AL11" s="628">
        <v>4.5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6198</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271419</v>
      </c>
      <c r="CS11" s="624"/>
      <c r="CT11" s="624"/>
      <c r="CU11" s="624"/>
      <c r="CV11" s="624"/>
      <c r="CW11" s="624"/>
      <c r="CX11" s="624"/>
      <c r="CY11" s="625"/>
      <c r="CZ11" s="626">
        <v>7</v>
      </c>
      <c r="DA11" s="626"/>
      <c r="DB11" s="626"/>
      <c r="DC11" s="626"/>
      <c r="DD11" s="632">
        <v>64177</v>
      </c>
      <c r="DE11" s="624"/>
      <c r="DF11" s="624"/>
      <c r="DG11" s="624"/>
      <c r="DH11" s="624"/>
      <c r="DI11" s="624"/>
      <c r="DJ11" s="624"/>
      <c r="DK11" s="624"/>
      <c r="DL11" s="624"/>
      <c r="DM11" s="624"/>
      <c r="DN11" s="624"/>
      <c r="DO11" s="624"/>
      <c r="DP11" s="625"/>
      <c r="DQ11" s="632">
        <v>108740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237738</v>
      </c>
      <c r="BH12" s="624"/>
      <c r="BI12" s="624"/>
      <c r="BJ12" s="624"/>
      <c r="BK12" s="624"/>
      <c r="BL12" s="624"/>
      <c r="BM12" s="624"/>
      <c r="BN12" s="625"/>
      <c r="BO12" s="626">
        <v>61.2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114377</v>
      </c>
      <c r="CS12" s="624"/>
      <c r="CT12" s="624"/>
      <c r="CU12" s="624"/>
      <c r="CV12" s="624"/>
      <c r="CW12" s="624"/>
      <c r="CX12" s="624"/>
      <c r="CY12" s="625"/>
      <c r="CZ12" s="626">
        <v>2.9</v>
      </c>
      <c r="DA12" s="626"/>
      <c r="DB12" s="626"/>
      <c r="DC12" s="626"/>
      <c r="DD12" s="632" t="s">
        <v>122</v>
      </c>
      <c r="DE12" s="624"/>
      <c r="DF12" s="624"/>
      <c r="DG12" s="624"/>
      <c r="DH12" s="624"/>
      <c r="DI12" s="624"/>
      <c r="DJ12" s="624"/>
      <c r="DK12" s="624"/>
      <c r="DL12" s="624"/>
      <c r="DM12" s="624"/>
      <c r="DN12" s="624"/>
      <c r="DO12" s="624"/>
      <c r="DP12" s="625"/>
      <c r="DQ12" s="632">
        <v>97229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226548</v>
      </c>
      <c r="BH13" s="624"/>
      <c r="BI13" s="624"/>
      <c r="BJ13" s="624"/>
      <c r="BK13" s="624"/>
      <c r="BL13" s="624"/>
      <c r="BM13" s="624"/>
      <c r="BN13" s="625"/>
      <c r="BO13" s="626">
        <v>58.3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230827</v>
      </c>
      <c r="CS13" s="624"/>
      <c r="CT13" s="624"/>
      <c r="CU13" s="624"/>
      <c r="CV13" s="624"/>
      <c r="CW13" s="624"/>
      <c r="CX13" s="624"/>
      <c r="CY13" s="625"/>
      <c r="CZ13" s="626">
        <v>5.9</v>
      </c>
      <c r="DA13" s="626"/>
      <c r="DB13" s="626"/>
      <c r="DC13" s="626"/>
      <c r="DD13" s="632">
        <v>70550</v>
      </c>
      <c r="DE13" s="624"/>
      <c r="DF13" s="624"/>
      <c r="DG13" s="624"/>
      <c r="DH13" s="624"/>
      <c r="DI13" s="624"/>
      <c r="DJ13" s="624"/>
      <c r="DK13" s="624"/>
      <c r="DL13" s="624"/>
      <c r="DM13" s="624"/>
      <c r="DN13" s="624"/>
      <c r="DO13" s="624"/>
      <c r="DP13" s="625"/>
      <c r="DQ13" s="632">
        <v>192523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17570</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128243</v>
      </c>
      <c r="CS14" s="624"/>
      <c r="CT14" s="624"/>
      <c r="CU14" s="624"/>
      <c r="CV14" s="624"/>
      <c r="CW14" s="624"/>
      <c r="CX14" s="624"/>
      <c r="CY14" s="625"/>
      <c r="CZ14" s="626">
        <v>3.3</v>
      </c>
      <c r="DA14" s="626"/>
      <c r="DB14" s="626"/>
      <c r="DC14" s="626"/>
      <c r="DD14" s="632" t="s">
        <v>122</v>
      </c>
      <c r="DE14" s="624"/>
      <c r="DF14" s="624"/>
      <c r="DG14" s="624"/>
      <c r="DH14" s="624"/>
      <c r="DI14" s="624"/>
      <c r="DJ14" s="624"/>
      <c r="DK14" s="624"/>
      <c r="DL14" s="624"/>
      <c r="DM14" s="624"/>
      <c r="DN14" s="624"/>
      <c r="DO14" s="624"/>
      <c r="DP14" s="625"/>
      <c r="DQ14" s="632">
        <v>127876</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6045</v>
      </c>
      <c r="S15" s="624"/>
      <c r="T15" s="624"/>
      <c r="U15" s="624"/>
      <c r="V15" s="624"/>
      <c r="W15" s="624"/>
      <c r="X15" s="624"/>
      <c r="Y15" s="625"/>
      <c r="Z15" s="626">
        <v>0.1</v>
      </c>
      <c r="AA15" s="626"/>
      <c r="AB15" s="626"/>
      <c r="AC15" s="626"/>
      <c r="AD15" s="627">
        <v>6045</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8564</v>
      </c>
      <c r="BH15" s="624"/>
      <c r="BI15" s="624"/>
      <c r="BJ15" s="624"/>
      <c r="BK15" s="624"/>
      <c r="BL15" s="624"/>
      <c r="BM15" s="624"/>
      <c r="BN15" s="625"/>
      <c r="BO15" s="626">
        <v>2.2000000000000002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931609</v>
      </c>
      <c r="CS15" s="624"/>
      <c r="CT15" s="624"/>
      <c r="CU15" s="624"/>
      <c r="CV15" s="624"/>
      <c r="CW15" s="624"/>
      <c r="CX15" s="624"/>
      <c r="CY15" s="625"/>
      <c r="CZ15" s="626">
        <v>23.9</v>
      </c>
      <c r="DA15" s="626"/>
      <c r="DB15" s="626"/>
      <c r="DC15" s="626"/>
      <c r="DD15" s="632">
        <v>684184</v>
      </c>
      <c r="DE15" s="624"/>
      <c r="DF15" s="624"/>
      <c r="DG15" s="624"/>
      <c r="DH15" s="624"/>
      <c r="DI15" s="624"/>
      <c r="DJ15" s="624"/>
      <c r="DK15" s="624"/>
      <c r="DL15" s="624"/>
      <c r="DM15" s="624"/>
      <c r="DN15" s="624"/>
      <c r="DO15" s="624"/>
      <c r="DP15" s="625"/>
      <c r="DQ15" s="632">
        <v>272931</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11000</v>
      </c>
      <c r="S16" s="624"/>
      <c r="T16" s="624"/>
      <c r="U16" s="624"/>
      <c r="V16" s="624"/>
      <c r="W16" s="624"/>
      <c r="X16" s="624"/>
      <c r="Y16" s="625"/>
      <c r="Z16" s="626">
        <v>0.3</v>
      </c>
      <c r="AA16" s="626"/>
      <c r="AB16" s="626"/>
      <c r="AC16" s="626"/>
      <c r="AD16" s="627">
        <v>11000</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15089</v>
      </c>
      <c r="S17" s="624"/>
      <c r="T17" s="624"/>
      <c r="U17" s="624"/>
      <c r="V17" s="624"/>
      <c r="W17" s="624"/>
      <c r="X17" s="624"/>
      <c r="Y17" s="625"/>
      <c r="Z17" s="626">
        <v>0.4</v>
      </c>
      <c r="AA17" s="626"/>
      <c r="AB17" s="626"/>
      <c r="AC17" s="626"/>
      <c r="AD17" s="627">
        <v>15089</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515705</v>
      </c>
      <c r="CS17" s="624"/>
      <c r="CT17" s="624"/>
      <c r="CU17" s="624"/>
      <c r="CV17" s="624"/>
      <c r="CW17" s="624"/>
      <c r="CX17" s="624"/>
      <c r="CY17" s="625"/>
      <c r="CZ17" s="626">
        <v>13.2</v>
      </c>
      <c r="DA17" s="626"/>
      <c r="DB17" s="626"/>
      <c r="DC17" s="626"/>
      <c r="DD17" s="632" t="s">
        <v>122</v>
      </c>
      <c r="DE17" s="624"/>
      <c r="DF17" s="624"/>
      <c r="DG17" s="624"/>
      <c r="DH17" s="624"/>
      <c r="DI17" s="624"/>
      <c r="DJ17" s="624"/>
      <c r="DK17" s="624"/>
      <c r="DL17" s="624"/>
      <c r="DM17" s="624"/>
      <c r="DN17" s="624"/>
      <c r="DO17" s="624"/>
      <c r="DP17" s="625"/>
      <c r="DQ17" s="632">
        <v>515705</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2484</v>
      </c>
      <c r="S18" s="624"/>
      <c r="T18" s="624"/>
      <c r="U18" s="624"/>
      <c r="V18" s="624"/>
      <c r="W18" s="624"/>
      <c r="X18" s="624"/>
      <c r="Y18" s="625"/>
      <c r="Z18" s="626">
        <v>0.1</v>
      </c>
      <c r="AA18" s="626"/>
      <c r="AB18" s="626"/>
      <c r="AC18" s="626"/>
      <c r="AD18" s="627">
        <v>2484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12605</v>
      </c>
      <c r="S19" s="624"/>
      <c r="T19" s="624"/>
      <c r="U19" s="624"/>
      <c r="V19" s="624"/>
      <c r="W19" s="624"/>
      <c r="X19" s="624"/>
      <c r="Y19" s="625"/>
      <c r="Z19" s="626">
        <v>0.3</v>
      </c>
      <c r="AA19" s="626"/>
      <c r="AB19" s="626"/>
      <c r="AC19" s="626"/>
      <c r="AD19" s="627">
        <v>12605</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6875</v>
      </c>
      <c r="BH19" s="624"/>
      <c r="BI19" s="624"/>
      <c r="BJ19" s="624"/>
      <c r="BK19" s="624"/>
      <c r="BL19" s="624"/>
      <c r="BM19" s="624"/>
      <c r="BN19" s="625"/>
      <c r="BO19" s="626">
        <v>1.8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6875</v>
      </c>
      <c r="BH20" s="624"/>
      <c r="BI20" s="624"/>
      <c r="BJ20" s="624"/>
      <c r="BK20" s="624"/>
      <c r="BL20" s="624"/>
      <c r="BM20" s="624"/>
      <c r="BN20" s="625"/>
      <c r="BO20" s="626">
        <v>1.8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3900856</v>
      </c>
      <c r="CS20" s="624"/>
      <c r="CT20" s="624"/>
      <c r="CU20" s="624"/>
      <c r="CV20" s="624"/>
      <c r="CW20" s="624"/>
      <c r="CX20" s="624"/>
      <c r="CY20" s="625"/>
      <c r="CZ20" s="626">
        <v>100</v>
      </c>
      <c r="DA20" s="626"/>
      <c r="DB20" s="626"/>
      <c r="DC20" s="626"/>
      <c r="DD20" s="632">
        <v>832379</v>
      </c>
      <c r="DE20" s="624"/>
      <c r="DF20" s="624"/>
      <c r="DG20" s="624"/>
      <c r="DH20" s="624"/>
      <c r="DI20" s="624"/>
      <c r="DJ20" s="624"/>
      <c r="DK20" s="624"/>
      <c r="DL20" s="624"/>
      <c r="DM20" s="624"/>
      <c r="DN20" s="624"/>
      <c r="DO20" s="624"/>
      <c r="DP20" s="625"/>
      <c r="DQ20" s="632">
        <v>2361806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1585323</v>
      </c>
      <c r="S21" s="624"/>
      <c r="T21" s="624"/>
      <c r="U21" s="624"/>
      <c r="V21" s="624"/>
      <c r="W21" s="624"/>
      <c r="X21" s="624"/>
      <c r="Y21" s="625"/>
      <c r="Z21" s="626">
        <v>37.5</v>
      </c>
      <c r="AA21" s="626"/>
      <c r="AB21" s="626"/>
      <c r="AC21" s="626"/>
      <c r="AD21" s="627">
        <v>1437713</v>
      </c>
      <c r="AE21" s="627"/>
      <c r="AF21" s="627"/>
      <c r="AG21" s="627"/>
      <c r="AH21" s="627"/>
      <c r="AI21" s="627"/>
      <c r="AJ21" s="627"/>
      <c r="AK21" s="627"/>
      <c r="AL21" s="628">
        <v>69.5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6875</v>
      </c>
      <c r="BH21" s="624"/>
      <c r="BI21" s="624"/>
      <c r="BJ21" s="624"/>
      <c r="BK21" s="624"/>
      <c r="BL21" s="624"/>
      <c r="BM21" s="624"/>
      <c r="BN21" s="625"/>
      <c r="BO21" s="626">
        <v>1.8</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1437713</v>
      </c>
      <c r="S22" s="624"/>
      <c r="T22" s="624"/>
      <c r="U22" s="624"/>
      <c r="V22" s="624"/>
      <c r="W22" s="624"/>
      <c r="X22" s="624"/>
      <c r="Y22" s="625"/>
      <c r="Z22" s="626">
        <v>34</v>
      </c>
      <c r="AA22" s="626"/>
      <c r="AB22" s="626"/>
      <c r="AC22" s="626"/>
      <c r="AD22" s="627">
        <v>1437713</v>
      </c>
      <c r="AE22" s="627"/>
      <c r="AF22" s="627"/>
      <c r="AG22" s="627"/>
      <c r="AH22" s="627"/>
      <c r="AI22" s="627"/>
      <c r="AJ22" s="627"/>
      <c r="AK22" s="627"/>
      <c r="AL22" s="628">
        <v>69.5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147610</v>
      </c>
      <c r="S23" s="624"/>
      <c r="T23" s="624"/>
      <c r="U23" s="624"/>
      <c r="V23" s="624"/>
      <c r="W23" s="624"/>
      <c r="X23" s="624"/>
      <c r="Y23" s="625"/>
      <c r="Z23" s="626">
        <v>3.5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1332125</v>
      </c>
      <c r="CS24" s="613"/>
      <c r="CT24" s="613"/>
      <c r="CU24" s="613"/>
      <c r="CV24" s="613"/>
      <c r="CW24" s="613"/>
      <c r="CX24" s="613"/>
      <c r="CY24" s="614"/>
      <c r="CZ24" s="617">
        <v>34.1</v>
      </c>
      <c r="DA24" s="618"/>
      <c r="DB24" s="618"/>
      <c r="DC24" s="634"/>
      <c r="DD24" s="655">
        <v>1117591</v>
      </c>
      <c r="DE24" s="613"/>
      <c r="DF24" s="613"/>
      <c r="DG24" s="613"/>
      <c r="DH24" s="613"/>
      <c r="DI24" s="613"/>
      <c r="DJ24" s="613"/>
      <c r="DK24" s="614"/>
      <c r="DL24" s="655">
        <v>937811</v>
      </c>
      <c r="DM24" s="613"/>
      <c r="DN24" s="613"/>
      <c r="DO24" s="613"/>
      <c r="DP24" s="613"/>
      <c r="DQ24" s="613"/>
      <c r="DR24" s="613"/>
      <c r="DS24" s="613"/>
      <c r="DT24" s="613"/>
      <c r="DU24" s="613"/>
      <c r="DV24" s="614"/>
      <c r="DW24" s="617">
        <v>45.3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2164829</v>
      </c>
      <c r="S25" s="624"/>
      <c r="T25" s="624"/>
      <c r="U25" s="624"/>
      <c r="V25" s="624"/>
      <c r="W25" s="624"/>
      <c r="X25" s="624"/>
      <c r="Y25" s="625"/>
      <c r="Z25" s="626">
        <v>51.2</v>
      </c>
      <c r="AA25" s="626"/>
      <c r="AB25" s="626"/>
      <c r="AC25" s="626"/>
      <c r="AD25" s="627">
        <v>2017219</v>
      </c>
      <c r="AE25" s="627"/>
      <c r="AF25" s="627"/>
      <c r="AG25" s="627"/>
      <c r="AH25" s="627"/>
      <c r="AI25" s="627"/>
      <c r="AJ25" s="627"/>
      <c r="AK25" s="627"/>
      <c r="AL25" s="628">
        <v>97.5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490431</v>
      </c>
      <c r="CS25" s="644"/>
      <c r="CT25" s="644"/>
      <c r="CU25" s="644"/>
      <c r="CV25" s="644"/>
      <c r="CW25" s="644"/>
      <c r="CX25" s="644"/>
      <c r="CY25" s="645"/>
      <c r="CZ25" s="628">
        <v>12.6</v>
      </c>
      <c r="DA25" s="656"/>
      <c r="DB25" s="656"/>
      <c r="DC25" s="658"/>
      <c r="DD25" s="632">
        <v>469954</v>
      </c>
      <c r="DE25" s="644"/>
      <c r="DF25" s="644"/>
      <c r="DG25" s="644"/>
      <c r="DH25" s="644"/>
      <c r="DI25" s="644"/>
      <c r="DJ25" s="644"/>
      <c r="DK25" s="645"/>
      <c r="DL25" s="632">
        <v>467176</v>
      </c>
      <c r="DM25" s="644"/>
      <c r="DN25" s="644"/>
      <c r="DO25" s="644"/>
      <c r="DP25" s="644"/>
      <c r="DQ25" s="644"/>
      <c r="DR25" s="644"/>
      <c r="DS25" s="644"/>
      <c r="DT25" s="644"/>
      <c r="DU25" s="644"/>
      <c r="DV25" s="645"/>
      <c r="DW25" s="628">
        <v>22.5</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602</v>
      </c>
      <c r="S26" s="624"/>
      <c r="T26" s="624"/>
      <c r="U26" s="624"/>
      <c r="V26" s="624"/>
      <c r="W26" s="624"/>
      <c r="X26" s="624"/>
      <c r="Y26" s="625"/>
      <c r="Z26" s="626">
        <v>0</v>
      </c>
      <c r="AA26" s="626"/>
      <c r="AB26" s="626"/>
      <c r="AC26" s="626"/>
      <c r="AD26" s="627">
        <v>602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280481</v>
      </c>
      <c r="CS26" s="624"/>
      <c r="CT26" s="624"/>
      <c r="CU26" s="624"/>
      <c r="CV26" s="624"/>
      <c r="CW26" s="624"/>
      <c r="CX26" s="624"/>
      <c r="CY26" s="625"/>
      <c r="CZ26" s="628">
        <v>7.2</v>
      </c>
      <c r="DA26" s="656"/>
      <c r="DB26" s="656"/>
      <c r="DC26" s="658"/>
      <c r="DD26" s="632">
        <v>268621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16103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388345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325989</v>
      </c>
      <c r="CS27" s="644"/>
      <c r="CT27" s="644"/>
      <c r="CU27" s="644"/>
      <c r="CV27" s="644"/>
      <c r="CW27" s="644"/>
      <c r="CX27" s="644"/>
      <c r="CY27" s="645"/>
      <c r="CZ27" s="628">
        <v>8.4</v>
      </c>
      <c r="DA27" s="656"/>
      <c r="DB27" s="656"/>
      <c r="DC27" s="658"/>
      <c r="DD27" s="632">
        <v>131932</v>
      </c>
      <c r="DE27" s="644"/>
      <c r="DF27" s="644"/>
      <c r="DG27" s="644"/>
      <c r="DH27" s="644"/>
      <c r="DI27" s="644"/>
      <c r="DJ27" s="644"/>
      <c r="DK27" s="645"/>
      <c r="DL27" s="632">
        <v>88336</v>
      </c>
      <c r="DM27" s="644"/>
      <c r="DN27" s="644"/>
      <c r="DO27" s="644"/>
      <c r="DP27" s="644"/>
      <c r="DQ27" s="644"/>
      <c r="DR27" s="644"/>
      <c r="DS27" s="644"/>
      <c r="DT27" s="644"/>
      <c r="DU27" s="644"/>
      <c r="DV27" s="645"/>
      <c r="DW27" s="628">
        <v>4.3</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53395</v>
      </c>
      <c r="S28" s="624"/>
      <c r="T28" s="624"/>
      <c r="U28" s="624"/>
      <c r="V28" s="624"/>
      <c r="W28" s="624"/>
      <c r="X28" s="624"/>
      <c r="Y28" s="625"/>
      <c r="Z28" s="626">
        <v>1.3</v>
      </c>
      <c r="AA28" s="626"/>
      <c r="AB28" s="626"/>
      <c r="AC28" s="626"/>
      <c r="AD28" s="627">
        <v>45577</v>
      </c>
      <c r="AE28" s="627"/>
      <c r="AF28" s="627"/>
      <c r="AG28" s="627"/>
      <c r="AH28" s="627"/>
      <c r="AI28" s="627"/>
      <c r="AJ28" s="627"/>
      <c r="AK28" s="627"/>
      <c r="AL28" s="628">
        <v>2.2000000000000002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515705</v>
      </c>
      <c r="CS28" s="624"/>
      <c r="CT28" s="624"/>
      <c r="CU28" s="624"/>
      <c r="CV28" s="624"/>
      <c r="CW28" s="624"/>
      <c r="CX28" s="624"/>
      <c r="CY28" s="625"/>
      <c r="CZ28" s="628">
        <v>13.2</v>
      </c>
      <c r="DA28" s="656"/>
      <c r="DB28" s="656"/>
      <c r="DC28" s="658"/>
      <c r="DD28" s="632">
        <v>515705</v>
      </c>
      <c r="DE28" s="624"/>
      <c r="DF28" s="624"/>
      <c r="DG28" s="624"/>
      <c r="DH28" s="624"/>
      <c r="DI28" s="624"/>
      <c r="DJ28" s="624"/>
      <c r="DK28" s="625"/>
      <c r="DL28" s="632">
        <v>382299</v>
      </c>
      <c r="DM28" s="624"/>
      <c r="DN28" s="624"/>
      <c r="DO28" s="624"/>
      <c r="DP28" s="624"/>
      <c r="DQ28" s="624"/>
      <c r="DR28" s="624"/>
      <c r="DS28" s="624"/>
      <c r="DT28" s="624"/>
      <c r="DU28" s="624"/>
      <c r="DV28" s="625"/>
      <c r="DW28" s="628">
        <v>18.399999999999999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4427</v>
      </c>
      <c r="S29" s="624"/>
      <c r="T29" s="624"/>
      <c r="U29" s="624"/>
      <c r="V29" s="624"/>
      <c r="W29" s="624"/>
      <c r="X29" s="624"/>
      <c r="Y29" s="625"/>
      <c r="Z29" s="626">
        <v>0.1</v>
      </c>
      <c r="AA29" s="626"/>
      <c r="AB29" s="626"/>
      <c r="AC29" s="626"/>
      <c r="AD29" s="627">
        <v>168</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515705</v>
      </c>
      <c r="CS29" s="644"/>
      <c r="CT29" s="644"/>
      <c r="CU29" s="644"/>
      <c r="CV29" s="644"/>
      <c r="CW29" s="644"/>
      <c r="CX29" s="644"/>
      <c r="CY29" s="645"/>
      <c r="CZ29" s="628">
        <v>13.2</v>
      </c>
      <c r="DA29" s="656"/>
      <c r="DB29" s="656"/>
      <c r="DC29" s="658"/>
      <c r="DD29" s="632">
        <v>515705</v>
      </c>
      <c r="DE29" s="644"/>
      <c r="DF29" s="644"/>
      <c r="DG29" s="644"/>
      <c r="DH29" s="644"/>
      <c r="DI29" s="644"/>
      <c r="DJ29" s="644"/>
      <c r="DK29" s="645"/>
      <c r="DL29" s="632">
        <v>382299</v>
      </c>
      <c r="DM29" s="644"/>
      <c r="DN29" s="644"/>
      <c r="DO29" s="644"/>
      <c r="DP29" s="644"/>
      <c r="DQ29" s="644"/>
      <c r="DR29" s="644"/>
      <c r="DS29" s="644"/>
      <c r="DT29" s="644"/>
      <c r="DU29" s="644"/>
      <c r="DV29" s="645"/>
      <c r="DW29" s="628">
        <v>18.399999999999999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465675</v>
      </c>
      <c r="S30" s="624"/>
      <c r="T30" s="624"/>
      <c r="U30" s="624"/>
      <c r="V30" s="624"/>
      <c r="W30" s="624"/>
      <c r="X30" s="624"/>
      <c r="Y30" s="625"/>
      <c r="Z30" s="626">
        <v>11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481632</v>
      </c>
      <c r="CS30" s="624"/>
      <c r="CT30" s="624"/>
      <c r="CU30" s="624"/>
      <c r="CV30" s="624"/>
      <c r="CW30" s="624"/>
      <c r="CX30" s="624"/>
      <c r="CY30" s="625"/>
      <c r="CZ30" s="628">
        <v>12.3</v>
      </c>
      <c r="DA30" s="656"/>
      <c r="DB30" s="656"/>
      <c r="DC30" s="658"/>
      <c r="DD30" s="632">
        <v>481632</v>
      </c>
      <c r="DE30" s="624"/>
      <c r="DF30" s="624"/>
      <c r="DG30" s="624"/>
      <c r="DH30" s="624"/>
      <c r="DI30" s="624"/>
      <c r="DJ30" s="624"/>
      <c r="DK30" s="625"/>
      <c r="DL30" s="632">
        <v>348229</v>
      </c>
      <c r="DM30" s="624"/>
      <c r="DN30" s="624"/>
      <c r="DO30" s="624"/>
      <c r="DP30" s="624"/>
      <c r="DQ30" s="624"/>
      <c r="DR30" s="624"/>
      <c r="DS30" s="624"/>
      <c r="DT30" s="624"/>
      <c r="DU30" s="624"/>
      <c r="DV30" s="625"/>
      <c r="DW30" s="628">
        <v>16.8</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99.9</v>
      </c>
      <c r="BH31" s="667"/>
      <c r="BI31" s="667"/>
      <c r="BJ31" s="667"/>
      <c r="BK31" s="667"/>
      <c r="BL31" s="667"/>
      <c r="BM31" s="618">
        <v>99.9</v>
      </c>
      <c r="BN31" s="667"/>
      <c r="BO31" s="667"/>
      <c r="BP31" s="667"/>
      <c r="BQ31" s="668"/>
      <c r="BR31" s="670">
        <v>99.9</v>
      </c>
      <c r="BS31" s="667"/>
      <c r="BT31" s="667"/>
      <c r="BU31" s="667"/>
      <c r="BV31" s="667"/>
      <c r="BW31" s="667"/>
      <c r="BX31" s="618">
        <v>99.9</v>
      </c>
      <c r="BY31" s="667"/>
      <c r="BZ31" s="667"/>
      <c r="CA31" s="667"/>
      <c r="CB31" s="668"/>
      <c r="CD31" s="663"/>
      <c r="CE31" s="664"/>
      <c r="CF31" s="620" t="s">
        <v>300</v>
      </c>
      <c r="CG31" s="621"/>
      <c r="CH31" s="621"/>
      <c r="CI31" s="621"/>
      <c r="CJ31" s="621"/>
      <c r="CK31" s="621"/>
      <c r="CL31" s="621"/>
      <c r="CM31" s="621"/>
      <c r="CN31" s="621"/>
      <c r="CO31" s="621"/>
      <c r="CP31" s="621"/>
      <c r="CQ31" s="622"/>
      <c r="CR31" s="623">
        <v>34073</v>
      </c>
      <c r="CS31" s="644"/>
      <c r="CT31" s="644"/>
      <c r="CU31" s="644"/>
      <c r="CV31" s="644"/>
      <c r="CW31" s="644"/>
      <c r="CX31" s="644"/>
      <c r="CY31" s="645"/>
      <c r="CZ31" s="628">
        <v>0.9</v>
      </c>
      <c r="DA31" s="656"/>
      <c r="DB31" s="656"/>
      <c r="DC31" s="658"/>
      <c r="DD31" s="632">
        <v>34073</v>
      </c>
      <c r="DE31" s="644"/>
      <c r="DF31" s="644"/>
      <c r="DG31" s="644"/>
      <c r="DH31" s="644"/>
      <c r="DI31" s="644"/>
      <c r="DJ31" s="644"/>
      <c r="DK31" s="645"/>
      <c r="DL31" s="632">
        <v>34070</v>
      </c>
      <c r="DM31" s="644"/>
      <c r="DN31" s="644"/>
      <c r="DO31" s="644"/>
      <c r="DP31" s="644"/>
      <c r="DQ31" s="644"/>
      <c r="DR31" s="644"/>
      <c r="DS31" s="644"/>
      <c r="DT31" s="644"/>
      <c r="DU31" s="644"/>
      <c r="DV31" s="645"/>
      <c r="DW31" s="628">
        <v>1.6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177624</v>
      </c>
      <c r="S32" s="624"/>
      <c r="T32" s="624"/>
      <c r="U32" s="624"/>
      <c r="V32" s="624"/>
      <c r="W32" s="624"/>
      <c r="X32" s="624"/>
      <c r="Y32" s="625"/>
      <c r="Z32" s="626">
        <v>4.2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100</v>
      </c>
      <c r="BH32" s="644"/>
      <c r="BI32" s="644"/>
      <c r="BJ32" s="644"/>
      <c r="BK32" s="644"/>
      <c r="BL32" s="644"/>
      <c r="BM32" s="629">
        <v>99.9</v>
      </c>
      <c r="BN32" s="644"/>
      <c r="BO32" s="644"/>
      <c r="BP32" s="644"/>
      <c r="BQ32" s="669"/>
      <c r="BR32" s="680">
        <v>100</v>
      </c>
      <c r="BS32" s="644"/>
      <c r="BT32" s="644"/>
      <c r="BU32" s="644"/>
      <c r="BV32" s="644"/>
      <c r="BW32" s="644"/>
      <c r="BX32" s="629">
        <v>99.9</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2377</v>
      </c>
      <c r="S33" s="624"/>
      <c r="T33" s="624"/>
      <c r="U33" s="624"/>
      <c r="V33" s="624"/>
      <c r="W33" s="624"/>
      <c r="X33" s="624"/>
      <c r="Y33" s="625"/>
      <c r="Z33" s="626">
        <v>0.1</v>
      </c>
      <c r="AA33" s="626"/>
      <c r="AB33" s="626"/>
      <c r="AC33" s="626"/>
      <c r="AD33" s="627">
        <v>1806</v>
      </c>
      <c r="AE33" s="627"/>
      <c r="AF33" s="627"/>
      <c r="AG33" s="627"/>
      <c r="AH33" s="627"/>
      <c r="AI33" s="627"/>
      <c r="AJ33" s="627"/>
      <c r="AK33" s="627"/>
      <c r="AL33" s="628">
        <v>0.1</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99.9</v>
      </c>
      <c r="BH33" s="682"/>
      <c r="BI33" s="682"/>
      <c r="BJ33" s="682"/>
      <c r="BK33" s="682"/>
      <c r="BL33" s="682"/>
      <c r="BM33" s="683">
        <v>99.9</v>
      </c>
      <c r="BN33" s="682"/>
      <c r="BO33" s="682"/>
      <c r="BP33" s="682"/>
      <c r="BQ33" s="684"/>
      <c r="BR33" s="681">
        <v>99.9</v>
      </c>
      <c r="BS33" s="682"/>
      <c r="BT33" s="682"/>
      <c r="BU33" s="682"/>
      <c r="BV33" s="682"/>
      <c r="BW33" s="682"/>
      <c r="BX33" s="683">
        <v>99.9</v>
      </c>
      <c r="BY33" s="682"/>
      <c r="BZ33" s="682"/>
      <c r="CA33" s="682"/>
      <c r="CB33" s="684"/>
      <c r="CD33" s="620" t="s">
        <v>307</v>
      </c>
      <c r="CE33" s="621"/>
      <c r="CF33" s="621"/>
      <c r="CG33" s="621"/>
      <c r="CH33" s="621"/>
      <c r="CI33" s="621"/>
      <c r="CJ33" s="621"/>
      <c r="CK33" s="621"/>
      <c r="CL33" s="621"/>
      <c r="CM33" s="621"/>
      <c r="CN33" s="621"/>
      <c r="CO33" s="621"/>
      <c r="CP33" s="621"/>
      <c r="CQ33" s="622"/>
      <c r="CR33" s="623">
        <v>1736352</v>
      </c>
      <c r="CS33" s="644"/>
      <c r="CT33" s="644"/>
      <c r="CU33" s="644"/>
      <c r="CV33" s="644"/>
      <c r="CW33" s="644"/>
      <c r="CX33" s="644"/>
      <c r="CY33" s="645"/>
      <c r="CZ33" s="628">
        <v>44.5</v>
      </c>
      <c r="DA33" s="656"/>
      <c r="DB33" s="656"/>
      <c r="DC33" s="658"/>
      <c r="DD33" s="632">
        <v>1104066</v>
      </c>
      <c r="DE33" s="644"/>
      <c r="DF33" s="644"/>
      <c r="DG33" s="644"/>
      <c r="DH33" s="644"/>
      <c r="DI33" s="644"/>
      <c r="DJ33" s="644"/>
      <c r="DK33" s="645"/>
      <c r="DL33" s="632">
        <v>917814</v>
      </c>
      <c r="DM33" s="644"/>
      <c r="DN33" s="644"/>
      <c r="DO33" s="644"/>
      <c r="DP33" s="644"/>
      <c r="DQ33" s="644"/>
      <c r="DR33" s="644"/>
      <c r="DS33" s="644"/>
      <c r="DT33" s="644"/>
      <c r="DU33" s="644"/>
      <c r="DV33" s="645"/>
      <c r="DW33" s="628">
        <v>44.3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292857</v>
      </c>
      <c r="S34" s="624"/>
      <c r="T34" s="624"/>
      <c r="U34" s="624"/>
      <c r="V34" s="624"/>
      <c r="W34" s="624"/>
      <c r="X34" s="624"/>
      <c r="Y34" s="625"/>
      <c r="Z34" s="626">
        <v>6.9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779566</v>
      </c>
      <c r="CS34" s="624"/>
      <c r="CT34" s="624"/>
      <c r="CU34" s="624"/>
      <c r="CV34" s="624"/>
      <c r="CW34" s="624"/>
      <c r="CX34" s="624"/>
      <c r="CY34" s="625"/>
      <c r="CZ34" s="628">
        <v>20</v>
      </c>
      <c r="DA34" s="656"/>
      <c r="DB34" s="656"/>
      <c r="DC34" s="658"/>
      <c r="DD34" s="632">
        <v>507917</v>
      </c>
      <c r="DE34" s="624"/>
      <c r="DF34" s="624"/>
      <c r="DG34" s="624"/>
      <c r="DH34" s="624"/>
      <c r="DI34" s="624"/>
      <c r="DJ34" s="624"/>
      <c r="DK34" s="625"/>
      <c r="DL34" s="632">
        <v>437947</v>
      </c>
      <c r="DM34" s="624"/>
      <c r="DN34" s="624"/>
      <c r="DO34" s="624"/>
      <c r="DP34" s="624"/>
      <c r="DQ34" s="624"/>
      <c r="DR34" s="624"/>
      <c r="DS34" s="624"/>
      <c r="DT34" s="624"/>
      <c r="DU34" s="624"/>
      <c r="DV34" s="625"/>
      <c r="DW34" s="628">
        <v>21.1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474285</v>
      </c>
      <c r="S35" s="624"/>
      <c r="T35" s="624"/>
      <c r="U35" s="624"/>
      <c r="V35" s="624"/>
      <c r="W35" s="624"/>
      <c r="X35" s="624"/>
      <c r="Y35" s="625"/>
      <c r="Z35" s="626">
        <v>11.2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40250</v>
      </c>
      <c r="CS35" s="644"/>
      <c r="CT35" s="644"/>
      <c r="CU35" s="644"/>
      <c r="CV35" s="644"/>
      <c r="CW35" s="644"/>
      <c r="CX35" s="644"/>
      <c r="CY35" s="645"/>
      <c r="CZ35" s="628">
        <v>1</v>
      </c>
      <c r="DA35" s="656"/>
      <c r="DB35" s="656"/>
      <c r="DC35" s="658"/>
      <c r="DD35" s="632">
        <v>31146</v>
      </c>
      <c r="DE35" s="644"/>
      <c r="DF35" s="644"/>
      <c r="DG35" s="644"/>
      <c r="DH35" s="644"/>
      <c r="DI35" s="644"/>
      <c r="DJ35" s="644"/>
      <c r="DK35" s="645"/>
      <c r="DL35" s="632">
        <v>31146</v>
      </c>
      <c r="DM35" s="644"/>
      <c r="DN35" s="644"/>
      <c r="DO35" s="644"/>
      <c r="DP35" s="644"/>
      <c r="DQ35" s="644"/>
      <c r="DR35" s="644"/>
      <c r="DS35" s="644"/>
      <c r="DT35" s="644"/>
      <c r="DU35" s="644"/>
      <c r="DV35" s="645"/>
      <c r="DW35" s="628">
        <v>1.5</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89738</v>
      </c>
      <c r="S36" s="624"/>
      <c r="T36" s="624"/>
      <c r="U36" s="624"/>
      <c r="V36" s="624"/>
      <c r="W36" s="624"/>
      <c r="X36" s="624"/>
      <c r="Y36" s="625"/>
      <c r="Z36" s="626">
        <v>2.1</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313152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35589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555336</v>
      </c>
      <c r="CS36" s="624"/>
      <c r="CT36" s="624"/>
      <c r="CU36" s="624"/>
      <c r="CV36" s="624"/>
      <c r="CW36" s="624"/>
      <c r="CX36" s="624"/>
      <c r="CY36" s="625"/>
      <c r="CZ36" s="628">
        <v>14.2</v>
      </c>
      <c r="DA36" s="656"/>
      <c r="DB36" s="656"/>
      <c r="DC36" s="658"/>
      <c r="DD36" s="632">
        <v>401500</v>
      </c>
      <c r="DE36" s="624"/>
      <c r="DF36" s="624"/>
      <c r="DG36" s="624"/>
      <c r="DH36" s="624"/>
      <c r="DI36" s="624"/>
      <c r="DJ36" s="624"/>
      <c r="DK36" s="625"/>
      <c r="DL36" s="632">
        <v>288088</v>
      </c>
      <c r="DM36" s="624"/>
      <c r="DN36" s="624"/>
      <c r="DO36" s="624"/>
      <c r="DP36" s="624"/>
      <c r="DQ36" s="624"/>
      <c r="DR36" s="624"/>
      <c r="DS36" s="624"/>
      <c r="DT36" s="624"/>
      <c r="DU36" s="624"/>
      <c r="DV36" s="625"/>
      <c r="DW36" s="628">
        <v>13.9</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133892</v>
      </c>
      <c r="S37" s="624"/>
      <c r="T37" s="624"/>
      <c r="U37" s="624"/>
      <c r="V37" s="624"/>
      <c r="W37" s="624"/>
      <c r="X37" s="624"/>
      <c r="Y37" s="625"/>
      <c r="Z37" s="626">
        <v>3.2</v>
      </c>
      <c r="AA37" s="626"/>
      <c r="AB37" s="626"/>
      <c r="AC37" s="626"/>
      <c r="AD37" s="627">
        <v>2719</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116500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33153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180220</v>
      </c>
      <c r="CS37" s="644"/>
      <c r="CT37" s="644"/>
      <c r="CU37" s="644"/>
      <c r="CV37" s="644"/>
      <c r="CW37" s="644"/>
      <c r="CX37" s="644"/>
      <c r="CY37" s="645"/>
      <c r="CZ37" s="628">
        <v>4.5999999999999996</v>
      </c>
      <c r="DA37" s="656"/>
      <c r="DB37" s="656"/>
      <c r="DC37" s="658"/>
      <c r="DD37" s="632">
        <v>180220</v>
      </c>
      <c r="DE37" s="644"/>
      <c r="DF37" s="644"/>
      <c r="DG37" s="644"/>
      <c r="DH37" s="644"/>
      <c r="DI37" s="644"/>
      <c r="DJ37" s="644"/>
      <c r="DK37" s="645"/>
      <c r="DL37" s="632">
        <v>165029</v>
      </c>
      <c r="DM37" s="644"/>
      <c r="DN37" s="644"/>
      <c r="DO37" s="644"/>
      <c r="DP37" s="644"/>
      <c r="DQ37" s="644"/>
      <c r="DR37" s="644"/>
      <c r="DS37" s="644"/>
      <c r="DT37" s="644"/>
      <c r="DU37" s="644"/>
      <c r="DV37" s="645"/>
      <c r="DW37" s="628">
        <v>8</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355803</v>
      </c>
      <c r="S38" s="624"/>
      <c r="T38" s="624"/>
      <c r="U38" s="624"/>
      <c r="V38" s="624"/>
      <c r="W38" s="624"/>
      <c r="X38" s="624"/>
      <c r="Y38" s="625"/>
      <c r="Z38" s="626">
        <v>8.4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6310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429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190342</v>
      </c>
      <c r="CS38" s="624"/>
      <c r="CT38" s="624"/>
      <c r="CU38" s="624"/>
      <c r="CV38" s="624"/>
      <c r="CW38" s="624"/>
      <c r="CX38" s="624"/>
      <c r="CY38" s="625"/>
      <c r="CZ38" s="628">
        <v>4.9000000000000004</v>
      </c>
      <c r="DA38" s="656"/>
      <c r="DB38" s="656"/>
      <c r="DC38" s="658"/>
      <c r="DD38" s="632">
        <v>160633</v>
      </c>
      <c r="DE38" s="624"/>
      <c r="DF38" s="624"/>
      <c r="DG38" s="624"/>
      <c r="DH38" s="624"/>
      <c r="DI38" s="624"/>
      <c r="DJ38" s="624"/>
      <c r="DK38" s="625"/>
      <c r="DL38" s="632">
        <v>160633</v>
      </c>
      <c r="DM38" s="624"/>
      <c r="DN38" s="624"/>
      <c r="DO38" s="624"/>
      <c r="DP38" s="624"/>
      <c r="DQ38" s="624"/>
      <c r="DR38" s="624"/>
      <c r="DS38" s="624"/>
      <c r="DT38" s="624"/>
      <c r="DU38" s="624"/>
      <c r="DV38" s="625"/>
      <c r="DW38" s="628">
        <v>7.8</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743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170858</v>
      </c>
      <c r="CS39" s="644"/>
      <c r="CT39" s="644"/>
      <c r="CU39" s="644"/>
      <c r="CV39" s="644"/>
      <c r="CW39" s="644"/>
      <c r="CX39" s="644"/>
      <c r="CY39" s="645"/>
      <c r="CZ39" s="628">
        <v>4.4000000000000004</v>
      </c>
      <c r="DA39" s="656"/>
      <c r="DB39" s="656"/>
      <c r="DC39" s="658"/>
      <c r="DD39" s="632">
        <v>2870</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4003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4231607</v>
      </c>
      <c r="S41" s="696"/>
      <c r="T41" s="696"/>
      <c r="U41" s="696"/>
      <c r="V41" s="696"/>
      <c r="W41" s="696"/>
      <c r="X41" s="696"/>
      <c r="Y41" s="700"/>
      <c r="Z41" s="701">
        <v>100</v>
      </c>
      <c r="AA41" s="701"/>
      <c r="AB41" s="701"/>
      <c r="AC41" s="701"/>
      <c r="AD41" s="702">
        <v>2068091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41336</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149006</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339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832379</v>
      </c>
      <c r="CS42" s="644"/>
      <c r="CT42" s="644"/>
      <c r="CU42" s="644"/>
      <c r="CV42" s="644"/>
      <c r="CW42" s="644"/>
      <c r="CX42" s="644"/>
      <c r="CY42" s="645"/>
      <c r="CZ42" s="628">
        <v>21.3</v>
      </c>
      <c r="DA42" s="656"/>
      <c r="DB42" s="656"/>
      <c r="DC42" s="658"/>
      <c r="DD42" s="632">
        <v>140149</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14829</v>
      </c>
      <c r="CS43" s="644"/>
      <c r="CT43" s="644"/>
      <c r="CU43" s="644"/>
      <c r="CV43" s="644"/>
      <c r="CW43" s="644"/>
      <c r="CX43" s="644"/>
      <c r="CY43" s="645"/>
      <c r="CZ43" s="628">
        <v>0.4</v>
      </c>
      <c r="DA43" s="656"/>
      <c r="DB43" s="656"/>
      <c r="DC43" s="658"/>
      <c r="DD43" s="632">
        <v>14829</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832379</v>
      </c>
      <c r="CS44" s="624"/>
      <c r="CT44" s="624"/>
      <c r="CU44" s="624"/>
      <c r="CV44" s="624"/>
      <c r="CW44" s="624"/>
      <c r="CX44" s="624"/>
      <c r="CY44" s="625"/>
      <c r="CZ44" s="628">
        <v>21.3</v>
      </c>
      <c r="DA44" s="629"/>
      <c r="DB44" s="629"/>
      <c r="DC44" s="635"/>
      <c r="DD44" s="632">
        <v>140149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415448</v>
      </c>
      <c r="CS45" s="644"/>
      <c r="CT45" s="644"/>
      <c r="CU45" s="644"/>
      <c r="CV45" s="644"/>
      <c r="CW45" s="644"/>
      <c r="CX45" s="644"/>
      <c r="CY45" s="645"/>
      <c r="CZ45" s="628">
        <v>10.7</v>
      </c>
      <c r="DA45" s="656"/>
      <c r="DB45" s="656"/>
      <c r="DC45" s="658"/>
      <c r="DD45" s="632">
        <v>1355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412993</v>
      </c>
      <c r="CS46" s="624"/>
      <c r="CT46" s="624"/>
      <c r="CU46" s="624"/>
      <c r="CV46" s="624"/>
      <c r="CW46" s="624"/>
      <c r="CX46" s="624"/>
      <c r="CY46" s="625"/>
      <c r="CZ46" s="628">
        <v>10.6</v>
      </c>
      <c r="DA46" s="629"/>
      <c r="DB46" s="629"/>
      <c r="DC46" s="635"/>
      <c r="DD46" s="632">
        <v>138756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3900856</v>
      </c>
      <c r="CS49" s="682"/>
      <c r="CT49" s="682"/>
      <c r="CU49" s="682"/>
      <c r="CV49" s="682"/>
      <c r="CW49" s="682"/>
      <c r="CX49" s="682"/>
      <c r="CY49" s="711"/>
      <c r="CZ49" s="703">
        <v>100</v>
      </c>
      <c r="DA49" s="712"/>
      <c r="DB49" s="712"/>
      <c r="DC49" s="713"/>
      <c r="DD49" s="714">
        <v>2361806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sQ771JQDRqRmBu2jXCFXUfyI81pXA54Bp7I6tKdTuNIEzF6O8E2wyk34/HyOmuUjRUXp/SmOixxfFQ/JmvpHQ==" saltValue="aeKChm/p5V2EHiLIZ7w/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4232</v>
      </c>
      <c r="R7" s="753"/>
      <c r="S7" s="753"/>
      <c r="T7" s="753"/>
      <c r="U7" s="753"/>
      <c r="V7" s="753">
        <v>3901</v>
      </c>
      <c r="W7" s="753"/>
      <c r="X7" s="753"/>
      <c r="Y7" s="753"/>
      <c r="Z7" s="753"/>
      <c r="AA7" s="753">
        <v>331</v>
      </c>
      <c r="AB7" s="753"/>
      <c r="AC7" s="753"/>
      <c r="AD7" s="753"/>
      <c r="AE7" s="754"/>
      <c r="AF7" s="755">
        <v>331</v>
      </c>
      <c r="AG7" s="756"/>
      <c r="AH7" s="756"/>
      <c r="AI7" s="756"/>
      <c r="AJ7" s="757"/>
      <c r="AK7" s="758">
        <v>474</v>
      </c>
      <c r="AL7" s="759"/>
      <c r="AM7" s="759"/>
      <c r="AN7" s="759"/>
      <c r="AO7" s="759"/>
      <c r="AP7" s="759">
        <v>4670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t="s">
        <v>558</v>
      </c>
      <c r="CI7" s="744"/>
      <c r="CJ7" s="744"/>
      <c r="CK7" s="744"/>
      <c r="CL7" s="745"/>
      <c r="CM7" s="743" t="s">
        <v>558</v>
      </c>
      <c r="CN7" s="744"/>
      <c r="CO7" s="744"/>
      <c r="CP7" s="744"/>
      <c r="CQ7" s="745"/>
      <c r="CR7" s="743">
        <v>0</v>
      </c>
      <c r="CS7" s="744"/>
      <c r="CT7" s="744"/>
      <c r="CU7" s="744"/>
      <c r="CV7" s="745"/>
      <c r="CW7" s="743" t="s">
        <v>558</v>
      </c>
      <c r="CX7" s="744"/>
      <c r="CY7" s="744"/>
      <c r="CZ7" s="744"/>
      <c r="DA7" s="745"/>
      <c r="DB7" s="743" t="s">
        <v>558</v>
      </c>
      <c r="DC7" s="744"/>
      <c r="DD7" s="744"/>
      <c r="DE7" s="744"/>
      <c r="DF7" s="745"/>
      <c r="DG7" s="743" t="s">
        <v>558</v>
      </c>
      <c r="DH7" s="744"/>
      <c r="DI7" s="744"/>
      <c r="DJ7" s="744"/>
      <c r="DK7" s="745"/>
      <c r="DL7" s="743" t="s">
        <v>558</v>
      </c>
      <c r="DM7" s="744"/>
      <c r="DN7" s="744"/>
      <c r="DO7" s="744"/>
      <c r="DP7" s="745"/>
      <c r="DQ7" s="743" t="s">
        <v>558</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6</v>
      </c>
      <c r="CI8" s="777"/>
      <c r="CJ8" s="777"/>
      <c r="CK8" s="777"/>
      <c r="CL8" s="778"/>
      <c r="CM8" s="776">
        <v>-110</v>
      </c>
      <c r="CN8" s="777"/>
      <c r="CO8" s="777"/>
      <c r="CP8" s="777"/>
      <c r="CQ8" s="778"/>
      <c r="CR8" s="776">
        <v>44</v>
      </c>
      <c r="CS8" s="777"/>
      <c r="CT8" s="777"/>
      <c r="CU8" s="777"/>
      <c r="CV8" s="778"/>
      <c r="CW8" s="776" t="s">
        <v>558</v>
      </c>
      <c r="CX8" s="777"/>
      <c r="CY8" s="777"/>
      <c r="CZ8" s="777"/>
      <c r="DA8" s="778"/>
      <c r="DB8" s="776" t="s">
        <v>558</v>
      </c>
      <c r="DC8" s="777"/>
      <c r="DD8" s="777"/>
      <c r="DE8" s="777"/>
      <c r="DF8" s="778"/>
      <c r="DG8" s="776" t="s">
        <v>558</v>
      </c>
      <c r="DH8" s="777"/>
      <c r="DI8" s="777"/>
      <c r="DJ8" s="777"/>
      <c r="DK8" s="778"/>
      <c r="DL8" s="776" t="s">
        <v>558</v>
      </c>
      <c r="DM8" s="777"/>
      <c r="DN8" s="777"/>
      <c r="DO8" s="777"/>
      <c r="DP8" s="778"/>
      <c r="DQ8" s="776" t="s">
        <v>558</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561</v>
      </c>
      <c r="BT9" s="774"/>
      <c r="BU9" s="774"/>
      <c r="BV9" s="774"/>
      <c r="BW9" s="774"/>
      <c r="BX9" s="774"/>
      <c r="BY9" s="774"/>
      <c r="BZ9" s="774"/>
      <c r="CA9" s="774"/>
      <c r="CB9" s="774"/>
      <c r="CC9" s="774"/>
      <c r="CD9" s="774"/>
      <c r="CE9" s="774"/>
      <c r="CF9" s="774"/>
      <c r="CG9" s="775"/>
      <c r="CH9" s="776">
        <v>-15</v>
      </c>
      <c r="CI9" s="777"/>
      <c r="CJ9" s="777"/>
      <c r="CK9" s="777"/>
      <c r="CL9" s="778"/>
      <c r="CM9" s="776">
        <v>-99</v>
      </c>
      <c r="CN9" s="777"/>
      <c r="CO9" s="777"/>
      <c r="CP9" s="777"/>
      <c r="CQ9" s="778"/>
      <c r="CR9" s="776">
        <v>8</v>
      </c>
      <c r="CS9" s="777"/>
      <c r="CT9" s="777"/>
      <c r="CU9" s="777"/>
      <c r="CV9" s="778"/>
      <c r="CW9" s="776">
        <v>90</v>
      </c>
      <c r="CX9" s="777"/>
      <c r="CY9" s="777"/>
      <c r="CZ9" s="777"/>
      <c r="DA9" s="778"/>
      <c r="DB9" s="776" t="s">
        <v>558</v>
      </c>
      <c r="DC9" s="777"/>
      <c r="DD9" s="777"/>
      <c r="DE9" s="777"/>
      <c r="DF9" s="778"/>
      <c r="DG9" s="776" t="s">
        <v>562</v>
      </c>
      <c r="DH9" s="777"/>
      <c r="DI9" s="777"/>
      <c r="DJ9" s="777"/>
      <c r="DK9" s="778"/>
      <c r="DL9" s="776" t="s">
        <v>562</v>
      </c>
      <c r="DM9" s="777"/>
      <c r="DN9" s="777"/>
      <c r="DO9" s="777"/>
      <c r="DP9" s="778"/>
      <c r="DQ9" s="776" t="s">
        <v>562</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4232</v>
      </c>
      <c r="R23" s="793"/>
      <c r="S23" s="793"/>
      <c r="T23" s="793"/>
      <c r="U23" s="793"/>
      <c r="V23" s="793">
        <v>3901</v>
      </c>
      <c r="W23" s="793"/>
      <c r="X23" s="793"/>
      <c r="Y23" s="793"/>
      <c r="Z23" s="793"/>
      <c r="AA23" s="793">
        <v>331</v>
      </c>
      <c r="AB23" s="793"/>
      <c r="AC23" s="793"/>
      <c r="AD23" s="793"/>
      <c r="AE23" s="794"/>
      <c r="AF23" s="795">
        <v>331</v>
      </c>
      <c r="AG23" s="793"/>
      <c r="AH23" s="793"/>
      <c r="AI23" s="793"/>
      <c r="AJ23" s="796"/>
      <c r="AK23" s="797"/>
      <c r="AL23" s="798"/>
      <c r="AM23" s="798"/>
      <c r="AN23" s="798"/>
      <c r="AO23" s="798"/>
      <c r="AP23" s="793">
        <v>4670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422</v>
      </c>
      <c r="R28" s="823"/>
      <c r="S28" s="823"/>
      <c r="T28" s="823"/>
      <c r="U28" s="823"/>
      <c r="V28" s="823">
        <v>386</v>
      </c>
      <c r="W28" s="823"/>
      <c r="X28" s="823"/>
      <c r="Y28" s="823"/>
      <c r="Z28" s="823"/>
      <c r="AA28" s="823">
        <v>36</v>
      </c>
      <c r="AB28" s="823"/>
      <c r="AC28" s="823"/>
      <c r="AD28" s="823"/>
      <c r="AE28" s="824"/>
      <c r="AF28" s="825">
        <v>36</v>
      </c>
      <c r="AG28" s="823"/>
      <c r="AH28" s="823"/>
      <c r="AI28" s="823"/>
      <c r="AJ28" s="826"/>
      <c r="AK28" s="827">
        <v>59</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487</v>
      </c>
      <c r="R29" s="784"/>
      <c r="S29" s="784"/>
      <c r="T29" s="784"/>
      <c r="U29" s="784"/>
      <c r="V29" s="784">
        <v>447</v>
      </c>
      <c r="W29" s="784"/>
      <c r="X29" s="784"/>
      <c r="Y29" s="784"/>
      <c r="Z29" s="784"/>
      <c r="AA29" s="784">
        <v>40</v>
      </c>
      <c r="AB29" s="784"/>
      <c r="AC29" s="784"/>
      <c r="AD29" s="784"/>
      <c r="AE29" s="785"/>
      <c r="AF29" s="786">
        <v>40</v>
      </c>
      <c r="AG29" s="787"/>
      <c r="AH29" s="787"/>
      <c r="AI29" s="787"/>
      <c r="AJ29" s="788"/>
      <c r="AK29" s="834">
        <v>85</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106</v>
      </c>
      <c r="R30" s="784"/>
      <c r="S30" s="784"/>
      <c r="T30" s="784"/>
      <c r="U30" s="784"/>
      <c r="V30" s="784">
        <v>104</v>
      </c>
      <c r="W30" s="784"/>
      <c r="X30" s="784"/>
      <c r="Y30" s="784"/>
      <c r="Z30" s="784"/>
      <c r="AA30" s="784">
        <v>2</v>
      </c>
      <c r="AB30" s="784"/>
      <c r="AC30" s="784"/>
      <c r="AD30" s="784"/>
      <c r="AE30" s="785"/>
      <c r="AF30" s="786">
        <v>2</v>
      </c>
      <c r="AG30" s="787"/>
      <c r="AH30" s="787"/>
      <c r="AI30" s="787"/>
      <c r="AJ30" s="788"/>
      <c r="AK30" s="834">
        <v>63</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c r="C31" s="781"/>
      <c r="D31" s="781"/>
      <c r="E31" s="781"/>
      <c r="F31" s="781"/>
      <c r="G31" s="781"/>
      <c r="H31" s="781"/>
      <c r="I31" s="781"/>
      <c r="J31" s="781"/>
      <c r="K31" s="781"/>
      <c r="L31" s="781"/>
      <c r="M31" s="781"/>
      <c r="N31" s="781"/>
      <c r="O31" s="781"/>
      <c r="P31" s="782"/>
      <c r="Q31" s="783"/>
      <c r="R31" s="784"/>
      <c r="S31" s="784"/>
      <c r="T31" s="784"/>
      <c r="U31" s="784"/>
      <c r="V31" s="784"/>
      <c r="W31" s="784"/>
      <c r="X31" s="784"/>
      <c r="Y31" s="784"/>
      <c r="Z31" s="784"/>
      <c r="AA31" s="784"/>
      <c r="AB31" s="784"/>
      <c r="AC31" s="784"/>
      <c r="AD31" s="784"/>
      <c r="AE31" s="785"/>
      <c r="AF31" s="786"/>
      <c r="AG31" s="787"/>
      <c r="AH31" s="787"/>
      <c r="AI31" s="787"/>
      <c r="AJ31" s="788"/>
      <c r="AK31" s="834"/>
      <c r="AL31" s="830"/>
      <c r="AM31" s="830"/>
      <c r="AN31" s="830"/>
      <c r="AO31" s="830"/>
      <c r="AP31" s="830"/>
      <c r="AQ31" s="830"/>
      <c r="AR31" s="830"/>
      <c r="AS31" s="830"/>
      <c r="AT31" s="830"/>
      <c r="AU31" s="830"/>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534</v>
      </c>
      <c r="C35" s="781"/>
      <c r="D35" s="781"/>
      <c r="E35" s="781"/>
      <c r="F35" s="781"/>
      <c r="G35" s="781"/>
      <c r="H35" s="781"/>
      <c r="I35" s="781"/>
      <c r="J35" s="781"/>
      <c r="K35" s="781"/>
      <c r="L35" s="781"/>
      <c r="M35" s="781"/>
      <c r="N35" s="781"/>
      <c r="O35" s="781"/>
      <c r="P35" s="782"/>
      <c r="Q35" s="783">
        <v>73</v>
      </c>
      <c r="R35" s="784"/>
      <c r="S35" s="784"/>
      <c r="T35" s="784"/>
      <c r="U35" s="784"/>
      <c r="V35" s="784">
        <v>81</v>
      </c>
      <c r="W35" s="784"/>
      <c r="X35" s="784"/>
      <c r="Y35" s="784"/>
      <c r="Z35" s="784"/>
      <c r="AA35" s="784">
        <v>-9</v>
      </c>
      <c r="AB35" s="784"/>
      <c r="AC35" s="784"/>
      <c r="AD35" s="784"/>
      <c r="AE35" s="785"/>
      <c r="AF35" s="786">
        <v>9</v>
      </c>
      <c r="AG35" s="787"/>
      <c r="AH35" s="787"/>
      <c r="AI35" s="787"/>
      <c r="AJ35" s="788"/>
      <c r="AK35" s="834">
        <v>6</v>
      </c>
      <c r="AL35" s="830"/>
      <c r="AM35" s="830"/>
      <c r="AN35" s="830"/>
      <c r="AO35" s="830"/>
      <c r="AP35" s="830">
        <v>36</v>
      </c>
      <c r="AQ35" s="830"/>
      <c r="AR35" s="830"/>
      <c r="AS35" s="830"/>
      <c r="AT35" s="830"/>
      <c r="AU35" s="830">
        <v>19</v>
      </c>
      <c r="AV35" s="830"/>
      <c r="AW35" s="830"/>
      <c r="AX35" s="830"/>
      <c r="AY35" s="830"/>
      <c r="AZ35" s="831" t="s">
        <v>484</v>
      </c>
      <c r="BA35" s="831"/>
      <c r="BB35" s="831"/>
      <c r="BC35" s="831"/>
      <c r="BD35" s="831"/>
      <c r="BE35" s="832" t="s">
        <v>556</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t="s">
        <v>535</v>
      </c>
      <c r="C36" s="781"/>
      <c r="D36" s="781"/>
      <c r="E36" s="781"/>
      <c r="F36" s="781"/>
      <c r="G36" s="781"/>
      <c r="H36" s="781"/>
      <c r="I36" s="781"/>
      <c r="J36" s="781"/>
      <c r="K36" s="781"/>
      <c r="L36" s="781"/>
      <c r="M36" s="781"/>
      <c r="N36" s="781"/>
      <c r="O36" s="781"/>
      <c r="P36" s="782"/>
      <c r="Q36" s="783">
        <v>184</v>
      </c>
      <c r="R36" s="784"/>
      <c r="S36" s="784"/>
      <c r="T36" s="784"/>
      <c r="U36" s="784"/>
      <c r="V36" s="784">
        <v>161</v>
      </c>
      <c r="W36" s="784"/>
      <c r="X36" s="784"/>
      <c r="Y36" s="784"/>
      <c r="Z36" s="784"/>
      <c r="AA36" s="784">
        <v>23</v>
      </c>
      <c r="AB36" s="784"/>
      <c r="AC36" s="784"/>
      <c r="AD36" s="784"/>
      <c r="AE36" s="785"/>
      <c r="AF36" s="786">
        <v>2</v>
      </c>
      <c r="AG36" s="787"/>
      <c r="AH36" s="787"/>
      <c r="AI36" s="787"/>
      <c r="AJ36" s="788"/>
      <c r="AK36" s="834">
        <v>117</v>
      </c>
      <c r="AL36" s="830"/>
      <c r="AM36" s="830"/>
      <c r="AN36" s="830"/>
      <c r="AO36" s="830"/>
      <c r="AP36" s="830">
        <v>681</v>
      </c>
      <c r="AQ36" s="830"/>
      <c r="AR36" s="830"/>
      <c r="AS36" s="830"/>
      <c r="AT36" s="830"/>
      <c r="AU36" s="830">
        <v>626</v>
      </c>
      <c r="AV36" s="830"/>
      <c r="AW36" s="830"/>
      <c r="AX36" s="830"/>
      <c r="AY36" s="830"/>
      <c r="AZ36" s="831" t="s">
        <v>484</v>
      </c>
      <c r="BA36" s="831"/>
      <c r="BB36" s="831"/>
      <c r="BC36" s="831"/>
      <c r="BD36" s="831"/>
      <c r="BE36" s="832" t="s">
        <v>556</v>
      </c>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90</v>
      </c>
      <c r="AG63" s="844"/>
      <c r="AH63" s="844"/>
      <c r="AI63" s="844"/>
      <c r="AJ63" s="845"/>
      <c r="AK63" s="846"/>
      <c r="AL63" s="841"/>
      <c r="AM63" s="841"/>
      <c r="AN63" s="841"/>
      <c r="AO63" s="841"/>
      <c r="AP63" s="844">
        <v>717</v>
      </c>
      <c r="AQ63" s="844"/>
      <c r="AR63" s="844"/>
      <c r="AS63" s="844"/>
      <c r="AT63" s="844"/>
      <c r="AU63" s="844">
        <v>645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555</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558</v>
      </c>
      <c r="AL68" s="866"/>
      <c r="AM68" s="866"/>
      <c r="AN68" s="866"/>
      <c r="AO68" s="866"/>
      <c r="AP68" s="866" t="s">
        <v>558</v>
      </c>
      <c r="AQ68" s="866"/>
      <c r="AR68" s="866"/>
      <c r="AS68" s="866"/>
      <c r="AT68" s="866"/>
      <c r="AU68" s="866" t="s">
        <v>558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557</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558</v>
      </c>
      <c r="AQ69" s="830"/>
      <c r="AR69" s="830"/>
      <c r="AS69" s="830"/>
      <c r="AT69" s="830"/>
      <c r="AU69" s="830" t="s">
        <v>558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558</v>
      </c>
      <c r="AQ70" s="830"/>
      <c r="AR70" s="830"/>
      <c r="AS70" s="830"/>
      <c r="AT70" s="830"/>
      <c r="AU70" s="830" t="s">
        <v>558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558</v>
      </c>
      <c r="AL71" s="830"/>
      <c r="AM71" s="830"/>
      <c r="AN71" s="830"/>
      <c r="AO71" s="830"/>
      <c r="AP71" s="830" t="s">
        <v>558</v>
      </c>
      <c r="AQ71" s="830"/>
      <c r="AR71" s="830"/>
      <c r="AS71" s="830"/>
      <c r="AT71" s="830"/>
      <c r="AU71" s="830" t="s">
        <v>558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550</v>
      </c>
      <c r="C72" s="874"/>
      <c r="D72" s="874"/>
      <c r="E72" s="874"/>
      <c r="F72" s="874"/>
      <c r="G72" s="874"/>
      <c r="H72" s="874"/>
      <c r="I72" s="874"/>
      <c r="J72" s="874"/>
      <c r="K72" s="874"/>
      <c r="L72" s="874"/>
      <c r="M72" s="874"/>
      <c r="N72" s="874"/>
      <c r="O72" s="874"/>
      <c r="P72" s="875"/>
      <c r="Q72" s="876">
        <v>625</v>
      </c>
      <c r="R72" s="830"/>
      <c r="S72" s="830"/>
      <c r="T72" s="830"/>
      <c r="U72" s="830"/>
      <c r="V72" s="830">
        <v>590</v>
      </c>
      <c r="W72" s="830"/>
      <c r="X72" s="830"/>
      <c r="Y72" s="830"/>
      <c r="Z72" s="830"/>
      <c r="AA72" s="830">
        <v>35</v>
      </c>
      <c r="AB72" s="830"/>
      <c r="AC72" s="830"/>
      <c r="AD72" s="830"/>
      <c r="AE72" s="830"/>
      <c r="AF72" s="830">
        <v>35</v>
      </c>
      <c r="AG72" s="830"/>
      <c r="AH72" s="830"/>
      <c r="AI72" s="830"/>
      <c r="AJ72" s="830"/>
      <c r="AK72" s="830">
        <v>40</v>
      </c>
      <c r="AL72" s="830"/>
      <c r="AM72" s="830"/>
      <c r="AN72" s="830"/>
      <c r="AO72" s="830"/>
      <c r="AP72" s="830" t="s">
        <v>558</v>
      </c>
      <c r="AQ72" s="830"/>
      <c r="AR72" s="830"/>
      <c r="AS72" s="830"/>
      <c r="AT72" s="830"/>
      <c r="AU72" s="830" t="s">
        <v>558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552</v>
      </c>
      <c r="C73" s="874"/>
      <c r="D73" s="874"/>
      <c r="E73" s="874"/>
      <c r="F73" s="874"/>
      <c r="G73" s="874"/>
      <c r="H73" s="874"/>
      <c r="I73" s="874"/>
      <c r="J73" s="874"/>
      <c r="K73" s="874"/>
      <c r="L73" s="874"/>
      <c r="M73" s="874"/>
      <c r="N73" s="874"/>
      <c r="O73" s="874"/>
      <c r="P73" s="875"/>
      <c r="Q73" s="876">
        <v>532</v>
      </c>
      <c r="R73" s="830"/>
      <c r="S73" s="830"/>
      <c r="T73" s="830"/>
      <c r="U73" s="830"/>
      <c r="V73" s="830">
        <v>521</v>
      </c>
      <c r="W73" s="830"/>
      <c r="X73" s="830"/>
      <c r="Y73" s="830"/>
      <c r="Z73" s="830"/>
      <c r="AA73" s="830">
        <v>11</v>
      </c>
      <c r="AB73" s="830"/>
      <c r="AC73" s="830"/>
      <c r="AD73" s="830"/>
      <c r="AE73" s="830"/>
      <c r="AF73" s="830">
        <v>11</v>
      </c>
      <c r="AG73" s="830"/>
      <c r="AH73" s="830"/>
      <c r="AI73" s="830"/>
      <c r="AJ73" s="830"/>
      <c r="AK73" s="830" t="s">
        <v>558</v>
      </c>
      <c r="AL73" s="830"/>
      <c r="AM73" s="830"/>
      <c r="AN73" s="830"/>
      <c r="AO73" s="830"/>
      <c r="AP73" s="830">
        <v>68</v>
      </c>
      <c r="AQ73" s="830"/>
      <c r="AR73" s="830"/>
      <c r="AS73" s="830"/>
      <c r="AT73" s="830"/>
      <c r="AU73" s="830" t="s">
        <v>558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551</v>
      </c>
      <c r="C74" s="874"/>
      <c r="D74" s="874"/>
      <c r="E74" s="874"/>
      <c r="F74" s="874"/>
      <c r="G74" s="874"/>
      <c r="H74" s="874"/>
      <c r="I74" s="874"/>
      <c r="J74" s="874"/>
      <c r="K74" s="874"/>
      <c r="L74" s="874"/>
      <c r="M74" s="874"/>
      <c r="N74" s="874"/>
      <c r="O74" s="874"/>
      <c r="P74" s="875"/>
      <c r="Q74" s="876">
        <v>2427</v>
      </c>
      <c r="R74" s="830"/>
      <c r="S74" s="830"/>
      <c r="T74" s="830"/>
      <c r="U74" s="830"/>
      <c r="V74" s="830">
        <v>2399</v>
      </c>
      <c r="W74" s="830"/>
      <c r="X74" s="830"/>
      <c r="Y74" s="830"/>
      <c r="Z74" s="830"/>
      <c r="AA74" s="830">
        <v>27</v>
      </c>
      <c r="AB74" s="830"/>
      <c r="AC74" s="830"/>
      <c r="AD74" s="830"/>
      <c r="AE74" s="830"/>
      <c r="AF74" s="830">
        <v>27</v>
      </c>
      <c r="AG74" s="830"/>
      <c r="AH74" s="830"/>
      <c r="AI74" s="830"/>
      <c r="AJ74" s="830"/>
      <c r="AK74" s="830">
        <v>296</v>
      </c>
      <c r="AL74" s="830"/>
      <c r="AM74" s="830"/>
      <c r="AN74" s="830"/>
      <c r="AO74" s="830"/>
      <c r="AP74" s="830">
        <v>852</v>
      </c>
      <c r="AQ74" s="830"/>
      <c r="AR74" s="830"/>
      <c r="AS74" s="830"/>
      <c r="AT74" s="830"/>
      <c r="AU74" s="830">
        <v>50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7320</v>
      </c>
      <c r="AG88" s="844"/>
      <c r="AH88" s="844"/>
      <c r="AI88" s="844"/>
      <c r="AJ88" s="844"/>
      <c r="AK88" s="841"/>
      <c r="AL88" s="841"/>
      <c r="AM88" s="841"/>
      <c r="AN88" s="841"/>
      <c r="AO88" s="841"/>
      <c r="AP88" s="844">
        <v>920</v>
      </c>
      <c r="AQ88" s="844"/>
      <c r="AR88" s="844"/>
      <c r="AS88" s="844"/>
      <c r="AT88" s="844"/>
      <c r="AU88" s="844">
        <v>50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52</v>
      </c>
      <c r="CS102" s="852"/>
      <c r="CT102" s="852"/>
      <c r="CU102" s="852"/>
      <c r="CV102" s="891"/>
      <c r="CW102" s="890">
        <v>90</v>
      </c>
      <c r="CX102" s="852"/>
      <c r="CY102" s="852"/>
      <c r="CZ102" s="852"/>
      <c r="DA102" s="891"/>
      <c r="DB102" s="890" t="s">
        <v>549</v>
      </c>
      <c r="DC102" s="852"/>
      <c r="DD102" s="852"/>
      <c r="DE102" s="852"/>
      <c r="DF102" s="891"/>
      <c r="DG102" s="890" t="s">
        <v>549</v>
      </c>
      <c r="DH102" s="852"/>
      <c r="DI102" s="852"/>
      <c r="DJ102" s="852"/>
      <c r="DK102" s="891"/>
      <c r="DL102" s="890" t="s">
        <v>549</v>
      </c>
      <c r="DM102" s="852"/>
      <c r="DN102" s="852"/>
      <c r="DO102" s="852"/>
      <c r="DP102" s="891"/>
      <c r="DQ102" s="890" t="s">
        <v>549</v>
      </c>
      <c r="DR102" s="852"/>
      <c r="DS102" s="852"/>
      <c r="DT102" s="852"/>
      <c r="DU102" s="891"/>
      <c r="DV102" s="914" t="s">
        <v>484</v>
      </c>
      <c r="DW102" s="915"/>
      <c r="DX102" s="915"/>
      <c r="DY102" s="915"/>
      <c r="DZ102" s="916"/>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400</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401</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9" t="s">
        <v>404</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405</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299894</v>
      </c>
      <c r="AB110" s="900"/>
      <c r="AC110" s="900"/>
      <c r="AD110" s="900"/>
      <c r="AE110" s="901"/>
      <c r="AF110" s="902">
        <v>375500</v>
      </c>
      <c r="AG110" s="900"/>
      <c r="AH110" s="900"/>
      <c r="AI110" s="900"/>
      <c r="AJ110" s="901"/>
      <c r="AK110" s="902">
        <v>382299</v>
      </c>
      <c r="AL110" s="900"/>
      <c r="AM110" s="900"/>
      <c r="AN110" s="900"/>
      <c r="AO110" s="901"/>
      <c r="AP110" s="903">
        <v>21.1</v>
      </c>
      <c r="AQ110" s="904"/>
      <c r="AR110" s="904"/>
      <c r="AS110" s="904"/>
      <c r="AT110" s="905"/>
      <c r="AU110" s="906" t="s">
        <v>69</v>
      </c>
      <c r="AV110" s="907"/>
      <c r="AW110" s="907"/>
      <c r="AX110" s="907"/>
      <c r="AY110" s="907"/>
      <c r="AZ110" s="931" t="s">
        <v>412</v>
      </c>
      <c r="BA110" s="897"/>
      <c r="BB110" s="897"/>
      <c r="BC110" s="897"/>
      <c r="BD110" s="897"/>
      <c r="BE110" s="897"/>
      <c r="BF110" s="897"/>
      <c r="BG110" s="897"/>
      <c r="BH110" s="897"/>
      <c r="BI110" s="897"/>
      <c r="BJ110" s="897"/>
      <c r="BK110" s="897"/>
      <c r="BL110" s="897"/>
      <c r="BM110" s="897"/>
      <c r="BN110" s="897"/>
      <c r="BO110" s="897"/>
      <c r="BP110" s="898"/>
      <c r="BQ110" s="932">
        <v>3555852</v>
      </c>
      <c r="BR110" s="933"/>
      <c r="BS110" s="933"/>
      <c r="BT110" s="933"/>
      <c r="BU110" s="933"/>
      <c r="BV110" s="933">
        <v>4795844</v>
      </c>
      <c r="BW110" s="933"/>
      <c r="BX110" s="933"/>
      <c r="BY110" s="933"/>
      <c r="BZ110" s="933"/>
      <c r="CA110" s="933">
        <v>4670014</v>
      </c>
      <c r="CB110" s="933"/>
      <c r="CC110" s="933"/>
      <c r="CD110" s="933"/>
      <c r="CE110" s="933"/>
      <c r="CF110" s="946">
        <v>257.7</v>
      </c>
      <c r="CG110" s="947"/>
      <c r="CH110" s="947"/>
      <c r="CI110" s="947"/>
      <c r="CJ110" s="947"/>
      <c r="CK110" s="948" t="s">
        <v>413</v>
      </c>
      <c r="CL110" s="949"/>
      <c r="CM110" s="931"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x14ac:dyDescent="0.2">
      <c r="A111" s="936" t="s">
        <v>415</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08"/>
      <c r="AV111" s="909"/>
      <c r="AW111" s="909"/>
      <c r="AX111" s="909"/>
      <c r="AY111" s="909"/>
      <c r="AZ111" s="924" t="s">
        <v>416</v>
      </c>
      <c r="BA111" s="925"/>
      <c r="BB111" s="925"/>
      <c r="BC111" s="925"/>
      <c r="BD111" s="925"/>
      <c r="BE111" s="925"/>
      <c r="BF111" s="925"/>
      <c r="BG111" s="925"/>
      <c r="BH111" s="925"/>
      <c r="BI111" s="925"/>
      <c r="BJ111" s="925"/>
      <c r="BK111" s="925"/>
      <c r="BL111" s="925"/>
      <c r="BM111" s="925"/>
      <c r="BN111" s="925"/>
      <c r="BO111" s="925"/>
      <c r="BP111" s="926"/>
      <c r="BQ111" s="927">
        <v>172431</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417</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x14ac:dyDescent="0.2">
      <c r="A112" s="954" t="s">
        <v>418</v>
      </c>
      <c r="B112" s="955"/>
      <c r="C112" s="925" t="s">
        <v>419</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08"/>
      <c r="AV112" s="909"/>
      <c r="AW112" s="909"/>
      <c r="AX112" s="909"/>
      <c r="AY112" s="909"/>
      <c r="AZ112" s="924" t="s">
        <v>420</v>
      </c>
      <c r="BA112" s="925"/>
      <c r="BB112" s="925"/>
      <c r="BC112" s="925"/>
      <c r="BD112" s="925"/>
      <c r="BE112" s="925"/>
      <c r="BF112" s="925"/>
      <c r="BG112" s="925"/>
      <c r="BH112" s="925"/>
      <c r="BI112" s="925"/>
      <c r="BJ112" s="925"/>
      <c r="BK112" s="925"/>
      <c r="BL112" s="925"/>
      <c r="BM112" s="925"/>
      <c r="BN112" s="925"/>
      <c r="BO112" s="925"/>
      <c r="BP112" s="926"/>
      <c r="BQ112" s="927">
        <v>772569</v>
      </c>
      <c r="BR112" s="928"/>
      <c r="BS112" s="928"/>
      <c r="BT112" s="928"/>
      <c r="BU112" s="928"/>
      <c r="BV112" s="928">
        <v>735838</v>
      </c>
      <c r="BW112" s="928"/>
      <c r="BX112" s="928"/>
      <c r="BY112" s="928"/>
      <c r="BZ112" s="928"/>
      <c r="CA112" s="928">
        <v>645116</v>
      </c>
      <c r="CB112" s="928"/>
      <c r="CC112" s="928"/>
      <c r="CD112" s="928"/>
      <c r="CE112" s="928"/>
      <c r="CF112" s="922">
        <v>35.6</v>
      </c>
      <c r="CG112" s="923"/>
      <c r="CH112" s="923"/>
      <c r="CI112" s="923"/>
      <c r="CJ112" s="923"/>
      <c r="CK112" s="950"/>
      <c r="CL112" s="951"/>
      <c r="CM112" s="924" t="s">
        <v>421</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x14ac:dyDescent="0.2">
      <c r="A113" s="956"/>
      <c r="B113" s="957"/>
      <c r="C113" s="925" t="s">
        <v>422</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124193</v>
      </c>
      <c r="AB113" s="940"/>
      <c r="AC113" s="940"/>
      <c r="AD113" s="940"/>
      <c r="AE113" s="941"/>
      <c r="AF113" s="942">
        <v>122325</v>
      </c>
      <c r="AG113" s="940"/>
      <c r="AH113" s="940"/>
      <c r="AI113" s="940"/>
      <c r="AJ113" s="941"/>
      <c r="AK113" s="942">
        <v>90716</v>
      </c>
      <c r="AL113" s="940"/>
      <c r="AM113" s="940"/>
      <c r="AN113" s="940"/>
      <c r="AO113" s="941"/>
      <c r="AP113" s="943">
        <v>5</v>
      </c>
      <c r="AQ113" s="944"/>
      <c r="AR113" s="944"/>
      <c r="AS113" s="944"/>
      <c r="AT113" s="945"/>
      <c r="AU113" s="908"/>
      <c r="AV113" s="909"/>
      <c r="AW113" s="909"/>
      <c r="AX113" s="909"/>
      <c r="AY113" s="909"/>
      <c r="AZ113" s="924" t="s">
        <v>423</v>
      </c>
      <c r="BA113" s="925"/>
      <c r="BB113" s="925"/>
      <c r="BC113" s="925"/>
      <c r="BD113" s="925"/>
      <c r="BE113" s="925"/>
      <c r="BF113" s="925"/>
      <c r="BG113" s="925"/>
      <c r="BH113" s="925"/>
      <c r="BI113" s="925"/>
      <c r="BJ113" s="925"/>
      <c r="BK113" s="925"/>
      <c r="BL113" s="925"/>
      <c r="BM113" s="925"/>
      <c r="BN113" s="925"/>
      <c r="BO113" s="925"/>
      <c r="BP113" s="926"/>
      <c r="BQ113" s="927">
        <v>57891</v>
      </c>
      <c r="BR113" s="928"/>
      <c r="BS113" s="928"/>
      <c r="BT113" s="928"/>
      <c r="BU113" s="928"/>
      <c r="BV113" s="928">
        <v>51326</v>
      </c>
      <c r="BW113" s="928"/>
      <c r="BX113" s="928"/>
      <c r="BY113" s="928"/>
      <c r="BZ113" s="928"/>
      <c r="CA113" s="928">
        <v>49902</v>
      </c>
      <c r="CB113" s="928"/>
      <c r="CC113" s="928"/>
      <c r="CD113" s="928"/>
      <c r="CE113" s="928"/>
      <c r="CF113" s="922">
        <v>2.8</v>
      </c>
      <c r="CG113" s="923"/>
      <c r="CH113" s="923"/>
      <c r="CI113" s="923"/>
      <c r="CJ113" s="923"/>
      <c r="CK113" s="950"/>
      <c r="CL113" s="951"/>
      <c r="CM113" s="924" t="s">
        <v>424</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x14ac:dyDescent="0.2">
      <c r="A114" s="956"/>
      <c r="B114" s="957"/>
      <c r="C114" s="925" t="s">
        <v>425</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9008</v>
      </c>
      <c r="AB114" s="961"/>
      <c r="AC114" s="961"/>
      <c r="AD114" s="961"/>
      <c r="AE114" s="962"/>
      <c r="AF114" s="963">
        <v>8656</v>
      </c>
      <c r="AG114" s="961"/>
      <c r="AH114" s="961"/>
      <c r="AI114" s="961"/>
      <c r="AJ114" s="962"/>
      <c r="AK114" s="963">
        <v>7262</v>
      </c>
      <c r="AL114" s="961"/>
      <c r="AM114" s="961"/>
      <c r="AN114" s="961"/>
      <c r="AO114" s="962"/>
      <c r="AP114" s="964">
        <v>0.4</v>
      </c>
      <c r="AQ114" s="965"/>
      <c r="AR114" s="965"/>
      <c r="AS114" s="965"/>
      <c r="AT114" s="966"/>
      <c r="AU114" s="908"/>
      <c r="AV114" s="909"/>
      <c r="AW114" s="909"/>
      <c r="AX114" s="909"/>
      <c r="AY114" s="909"/>
      <c r="AZ114" s="924" t="s">
        <v>426</v>
      </c>
      <c r="BA114" s="925"/>
      <c r="BB114" s="925"/>
      <c r="BC114" s="925"/>
      <c r="BD114" s="925"/>
      <c r="BE114" s="925"/>
      <c r="BF114" s="925"/>
      <c r="BG114" s="925"/>
      <c r="BH114" s="925"/>
      <c r="BI114" s="925"/>
      <c r="BJ114" s="925"/>
      <c r="BK114" s="925"/>
      <c r="BL114" s="925"/>
      <c r="BM114" s="925"/>
      <c r="BN114" s="925"/>
      <c r="BO114" s="925"/>
      <c r="BP114" s="926"/>
      <c r="BQ114" s="927">
        <v>438996</v>
      </c>
      <c r="BR114" s="928"/>
      <c r="BS114" s="928"/>
      <c r="BT114" s="928"/>
      <c r="BU114" s="928"/>
      <c r="BV114" s="928">
        <v>427782</v>
      </c>
      <c r="BW114" s="928"/>
      <c r="BX114" s="928"/>
      <c r="BY114" s="928"/>
      <c r="BZ114" s="928"/>
      <c r="CA114" s="928">
        <v>376968</v>
      </c>
      <c r="CB114" s="928"/>
      <c r="CC114" s="928"/>
      <c r="CD114" s="928"/>
      <c r="CE114" s="928"/>
      <c r="CF114" s="922">
        <v>20.8</v>
      </c>
      <c r="CG114" s="923"/>
      <c r="CH114" s="923"/>
      <c r="CI114" s="923"/>
      <c r="CJ114" s="923"/>
      <c r="CK114" s="950"/>
      <c r="CL114" s="951"/>
      <c r="CM114" s="924" t="s">
        <v>427</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x14ac:dyDescent="0.2">
      <c r="A115" s="956"/>
      <c r="B115" s="957"/>
      <c r="C115" s="925" t="s">
        <v>428</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08"/>
      <c r="AV115" s="909"/>
      <c r="AW115" s="909"/>
      <c r="AX115" s="909"/>
      <c r="AY115" s="909"/>
      <c r="AZ115" s="924" t="s">
        <v>429</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430</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v>172431</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x14ac:dyDescent="0.2">
      <c r="A116" s="958"/>
      <c r="B116" s="959"/>
      <c r="C116" s="967" t="s">
        <v>431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08"/>
      <c r="AV116" s="909"/>
      <c r="AW116" s="909"/>
      <c r="AX116" s="909"/>
      <c r="AY116" s="909"/>
      <c r="AZ116" s="969" t="s">
        <v>432</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433</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9" t="s">
        <v>434</v>
      </c>
      <c r="Z117" s="894"/>
      <c r="AA117" s="980">
        <v>433095</v>
      </c>
      <c r="AB117" s="981"/>
      <c r="AC117" s="981"/>
      <c r="AD117" s="981"/>
      <c r="AE117" s="982"/>
      <c r="AF117" s="983">
        <v>506481</v>
      </c>
      <c r="AG117" s="981"/>
      <c r="AH117" s="981"/>
      <c r="AI117" s="981"/>
      <c r="AJ117" s="982"/>
      <c r="AK117" s="983">
        <v>480277</v>
      </c>
      <c r="AL117" s="981"/>
      <c r="AM117" s="981"/>
      <c r="AN117" s="981"/>
      <c r="AO117" s="982"/>
      <c r="AP117" s="984"/>
      <c r="AQ117" s="985"/>
      <c r="AR117" s="985"/>
      <c r="AS117" s="985"/>
      <c r="AT117" s="986"/>
      <c r="AU117" s="908"/>
      <c r="AV117" s="909"/>
      <c r="AW117" s="909"/>
      <c r="AX117" s="909"/>
      <c r="AY117" s="909"/>
      <c r="AZ117" s="976" t="s">
        <v>435</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436</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2" t="s">
        <v>409</v>
      </c>
      <c r="AQ118" s="973"/>
      <c r="AR118" s="973"/>
      <c r="AS118" s="973"/>
      <c r="AT118" s="974"/>
      <c r="AU118" s="908"/>
      <c r="AV118" s="909"/>
      <c r="AW118" s="909"/>
      <c r="AX118" s="909"/>
      <c r="AY118" s="909"/>
      <c r="AZ118" s="975" t="s">
        <v>437</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438</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x14ac:dyDescent="0.2">
      <c r="A119" s="1058" t="s">
        <v>413</v>
      </c>
      <c r="B119" s="949"/>
      <c r="C119" s="931"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9" t="s">
        <v>439</v>
      </c>
      <c r="BP119" s="1007"/>
      <c r="BQ119" s="1001">
        <v>4997739</v>
      </c>
      <c r="BR119" s="1002"/>
      <c r="BS119" s="1002"/>
      <c r="BT119" s="1002"/>
      <c r="BU119" s="1002"/>
      <c r="BV119" s="1002">
        <v>6010790</v>
      </c>
      <c r="BW119" s="1002"/>
      <c r="BX119" s="1002"/>
      <c r="BY119" s="1002"/>
      <c r="BZ119" s="1002"/>
      <c r="CA119" s="1002">
        <v>5742000</v>
      </c>
      <c r="CB119" s="1002"/>
      <c r="CC119" s="1002"/>
      <c r="CD119" s="1002"/>
      <c r="CE119" s="1002"/>
      <c r="CF119" s="1003"/>
      <c r="CG119" s="1004"/>
      <c r="CH119" s="1004"/>
      <c r="CI119" s="1004"/>
      <c r="CJ119" s="1005"/>
      <c r="CK119" s="952"/>
      <c r="CL119" s="953"/>
      <c r="CM119" s="975" t="s">
        <v>440</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x14ac:dyDescent="0.2">
      <c r="A120" s="1059"/>
      <c r="B120" s="951"/>
      <c r="C120" s="924" t="s">
        <v>417</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441</v>
      </c>
      <c r="AV120" s="994"/>
      <c r="AW120" s="994"/>
      <c r="AX120" s="994"/>
      <c r="AY120" s="995"/>
      <c r="AZ120" s="931" t="s">
        <v>442</v>
      </c>
      <c r="BA120" s="897"/>
      <c r="BB120" s="897"/>
      <c r="BC120" s="897"/>
      <c r="BD120" s="897"/>
      <c r="BE120" s="897"/>
      <c r="BF120" s="897"/>
      <c r="BG120" s="897"/>
      <c r="BH120" s="897"/>
      <c r="BI120" s="897"/>
      <c r="BJ120" s="897"/>
      <c r="BK120" s="897"/>
      <c r="BL120" s="897"/>
      <c r="BM120" s="897"/>
      <c r="BN120" s="897"/>
      <c r="BO120" s="897"/>
      <c r="BP120" s="898"/>
      <c r="BQ120" s="932">
        <v>1305947</v>
      </c>
      <c r="BR120" s="933"/>
      <c r="BS120" s="933"/>
      <c r="BT120" s="933"/>
      <c r="BU120" s="933"/>
      <c r="BV120" s="933">
        <v>1174078</v>
      </c>
      <c r="BW120" s="933"/>
      <c r="BX120" s="933"/>
      <c r="BY120" s="933"/>
      <c r="BZ120" s="933"/>
      <c r="CA120" s="933">
        <v>1171396</v>
      </c>
      <c r="CB120" s="933"/>
      <c r="CC120" s="933"/>
      <c r="CD120" s="933"/>
      <c r="CE120" s="933"/>
      <c r="CF120" s="946">
        <v>64.599999999999994</v>
      </c>
      <c r="CG120" s="947"/>
      <c r="CH120" s="947"/>
      <c r="CI120" s="947"/>
      <c r="CJ120" s="947"/>
      <c r="CK120" s="1008" t="s">
        <v>443</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626371</v>
      </c>
      <c r="DR120" s="933"/>
      <c r="DS120" s="933"/>
      <c r="DT120" s="933"/>
      <c r="DU120" s="933"/>
      <c r="DV120" s="934">
        <v>34.6</v>
      </c>
      <c r="DW120" s="934"/>
      <c r="DX120" s="934"/>
      <c r="DY120" s="934"/>
      <c r="DZ120" s="935"/>
    </row>
    <row r="121" spans="1:130" s="218" customFormat="1" ht="26.25" customHeight="1" x14ac:dyDescent="0.2">
      <c r="A121" s="1059"/>
      <c r="B121" s="951"/>
      <c r="C121" s="976" t="s">
        <v>444</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445</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391</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v>18745</v>
      </c>
      <c r="DR121" s="928"/>
      <c r="DS121" s="928"/>
      <c r="DT121" s="928"/>
      <c r="DU121" s="928"/>
      <c r="DV121" s="929">
        <v>1</v>
      </c>
      <c r="DW121" s="929"/>
      <c r="DX121" s="929"/>
      <c r="DY121" s="929"/>
      <c r="DZ121" s="930"/>
    </row>
    <row r="122" spans="1:130" s="218" customFormat="1" ht="26.25" customHeight="1" x14ac:dyDescent="0.2">
      <c r="A122" s="1059"/>
      <c r="B122" s="951"/>
      <c r="C122" s="924" t="s">
        <v>427</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446</v>
      </c>
      <c r="BA122" s="967"/>
      <c r="BB122" s="967"/>
      <c r="BC122" s="967"/>
      <c r="BD122" s="967"/>
      <c r="BE122" s="967"/>
      <c r="BF122" s="967"/>
      <c r="BG122" s="967"/>
      <c r="BH122" s="967"/>
      <c r="BI122" s="967"/>
      <c r="BJ122" s="967"/>
      <c r="BK122" s="967"/>
      <c r="BL122" s="967"/>
      <c r="BM122" s="967"/>
      <c r="BN122" s="967"/>
      <c r="BO122" s="967"/>
      <c r="BP122" s="968"/>
      <c r="BQ122" s="1001">
        <v>2115813</v>
      </c>
      <c r="BR122" s="1002"/>
      <c r="BS122" s="1002"/>
      <c r="BT122" s="1002"/>
      <c r="BU122" s="1002"/>
      <c r="BV122" s="1002">
        <v>2345809</v>
      </c>
      <c r="BW122" s="1002"/>
      <c r="BX122" s="1002"/>
      <c r="BY122" s="1002"/>
      <c r="BZ122" s="1002"/>
      <c r="CA122" s="1002">
        <v>2274007</v>
      </c>
      <c r="CB122" s="1002"/>
      <c r="CC122" s="1002"/>
      <c r="CD122" s="1002"/>
      <c r="CE122" s="1002"/>
      <c r="CF122" s="1019">
        <v>125.5</v>
      </c>
      <c r="CG122" s="1020"/>
      <c r="CH122" s="1020"/>
      <c r="CI122" s="1020"/>
      <c r="CJ122" s="1020"/>
      <c r="CK122" s="1011"/>
      <c r="CL122" s="1012"/>
      <c r="CM122" s="1012"/>
      <c r="CN122" s="1012"/>
      <c r="CO122" s="1013"/>
      <c r="CP122" s="1021" t="s">
        <v>389</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x14ac:dyDescent="0.2">
      <c r="A123" s="1059"/>
      <c r="B123" s="951"/>
      <c r="C123" s="924" t="s">
        <v>433</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177</v>
      </c>
      <c r="BA123" s="239"/>
      <c r="BB123" s="239"/>
      <c r="BC123" s="239"/>
      <c r="BD123" s="239"/>
      <c r="BE123" s="239"/>
      <c r="BF123" s="239"/>
      <c r="BG123" s="239"/>
      <c r="BH123" s="239"/>
      <c r="BI123" s="239"/>
      <c r="BJ123" s="239"/>
      <c r="BK123" s="239"/>
      <c r="BL123" s="239"/>
      <c r="BM123" s="239"/>
      <c r="BN123" s="239"/>
      <c r="BO123" s="979" t="s">
        <v>447</v>
      </c>
      <c r="BP123" s="1007"/>
      <c r="BQ123" s="1065">
        <v>3421760</v>
      </c>
      <c r="BR123" s="1066"/>
      <c r="BS123" s="1066"/>
      <c r="BT123" s="1066"/>
      <c r="BU123" s="1066"/>
      <c r="BV123" s="1066">
        <v>3519887</v>
      </c>
      <c r="BW123" s="1066"/>
      <c r="BX123" s="1066"/>
      <c r="BY123" s="1066"/>
      <c r="BZ123" s="1066"/>
      <c r="CA123" s="1066">
        <v>3445403</v>
      </c>
      <c r="CB123" s="1066"/>
      <c r="CC123" s="1066"/>
      <c r="CD123" s="1066"/>
      <c r="CE123" s="1066"/>
      <c r="CF123" s="1003"/>
      <c r="CG123" s="1004"/>
      <c r="CH123" s="1004"/>
      <c r="CI123" s="1004"/>
      <c r="CJ123" s="1005"/>
      <c r="CK123" s="1011"/>
      <c r="CL123" s="1012"/>
      <c r="CM123" s="1012"/>
      <c r="CN123" s="1012"/>
      <c r="CO123" s="1013"/>
      <c r="CP123" s="1021" t="s">
        <v>390</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8" customFormat="1" ht="26.25" customHeight="1" thickBot="1" x14ac:dyDescent="0.25">
      <c r="A124" s="1059"/>
      <c r="B124" s="951"/>
      <c r="C124" s="924" t="s">
        <v>436</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448</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91.9</v>
      </c>
      <c r="BR124" s="1029"/>
      <c r="BS124" s="1029"/>
      <c r="BT124" s="1029"/>
      <c r="BU124" s="1029"/>
      <c r="BV124" s="1029">
        <v>143.69999999999999</v>
      </c>
      <c r="BW124" s="1029"/>
      <c r="BX124" s="1029"/>
      <c r="BY124" s="1029"/>
      <c r="BZ124" s="1029"/>
      <c r="CA124" s="1029">
        <v>126.7</v>
      </c>
      <c r="CB124" s="1029"/>
      <c r="CC124" s="1029"/>
      <c r="CD124" s="1029"/>
      <c r="CE124" s="1029"/>
      <c r="CF124" s="1030"/>
      <c r="CG124" s="1031"/>
      <c r="CH124" s="1031"/>
      <c r="CI124" s="1031"/>
      <c r="CJ124" s="1032"/>
      <c r="CK124" s="1014"/>
      <c r="CL124" s="1014"/>
      <c r="CM124" s="1014"/>
      <c r="CN124" s="1014"/>
      <c r="CO124" s="1015"/>
      <c r="CP124" s="1021" t="s">
        <v>449</v>
      </c>
      <c r="CQ124" s="1022"/>
      <c r="CR124" s="1022"/>
      <c r="CS124" s="1022"/>
      <c r="CT124" s="1022"/>
      <c r="CU124" s="1022"/>
      <c r="CV124" s="1022"/>
      <c r="CW124" s="1022"/>
      <c r="CX124" s="1022"/>
      <c r="CY124" s="1022"/>
      <c r="CZ124" s="1022"/>
      <c r="DA124" s="1022"/>
      <c r="DB124" s="1022"/>
      <c r="DC124" s="1022"/>
      <c r="DD124" s="1022"/>
      <c r="DE124" s="1022"/>
      <c r="DF124" s="1023"/>
      <c r="DG124" s="1006">
        <v>772569</v>
      </c>
      <c r="DH124" s="988"/>
      <c r="DI124" s="988"/>
      <c r="DJ124" s="988"/>
      <c r="DK124" s="989"/>
      <c r="DL124" s="987">
        <v>735838</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x14ac:dyDescent="0.2">
      <c r="A125" s="1059"/>
      <c r="B125" s="951"/>
      <c r="C125" s="924" t="s">
        <v>438</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450</v>
      </c>
      <c r="CL125" s="1009"/>
      <c r="CM125" s="1009"/>
      <c r="CN125" s="1009"/>
      <c r="CO125" s="1010"/>
      <c r="CP125" s="931" t="s">
        <v>451</v>
      </c>
      <c r="CQ125" s="897"/>
      <c r="CR125" s="897"/>
      <c r="CS125" s="897"/>
      <c r="CT125" s="897"/>
      <c r="CU125" s="897"/>
      <c r="CV125" s="897"/>
      <c r="CW125" s="897"/>
      <c r="CX125" s="897"/>
      <c r="CY125" s="897"/>
      <c r="CZ125" s="897"/>
      <c r="DA125" s="897"/>
      <c r="DB125" s="897"/>
      <c r="DC125" s="897"/>
      <c r="DD125" s="897"/>
      <c r="DE125" s="897"/>
      <c r="DF125" s="898"/>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x14ac:dyDescent="0.25">
      <c r="A126" s="1059"/>
      <c r="B126" s="951"/>
      <c r="C126" s="924" t="s">
        <v>440</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452</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x14ac:dyDescent="0.2">
      <c r="A127" s="1060"/>
      <c r="B127" s="953"/>
      <c r="C127" s="975" t="s">
        <v>453</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454</v>
      </c>
      <c r="AY127" s="1034"/>
      <c r="AZ127" s="1034"/>
      <c r="BA127" s="1034"/>
      <c r="BB127" s="1034"/>
      <c r="BC127" s="1034"/>
      <c r="BD127" s="1034"/>
      <c r="BE127" s="1035"/>
      <c r="BF127" s="1036" t="s">
        <v>455</v>
      </c>
      <c r="BG127" s="1034"/>
      <c r="BH127" s="1034"/>
      <c r="BI127" s="1034"/>
      <c r="BJ127" s="1034"/>
      <c r="BK127" s="1034"/>
      <c r="BL127" s="1035"/>
      <c r="BM127" s="1036" t="s">
        <v>456</v>
      </c>
      <c r="BN127" s="1034"/>
      <c r="BO127" s="1034"/>
      <c r="BP127" s="1034"/>
      <c r="BQ127" s="1034"/>
      <c r="BR127" s="1034"/>
      <c r="BS127" s="1035"/>
      <c r="BT127" s="1036" t="s">
        <v>457</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458</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x14ac:dyDescent="0.25">
      <c r="A128" s="1043" t="s">
        <v>459</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460</v>
      </c>
      <c r="X128" s="1045"/>
      <c r="Y128" s="1045"/>
      <c r="Z128" s="1046"/>
      <c r="AA128" s="1047" t="s">
        <v>122</v>
      </c>
      <c r="AB128" s="1048"/>
      <c r="AC128" s="1048"/>
      <c r="AD128" s="1048"/>
      <c r="AE128" s="1049"/>
      <c r="AF128" s="1050" t="s">
        <v>122</v>
      </c>
      <c r="AG128" s="1048"/>
      <c r="AH128" s="1048"/>
      <c r="AI128" s="1048"/>
      <c r="AJ128" s="1049"/>
      <c r="AK128" s="1050" t="s">
        <v>122</v>
      </c>
      <c r="AL128" s="1048"/>
      <c r="AM128" s="1048"/>
      <c r="AN128" s="1048"/>
      <c r="AO128" s="1049"/>
      <c r="AP128" s="1051"/>
      <c r="AQ128" s="1052"/>
      <c r="AR128" s="1052"/>
      <c r="AS128" s="1052"/>
      <c r="AT128" s="1053"/>
      <c r="AU128" s="220"/>
      <c r="AV128" s="220"/>
      <c r="AW128" s="220"/>
      <c r="AX128" s="896" t="s">
        <v>461</v>
      </c>
      <c r="AY128" s="897"/>
      <c r="AZ128" s="897"/>
      <c r="BA128" s="897"/>
      <c r="BB128" s="897"/>
      <c r="BC128" s="897"/>
      <c r="BD128" s="897"/>
      <c r="BE128" s="898"/>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462</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x14ac:dyDescent="0.2">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463</v>
      </c>
      <c r="X129" s="1073"/>
      <c r="Y129" s="1073"/>
      <c r="Z129" s="1074"/>
      <c r="AA129" s="960">
        <v>1919225</v>
      </c>
      <c r="AB129" s="961"/>
      <c r="AC129" s="961"/>
      <c r="AD129" s="961"/>
      <c r="AE129" s="962"/>
      <c r="AF129" s="963">
        <v>1925597</v>
      </c>
      <c r="AG129" s="961"/>
      <c r="AH129" s="961"/>
      <c r="AI129" s="961"/>
      <c r="AJ129" s="962"/>
      <c r="AK129" s="963">
        <v>1997703</v>
      </c>
      <c r="AL129" s="961"/>
      <c r="AM129" s="961"/>
      <c r="AN129" s="961"/>
      <c r="AO129" s="962"/>
      <c r="AP129" s="1075"/>
      <c r="AQ129" s="1076"/>
      <c r="AR129" s="1076"/>
      <c r="AS129" s="1076"/>
      <c r="AT129" s="1077"/>
      <c r="AU129" s="221"/>
      <c r="AV129" s="221"/>
      <c r="AW129" s="221"/>
      <c r="AX129" s="1067" t="s">
        <v>464</v>
      </c>
      <c r="AY129" s="925"/>
      <c r="AZ129" s="925"/>
      <c r="BA129" s="925"/>
      <c r="BB129" s="925"/>
      <c r="BC129" s="925"/>
      <c r="BD129" s="925"/>
      <c r="BE129" s="926"/>
      <c r="BF129" s="1068" t="s">
        <v>122</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6" t="s">
        <v>465</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466</v>
      </c>
      <c r="X130" s="1073"/>
      <c r="Y130" s="1073"/>
      <c r="Z130" s="1074"/>
      <c r="AA130" s="960">
        <v>205430</v>
      </c>
      <c r="AB130" s="961"/>
      <c r="AC130" s="961"/>
      <c r="AD130" s="961"/>
      <c r="AE130" s="962"/>
      <c r="AF130" s="963">
        <v>192587</v>
      </c>
      <c r="AG130" s="961"/>
      <c r="AH130" s="961"/>
      <c r="AI130" s="961"/>
      <c r="AJ130" s="962"/>
      <c r="AK130" s="963">
        <v>185462</v>
      </c>
      <c r="AL130" s="961"/>
      <c r="AM130" s="961"/>
      <c r="AN130" s="961"/>
      <c r="AO130" s="962"/>
      <c r="AP130" s="1075"/>
      <c r="AQ130" s="1076"/>
      <c r="AR130" s="1076"/>
      <c r="AS130" s="1076"/>
      <c r="AT130" s="1077"/>
      <c r="AU130" s="221"/>
      <c r="AV130" s="221"/>
      <c r="AW130" s="221"/>
      <c r="AX130" s="1067" t="s">
        <v>467</v>
      </c>
      <c r="AY130" s="925"/>
      <c r="AZ130" s="925"/>
      <c r="BA130" s="925"/>
      <c r="BB130" s="925"/>
      <c r="BC130" s="925"/>
      <c r="BD130" s="925"/>
      <c r="BE130" s="926"/>
      <c r="BF130" s="1103">
        <v>15.8</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468</v>
      </c>
      <c r="X131" s="1110"/>
      <c r="Y131" s="1110"/>
      <c r="Z131" s="1111"/>
      <c r="AA131" s="1006">
        <v>1713795</v>
      </c>
      <c r="AB131" s="988"/>
      <c r="AC131" s="988"/>
      <c r="AD131" s="988"/>
      <c r="AE131" s="989"/>
      <c r="AF131" s="987">
        <v>1733010</v>
      </c>
      <c r="AG131" s="988"/>
      <c r="AH131" s="988"/>
      <c r="AI131" s="988"/>
      <c r="AJ131" s="989"/>
      <c r="AK131" s="987">
        <v>1812241</v>
      </c>
      <c r="AL131" s="988"/>
      <c r="AM131" s="988"/>
      <c r="AN131" s="988"/>
      <c r="AO131" s="989"/>
      <c r="AP131" s="1112"/>
      <c r="AQ131" s="1113"/>
      <c r="AR131" s="1113"/>
      <c r="AS131" s="1113"/>
      <c r="AT131" s="1114"/>
      <c r="AU131" s="221"/>
      <c r="AV131" s="221"/>
      <c r="AW131" s="221"/>
      <c r="AX131" s="1085" t="s">
        <v>469</v>
      </c>
      <c r="AY131" s="726"/>
      <c r="AZ131" s="726"/>
      <c r="BA131" s="726"/>
      <c r="BB131" s="726"/>
      <c r="BC131" s="726"/>
      <c r="BD131" s="726"/>
      <c r="BE131" s="1038"/>
      <c r="BF131" s="1086">
        <v>126.7</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2" t="s">
        <v>470</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471</v>
      </c>
      <c r="W132" s="1096"/>
      <c r="X132" s="1096"/>
      <c r="Y132" s="1096"/>
      <c r="Z132" s="1097"/>
      <c r="AA132" s="1098">
        <v>13.28426095</v>
      </c>
      <c r="AB132" s="1099"/>
      <c r="AC132" s="1099"/>
      <c r="AD132" s="1099"/>
      <c r="AE132" s="1100"/>
      <c r="AF132" s="1101">
        <v>18.112647939999999</v>
      </c>
      <c r="AG132" s="1099"/>
      <c r="AH132" s="1099"/>
      <c r="AI132" s="1099"/>
      <c r="AJ132" s="1100"/>
      <c r="AK132" s="1101">
        <v>16.26797981</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472</v>
      </c>
      <c r="W133" s="1079"/>
      <c r="X133" s="1079"/>
      <c r="Y133" s="1079"/>
      <c r="Z133" s="1080"/>
      <c r="AA133" s="1081">
        <v>9.9</v>
      </c>
      <c r="AB133" s="1082"/>
      <c r="AC133" s="1082"/>
      <c r="AD133" s="1082"/>
      <c r="AE133" s="1083"/>
      <c r="AF133" s="1081">
        <v>13</v>
      </c>
      <c r="AG133" s="1082"/>
      <c r="AH133" s="1082"/>
      <c r="AI133" s="1082"/>
      <c r="AJ133" s="1083"/>
      <c r="AK133" s="1081">
        <v>15.8</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HwV7xdowGIW6di7VDCzRYGXqU8V5N3+SzE+WIyCXITEYWXlDscxLW5H+SnYptqm++In7Zwg6lPKVOSQ/7LTZQ==" saltValue="x1GmQmDY5lLizLCWpHNr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9Xmw+XAAmis/997JqjuJEho2xahD3S9CgAi/KgTk2IgNSi4qNnBHe0mHrgDnmAOV1PKyI43uyN61Rba+1qh41w==" saltValue="KLlRv6GH9q1pGV2DeWtY6g=="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T4DQXKMEkTG9PNLGlecpJXnleESgkZwltB1k6ksPRnXmfP5ZnLN0nN2qiyGbaIka6gww82Mn2Vt3R0xr4fxCg==" saltValue="mMqs912tK3qrOvPVdl5Ws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481</v>
      </c>
      <c r="AL9" s="1119"/>
      <c r="AM9" s="1119"/>
      <c r="AN9" s="1120"/>
      <c r="AO9" s="269">
        <v>490431</v>
      </c>
      <c r="AP9" s="269">
        <v>164962</v>
      </c>
      <c r="AQ9" s="270">
        <v>263788</v>
      </c>
      <c r="AR9" s="271">
        <v>-37.5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482</v>
      </c>
      <c r="AL10" s="1119"/>
      <c r="AM10" s="1119"/>
      <c r="AN10" s="1120"/>
      <c r="AO10" s="272">
        <v>100278</v>
      </c>
      <c r="AP10" s="272">
        <v>33730</v>
      </c>
      <c r="AQ10" s="273">
        <v>39680</v>
      </c>
      <c r="AR10" s="274">
        <v>-15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483</v>
      </c>
      <c r="AL11" s="1119"/>
      <c r="AM11" s="1119"/>
      <c r="AN11" s="1120"/>
      <c r="AO11" s="272" t="s">
        <v>484</v>
      </c>
      <c r="AP11" s="272" t="s">
        <v>484</v>
      </c>
      <c r="AQ11" s="273">
        <v>4557</v>
      </c>
      <c r="AR11" s="274" t="s">
        <v>484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485</v>
      </c>
      <c r="AL12" s="1119"/>
      <c r="AM12" s="1119"/>
      <c r="AN12" s="1120"/>
      <c r="AO12" s="272" t="s">
        <v>484</v>
      </c>
      <c r="AP12" s="272" t="s">
        <v>484</v>
      </c>
      <c r="AQ12" s="273" t="s">
        <v>484</v>
      </c>
      <c r="AR12" s="274" t="s">
        <v>484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486</v>
      </c>
      <c r="AL13" s="1119"/>
      <c r="AM13" s="1119"/>
      <c r="AN13" s="1120"/>
      <c r="AO13" s="272">
        <v>31189</v>
      </c>
      <c r="AP13" s="272">
        <v>10491</v>
      </c>
      <c r="AQ13" s="273">
        <v>12917</v>
      </c>
      <c r="AR13" s="274">
        <v>-18.8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487</v>
      </c>
      <c r="AL14" s="1119"/>
      <c r="AM14" s="1119"/>
      <c r="AN14" s="1120"/>
      <c r="AO14" s="272">
        <v>14829</v>
      </c>
      <c r="AP14" s="272">
        <v>4988</v>
      </c>
      <c r="AQ14" s="273">
        <v>4746</v>
      </c>
      <c r="AR14" s="274">
        <v>5.0999999999999996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488</v>
      </c>
      <c r="AL15" s="1122"/>
      <c r="AM15" s="1122"/>
      <c r="AN15" s="1123"/>
      <c r="AO15" s="272">
        <v>-35716</v>
      </c>
      <c r="AP15" s="272">
        <v>-12013</v>
      </c>
      <c r="AQ15" s="273">
        <v>-12765</v>
      </c>
      <c r="AR15" s="274">
        <v>-5.9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177</v>
      </c>
      <c r="AL16" s="1122"/>
      <c r="AM16" s="1122"/>
      <c r="AN16" s="1123"/>
      <c r="AO16" s="272">
        <v>601011</v>
      </c>
      <c r="AP16" s="272">
        <v>202156</v>
      </c>
      <c r="AQ16" s="273">
        <v>312922</v>
      </c>
      <c r="AR16" s="274">
        <v>-35.4</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493</v>
      </c>
      <c r="AL21" s="1125"/>
      <c r="AM21" s="1125"/>
      <c r="AN21" s="1126"/>
      <c r="AO21" s="285">
        <v>15.47</v>
      </c>
      <c r="AP21" s="286">
        <v>24.75</v>
      </c>
      <c r="AQ21" s="287">
        <v>-9.2799999999999994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494</v>
      </c>
      <c r="AL22" s="1125"/>
      <c r="AM22" s="1125"/>
      <c r="AN22" s="1126"/>
      <c r="AO22" s="290">
        <v>95.3</v>
      </c>
      <c r="AP22" s="291">
        <v>95.6</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5" t="s">
        <v>495</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498</v>
      </c>
      <c r="AL32" s="1133"/>
      <c r="AM32" s="1133"/>
      <c r="AN32" s="1134"/>
      <c r="AO32" s="300">
        <v>382299</v>
      </c>
      <c r="AP32" s="300">
        <v>128590</v>
      </c>
      <c r="AQ32" s="301">
        <v>170896</v>
      </c>
      <c r="AR32" s="302">
        <v>-24.8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499</v>
      </c>
      <c r="AL33" s="1133"/>
      <c r="AM33" s="1133"/>
      <c r="AN33" s="1134"/>
      <c r="AO33" s="300" t="s">
        <v>484</v>
      </c>
      <c r="AP33" s="300" t="s">
        <v>484</v>
      </c>
      <c r="AQ33" s="301" t="s">
        <v>484</v>
      </c>
      <c r="AR33" s="302" t="s">
        <v>484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500</v>
      </c>
      <c r="AL34" s="1133"/>
      <c r="AM34" s="1133"/>
      <c r="AN34" s="1134"/>
      <c r="AO34" s="300" t="s">
        <v>484</v>
      </c>
      <c r="AP34" s="300" t="s">
        <v>484</v>
      </c>
      <c r="AQ34" s="301">
        <v>5</v>
      </c>
      <c r="AR34" s="302" t="s">
        <v>484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501</v>
      </c>
      <c r="AL35" s="1133"/>
      <c r="AM35" s="1133"/>
      <c r="AN35" s="1134"/>
      <c r="AO35" s="300">
        <v>90716</v>
      </c>
      <c r="AP35" s="300">
        <v>30513</v>
      </c>
      <c r="AQ35" s="301">
        <v>33138</v>
      </c>
      <c r="AR35" s="302">
        <v>-7.9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502</v>
      </c>
      <c r="AL36" s="1133"/>
      <c r="AM36" s="1133"/>
      <c r="AN36" s="1134"/>
      <c r="AO36" s="300">
        <v>7262</v>
      </c>
      <c r="AP36" s="300">
        <v>2443</v>
      </c>
      <c r="AQ36" s="301">
        <v>2943</v>
      </c>
      <c r="AR36" s="302">
        <v>-17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503</v>
      </c>
      <c r="AL37" s="1133"/>
      <c r="AM37" s="1133"/>
      <c r="AN37" s="1134"/>
      <c r="AO37" s="300" t="s">
        <v>484</v>
      </c>
      <c r="AP37" s="300" t="s">
        <v>484</v>
      </c>
      <c r="AQ37" s="301">
        <v>1487</v>
      </c>
      <c r="AR37" s="302" t="s">
        <v>484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504</v>
      </c>
      <c r="AL38" s="1136"/>
      <c r="AM38" s="1136"/>
      <c r="AN38" s="1137"/>
      <c r="AO38" s="303" t="s">
        <v>484</v>
      </c>
      <c r="AP38" s="303" t="s">
        <v>484</v>
      </c>
      <c r="AQ38" s="304">
        <v>60</v>
      </c>
      <c r="AR38" s="292" t="s">
        <v>484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505</v>
      </c>
      <c r="AL39" s="1136"/>
      <c r="AM39" s="1136"/>
      <c r="AN39" s="1137"/>
      <c r="AO39" s="300" t="s">
        <v>484</v>
      </c>
      <c r="AP39" s="300" t="s">
        <v>484</v>
      </c>
      <c r="AQ39" s="301">
        <v>-8408</v>
      </c>
      <c r="AR39" s="302" t="s">
        <v>484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506</v>
      </c>
      <c r="AL40" s="1133"/>
      <c r="AM40" s="1133"/>
      <c r="AN40" s="1134"/>
      <c r="AO40" s="300">
        <v>-185462</v>
      </c>
      <c r="AP40" s="300">
        <v>-62382</v>
      </c>
      <c r="AQ40" s="301">
        <v>-141122</v>
      </c>
      <c r="AR40" s="302">
        <v>-55.8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287</v>
      </c>
      <c r="AL41" s="1139"/>
      <c r="AM41" s="1139"/>
      <c r="AN41" s="1140"/>
      <c r="AO41" s="300">
        <v>294815</v>
      </c>
      <c r="AP41" s="300">
        <v>99164</v>
      </c>
      <c r="AQ41" s="301">
        <v>59000</v>
      </c>
      <c r="AR41" s="302">
        <v>68.099999999999994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476</v>
      </c>
      <c r="AN49" s="1129" t="s">
        <v>509</v>
      </c>
      <c r="AO49" s="1130"/>
      <c r="AP49" s="1130"/>
      <c r="AQ49" s="1130"/>
      <c r="AR49" s="1131"/>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613226</v>
      </c>
      <c r="AN51" s="322">
        <v>190502</v>
      </c>
      <c r="AO51" s="323">
        <v>-21.6</v>
      </c>
      <c r="AP51" s="324">
        <v>301035</v>
      </c>
      <c r="AQ51" s="325">
        <v>12.2</v>
      </c>
      <c r="AR51" s="326">
        <v>-33.799999999999997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267615</v>
      </c>
      <c r="AN52" s="330">
        <v>83136</v>
      </c>
      <c r="AO52" s="331">
        <v>17.2</v>
      </c>
      <c r="AP52" s="332">
        <v>154376</v>
      </c>
      <c r="AQ52" s="333">
        <v>29.1</v>
      </c>
      <c r="AR52" s="334">
        <v>-11.9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1124113</v>
      </c>
      <c r="AN53" s="322">
        <v>353384</v>
      </c>
      <c r="AO53" s="323">
        <v>85.5</v>
      </c>
      <c r="AP53" s="324">
        <v>277467</v>
      </c>
      <c r="AQ53" s="325">
        <v>-7.8</v>
      </c>
      <c r="AR53" s="326">
        <v>93.3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705746</v>
      </c>
      <c r="AN54" s="330">
        <v>221863</v>
      </c>
      <c r="AO54" s="331">
        <v>166.9</v>
      </c>
      <c r="AP54" s="332">
        <v>128378</v>
      </c>
      <c r="AQ54" s="333">
        <v>-16.8</v>
      </c>
      <c r="AR54" s="334">
        <v>183.7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2049312</v>
      </c>
      <c r="AN55" s="322">
        <v>660004</v>
      </c>
      <c r="AO55" s="323">
        <v>86.8</v>
      </c>
      <c r="AP55" s="324">
        <v>282256</v>
      </c>
      <c r="AQ55" s="325">
        <v>1.7</v>
      </c>
      <c r="AR55" s="326">
        <v>85.1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1669941</v>
      </c>
      <c r="AN56" s="330">
        <v>537823</v>
      </c>
      <c r="AO56" s="331">
        <v>142.4</v>
      </c>
      <c r="AP56" s="332">
        <v>145453</v>
      </c>
      <c r="AQ56" s="333">
        <v>13.3</v>
      </c>
      <c r="AR56" s="334">
        <v>129.1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2512635</v>
      </c>
      <c r="AN57" s="322">
        <v>819516</v>
      </c>
      <c r="AO57" s="323">
        <v>24.2</v>
      </c>
      <c r="AP57" s="324">
        <v>295341</v>
      </c>
      <c r="AQ57" s="325">
        <v>4.5999999999999996</v>
      </c>
      <c r="AR57" s="326">
        <v>19.600000000000001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1937521</v>
      </c>
      <c r="AN58" s="330">
        <v>631938</v>
      </c>
      <c r="AO58" s="331">
        <v>17.5</v>
      </c>
      <c r="AP58" s="332">
        <v>137402</v>
      </c>
      <c r="AQ58" s="333">
        <v>-5.5</v>
      </c>
      <c r="AR58" s="334">
        <v>23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832379</v>
      </c>
      <c r="AN59" s="322">
        <v>279979</v>
      </c>
      <c r="AO59" s="323">
        <v>-65.8</v>
      </c>
      <c r="AP59" s="324">
        <v>292845</v>
      </c>
      <c r="AQ59" s="325">
        <v>-0.8</v>
      </c>
      <c r="AR59" s="326">
        <v>-65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412993</v>
      </c>
      <c r="AN60" s="330">
        <v>138915</v>
      </c>
      <c r="AO60" s="331">
        <v>-78</v>
      </c>
      <c r="AP60" s="332">
        <v>143187</v>
      </c>
      <c r="AQ60" s="333">
        <v>4.2</v>
      </c>
      <c r="AR60" s="334">
        <v>-82.2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1426333</v>
      </c>
      <c r="AN61" s="337">
        <v>460677</v>
      </c>
      <c r="AO61" s="338">
        <v>21.8</v>
      </c>
      <c r="AP61" s="339">
        <v>289789</v>
      </c>
      <c r="AQ61" s="340">
        <v>2</v>
      </c>
      <c r="AR61" s="326">
        <v>19.8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998763</v>
      </c>
      <c r="AN62" s="330">
        <v>322735</v>
      </c>
      <c r="AO62" s="331">
        <v>53.2</v>
      </c>
      <c r="AP62" s="332">
        <v>141759</v>
      </c>
      <c r="AQ62" s="333">
        <v>4.9000000000000004</v>
      </c>
      <c r="AR62" s="334">
        <v>48.3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IZ6sfVY/Ts2GvIP45z9fFdhU4Bv+Z5hEqWAt8FqJikdjY7kdxdQ0pJBI/hxh3c5r+3wIvV5YaqDot1q7D5k80A==" saltValue="IsjUVNRKmRpGptlMXCPv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CcwORsU6pXilOXyk1Hc8GkeE62ZG74cGyPzF7S9dA6NZ/yiCd5zrc5xoRhhc/kI8+BncH0Z6XqGElTWpJCHiEg==" saltValue="/Kz7qZFUl7CUbjKA5x2PM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RgqBIgs7Y6L0kSoLlEuuygyhu42vB68XeewcbnN8794FM3R9AaA+KcP6QXT/1B8SKxP/W2VQmpksM82o2m6K8Q==" saltValue="pGhvBO1yWKkzw8qPOS0rA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41" t="s">
        <v>3</v>
      </c>
      <c r="D47" s="1141"/>
      <c r="E47" s="1142"/>
      <c r="F47" s="11">
        <v>35.380000000000003</v>
      </c>
      <c r="G47" s="12">
        <v>38.49</v>
      </c>
      <c r="H47" s="12">
        <v>29.68</v>
      </c>
      <c r="I47" s="12">
        <v>29.59</v>
      </c>
      <c r="J47" s="13">
        <v>29.78</v>
      </c>
    </row>
    <row r="48" spans="2:10" ht="57.75" customHeight="1" x14ac:dyDescent="0.2">
      <c r="B48" s="14"/>
      <c r="C48" s="1143" t="s">
        <v>4</v>
      </c>
      <c r="D48" s="1143"/>
      <c r="E48" s="1144"/>
      <c r="F48" s="15">
        <v>13.98</v>
      </c>
      <c r="G48" s="16">
        <v>13.6</v>
      </c>
      <c r="H48" s="16">
        <v>24.44</v>
      </c>
      <c r="I48" s="16">
        <v>20.21</v>
      </c>
      <c r="J48" s="17">
        <v>16.559999999999999</v>
      </c>
    </row>
    <row r="49" spans="2:10" ht="57.75" customHeight="1" thickBot="1" x14ac:dyDescent="0.25">
      <c r="B49" s="18"/>
      <c r="C49" s="1145" t="s">
        <v>5</v>
      </c>
      <c r="D49" s="1145"/>
      <c r="E49" s="1146"/>
      <c r="F49" s="19">
        <v>2.62</v>
      </c>
      <c r="G49" s="20">
        <v>0.91</v>
      </c>
      <c r="H49" s="20" t="s">
        <v>528</v>
      </c>
      <c r="I49" s="20" t="s">
        <v>529</v>
      </c>
      <c r="J49" s="21" t="s">
        <v>530</v>
      </c>
    </row>
    <row r="50" spans="2:10" ht="13.2" x14ac:dyDescent="0.2"/>
  </sheetData>
  <sheetProtection algorithmName="SHA-512" hashValue="vSezlsAcRJHaDzgSsM1W0GU5qmz7dHi5+RgMWZiU/e46BsptZowlvNg9RkxusqA4yRoIdkmQaVkZ07M8KLDqXQ==" saltValue="ToqTSuTetxeoYlCpNDCLh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1B02B9D-D216-449A-8853-F0E8412311AA}">
  <ds:schemaRefs>
    <ds:schemaRef ds:uri="http://schemas.microsoft.com/sharepoint/v3/contenttype/forms"/>
  </ds:schemaRefs>
</ds:datastoreItem>
</file>

<file path=customXml/itemProps2.xml><?xml version="1.0" encoding="utf-8"?>
<ds:datastoreItem xmlns:ds="http://schemas.openxmlformats.org/officeDocument/2006/customXml" ds:itemID="{B0F1D13D-E2D0-4C04-AA44-013B48D605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3DF576-2F2E-4B7D-8C00-3851C988A868}">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2026-03-11T02:01:58Z</cp:lastPrinted>
  <dcterms:created xsi:type="dcterms:W3CDTF">2026-02-23T05:21:46Z</dcterms:created>
  <dcterms:modified xsi:type="dcterms:W3CDTF">2026-03-18T09:37:44Z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