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mura-y22\OneDrive - 群馬県\部局用ドライブ009 - 財政係\03_決算統計\R07\55_財政状況資料集\R6年度財政状況資料集（１回目）【R7年度作業】\04_市町村からの資料集提出\"/>
    </mc:Choice>
  </mc:AlternateContent>
  <xr:revisionPtr revIDLastSave="0" documentId="13_ncr:1_{F133F173-6A6F-4F0B-8CEC-1E399AA46B3D}"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2" i="12" l="1"/>
  <c r="BG34"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AM34" i="10" s="1"/>
  <c r="AM35" i="10" l="1"/>
  <c r="BE34" i="10"/>
  <c r="CO34" i="10" s="1"/>
  <c r="BW34" i="10"/>
  <c r="BW35" i="10" s="1"/>
  <c r="BW36" i="10" s="1"/>
  <c r="BW37" i="10" s="1"/>
  <c r="BW38" i="10" s="1"/>
  <c r="BW39" i="10" s="1"/>
  <c r="BW40" i="10" s="1"/>
  <c r="BW41" i="10" s="1"/>
</calcChain>
</file>

<file path=xl/sharedStrings.xml><?xml version="1.0" encoding="utf-8"?>
<sst xmlns="http://schemas.openxmlformats.org/spreadsheetml/2006/main" count="1152" uniqueCount="564">
  <si>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</si>
  <si>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</si>
  <si>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</si>
  <si>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</si>
  <si>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</si>
  <si>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</si>
  <si>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</si>
  <si>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</si>
  <si>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</si>
  <si>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</si>
  <si>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</si>
  <si>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</si>
  <si>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</si>
  <si>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</si>
  <si>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</si>
  <si>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</si>
  <si>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</si>
  <si>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</si>
  <si>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</si>
  <si>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</si>
  <si>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</si>
  <si>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</si>
  <si>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</si>
  <si>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</si>
  <si>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</si>
  <si>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</si>
  <si>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</si>
  <si>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</si>
  <si>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</si>
  <si>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</si>
  <si>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</si>
  <si>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</si>
  <si>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</si>
  <si>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</si>
  <si>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</si>
  <si>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</si>
  <si>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</si>
  <si>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</si>
  <si>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</si>
  <si>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</si>
  <si>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</si>
  <si>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</si>
  <si>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</si>
  <si>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</si>
  <si>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</si>
  <si>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</si>
  <si>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</si>
  <si>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</si>
  <si>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</si>
  <si>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</si>
  <si>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</si>
  <si>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</si>
  <si>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</si>
  <si>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</si>
  <si>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</si>
  <si>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</si>
  <si>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</si>
  <si>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</si>
  <si>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</si>
  <si>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</si>
  <si>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</si>
  <si>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</si>
  <si>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</si>
  <si>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</si>
  <si>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</si>
  <si>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</si>
  <si>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</si>
  <si>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</si>
  <si>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</si>
  <si>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</si>
  <si>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</si>
  <si>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</si>
  <si>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</si>
  <si>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</si>
  <si>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</si>
  <si>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</si>
  <si>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</si>
  <si>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</si>
  <si>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</si>
  <si>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群馬県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</si>
  <si>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</si>
  <si>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</si>
  <si>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</si>
  <si>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</si>
  <si>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</si>
  <si>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</si>
  <si>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</si>
  <si>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</si>
  <si>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</si>
  <si>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</si>
  <si>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</si>
  <si>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</si>
  <si>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</si>
  <si>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</si>
  <si>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高山村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</si>
  <si>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</si>
  <si>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</si>
  <si>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</si>
  <si>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</si>
  <si>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</si>
  <si>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</si>
  <si>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</si>
  <si>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</si>
  <si>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</si>
  <si>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</si>
  <si>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</si>
  <si>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</si>
  <si>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</si>
  <si>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</si>
  <si>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</si>
  <si>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</si>
  <si>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</si>
  <si>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</si>
  <si>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</si>
  <si>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</si>
  <si>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</si>
  <si>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</si>
  <si>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</si>
  <si>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</si>
  <si>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</si>
  <si>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</si>
  <si>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</si>
  <si>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</si>
  <si>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</si>
  <si>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</si>
  <si>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</si>
  <si>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</si>
  <si>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</si>
  <si>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</si>
  <si>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</si>
  <si>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</si>
  <si>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</si>
  <si>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</si>
  <si>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</si>
  <si>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</si>
  <si>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</si>
  <si>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</si>
  <si>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</si>
  <si>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</si>
  <si>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</si>
  <si>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</si>
  <si>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</si>
  <si>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25"/>
  </si>
  <si>
    <t>うち日本人(％)</t>
    <phoneticPr fontId="5"/>
  </si>
  <si>
    <t>-2.0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</si>
  <si>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</si>
  <si>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</si>
  <si>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</si>
  <si>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</si>
  <si>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</si>
  <si>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</si>
  <si>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</si>
  <si>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</si>
  <si>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</si>
  <si>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</si>
  <si>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</si>
  <si>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</si>
  <si>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</si>
  <si>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</si>
  <si>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</si>
  <si>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</si>
  <si>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</si>
  <si>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</si>
  <si>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</si>
  <si>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</si>
  <si>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</si>
  <si>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</si>
  <si>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</si>
  <si>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</si>
  <si>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</si>
  <si>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</si>
  <si>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</si>
  <si>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</si>
  <si>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</si>
  <si>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</si>
  <si>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</si>
  <si>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</si>
  <si>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</si>
  <si>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</si>
  <si>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</si>
  <si>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</si>
  <si>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</si>
  <si>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</si>
  <si>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</si>
  <si>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</si>
  <si>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</si>
  <si>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</si>
  <si>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</si>
  <si>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</si>
  <si>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</si>
  <si>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</si>
  <si>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</si>
  <si>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</si>
  <si>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</si>
  <si>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</si>
  <si>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</si>
  <si>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</si>
  <si>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</si>
  <si>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</si>
  <si>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</si>
  <si>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</si>
  <si>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</si>
  <si>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</si>
  <si>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群馬県高山村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</si>
  <si>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</si>
  <si>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</si>
  <si>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</si>
  <si>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</si>
  <si>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</si>
  <si>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</si>
  <si>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</si>
  <si>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</si>
  <si>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</si>
  <si>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</si>
  <si>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</si>
  <si>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</si>
  <si>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</si>
  <si>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</si>
  <si>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</si>
  <si>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</si>
  <si>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</si>
  <si>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</si>
  <si>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</si>
  <si>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</si>
  <si>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</si>
  <si>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</si>
  <si>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</si>
  <si>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</si>
  <si>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</si>
  <si>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</si>
  <si>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</si>
  <si>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</si>
  <si>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</si>
  <si>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</si>
  <si>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</si>
  <si>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</si>
  <si>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</si>
  <si>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</si>
  <si>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</si>
  <si>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</si>
  <si>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</si>
  <si>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</si>
  <si>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</si>
  <si>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</si>
  <si>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</si>
  <si>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</si>
  <si>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</si>
  <si>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</si>
  <si>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</si>
  <si>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</si>
  <si>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</si>
  <si>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</si>
  <si>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</si>
  <si>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</si>
  <si>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</si>
  <si>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</si>
  <si>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</si>
  <si>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</si>
  <si>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</si>
  <si>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</si>
  <si>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</si>
  <si>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</si>
  <si>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</si>
  <si>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</si>
  <si>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</si>
  <si>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</si>
  <si>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</si>
  <si>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</si>
  <si>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</si>
  <si>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</si>
  <si>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</si>
  <si>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</si>
  <si>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</si>
  <si>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</si>
  <si>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</si>
  <si>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</si>
  <si>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</si>
  <si>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</si>
  <si>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</si>
  <si>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</si>
  <si>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</si>
  <si>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</si>
  <si>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</si>
  <si>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</si>
  <si>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</si>
  <si>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</si>
  <si>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</si>
  <si>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</si>
  <si>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</si>
  <si>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</si>
  <si>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</si>
  <si>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</si>
  <si>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</si>
  <si>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</si>
  <si>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</si>
  <si>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</si>
  <si>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</si>
  <si>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</si>
  <si>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</si>
  <si>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</si>
  <si>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</si>
  <si>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</si>
  <si>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</si>
  <si>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</si>
  <si>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</si>
  <si>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</si>
  <si>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</si>
  <si>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</si>
  <si>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</si>
  <si>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</si>
  <si>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</si>
  <si>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</si>
  <si>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</si>
  <si>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</si>
  <si>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</si>
  <si>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</si>
  <si>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</si>
  <si>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</si>
  <si>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</si>
  <si>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</si>
  <si>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</si>
  <si>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</si>
  <si>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</si>
  <si>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</si>
  <si>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</si>
  <si>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</si>
  <si>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</si>
  <si>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宅地造成</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</si>
  <si>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</si>
  <si>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</si>
  <si>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</si>
  <si>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</si>
  <si>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</si>
  <si>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</si>
  <si>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</si>
  <si>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</si>
  <si>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</si>
  <si>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</si>
  <si>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</si>
  <si>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</si>
  <si>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</si>
  <si>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</si>
  <si>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</si>
  <si>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</si>
  <si>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</si>
  <si>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</si>
  <si>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</si>
  <si>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</si>
  <si>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</si>
  <si>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</si>
  <si>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</si>
  <si>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</si>
  <si>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</si>
  <si>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</si>
  <si>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群馬県高山村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</si>
  <si>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</si>
  <si>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</si>
  <si>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</si>
  <si>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</si>
  <si>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</si>
  <si>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</si>
  <si>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</si>
  <si>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</si>
  <si>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</si>
  <si>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</si>
  <si>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</si>
  <si>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</si>
  <si>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</si>
  <si>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</si>
  <si>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</si>
  <si>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</si>
  <si>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</si>
  <si>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</si>
  <si>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</si>
  <si>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</si>
  <si>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高山村農業用水事業特別会計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</si>
  <si>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</si>
  <si>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</si>
  <si>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</si>
  <si>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</si>
  <si>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</si>
  <si>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</si>
  <si>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</si>
  <si>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</si>
  <si>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</si>
  <si>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</si>
  <si>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</si>
  <si>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</si>
  <si>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</si>
  <si>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高山村国民健康保険特別会計</t>
    <phoneticPr fontId="5"/>
  </si>
  <si>
    <t>高山村後期高齢者医療特別会計</t>
    <phoneticPr fontId="5"/>
  </si>
  <si>
    <t>高山村介護保険特別会計</t>
    <phoneticPr fontId="5"/>
  </si>
  <si>
    <t>高山村簡易水道事業会計</t>
    <phoneticPr fontId="5"/>
  </si>
  <si>
    <t>法適用企業</t>
    <phoneticPr fontId="5"/>
  </si>
  <si>
    <t>高山村水をきれいにする事業会計</t>
    <phoneticPr fontId="5"/>
  </si>
  <si>
    <t>高山村土地開発事業特別会計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</si>
  <si>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</si>
  <si>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</si>
  <si>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</si>
  <si>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</si>
  <si>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</si>
  <si>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</si>
  <si>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</si>
  <si>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</si>
  <si>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</si>
  <si>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</si>
  <si>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</si>
  <si>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</si>
  <si>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</si>
  <si>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</si>
  <si>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</si>
  <si>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</si>
  <si>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</si>
  <si>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</si>
  <si>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</si>
  <si>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</si>
  <si>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</si>
  <si>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</si>
  <si>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</si>
  <si>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</si>
  <si>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</si>
  <si>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</si>
  <si>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</si>
  <si>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</si>
  <si>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</si>
  <si>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</si>
  <si>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</si>
  <si>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</si>
  <si>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</si>
  <si>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</si>
  <si>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</si>
  <si>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</si>
  <si>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</si>
  <si>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</si>
  <si>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</si>
  <si>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</si>
  <si>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</si>
  <si>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</si>
  <si>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</si>
  <si>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</si>
  <si>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</si>
  <si>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</si>
  <si>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</si>
  <si>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</si>
  <si>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</si>
  <si>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</si>
  <si>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</si>
  <si>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</si>
  <si>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</si>
  <si>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</si>
  <si>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</si>
  <si>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</si>
  <si>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</si>
  <si>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</si>
  <si>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</si>
  <si>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</si>
  <si>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</si>
  <si>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</si>
  <si>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</si>
  <si>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</si>
  <si>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</si>
  <si>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</si>
  <si>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</si>
  <si>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</si>
  <si>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</si>
  <si>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</si>
  <si>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</si>
  <si>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</si>
  <si>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</si>
  <si>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</si>
  <si>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</si>
  <si>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</si>
  <si>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</si>
  <si>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</si>
  <si>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</si>
  <si>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</si>
  <si>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</si>
  <si>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</si>
  <si>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</si>
  <si>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</si>
  <si>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</si>
  <si>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</si>
  <si>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</si>
  <si>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</si>
  <si>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</si>
  <si>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</si>
  <si>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</si>
  <si>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</si>
  <si>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</si>
  <si>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</si>
  <si>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</si>
  <si>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</si>
  <si>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</si>
  <si>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</si>
  <si>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</si>
  <si>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</si>
  <si>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</si>
  <si>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</si>
  <si>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</si>
  <si>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</si>
  <si>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</si>
  <si>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</si>
  <si>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</si>
  <si>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</si>
  <si>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</si>
  <si>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</si>
  <si>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</si>
  <si>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</si>
  <si>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</si>
  <si>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</si>
  <si>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</si>
  <si>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</si>
  <si>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</si>
  <si>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</si>
  <si>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</si>
  <si>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</si>
  <si>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</si>
  <si>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</si>
  <si>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</si>
  <si>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</si>
  <si>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</si>
  <si>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</si>
  <si>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</si>
  <si>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</si>
  <si>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</si>
  <si>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</si>
  <si>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</si>
  <si>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</si>
  <si>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</si>
  <si>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</si>
  <si>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</si>
  <si>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</si>
  <si>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4.78</t>
  </si>
  <si>
    <t>▲ 0.47</t>
  </si>
  <si>
    <t>一般会計</t>
  </si>
  <si>
    <t>高山村土地開発事業特別会計</t>
  </si>
  <si>
    <t>高山村簡易水道事業会計</t>
  </si>
  <si>
    <t>高山村介護保険特別会計</t>
  </si>
  <si>
    <t>高山村水をきれいにする事業会計</t>
  </si>
  <si>
    <t>高山村国民健康保険特別会計</t>
  </si>
  <si>
    <t>高山村後期高齢者医療特別会計</t>
  </si>
  <si>
    <t>高山村農業用水事業特別会計</t>
  </si>
  <si>
    <t>その他会計（赤字）</t>
  </si>
  <si>
    <t>その他会計（黒字）</t>
  </si>
  <si>
    <t>R02</t>
    <phoneticPr fontId="5"/>
  </si>
  <si>
    <t>R03</t>
    <phoneticPr fontId="5"/>
  </si>
  <si>
    <t>R04</t>
    <phoneticPr fontId="5"/>
  </si>
  <si>
    <t>R05</t>
    <phoneticPr fontId="5"/>
  </si>
  <si>
    <t>R06</t>
    <phoneticPr fontId="5"/>
  </si>
  <si>
    <t>吾妻東部衛生施設組合</t>
  </si>
  <si>
    <t>吾妻広域町村圏振興整備組合（一般会計）</t>
  </si>
  <si>
    <t>吾妻広域町村圏振興整備組合（病院事業）</t>
  </si>
  <si>
    <t>群馬県後期高齢者医療広域連合（一般会計）</t>
  </si>
  <si>
    <t>群馬県後期高齢者医療広域連合（事業会計）</t>
  </si>
  <si>
    <t>群馬県市町村総合事務組合</t>
  </si>
  <si>
    <t>群馬県市町村会館管理組合</t>
  </si>
  <si>
    <t>吾妻環境施設組合</t>
  </si>
  <si>
    <t>-</t>
    <phoneticPr fontId="2"/>
  </si>
  <si>
    <t>たかやま振興公社</t>
    <rPh sb="4" eb="8">
      <t>シンコウコウシャ</t>
    </rPh>
    <phoneticPr fontId="2"/>
  </si>
  <si>
    <t>農業用水水源施設等管理基金</t>
  </si>
  <si>
    <t>庁舎建設等基金</t>
  </si>
  <si>
    <t>農業振興基金</t>
  </si>
  <si>
    <t>飲料水水源施設等管理基金</t>
  </si>
  <si>
    <t>社会福祉事業基金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</si>
</sst>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263613</c:v>
                </c:pt>
                <c:pt idx="1">
                  <c:v>362690</c:v>
                </c:pt>
                <c:pt idx="2">
                  <c:v>296093</c:v>
                </c:pt>
                <c:pt idx="3">
                  <c:v>308655</c:v>
                </c:pt>
                <c:pt idx="4">
                  <c:v>325476</c:v>
                </c:pt>
              </c:numCache>
            </c:numRef>
          </c:val>
          <c:smooth val="0"/>
          <c:extLst>
            <c:ext xmlns:c16="http://schemas.microsoft.com/office/drawing/2014/chart" uri="{C3380CC4-5D6E-409C-BE32-E72D297353CC}">
              <c16:uniqueId val="{00000000-CB53-40BD-A8DC-B45C1E0F9A4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269373</c:v>
                </c:pt>
                <c:pt idx="1">
                  <c:v>222708</c:v>
                </c:pt>
                <c:pt idx="2">
                  <c:v>126166</c:v>
                </c:pt>
                <c:pt idx="3">
                  <c:v>92238</c:v>
                </c:pt>
                <c:pt idx="4">
                  <c:v>146697</c:v>
                </c:pt>
              </c:numCache>
            </c:numRef>
          </c:val>
          <c:smooth val="0"/>
          <c:extLst>
            <c:ext xmlns:c16="http://schemas.microsoft.com/office/drawing/2014/chart" uri="{C3380CC4-5D6E-409C-BE32-E72D297353CC}">
              <c16:uniqueId val="{00000001-CB53-40BD-A8DC-B45C1E0F9A46}"/>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6.13</c:v>
                </c:pt>
                <c:pt idx="1">
                  <c:v>7.99</c:v>
                </c:pt>
                <c:pt idx="2">
                  <c:v>5.74</c:v>
                </c:pt>
                <c:pt idx="3">
                  <c:v>7.72</c:v>
                </c:pt>
                <c:pt idx="4">
                  <c:v>8.2100000000000009</c:v>
                </c:pt>
              </c:numCache>
            </c:numRef>
          </c:val>
          <c:extLst>
            <c:ext xmlns:c16="http://schemas.microsoft.com/office/drawing/2014/chart" uri="{C3380CC4-5D6E-409C-BE32-E72D297353CC}">
              <c16:uniqueId val="{00000000-042E-4D21-B414-43ABB155F09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62.12</c:v>
                </c:pt>
                <c:pt idx="1">
                  <c:v>53.65</c:v>
                </c:pt>
                <c:pt idx="2">
                  <c:v>58.92</c:v>
                </c:pt>
                <c:pt idx="3">
                  <c:v>60.33</c:v>
                </c:pt>
                <c:pt idx="4">
                  <c:v>58.28</c:v>
                </c:pt>
              </c:numCache>
            </c:numRef>
          </c:val>
          <c:extLst>
            <c:ext xmlns:c16="http://schemas.microsoft.com/office/drawing/2014/chart" uri="{C3380CC4-5D6E-409C-BE32-E72D297353CC}">
              <c16:uniqueId val="{00000001-042E-4D21-B414-43ABB155F09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-4.78</c:v>
                </c:pt>
                <c:pt idx="1">
                  <c:v>3.19</c:v>
                </c:pt>
                <c:pt idx="2">
                  <c:v>1.06</c:v>
                </c:pt>
                <c:pt idx="3">
                  <c:v>3.11</c:v>
                </c:pt>
                <c:pt idx="4">
                  <c:v>-0.47</c:v>
                </c:pt>
              </c:numCache>
            </c:numRef>
          </c:val>
          <c:smooth val="0"/>
          <c:extLst>
            <c:ext xmlns:c16="http://schemas.microsoft.com/office/drawing/2014/chart" uri="{C3380CC4-5D6E-409C-BE32-E72D297353CC}">
              <c16:uniqueId val="{00000002-042E-4D21-B414-43ABB155F09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0.96</c:v>
                </c:pt>
                <c:pt idx="2">
                  <c:v>#N/A</c:v>
                </c:pt>
                <c:pt idx="3">
                  <c:v>0.61</c:v>
                </c:pt>
                <c:pt idx="4">
                  <c:v>#N/A</c:v>
                </c:pt>
                <c:pt idx="5">
                  <c:v>0.56000000000000005</c:v>
                </c:pt>
                <c:pt idx="6">
                  <c:v>#N/A</c:v>
                </c:pt>
                <c:pt idx="7">
                  <c:v>0.3</c:v>
                </c:pt>
                <c:pt idx="8">
                  <c:v>0</c:v>
                </c:pt>
                <c:pt idx="9">
                  <c:v>0</c:v>
                </c:pt>
              </c:numCache>
            </c:numRef>
          </c:val>
          <c:extLst>
            <c:ext xmlns:c16="http://schemas.microsoft.com/office/drawing/2014/chart" uri="{C3380CC4-5D6E-409C-BE32-E72D297353CC}">
              <c16:uniqueId val="{00000000-78C6-44B1-B58C-1E755A8BC28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8C6-44B1-B58C-1E755A8BC280}"/>
            </c:ext>
          </c:extLst>
        </c:ser>
        <c:ser>
          <c:idx val="2"/>
          <c:order val="2"/>
          <c:tx>
            <c:strRef>
              <c:f>データシート!$A$29</c:f>
              <c:strCache>
                <c:ptCount val="1"/>
                <c:pt idx="0">
                  <c:v>高山村農業用水事業特別会計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0.03</c:v>
                </c:pt>
                <c:pt idx="2">
                  <c:v>#N/A</c:v>
                </c:pt>
                <c:pt idx="3">
                  <c:v>0.02</c:v>
                </c:pt>
                <c:pt idx="4">
                  <c:v>#N/A</c:v>
                </c:pt>
                <c:pt idx="5">
                  <c:v>0.11</c:v>
                </c:pt>
                <c:pt idx="6">
                  <c:v>#N/A</c:v>
                </c:pt>
                <c:pt idx="7">
                  <c:v>0.03</c:v>
                </c:pt>
                <c:pt idx="8">
                  <c:v>#N/A</c:v>
                </c:pt>
                <c:pt idx="9">
                  <c:v>0.02</c:v>
                </c:pt>
              </c:numCache>
            </c:numRef>
          </c:val>
          <c:extLst>
            <c:ext xmlns:c16="http://schemas.microsoft.com/office/drawing/2014/chart" uri="{C3380CC4-5D6E-409C-BE32-E72D297353CC}">
              <c16:uniqueId val="{00000002-78C6-44B1-B58C-1E755A8BC280}"/>
            </c:ext>
          </c:extLst>
        </c:ser>
        <c:ser>
          <c:idx val="3"/>
          <c:order val="3"/>
          <c:tx>
            <c:strRef>
              <c:f>データシート!$A$30</c:f>
              <c:strCache>
                <c:ptCount val="1"/>
                <c:pt idx="0">
                  <c:v>高山村後期高齢者医療特別会計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0.08</c:v>
                </c:pt>
                <c:pt idx="2">
                  <c:v>#N/A</c:v>
                </c:pt>
                <c:pt idx="3">
                  <c:v>7.0000000000000007E-2</c:v>
                </c:pt>
                <c:pt idx="4">
                  <c:v>#N/A</c:v>
                </c:pt>
                <c:pt idx="5">
                  <c:v>0.06</c:v>
                </c:pt>
                <c:pt idx="6">
                  <c:v>#N/A</c:v>
                </c:pt>
                <c:pt idx="7">
                  <c:v>0.05</c:v>
                </c:pt>
                <c:pt idx="8">
                  <c:v>#N/A</c:v>
                </c:pt>
                <c:pt idx="9">
                  <c:v>0.05</c:v>
                </c:pt>
              </c:numCache>
            </c:numRef>
          </c:val>
          <c:extLst>
            <c:ext xmlns:c16="http://schemas.microsoft.com/office/drawing/2014/chart" uri="{C3380CC4-5D6E-409C-BE32-E72D297353CC}">
              <c16:uniqueId val="{00000003-78C6-44B1-B58C-1E755A8BC280}"/>
            </c:ext>
          </c:extLst>
        </c:ser>
        <c:ser>
          <c:idx val="4"/>
          <c:order val="4"/>
          <c:tx>
            <c:strRef>
              <c:f>データシート!$A$31</c:f>
              <c:strCache>
                <c:ptCount val="1"/>
                <c:pt idx="0">
                  <c:v>高山村国民健康保険特別会計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0.92</c:v>
                </c:pt>
                <c:pt idx="2">
                  <c:v>#N/A</c:v>
                </c:pt>
                <c:pt idx="3">
                  <c:v>0.61</c:v>
                </c:pt>
                <c:pt idx="4">
                  <c:v>#N/A</c:v>
                </c:pt>
                <c:pt idx="5">
                  <c:v>0.24</c:v>
                </c:pt>
                <c:pt idx="6">
                  <c:v>#N/A</c:v>
                </c:pt>
                <c:pt idx="7">
                  <c:v>0.11</c:v>
                </c:pt>
                <c:pt idx="8">
                  <c:v>#N/A</c:v>
                </c:pt>
                <c:pt idx="9">
                  <c:v>0.26</c:v>
                </c:pt>
              </c:numCache>
            </c:numRef>
          </c:val>
          <c:extLst>
            <c:ext xmlns:c16="http://schemas.microsoft.com/office/drawing/2014/chart" uri="{C3380CC4-5D6E-409C-BE32-E72D297353CC}">
              <c16:uniqueId val="{00000004-78C6-44B1-B58C-1E755A8BC280}"/>
            </c:ext>
          </c:extLst>
        </c:ser>
        <c:ser>
          <c:idx val="5"/>
          <c:order val="5"/>
          <c:tx>
            <c:strRef>
              <c:f>データシート!$A$32</c:f>
              <c:strCache>
                <c:ptCount val="1"/>
                <c:pt idx="0">
                  <c:v>高山村水をきれいにする事業会計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0.63</c:v>
                </c:pt>
              </c:numCache>
            </c:numRef>
          </c:val>
          <c:extLst>
            <c:ext xmlns:c16="http://schemas.microsoft.com/office/drawing/2014/chart" uri="{C3380CC4-5D6E-409C-BE32-E72D297353CC}">
              <c16:uniqueId val="{00000005-78C6-44B1-B58C-1E755A8BC280}"/>
            </c:ext>
          </c:extLst>
        </c:ser>
        <c:ser>
          <c:idx val="6"/>
          <c:order val="6"/>
          <c:tx>
            <c:strRef>
              <c:f>データシート!$A$33</c:f>
              <c:strCache>
                <c:ptCount val="1"/>
                <c:pt idx="0">
                  <c:v>高山村介護保険特別会計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1.37</c:v>
                </c:pt>
                <c:pt idx="2">
                  <c:v>#N/A</c:v>
                </c:pt>
                <c:pt idx="3">
                  <c:v>1.1299999999999999</c:v>
                </c:pt>
                <c:pt idx="4">
                  <c:v>#N/A</c:v>
                </c:pt>
                <c:pt idx="5">
                  <c:v>1.36</c:v>
                </c:pt>
                <c:pt idx="6">
                  <c:v>#N/A</c:v>
                </c:pt>
                <c:pt idx="7">
                  <c:v>1.83</c:v>
                </c:pt>
                <c:pt idx="8">
                  <c:v>#N/A</c:v>
                </c:pt>
                <c:pt idx="9">
                  <c:v>0.74</c:v>
                </c:pt>
              </c:numCache>
            </c:numRef>
          </c:val>
          <c:extLst>
            <c:ext xmlns:c16="http://schemas.microsoft.com/office/drawing/2014/chart" uri="{C3380CC4-5D6E-409C-BE32-E72D297353CC}">
              <c16:uniqueId val="{00000006-78C6-44B1-B58C-1E755A8BC280}"/>
            </c:ext>
          </c:extLst>
        </c:ser>
        <c:ser>
          <c:idx val="7"/>
          <c:order val="7"/>
          <c:tx>
            <c:strRef>
              <c:f>データシート!$A$34</c:f>
              <c:strCache>
                <c:ptCount val="1"/>
                <c:pt idx="0">
                  <c:v>高山村簡易水道事業会計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0.78</c:v>
                </c:pt>
              </c:numCache>
            </c:numRef>
          </c:val>
          <c:extLst>
            <c:ext xmlns:c16="http://schemas.microsoft.com/office/drawing/2014/chart" uri="{C3380CC4-5D6E-409C-BE32-E72D297353CC}">
              <c16:uniqueId val="{00000007-78C6-44B1-B58C-1E755A8BC280}"/>
            </c:ext>
          </c:extLst>
        </c:ser>
        <c:ser>
          <c:idx val="8"/>
          <c:order val="8"/>
          <c:tx>
            <c:strRef>
              <c:f>データシート!$A$35</c:f>
              <c:strCache>
                <c:ptCount val="1"/>
                <c:pt idx="0">
                  <c:v>高山村土地開発事業特別会計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0.05</c:v>
                </c:pt>
                <c:pt idx="2">
                  <c:v>#N/A</c:v>
                </c:pt>
                <c:pt idx="3">
                  <c:v>0.68</c:v>
                </c:pt>
                <c:pt idx="4">
                  <c:v>#N/A</c:v>
                </c:pt>
                <c:pt idx="5">
                  <c:v>0.88</c:v>
                </c:pt>
                <c:pt idx="6">
                  <c:v>#N/A</c:v>
                </c:pt>
                <c:pt idx="7">
                  <c:v>0.78</c:v>
                </c:pt>
                <c:pt idx="8">
                  <c:v>#N/A</c:v>
                </c:pt>
                <c:pt idx="9">
                  <c:v>0.96</c:v>
                </c:pt>
              </c:numCache>
            </c:numRef>
          </c:val>
          <c:extLst>
            <c:ext xmlns:c16="http://schemas.microsoft.com/office/drawing/2014/chart" uri="{C3380CC4-5D6E-409C-BE32-E72D297353CC}">
              <c16:uniqueId val="{00000008-78C6-44B1-B58C-1E755A8BC280}"/>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6.1</c:v>
                </c:pt>
                <c:pt idx="2">
                  <c:v>#N/A</c:v>
                </c:pt>
                <c:pt idx="3">
                  <c:v>7.96</c:v>
                </c:pt>
                <c:pt idx="4">
                  <c:v>#N/A</c:v>
                </c:pt>
                <c:pt idx="5">
                  <c:v>5.62</c:v>
                </c:pt>
                <c:pt idx="6">
                  <c:v>#N/A</c:v>
                </c:pt>
                <c:pt idx="7">
                  <c:v>7.68</c:v>
                </c:pt>
                <c:pt idx="8">
                  <c:v>#N/A</c:v>
                </c:pt>
                <c:pt idx="9">
                  <c:v>8.18</c:v>
                </c:pt>
              </c:numCache>
            </c:numRef>
          </c:val>
          <c:extLst>
            <c:ext xmlns:c16="http://schemas.microsoft.com/office/drawing/2014/chart" uri="{C3380CC4-5D6E-409C-BE32-E72D297353CC}">
              <c16:uniqueId val="{00000009-78C6-44B1-B58C-1E755A8BC28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161</c:v>
                </c:pt>
                <c:pt idx="5">
                  <c:v>164</c:v>
                </c:pt>
                <c:pt idx="8">
                  <c:v>163</c:v>
                </c:pt>
                <c:pt idx="11">
                  <c:v>166</c:v>
                </c:pt>
                <c:pt idx="14">
                  <c:v>160</c:v>
                </c:pt>
              </c:numCache>
            </c:numRef>
          </c:val>
          <c:extLst>
            <c:ext xmlns:c16="http://schemas.microsoft.com/office/drawing/2014/chart" uri="{C3380CC4-5D6E-409C-BE32-E72D297353CC}">
              <c16:uniqueId val="{00000000-F022-4D38-AA63-8938EDD1416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022-4D38-AA63-8938EDD1416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022-4D38-AA63-8938EDD1416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11</c:v>
                </c:pt>
                <c:pt idx="3">
                  <c:v>14</c:v>
                </c:pt>
                <c:pt idx="6">
                  <c:v>15</c:v>
                </c:pt>
                <c:pt idx="9">
                  <c:v>11</c:v>
                </c:pt>
                <c:pt idx="12">
                  <c:v>11</c:v>
                </c:pt>
              </c:numCache>
            </c:numRef>
          </c:val>
          <c:extLst>
            <c:ext xmlns:c16="http://schemas.microsoft.com/office/drawing/2014/chart" uri="{C3380CC4-5D6E-409C-BE32-E72D297353CC}">
              <c16:uniqueId val="{00000003-F022-4D38-AA63-8938EDD1416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90</c:v>
                </c:pt>
                <c:pt idx="3">
                  <c:v>85</c:v>
                </c:pt>
                <c:pt idx="6">
                  <c:v>83</c:v>
                </c:pt>
                <c:pt idx="9">
                  <c:v>83</c:v>
                </c:pt>
                <c:pt idx="12">
                  <c:v>80</c:v>
                </c:pt>
              </c:numCache>
            </c:numRef>
          </c:val>
          <c:extLst>
            <c:ext xmlns:c16="http://schemas.microsoft.com/office/drawing/2014/chart" uri="{C3380CC4-5D6E-409C-BE32-E72D297353CC}">
              <c16:uniqueId val="{00000004-F022-4D38-AA63-8938EDD1416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022-4D38-AA63-8938EDD1416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022-4D38-AA63-8938EDD1416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189</c:v>
                </c:pt>
                <c:pt idx="3">
                  <c:v>216</c:v>
                </c:pt>
                <c:pt idx="6">
                  <c:v>220</c:v>
                </c:pt>
                <c:pt idx="9">
                  <c:v>221</c:v>
                </c:pt>
                <c:pt idx="12">
                  <c:v>218</c:v>
                </c:pt>
              </c:numCache>
            </c:numRef>
          </c:val>
          <c:extLst>
            <c:ext xmlns:c16="http://schemas.microsoft.com/office/drawing/2014/chart" uri="{C3380CC4-5D6E-409C-BE32-E72D297353CC}">
              <c16:uniqueId val="{00000007-F022-4D38-AA63-8938EDD14162}"/>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129</c:v>
                </c:pt>
                <c:pt idx="2">
                  <c:v>#N/A</c:v>
                </c:pt>
                <c:pt idx="3">
                  <c:v>#N/A</c:v>
                </c:pt>
                <c:pt idx="4">
                  <c:v>151</c:v>
                </c:pt>
                <c:pt idx="5">
                  <c:v>#N/A</c:v>
                </c:pt>
                <c:pt idx="6">
                  <c:v>#N/A</c:v>
                </c:pt>
                <c:pt idx="7">
                  <c:v>155</c:v>
                </c:pt>
                <c:pt idx="8">
                  <c:v>#N/A</c:v>
                </c:pt>
                <c:pt idx="9">
                  <c:v>#N/A</c:v>
                </c:pt>
                <c:pt idx="10">
                  <c:v>149</c:v>
                </c:pt>
                <c:pt idx="11">
                  <c:v>#N/A</c:v>
                </c:pt>
                <c:pt idx="12">
                  <c:v>#N/A</c:v>
                </c:pt>
                <c:pt idx="13">
                  <c:v>149</c:v>
                </c:pt>
                <c:pt idx="14">
                  <c:v>#N/A</c:v>
                </c:pt>
              </c:numCache>
            </c:numRef>
          </c:val>
          <c:smooth val="0"/>
          <c:extLst>
            <c:ext xmlns:c16="http://schemas.microsoft.com/office/drawing/2014/chart" uri="{C3380CC4-5D6E-409C-BE32-E72D297353CC}">
              <c16:uniqueId val="{00000008-F022-4D38-AA63-8938EDD14162}"/>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1972</c:v>
                </c:pt>
                <c:pt idx="5">
                  <c:v>1934</c:v>
                </c:pt>
                <c:pt idx="8">
                  <c:v>1864</c:v>
                </c:pt>
                <c:pt idx="11">
                  <c:v>1802</c:v>
                </c:pt>
                <c:pt idx="14">
                  <c:v>1781</c:v>
                </c:pt>
              </c:numCache>
            </c:numRef>
          </c:val>
          <c:extLst>
            <c:ext xmlns:c16="http://schemas.microsoft.com/office/drawing/2014/chart" uri="{C3380CC4-5D6E-409C-BE32-E72D297353CC}">
              <c16:uniqueId val="{00000000-116F-419C-B855-816E2F2DBE5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116F-419C-B855-816E2F2DBE5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3806</c:v>
                </c:pt>
                <c:pt idx="5">
                  <c:v>3913</c:v>
                </c:pt>
                <c:pt idx="8">
                  <c:v>4109</c:v>
                </c:pt>
                <c:pt idx="11">
                  <c:v>4189</c:v>
                </c:pt>
                <c:pt idx="14">
                  <c:v>4197</c:v>
                </c:pt>
              </c:numCache>
            </c:numRef>
          </c:val>
          <c:extLst>
            <c:ext xmlns:c16="http://schemas.microsoft.com/office/drawing/2014/chart" uri="{C3380CC4-5D6E-409C-BE32-E72D297353CC}">
              <c16:uniqueId val="{00000002-116F-419C-B855-816E2F2DBE5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16F-419C-B855-816E2F2DBE5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16F-419C-B855-816E2F2DBE5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16F-419C-B855-816E2F2DBE5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568</c:v>
                </c:pt>
                <c:pt idx="3">
                  <c:v>553</c:v>
                </c:pt>
                <c:pt idx="6">
                  <c:v>547</c:v>
                </c:pt>
                <c:pt idx="9">
                  <c:v>524</c:v>
                </c:pt>
                <c:pt idx="12">
                  <c:v>520</c:v>
                </c:pt>
              </c:numCache>
            </c:numRef>
          </c:val>
          <c:extLst>
            <c:ext xmlns:c16="http://schemas.microsoft.com/office/drawing/2014/chart" uri="{C3380CC4-5D6E-409C-BE32-E72D297353CC}">
              <c16:uniqueId val="{00000006-116F-419C-B855-816E2F2DBE5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87</c:v>
                </c:pt>
                <c:pt idx="3">
                  <c:v>74</c:v>
                </c:pt>
                <c:pt idx="6">
                  <c:v>71</c:v>
                </c:pt>
                <c:pt idx="9">
                  <c:v>61</c:v>
                </c:pt>
                <c:pt idx="12">
                  <c:v>87</c:v>
                </c:pt>
              </c:numCache>
            </c:numRef>
          </c:val>
          <c:extLst>
            <c:ext xmlns:c16="http://schemas.microsoft.com/office/drawing/2014/chart" uri="{C3380CC4-5D6E-409C-BE32-E72D297353CC}">
              <c16:uniqueId val="{00000007-116F-419C-B855-816E2F2DBE5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991</c:v>
                </c:pt>
                <c:pt idx="3">
                  <c:v>961</c:v>
                </c:pt>
                <c:pt idx="6">
                  <c:v>685</c:v>
                </c:pt>
                <c:pt idx="9">
                  <c:v>826</c:v>
                </c:pt>
                <c:pt idx="12">
                  <c:v>774</c:v>
                </c:pt>
              </c:numCache>
            </c:numRef>
          </c:val>
          <c:extLst>
            <c:ext xmlns:c16="http://schemas.microsoft.com/office/drawing/2014/chart" uri="{C3380CC4-5D6E-409C-BE32-E72D297353CC}">
              <c16:uniqueId val="{00000008-116F-419C-B855-816E2F2DBE5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16F-419C-B855-816E2F2DBE5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1863</c:v>
                </c:pt>
                <c:pt idx="3">
                  <c:v>1846</c:v>
                </c:pt>
                <c:pt idx="6">
                  <c:v>1749</c:v>
                </c:pt>
                <c:pt idx="9">
                  <c:v>1685</c:v>
                </c:pt>
                <c:pt idx="12">
                  <c:v>1631</c:v>
                </c:pt>
              </c:numCache>
            </c:numRef>
          </c:val>
          <c:extLst>
            <c:ext xmlns:c16="http://schemas.microsoft.com/office/drawing/2014/chart" uri="{C3380CC4-5D6E-409C-BE32-E72D297353CC}">
              <c16:uniqueId val="{0000000A-116F-419C-B855-816E2F2DBE50}"/>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116F-419C-B855-816E2F2DBE50}"/>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1230</c:v>
                </c:pt>
                <c:pt idx="1">
                  <c:v>1252</c:v>
                </c:pt>
                <c:pt idx="2">
                  <c:v>1229</c:v>
                </c:pt>
              </c:numCache>
            </c:numRef>
          </c:val>
          <c:extLst>
            <c:ext xmlns:c16="http://schemas.microsoft.com/office/drawing/2014/chart" uri="{C3380CC4-5D6E-409C-BE32-E72D297353CC}">
              <c16:uniqueId val="{00000000-3D42-4B62-9323-882FC4088DC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170</c:v>
                </c:pt>
                <c:pt idx="1">
                  <c:v>190</c:v>
                </c:pt>
                <c:pt idx="2">
                  <c:v>202</c:v>
                </c:pt>
              </c:numCache>
            </c:numRef>
          </c:val>
          <c:extLst>
            <c:ext xmlns:c16="http://schemas.microsoft.com/office/drawing/2014/chart" uri="{C3380CC4-5D6E-409C-BE32-E72D297353CC}">
              <c16:uniqueId val="{00000001-3D42-4B62-9323-882FC4088DC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2435</c:v>
                </c:pt>
                <c:pt idx="1">
                  <c:v>2448</c:v>
                </c:pt>
                <c:pt idx="2">
                  <c:v>2484</c:v>
                </c:pt>
              </c:numCache>
            </c:numRef>
          </c:val>
          <c:extLst>
            <c:ext xmlns:c16="http://schemas.microsoft.com/office/drawing/2014/chart" uri="{C3380CC4-5D6E-409C-BE32-E72D297353CC}">
              <c16:uniqueId val="{00000002-3D42-4B62-9323-882FC4088DC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群馬県高山村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元利償還金は近年の大型投資事業に係る起債の元金償還が本格化してきた</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臨時財政対策債など償還完了した分</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減少した</a:t>
          </a:r>
          <a:r>
            <a:rPr kumimoji="1" lang="ja-JP" altLang="en-US" sz="1100">
              <a:solidFill>
                <a:sysClr val="windowText" lastClr="000000"/>
              </a:solidFill>
              <a:effectLst/>
              <a:latin typeface="+mn-lt"/>
              <a:ea typeface="+mn-ea"/>
              <a:cs typeface="+mn-cs"/>
            </a:rPr>
            <a:t>ため</a:t>
          </a:r>
          <a:r>
            <a:rPr kumimoji="1" lang="ja-JP" altLang="ja-JP" sz="1100">
              <a:solidFill>
                <a:sysClr val="windowText" lastClr="000000"/>
              </a:solidFill>
              <a:effectLst/>
              <a:latin typeface="+mn-lt"/>
              <a:ea typeface="+mn-ea"/>
              <a:cs typeface="+mn-cs"/>
            </a:rPr>
            <a:t>、実質公債費比率</a:t>
          </a:r>
          <a:r>
            <a:rPr kumimoji="1" lang="ja-JP" altLang="en-US" sz="1100">
              <a:solidFill>
                <a:sysClr val="windowText" lastClr="000000"/>
              </a:solidFill>
              <a:effectLst/>
              <a:latin typeface="+mn-lt"/>
              <a:ea typeface="+mn-ea"/>
              <a:cs typeface="+mn-cs"/>
            </a:rPr>
            <a:t>は昨年と同額となった</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今後も近年の大型投資事業に係る起債や過疎債などの元金償還額が増加し高止まりとなるが、起債に当たっては交付税措置のある地方債のみの活用を基本とし、実質公債費比率の分子の上昇抑制に努める。</a:t>
          </a:r>
          <a:endParaRPr lang="ja-JP" altLang="ja-JP" sz="1400">
            <a:solidFill>
              <a:sysClr val="windowText" lastClr="000000"/>
            </a:solidFill>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満期一括償還地方債は利用していない。</a:t>
          </a:r>
          <a:endParaRPr lang="ja-JP" altLang="ja-JP" sz="1000">
            <a:solidFill>
              <a:sysClr val="windowText" lastClr="00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群馬県高山村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将来負担額については、公営企業債等繰入見込額</a:t>
          </a:r>
          <a:r>
            <a:rPr kumimoji="1" lang="ja-JP" altLang="en-US" sz="1100">
              <a:solidFill>
                <a:sysClr val="windowText" lastClr="000000"/>
              </a:solidFill>
              <a:effectLst/>
              <a:latin typeface="+mn-lt"/>
              <a:ea typeface="+mn-ea"/>
              <a:cs typeface="+mn-cs"/>
            </a:rPr>
            <a:t>や、</a:t>
          </a:r>
          <a:r>
            <a:rPr kumimoji="1" lang="ja-JP" altLang="ja-JP" sz="1100">
              <a:solidFill>
                <a:sysClr val="windowText" lastClr="000000"/>
              </a:solidFill>
              <a:effectLst/>
              <a:latin typeface="+mn-lt"/>
              <a:ea typeface="+mn-ea"/>
              <a:cs typeface="+mn-cs"/>
            </a:rPr>
            <a:t>一般会計等の地方債残高に対する負担が減少した。</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充当可能財源等については、充当可能基金で地域社会デジタル社会推進基金や庁舎建設等基金などにより</a:t>
          </a:r>
          <a:r>
            <a:rPr kumimoji="1" lang="ja-JP" altLang="en-US" sz="1100">
              <a:solidFill>
                <a:sysClr val="windowText" lastClr="000000"/>
              </a:solidFill>
              <a:effectLst/>
              <a:latin typeface="+mn-lt"/>
              <a:ea typeface="+mn-ea"/>
              <a:cs typeface="+mn-cs"/>
            </a:rPr>
            <a:t>少し</a:t>
          </a:r>
          <a:r>
            <a:rPr kumimoji="1" lang="ja-JP" altLang="ja-JP" sz="1100">
              <a:solidFill>
                <a:sysClr val="windowText" lastClr="000000"/>
              </a:solidFill>
              <a:effectLst/>
              <a:latin typeface="+mn-lt"/>
              <a:ea typeface="+mn-ea"/>
              <a:cs typeface="+mn-cs"/>
            </a:rPr>
            <a:t>増額</a:t>
          </a:r>
          <a:r>
            <a:rPr kumimoji="1" lang="ja-JP" altLang="en-US" sz="1100">
              <a:solidFill>
                <a:sysClr val="windowText" lastClr="000000"/>
              </a:solidFill>
              <a:effectLst/>
              <a:latin typeface="+mn-lt"/>
              <a:ea typeface="+mn-ea"/>
              <a:cs typeface="+mn-cs"/>
            </a:rPr>
            <a:t>となった。</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基準財政需要額算入見込額は、消防費や教育費などで増加したが、臨時財政対策債償還費の減少や社会福祉費が減少したことにより、将来負担率の分子は</a:t>
          </a:r>
          <a:r>
            <a:rPr kumimoji="1" lang="ja-JP" altLang="en-US" sz="1100">
              <a:solidFill>
                <a:sysClr val="windowText" lastClr="000000"/>
              </a:solidFill>
              <a:effectLst/>
              <a:latin typeface="+mn-lt"/>
              <a:ea typeface="+mn-ea"/>
              <a:cs typeface="+mn-cs"/>
            </a:rPr>
            <a:t>減少した。</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今後も大型投資事業が計画されていることから、将来的な財政悪化が生じないよう健全な財政運営に努める。</a:t>
          </a:r>
          <a:endParaRPr lang="ja-JP" altLang="ja-JP" sz="14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群馬県高山村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（増減理由）</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庁舎建設に向けて庁舎建設等基金へ</a:t>
          </a:r>
          <a:r>
            <a:rPr kumimoji="1" lang="en-US" altLang="ja-JP" sz="1100">
              <a:solidFill>
                <a:sysClr val="windowText" lastClr="000000"/>
              </a:solidFill>
              <a:effectLst/>
              <a:latin typeface="+mn-lt"/>
              <a:ea typeface="+mn-ea"/>
              <a:cs typeface="+mn-cs"/>
            </a:rPr>
            <a:t>53</a:t>
          </a:r>
          <a:r>
            <a:rPr kumimoji="1" lang="ja-JP" altLang="ja-JP" sz="1100">
              <a:solidFill>
                <a:sysClr val="windowText" lastClr="000000"/>
              </a:solidFill>
              <a:effectLst/>
              <a:latin typeface="+mn-lt"/>
              <a:ea typeface="+mn-ea"/>
              <a:cs typeface="+mn-cs"/>
            </a:rPr>
            <a:t>百万円積み増し、財政調整基金を</a:t>
          </a:r>
          <a:r>
            <a:rPr kumimoji="1" lang="en-US" altLang="ja-JP" sz="1100">
              <a:solidFill>
                <a:sysClr val="windowText" lastClr="000000"/>
              </a:solidFill>
              <a:effectLst/>
              <a:latin typeface="+mn-lt"/>
              <a:ea typeface="+mn-ea"/>
              <a:cs typeface="+mn-cs"/>
            </a:rPr>
            <a:t>23</a:t>
          </a:r>
          <a:r>
            <a:rPr kumimoji="1" lang="ja-JP" altLang="ja-JP" sz="1100">
              <a:solidFill>
                <a:sysClr val="windowText" lastClr="000000"/>
              </a:solidFill>
              <a:effectLst/>
              <a:latin typeface="+mn-lt"/>
              <a:ea typeface="+mn-ea"/>
              <a:cs typeface="+mn-cs"/>
            </a:rPr>
            <a:t>百万円の</a:t>
          </a:r>
          <a:r>
            <a:rPr kumimoji="1" lang="ja-JP" altLang="en-US" sz="1100">
              <a:solidFill>
                <a:sysClr val="windowText" lastClr="000000"/>
              </a:solidFill>
              <a:effectLst/>
              <a:latin typeface="+mn-lt"/>
              <a:ea typeface="+mn-ea"/>
              <a:cs typeface="+mn-cs"/>
            </a:rPr>
            <a:t>取り崩し及び</a:t>
          </a:r>
          <a:r>
            <a:rPr kumimoji="1" lang="ja-JP" altLang="ja-JP" sz="1100">
              <a:solidFill>
                <a:sysClr val="windowText" lastClr="000000"/>
              </a:solidFill>
              <a:effectLst/>
              <a:latin typeface="+mn-lt"/>
              <a:ea typeface="+mn-ea"/>
              <a:cs typeface="+mn-cs"/>
            </a:rPr>
            <a:t>農業用水施設の管理などのため農業用水水源施設等管理基金を</a:t>
          </a:r>
          <a:r>
            <a:rPr kumimoji="1" lang="en-US" altLang="ja-JP" sz="1100">
              <a:solidFill>
                <a:sysClr val="windowText" lastClr="000000"/>
              </a:solidFill>
              <a:effectLst/>
              <a:latin typeface="+mn-lt"/>
              <a:ea typeface="+mn-ea"/>
              <a:cs typeface="+mn-cs"/>
            </a:rPr>
            <a:t>36</a:t>
          </a:r>
          <a:r>
            <a:rPr kumimoji="1" lang="ja-JP" altLang="ja-JP" sz="1100">
              <a:solidFill>
                <a:sysClr val="windowText" lastClr="000000"/>
              </a:solidFill>
              <a:effectLst/>
              <a:latin typeface="+mn-lt"/>
              <a:ea typeface="+mn-ea"/>
              <a:cs typeface="+mn-cs"/>
            </a:rPr>
            <a:t>百万円取り崩したことなどにより</a:t>
          </a:r>
          <a:r>
            <a:rPr kumimoji="1" lang="en-US" altLang="ja-JP" sz="1100">
              <a:solidFill>
                <a:sysClr val="windowText" lastClr="000000"/>
              </a:solidFill>
              <a:effectLst/>
              <a:latin typeface="+mn-lt"/>
              <a:ea typeface="+mn-ea"/>
              <a:cs typeface="+mn-cs"/>
            </a:rPr>
            <a:t>25</a:t>
          </a:r>
          <a:r>
            <a:rPr kumimoji="1" lang="ja-JP" altLang="ja-JP" sz="1100">
              <a:solidFill>
                <a:sysClr val="windowText" lastClr="000000"/>
              </a:solidFill>
              <a:effectLst/>
              <a:latin typeface="+mn-lt"/>
              <a:ea typeface="+mn-ea"/>
              <a:cs typeface="+mn-cs"/>
            </a:rPr>
            <a:t>百万円の増加となった。</a:t>
          </a:r>
          <a:endParaRPr kumimoji="1" lang="en-US" altLang="ja-JP" sz="1100">
            <a:solidFill>
              <a:sysClr val="windowText" lastClr="000000"/>
            </a:solidFill>
            <a:effectLst/>
            <a:latin typeface="+mn-lt"/>
            <a:ea typeface="+mn-ea"/>
            <a:cs typeface="+mn-cs"/>
          </a:endParaRPr>
        </a:p>
        <a:p>
          <a:pPr eaLnBrk="1" fontAlgn="auto" latinLnBrk="0" hangingPunct="1"/>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（今後の方針）</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各基金の設置目的や今後の事業のため取り崩し</a:t>
          </a:r>
          <a:r>
            <a:rPr kumimoji="1" lang="ja-JP" altLang="en-US" sz="1100">
              <a:solidFill>
                <a:sysClr val="windowText" lastClr="000000"/>
              </a:solidFill>
              <a:effectLst/>
              <a:latin typeface="+mn-lt"/>
              <a:ea typeface="+mn-ea"/>
              <a:cs typeface="+mn-cs"/>
            </a:rPr>
            <a:t>、必要に応じて基金設置の見直しを行う。</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（基金の使途）</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農業用水水源施設等管理基金：上越新幹線建設工事に関連する農業用水水源施設等の管理</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庁舎建設等基金：庁舎建設及び大規模改修に要する経費の財源に充てるため</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農業振興基金：農業の振興</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飲料水水源施設等管理基金：上越新幹線建設工事に関連する水源施設等管理及び飲料水施設の維持管理等</a:t>
          </a:r>
          <a:endParaRPr lang="ja-JP" altLang="ja-JP" sz="1400">
            <a:solidFill>
              <a:sysClr val="windowText" lastClr="000000"/>
            </a:solidFill>
            <a:effectLst/>
          </a:endParaRPr>
        </a:p>
        <a:p>
          <a:r>
            <a:rPr lang="ja-JP"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社会福祉事業基金：社会福祉の増進</a:t>
          </a:r>
          <a:endParaRPr lang="ja-JP" altLang="ja-JP" sz="1400">
            <a:solidFill>
              <a:sysClr val="windowText" lastClr="000000"/>
            </a:solidFill>
            <a:effectLst/>
          </a:endParaRPr>
        </a:p>
        <a:p>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（増減理由）</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農業用水水源施設等管理基金：農業用水水源施設等の管理のため取り崩したことにより減少</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庁舎建設等基金：積み増ししたため増加</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農業振興基金：農業振興施策の財源として取り崩したことにより減少</a:t>
          </a:r>
          <a:endParaRPr lang="ja-JP" altLang="ja-JP" sz="1400">
            <a:solidFill>
              <a:sysClr val="windowText" lastClr="000000"/>
            </a:solidFill>
            <a:effectLst/>
          </a:endParaRPr>
        </a:p>
        <a:p>
          <a:pPr eaLnBrk="1" fontAlgn="auto" latinLnBrk="0" hangingPunct="1"/>
          <a:r>
            <a:rPr lang="ja-JP"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飲料水水源施設等管理基金：増減なし</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社会福祉事業基金：保健福祉センターの防災・減災省エネルギー設備の起債の元金償還分を取り崩したことにより減少</a:t>
          </a:r>
          <a:endParaRPr lang="ja-JP" altLang="ja-JP" sz="1400">
            <a:solidFill>
              <a:sysClr val="windowText" lastClr="000000"/>
            </a:solidFill>
            <a:effectLst/>
          </a:endParaRPr>
        </a:p>
        <a:p>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（今後の方針）</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農業用水水源施設等管理基金：農業用水水源施設等の管理のため、毎年度取り崩し</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庁舎建設等基金：庁舎等建設又は耐震化工事等に向け積み増し</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農業振興基金：農業振興施策のため、毎年度取り崩し</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飲料水水源施設等管理基金：今後の配水池等の水道施設工事で取り崩し</a:t>
          </a:r>
          <a:endParaRPr lang="ja-JP" altLang="ja-JP" sz="1400">
            <a:solidFill>
              <a:sysClr val="windowText" lastClr="000000"/>
            </a:solidFill>
            <a:effectLst/>
          </a:endParaRPr>
        </a:p>
        <a:p>
          <a:r>
            <a:rPr lang="ja-JP"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社会福祉事業基金：社会福祉事業の持続的な実施に充てるため毎年度取り崩し</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（増減理由）</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観光施設やその他の公共施設の修繕</a:t>
          </a:r>
          <a:r>
            <a:rPr kumimoji="1" lang="ja-JP" altLang="en-US" sz="1100">
              <a:solidFill>
                <a:sysClr val="windowText" lastClr="000000"/>
              </a:solidFill>
              <a:effectLst/>
              <a:latin typeface="+mn-lt"/>
              <a:ea typeface="+mn-ea"/>
              <a:cs typeface="+mn-cs"/>
            </a:rPr>
            <a:t>や普通建設事業などで増額したため</a:t>
          </a:r>
          <a:r>
            <a:rPr kumimoji="1" lang="ja-JP" altLang="ja-JP" sz="1100">
              <a:solidFill>
                <a:sysClr val="windowText" lastClr="000000"/>
              </a:solidFill>
              <a:effectLst/>
              <a:latin typeface="+mn-lt"/>
              <a:ea typeface="+mn-ea"/>
              <a:cs typeface="+mn-cs"/>
            </a:rPr>
            <a:t>、財源は</a:t>
          </a:r>
          <a:r>
            <a:rPr kumimoji="1" lang="en-US" altLang="ja-JP" sz="1100">
              <a:solidFill>
                <a:sysClr val="windowText" lastClr="000000"/>
              </a:solidFill>
              <a:effectLst/>
              <a:latin typeface="+mn-lt"/>
              <a:ea typeface="+mn-ea"/>
              <a:cs typeface="+mn-cs"/>
            </a:rPr>
            <a:t>23</a:t>
          </a:r>
          <a:r>
            <a:rPr kumimoji="1" lang="ja-JP" altLang="ja-JP" sz="1100">
              <a:solidFill>
                <a:sysClr val="windowText" lastClr="000000"/>
              </a:solidFill>
              <a:effectLst/>
              <a:latin typeface="+mn-lt"/>
              <a:ea typeface="+mn-ea"/>
              <a:cs typeface="+mn-cs"/>
            </a:rPr>
            <a:t>百万円の</a:t>
          </a:r>
          <a:r>
            <a:rPr kumimoji="1" lang="ja-JP" altLang="en-US" sz="1100">
              <a:solidFill>
                <a:sysClr val="windowText" lastClr="000000"/>
              </a:solidFill>
              <a:effectLst/>
              <a:latin typeface="+mn-lt"/>
              <a:ea typeface="+mn-ea"/>
              <a:cs typeface="+mn-cs"/>
            </a:rPr>
            <a:t>減額</a:t>
          </a:r>
          <a:r>
            <a:rPr kumimoji="1" lang="ja-JP" altLang="ja-JP" sz="1100">
              <a:solidFill>
                <a:sysClr val="windowText" lastClr="000000"/>
              </a:solidFill>
              <a:effectLst/>
              <a:latin typeface="+mn-lt"/>
              <a:ea typeface="+mn-ea"/>
              <a:cs typeface="+mn-cs"/>
            </a:rPr>
            <a:t>となった。</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今後も大規模な修繕</a:t>
          </a:r>
          <a:r>
            <a:rPr kumimoji="1" lang="ja-JP" altLang="en-US" sz="1100">
              <a:solidFill>
                <a:sysClr val="windowText" lastClr="000000"/>
              </a:solidFill>
              <a:effectLst/>
              <a:latin typeface="+mn-lt"/>
              <a:ea typeface="+mn-ea"/>
              <a:cs typeface="+mn-cs"/>
            </a:rPr>
            <a:t>など</a:t>
          </a:r>
          <a:r>
            <a:rPr kumimoji="1" lang="ja-JP" altLang="ja-JP" sz="1100">
              <a:solidFill>
                <a:sysClr val="windowText" lastClr="000000"/>
              </a:solidFill>
              <a:effectLst/>
              <a:latin typeface="+mn-lt"/>
              <a:ea typeface="+mn-ea"/>
              <a:cs typeface="+mn-cs"/>
            </a:rPr>
            <a:t>が</a:t>
          </a:r>
          <a:r>
            <a:rPr kumimoji="1" lang="ja-JP" altLang="en-US" sz="1100">
              <a:solidFill>
                <a:sysClr val="windowText" lastClr="000000"/>
              </a:solidFill>
              <a:effectLst/>
              <a:latin typeface="+mn-lt"/>
              <a:ea typeface="+mn-ea"/>
              <a:cs typeface="+mn-cs"/>
            </a:rPr>
            <a:t>計画されるため</a:t>
          </a:r>
          <a:r>
            <a:rPr kumimoji="1" lang="ja-JP" altLang="ja-JP" sz="1100">
              <a:solidFill>
                <a:sysClr val="windowText" lastClr="000000"/>
              </a:solidFill>
              <a:effectLst/>
              <a:latin typeface="+mn-lt"/>
              <a:ea typeface="+mn-ea"/>
              <a:cs typeface="+mn-cs"/>
            </a:rPr>
            <a:t>減少傾向になる。</a:t>
          </a:r>
          <a:endParaRPr kumimoji="1" lang="en-US" altLang="ja-JP" sz="1100">
            <a:solidFill>
              <a:sysClr val="windowText" lastClr="000000"/>
            </a:solidFill>
            <a:effectLst/>
            <a:latin typeface="+mn-lt"/>
            <a:ea typeface="+mn-ea"/>
            <a:cs typeface="+mn-cs"/>
          </a:endParaRPr>
        </a:p>
        <a:p>
          <a:pPr eaLnBrk="1" fontAlgn="auto" latinLnBrk="0" hangingPunct="1"/>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（今後の方針）</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施設修繕の他、役場庁舎や学校施設などの建て替えや改修工事</a:t>
          </a:r>
          <a:r>
            <a:rPr kumimoji="1" lang="ja-JP" altLang="en-US" sz="1100">
              <a:solidFill>
                <a:sysClr val="windowText" lastClr="000000"/>
              </a:solidFill>
              <a:effectLst/>
              <a:latin typeface="+mn-lt"/>
              <a:ea typeface="+mn-ea"/>
              <a:cs typeface="+mn-cs"/>
            </a:rPr>
            <a:t>、インフラの修繕工事</a:t>
          </a:r>
          <a:r>
            <a:rPr kumimoji="1" lang="ja-JP" altLang="ja-JP" sz="1100">
              <a:solidFill>
                <a:sysClr val="windowText" lastClr="000000"/>
              </a:solidFill>
              <a:effectLst/>
              <a:latin typeface="+mn-lt"/>
              <a:ea typeface="+mn-ea"/>
              <a:cs typeface="+mn-cs"/>
            </a:rPr>
            <a:t>などを含め、今後も支出</a:t>
          </a:r>
          <a:r>
            <a:rPr kumimoji="1" lang="ja-JP" altLang="en-US" sz="1100">
              <a:solidFill>
                <a:sysClr val="windowText" lastClr="000000"/>
              </a:solidFill>
              <a:effectLst/>
              <a:latin typeface="+mn-lt"/>
              <a:ea typeface="+mn-ea"/>
              <a:cs typeface="+mn-cs"/>
            </a:rPr>
            <a:t>額</a:t>
          </a:r>
          <a:r>
            <a:rPr kumimoji="1" lang="ja-JP" altLang="ja-JP" sz="1100">
              <a:solidFill>
                <a:sysClr val="windowText" lastClr="000000"/>
              </a:solidFill>
              <a:effectLst/>
              <a:latin typeface="+mn-lt"/>
              <a:ea typeface="+mn-ea"/>
              <a:cs typeface="+mn-cs"/>
            </a:rPr>
            <a:t>が大きい事業が計画されているため減少していく見込みであるが、災害や緊急の財政需要に備えるため</a:t>
          </a:r>
          <a:r>
            <a:rPr kumimoji="1" lang="ja-JP" altLang="en-US" sz="1100">
              <a:solidFill>
                <a:sysClr val="windowText" lastClr="000000"/>
              </a:solidFill>
              <a:effectLst/>
              <a:latin typeface="+mn-lt"/>
              <a:ea typeface="+mn-ea"/>
              <a:cs typeface="+mn-cs"/>
            </a:rPr>
            <a:t>には、最低でも</a:t>
          </a:r>
          <a:r>
            <a:rPr kumimoji="1" lang="ja-JP" altLang="ja-JP" sz="1100">
              <a:solidFill>
                <a:sysClr val="windowText" lastClr="000000"/>
              </a:solidFill>
              <a:effectLst/>
              <a:latin typeface="+mn-lt"/>
              <a:ea typeface="+mn-ea"/>
              <a:cs typeface="+mn-cs"/>
            </a:rPr>
            <a:t>標準財政規模の</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程度を確保する</a:t>
          </a:r>
          <a:r>
            <a:rPr kumimoji="1" lang="ja-JP" altLang="en-US" sz="1100">
              <a:solidFill>
                <a:sysClr val="windowText" lastClr="000000"/>
              </a:solidFill>
              <a:effectLst/>
              <a:latin typeface="+mn-lt"/>
              <a:ea typeface="+mn-ea"/>
              <a:cs typeface="+mn-cs"/>
            </a:rPr>
            <a:t>必要がある</a:t>
          </a:r>
          <a:r>
            <a:rPr kumimoji="1" lang="ja-JP" altLang="ja-JP" sz="1100">
              <a:solidFill>
                <a:sysClr val="windowText" lastClr="000000"/>
              </a:solidFill>
              <a:effectLst/>
              <a:latin typeface="+mn-lt"/>
              <a:ea typeface="+mn-ea"/>
              <a:cs typeface="+mn-cs"/>
            </a:rPr>
            <a:t>。</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（増減理由）</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取崩しはなく、将来負担分について計画的な積立を実施した。</a:t>
          </a:r>
          <a:endParaRPr lang="ja-JP" altLang="ja-JP" sz="1400">
            <a:solidFill>
              <a:sysClr val="windowText" lastClr="000000"/>
            </a:solidFill>
            <a:effectLst/>
          </a:endParaRPr>
        </a:p>
        <a:p>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（今後の方針）</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今後、必要に応じて償還のため取り崩していく。</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群馬県高山村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3,260
3,167
64.18
3,539,444
3,292,405
173,091
2,108,781
1,630,675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ysClr val="windowText" lastClr="000000"/>
              </a:solidFill>
              <a:effectLst/>
              <a:latin typeface="+mn-lt"/>
              <a:ea typeface="+mn-ea"/>
              <a:cs typeface="+mn-cs"/>
            </a:rPr>
            <a:t>　前年度に比べ</a:t>
          </a:r>
          <a:r>
            <a:rPr kumimoji="1" lang="en-US" altLang="ja-JP" sz="1100" b="0" i="0" baseline="0">
              <a:solidFill>
                <a:sysClr val="windowText" lastClr="000000"/>
              </a:solidFill>
              <a:effectLst/>
              <a:latin typeface="+mn-lt"/>
              <a:ea typeface="+mn-ea"/>
              <a:cs typeface="+mn-cs"/>
            </a:rPr>
            <a:t>0.01</a:t>
          </a:r>
          <a:r>
            <a:rPr kumimoji="1" lang="ja-JP" altLang="ja-JP" sz="1100" b="0" i="0" baseline="0">
              <a:solidFill>
                <a:sysClr val="windowText" lastClr="000000"/>
              </a:solidFill>
              <a:effectLst/>
              <a:latin typeface="+mn-lt"/>
              <a:ea typeface="+mn-ea"/>
              <a:cs typeface="+mn-cs"/>
            </a:rPr>
            <a:t>ポイントの減少となった。これは、村民税</a:t>
          </a:r>
          <a:r>
            <a:rPr kumimoji="1" lang="ja-JP" altLang="en-US" sz="1100" b="0" i="0" baseline="0">
              <a:solidFill>
                <a:sysClr val="windowText" lastClr="000000"/>
              </a:solidFill>
              <a:effectLst/>
              <a:latin typeface="+mn-lt"/>
              <a:ea typeface="+mn-ea"/>
              <a:cs typeface="+mn-cs"/>
            </a:rPr>
            <a:t>が全体的に減少していることや</a:t>
          </a:r>
          <a:r>
            <a:rPr kumimoji="1" lang="ja-JP" altLang="ja-JP" sz="1100" b="0" i="0" baseline="0">
              <a:solidFill>
                <a:sysClr val="windowText" lastClr="000000"/>
              </a:solidFill>
              <a:effectLst/>
              <a:latin typeface="+mn-lt"/>
              <a:ea typeface="+mn-ea"/>
              <a:cs typeface="+mn-cs"/>
            </a:rPr>
            <a:t>固定資産税（償却資産）</a:t>
          </a:r>
          <a:r>
            <a:rPr kumimoji="1" lang="ja-JP" altLang="en-US" sz="1100" b="0" i="0" baseline="0">
              <a:solidFill>
                <a:sysClr val="windowText" lastClr="000000"/>
              </a:solidFill>
              <a:effectLst/>
              <a:latin typeface="+mn-lt"/>
              <a:ea typeface="+mn-ea"/>
              <a:cs typeface="+mn-cs"/>
            </a:rPr>
            <a:t>が</a:t>
          </a:r>
          <a:r>
            <a:rPr kumimoji="1" lang="ja-JP" altLang="ja-JP" sz="1100" b="0" i="0" baseline="0">
              <a:solidFill>
                <a:sysClr val="windowText" lastClr="000000"/>
              </a:solidFill>
              <a:effectLst/>
              <a:latin typeface="+mn-lt"/>
              <a:ea typeface="+mn-ea"/>
              <a:cs typeface="+mn-cs"/>
            </a:rPr>
            <a:t>減少</a:t>
          </a:r>
          <a:r>
            <a:rPr kumimoji="1" lang="ja-JP" altLang="en-US" sz="1100" b="0" i="0" baseline="0">
              <a:solidFill>
                <a:sysClr val="windowText" lastClr="000000"/>
              </a:solidFill>
              <a:effectLst/>
              <a:latin typeface="+mn-lt"/>
              <a:ea typeface="+mn-ea"/>
              <a:cs typeface="+mn-cs"/>
            </a:rPr>
            <a:t>したこと</a:t>
          </a:r>
          <a:r>
            <a:rPr kumimoji="1" lang="ja-JP" altLang="ja-JP" sz="1100" b="0" i="0" baseline="0">
              <a:solidFill>
                <a:sysClr val="windowText" lastClr="000000"/>
              </a:solidFill>
              <a:effectLst/>
              <a:latin typeface="+mn-lt"/>
              <a:ea typeface="+mn-ea"/>
              <a:cs typeface="+mn-cs"/>
            </a:rPr>
            <a:t>、消防費や少子高齢化対応に要する経費などの財政需要が増加したためである。類似団体平均との比較では</a:t>
          </a:r>
          <a:r>
            <a:rPr kumimoji="1" lang="en-US" altLang="ja-JP" sz="1100" b="0" i="0" baseline="0">
              <a:solidFill>
                <a:sysClr val="windowText" lastClr="000000"/>
              </a:solidFill>
              <a:effectLst/>
              <a:latin typeface="+mn-lt"/>
              <a:ea typeface="+mn-ea"/>
              <a:cs typeface="+mn-cs"/>
            </a:rPr>
            <a:t>0.07</a:t>
          </a:r>
          <a:r>
            <a:rPr kumimoji="1" lang="ja-JP" altLang="ja-JP" sz="1100" b="0" i="0" baseline="0">
              <a:solidFill>
                <a:sysClr val="windowText" lastClr="000000"/>
              </a:solidFill>
              <a:effectLst/>
              <a:latin typeface="+mn-lt"/>
              <a:ea typeface="+mn-ea"/>
              <a:cs typeface="+mn-cs"/>
            </a:rPr>
            <a:t>ポイント上回っているが依然として低い水準であり、固定資産税（償却資産）については、今後も減少が見込まれることから、徹底した事業の見直しや事業の長期的計画による歳出削減・平準化などに取り組み、財政基盤の強化に努める。</a:t>
          </a:r>
          <a:endParaRPr lang="ja-JP" altLang="ja-JP" sz="1400">
            <a:solidFill>
              <a:sysClr val="windowText" lastClr="000000"/>
            </a:solidFill>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44</xdr:row>
      <xdr:rowOff>165100</xdr:rowOff>
    </xdr:from>
    <xdr:to>
      <xdr:col>27</xdr:col>
      <xdr:colOff>184150</xdr:colOff>
      <xdr:row>44</xdr:row>
      <xdr:rowOff>165100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0" name="財政力グラフ枠">
          <a:extLst>
            <a:ext uri="{FF2B5EF4-FFF2-40B4-BE49-F238E27FC236}">
              <a16:creationId xmlns:a16="http://schemas.microsoft.com/office/drawing/2014/main" id="{00000000-0008-0000-0300-00003C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2032</xdr:rowOff>
    </xdr:from>
    <xdr:to>
      <xdr:col>23</xdr:col>
      <xdr:colOff>133350</xdr:colOff>
      <xdr:row>44</xdr:row>
      <xdr:rowOff>107188</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flipV="1">
          <a:off x="4953000" y="6174232"/>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79265</xdr:rowOff>
    </xdr:from>
    <xdr:ext cx="762000" cy="259045"/>
    <xdr:sp macro="" textlink="">
      <xdr:nvSpPr>
        <xdr:cNvPr id="62" name="財政力最小値テキスト">
          <a:extLst>
            <a:ext uri="{FF2B5EF4-FFF2-40B4-BE49-F238E27FC236}">
              <a16:creationId xmlns:a16="http://schemas.microsoft.com/office/drawing/2014/main" id="{00000000-0008-0000-0300-00003E000000}"/>
            </a:ext>
          </a:extLst>
        </xdr:cNvPr>
        <xdr:cNvSpPr txBox="1"/>
      </xdr:nvSpPr>
      <xdr:spPr>
        <a:xfrm>
          <a:off x="5041900" y="762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107188</xdr:rowOff>
    </xdr:from>
    <xdr:to>
      <xdr:col>24</xdr:col>
      <xdr:colOff>12700</xdr:colOff>
      <xdr:row>44</xdr:row>
      <xdr:rowOff>107188</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4864100" y="765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88409</xdr:rowOff>
    </xdr:from>
    <xdr:ext cx="762000" cy="259045"/>
    <xdr:sp macro="" textlink="">
      <xdr:nvSpPr>
        <xdr:cNvPr id="64" name="財政力最大値テキスト">
          <a:extLst>
            <a:ext uri="{FF2B5EF4-FFF2-40B4-BE49-F238E27FC236}">
              <a16:creationId xmlns:a16="http://schemas.microsoft.com/office/drawing/2014/main" id="{00000000-0008-0000-0300-000040000000}"/>
            </a:ext>
          </a:extLst>
        </xdr:cNvPr>
        <xdr:cNvSpPr txBox="1"/>
      </xdr:nvSpPr>
      <xdr:spPr>
        <a:xfrm>
          <a:off x="5041900" y="5917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2032</xdr:rowOff>
    </xdr:from>
    <xdr:to>
      <xdr:col>24</xdr:col>
      <xdr:colOff>12700</xdr:colOff>
      <xdr:row>36</xdr:row>
      <xdr:rowOff>2032</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617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56642</xdr:rowOff>
    </xdr:from>
    <xdr:to>
      <xdr:col>23</xdr:col>
      <xdr:colOff>133350</xdr:colOff>
      <xdr:row>43</xdr:row>
      <xdr:rowOff>66294</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114800" y="7428992"/>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55135</xdr:rowOff>
    </xdr:from>
    <xdr:ext cx="762000" cy="259045"/>
    <xdr:sp macro="" textlink="">
      <xdr:nvSpPr>
        <xdr:cNvPr id="67" name="財政力平均値テキスト">
          <a:extLst>
            <a:ext uri="{FF2B5EF4-FFF2-40B4-BE49-F238E27FC236}">
              <a16:creationId xmlns:a16="http://schemas.microsoft.com/office/drawing/2014/main" id="{00000000-0008-0000-0300-000043000000}"/>
            </a:ext>
          </a:extLst>
        </xdr:cNvPr>
        <xdr:cNvSpPr txBox="1"/>
      </xdr:nvSpPr>
      <xdr:spPr>
        <a:xfrm>
          <a:off x="5041900" y="7427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83058</xdr:rowOff>
    </xdr:from>
    <xdr:to>
      <xdr:col>23</xdr:col>
      <xdr:colOff>184150</xdr:colOff>
      <xdr:row>44</xdr:row>
      <xdr:rowOff>13208</xdr:rowOff>
    </xdr:to>
    <xdr:sp macro="" textlink="">
      <xdr:nvSpPr>
        <xdr:cNvPr id="68" name="フローチャート: 判断 67">
          <a:extLst>
            <a:ext uri="{FF2B5EF4-FFF2-40B4-BE49-F238E27FC236}">
              <a16:creationId xmlns:a16="http://schemas.microsoft.com/office/drawing/2014/main" id="{00000000-0008-0000-0300-000044000000}"/>
            </a:ext>
          </a:extLst>
        </xdr:cNvPr>
        <xdr:cNvSpPr/>
      </xdr:nvSpPr>
      <xdr:spPr>
        <a:xfrm>
          <a:off x="4902200" y="745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37338</xdr:rowOff>
    </xdr:from>
    <xdr:to>
      <xdr:col>19</xdr:col>
      <xdr:colOff>133350</xdr:colOff>
      <xdr:row>43</xdr:row>
      <xdr:rowOff>56642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3225800" y="7409688"/>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102362</xdr:rowOff>
    </xdr:from>
    <xdr:to>
      <xdr:col>19</xdr:col>
      <xdr:colOff>184150</xdr:colOff>
      <xdr:row>44</xdr:row>
      <xdr:rowOff>32512</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064000" y="747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17289</xdr:rowOff>
    </xdr:from>
    <xdr:ext cx="736600" cy="259045"/>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3733800" y="7561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18034</xdr:rowOff>
    </xdr:from>
    <xdr:to>
      <xdr:col>15</xdr:col>
      <xdr:colOff>82550</xdr:colOff>
      <xdr:row>43</xdr:row>
      <xdr:rowOff>37338</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2336800" y="739038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73406</xdr:rowOff>
    </xdr:from>
    <xdr:to>
      <xdr:col>15</xdr:col>
      <xdr:colOff>133350</xdr:colOff>
      <xdr:row>44</xdr:row>
      <xdr:rowOff>3556</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3175000" y="744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159783</xdr:rowOff>
    </xdr:from>
    <xdr:ext cx="7620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2844800" y="753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160528</xdr:rowOff>
    </xdr:from>
    <xdr:to>
      <xdr:col>11</xdr:col>
      <xdr:colOff>31750</xdr:colOff>
      <xdr:row>43</xdr:row>
      <xdr:rowOff>18034</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1447800" y="736142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63754</xdr:rowOff>
    </xdr:from>
    <xdr:to>
      <xdr:col>11</xdr:col>
      <xdr:colOff>82550</xdr:colOff>
      <xdr:row>43</xdr:row>
      <xdr:rowOff>165354</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2286000" y="743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150131</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1955800" y="752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5842</xdr:rowOff>
    </xdr:from>
    <xdr:to>
      <xdr:col>7</xdr:col>
      <xdr:colOff>31750</xdr:colOff>
      <xdr:row>43</xdr:row>
      <xdr:rowOff>107442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1397000" y="7378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92219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066800" y="7464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15494</xdr:rowOff>
    </xdr:from>
    <xdr:to>
      <xdr:col>23</xdr:col>
      <xdr:colOff>184150</xdr:colOff>
      <xdr:row>43</xdr:row>
      <xdr:rowOff>117094</xdr:rowOff>
    </xdr:to>
    <xdr:sp macro="" textlink="">
      <xdr:nvSpPr>
        <xdr:cNvPr id="85" name="楕円 84">
          <a:extLst>
            <a:ext uri="{FF2B5EF4-FFF2-40B4-BE49-F238E27FC236}">
              <a16:creationId xmlns:a16="http://schemas.microsoft.com/office/drawing/2014/main" id="{00000000-0008-0000-0300-000055000000}"/>
            </a:ext>
          </a:extLst>
        </xdr:cNvPr>
        <xdr:cNvSpPr/>
      </xdr:nvSpPr>
      <xdr:spPr>
        <a:xfrm>
          <a:off x="4902200" y="738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32021</xdr:rowOff>
    </xdr:from>
    <xdr:ext cx="762000" cy="259045"/>
    <xdr:sp macro="" textlink="">
      <xdr:nvSpPr>
        <xdr:cNvPr id="86" name="財政力該当値テキスト">
          <a:extLst>
            <a:ext uri="{FF2B5EF4-FFF2-40B4-BE49-F238E27FC236}">
              <a16:creationId xmlns:a16="http://schemas.microsoft.com/office/drawing/2014/main" id="{00000000-0008-0000-0300-000056000000}"/>
            </a:ext>
          </a:extLst>
        </xdr:cNvPr>
        <xdr:cNvSpPr txBox="1"/>
      </xdr:nvSpPr>
      <xdr:spPr>
        <a:xfrm>
          <a:off x="5041900" y="723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5842</xdr:rowOff>
    </xdr:from>
    <xdr:to>
      <xdr:col>19</xdr:col>
      <xdr:colOff>184150</xdr:colOff>
      <xdr:row>43</xdr:row>
      <xdr:rowOff>107442</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064000" y="737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117619</xdr:rowOff>
    </xdr:from>
    <xdr:ext cx="7366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733800" y="7147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157988</xdr:rowOff>
    </xdr:from>
    <xdr:to>
      <xdr:col>15</xdr:col>
      <xdr:colOff>133350</xdr:colOff>
      <xdr:row>43</xdr:row>
      <xdr:rowOff>88138</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3175000" y="735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98315</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2844800" y="712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138684</xdr:rowOff>
    </xdr:from>
    <xdr:to>
      <xdr:col>11</xdr:col>
      <xdr:colOff>82550</xdr:colOff>
      <xdr:row>43</xdr:row>
      <xdr:rowOff>68834</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2286000" y="733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79011</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955800" y="7108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109728</xdr:rowOff>
    </xdr:from>
    <xdr:to>
      <xdr:col>7</xdr:col>
      <xdr:colOff>31750</xdr:colOff>
      <xdr:row>43</xdr:row>
      <xdr:rowOff>39878</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1397000" y="731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50055</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066800" y="7079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rgbClr val="FF0000"/>
              </a:solidFill>
              <a:effectLst/>
              <a:latin typeface="+mn-lt"/>
              <a:ea typeface="+mn-ea"/>
              <a:cs typeface="+mn-cs"/>
            </a:rPr>
            <a:t>　</a:t>
          </a:r>
          <a:r>
            <a:rPr kumimoji="1" lang="ja-JP" altLang="ja-JP" sz="1100" b="0" i="0" baseline="0">
              <a:solidFill>
                <a:sysClr val="windowText" lastClr="000000"/>
              </a:solidFill>
              <a:effectLst/>
              <a:latin typeface="+mn-lt"/>
              <a:ea typeface="+mn-ea"/>
              <a:cs typeface="+mn-cs"/>
            </a:rPr>
            <a:t>前年度に比べ</a:t>
          </a:r>
          <a:r>
            <a:rPr kumimoji="1" lang="en-US" altLang="ja-JP" sz="1100" b="0" i="0" baseline="0">
              <a:solidFill>
                <a:sysClr val="windowText" lastClr="000000"/>
              </a:solidFill>
              <a:effectLst/>
              <a:latin typeface="+mn-lt"/>
              <a:ea typeface="+mn-ea"/>
              <a:cs typeface="+mn-cs"/>
            </a:rPr>
            <a:t>4.6</a:t>
          </a:r>
          <a:r>
            <a:rPr kumimoji="1" lang="ja-JP" altLang="ja-JP" sz="1100" b="0" i="0" baseline="0">
              <a:solidFill>
                <a:sysClr val="windowText" lastClr="000000"/>
              </a:solidFill>
              <a:effectLst/>
              <a:latin typeface="+mn-lt"/>
              <a:ea typeface="+mn-ea"/>
              <a:cs typeface="+mn-cs"/>
            </a:rPr>
            <a:t>ポイントの</a:t>
          </a:r>
          <a:r>
            <a:rPr kumimoji="1" lang="ja-JP" altLang="en-US" sz="1100" b="0" i="0" baseline="0">
              <a:solidFill>
                <a:sysClr val="windowText" lastClr="000000"/>
              </a:solidFill>
              <a:effectLst/>
              <a:latin typeface="+mn-lt"/>
              <a:ea typeface="+mn-ea"/>
              <a:cs typeface="+mn-cs"/>
            </a:rPr>
            <a:t>増加</a:t>
          </a:r>
          <a:r>
            <a:rPr kumimoji="1" lang="ja-JP" altLang="ja-JP" sz="1100" b="0" i="0" baseline="0">
              <a:solidFill>
                <a:sysClr val="windowText" lastClr="000000"/>
              </a:solidFill>
              <a:effectLst/>
              <a:latin typeface="+mn-lt"/>
              <a:ea typeface="+mn-ea"/>
              <a:cs typeface="+mn-cs"/>
            </a:rPr>
            <a:t>となった。これは</a:t>
          </a:r>
          <a:r>
            <a:rPr kumimoji="1" lang="ja-JP" altLang="en-US" sz="1100" b="0" i="0" baseline="0">
              <a:solidFill>
                <a:sysClr val="windowText" lastClr="000000"/>
              </a:solidFill>
              <a:effectLst/>
              <a:latin typeface="+mn-lt"/>
              <a:ea typeface="+mn-ea"/>
              <a:cs typeface="+mn-cs"/>
            </a:rPr>
            <a:t>物価高騰による人件費や委託料の増額が大きな要因となっている。</a:t>
          </a:r>
          <a:r>
            <a:rPr kumimoji="1" lang="ja-JP" altLang="ja-JP" sz="1100" b="0" i="0" baseline="0">
              <a:solidFill>
                <a:sysClr val="windowText" lastClr="000000"/>
              </a:solidFill>
              <a:effectLst/>
              <a:latin typeface="+mn-lt"/>
              <a:ea typeface="+mn-ea"/>
              <a:cs typeface="+mn-cs"/>
            </a:rPr>
            <a:t>公債費で</a:t>
          </a:r>
          <a:r>
            <a:rPr kumimoji="1" lang="ja-JP" altLang="en-US" sz="1100" b="0" i="0" baseline="0">
              <a:solidFill>
                <a:sysClr val="windowText" lastClr="000000"/>
              </a:solidFill>
              <a:effectLst/>
              <a:latin typeface="+mn-lt"/>
              <a:ea typeface="+mn-ea"/>
              <a:cs typeface="+mn-cs"/>
            </a:rPr>
            <a:t>は今後の</a:t>
          </a:r>
          <a:r>
            <a:rPr kumimoji="1" lang="ja-JP" altLang="ja-JP" sz="1100" b="0" i="0" baseline="0">
              <a:solidFill>
                <a:sysClr val="windowText" lastClr="000000"/>
              </a:solidFill>
              <a:effectLst/>
              <a:latin typeface="+mn-lt"/>
              <a:ea typeface="+mn-ea"/>
              <a:cs typeface="+mn-cs"/>
            </a:rPr>
            <a:t>大型投資事業に係る起債の元金償還が</a:t>
          </a:r>
          <a:r>
            <a:rPr kumimoji="1" lang="ja-JP" altLang="en-US" sz="1100" b="0" i="0" baseline="0">
              <a:solidFill>
                <a:sysClr val="windowText" lastClr="000000"/>
              </a:solidFill>
              <a:effectLst/>
              <a:latin typeface="+mn-lt"/>
              <a:ea typeface="+mn-ea"/>
              <a:cs typeface="+mn-cs"/>
            </a:rPr>
            <a:t>始まるが、</a:t>
          </a:r>
          <a:r>
            <a:rPr kumimoji="1" lang="ja-JP" altLang="ja-JP" sz="1100" b="0" i="0" baseline="0">
              <a:solidFill>
                <a:sysClr val="windowText" lastClr="000000"/>
              </a:solidFill>
              <a:effectLst/>
              <a:latin typeface="+mn-lt"/>
              <a:ea typeface="+mn-ea"/>
              <a:cs typeface="+mn-cs"/>
            </a:rPr>
            <a:t>臨時財政対策債などの償還完了により全体的には減少した。</a:t>
          </a:r>
          <a:r>
            <a:rPr kumimoji="1" lang="ja-JP" altLang="en-US" sz="1100" b="0" i="0" baseline="0">
              <a:solidFill>
                <a:sysClr val="windowText" lastClr="000000"/>
              </a:solidFill>
              <a:effectLst/>
              <a:latin typeface="+mn-lt"/>
              <a:ea typeface="+mn-ea"/>
              <a:cs typeface="+mn-cs"/>
            </a:rPr>
            <a:t>また地方税は全体的に減額となったが、普通交付税などにおいて増額となった。最終的には財政調整基金の取り崩しが発生した。</a:t>
          </a:r>
          <a:endParaRPr lang="ja-JP" altLang="ja-JP" sz="1400">
            <a:solidFill>
              <a:sysClr val="windowText" lastClr="000000"/>
            </a:solidFill>
            <a:effectLst/>
          </a:endParaRPr>
        </a:p>
        <a:p>
          <a:pPr eaLnBrk="1" fontAlgn="auto" latinLnBrk="0" hangingPunct="1"/>
          <a:r>
            <a:rPr kumimoji="1" lang="ja-JP" altLang="ja-JP" sz="1100" b="0" i="0" baseline="0">
              <a:solidFill>
                <a:sysClr val="windowText" lastClr="000000"/>
              </a:solidFill>
              <a:effectLst/>
              <a:latin typeface="+mn-lt"/>
              <a:ea typeface="+mn-ea"/>
              <a:cs typeface="+mn-cs"/>
            </a:rPr>
            <a:t>　類似団体平均よりは上回っている</a:t>
          </a:r>
          <a:r>
            <a:rPr kumimoji="1" lang="ja-JP" altLang="en-US" sz="1100" b="0" i="0" baseline="0">
              <a:solidFill>
                <a:sysClr val="windowText" lastClr="000000"/>
              </a:solidFill>
              <a:effectLst/>
              <a:latin typeface="+mn-lt"/>
              <a:ea typeface="+mn-ea"/>
              <a:cs typeface="+mn-cs"/>
            </a:rPr>
            <a:t>状態が続いているため</a:t>
          </a:r>
          <a:r>
            <a:rPr kumimoji="1" lang="ja-JP" altLang="ja-JP" sz="1100" b="0" i="0" baseline="0">
              <a:solidFill>
                <a:sysClr val="windowText" lastClr="000000"/>
              </a:solidFill>
              <a:effectLst/>
              <a:latin typeface="+mn-lt"/>
              <a:ea typeface="+mn-ea"/>
              <a:cs typeface="+mn-cs"/>
            </a:rPr>
            <a:t>、今後も村税等の収納対策の強化や事業の見直しなど経常経費の削減に努める必要がある。</a:t>
          </a:r>
          <a:endParaRPr lang="ja-JP" altLang="ja-JP" sz="1400">
            <a:solidFill>
              <a:sysClr val="windowText" lastClr="000000"/>
            </a:solidFill>
            <a:effectLst/>
          </a:endParaRPr>
        </a:p>
      </xdr:txBody>
    </xdr:sp>
    <xdr:clientData/>
  </xdr:twoCellAnchor>
  <xdr:oneCellAnchor>
    <xdr:from>
      <xdr:col>3</xdr:col>
      <xdr:colOff>95250</xdr:colOff>
      <xdr:row>54</xdr:row>
      <xdr:rowOff>139700</xdr:rowOff>
    </xdr:from>
    <xdr:ext cx="298543" cy="225703"/>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09" name="直線コネクタ 108">
          <a:extLst>
            <a:ext uri="{FF2B5EF4-FFF2-40B4-BE49-F238E27FC236}">
              <a16:creationId xmlns:a16="http://schemas.microsoft.com/office/drawing/2014/main" id="{00000000-0008-0000-0300-00006D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132504</xdr:rowOff>
    </xdr:from>
    <xdr:to>
      <xdr:col>23</xdr:col>
      <xdr:colOff>133350</xdr:colOff>
      <xdr:row>66</xdr:row>
      <xdr:rowOff>62442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248054"/>
          <a:ext cx="0" cy="11300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34519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35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62442</xdr:rowOff>
    </xdr:from>
    <xdr:to>
      <xdr:col>24</xdr:col>
      <xdr:colOff>12700</xdr:colOff>
      <xdr:row>66</xdr:row>
      <xdr:rowOff>62442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37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47431</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99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132504</xdr:rowOff>
    </xdr:from>
    <xdr:to>
      <xdr:col>24</xdr:col>
      <xdr:colOff>12700</xdr:colOff>
      <xdr:row>59</xdr:row>
      <xdr:rowOff>132504</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24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138430</xdr:rowOff>
    </xdr:from>
    <xdr:to>
      <xdr:col>23</xdr:col>
      <xdr:colOff>133350</xdr:colOff>
      <xdr:row>64</xdr:row>
      <xdr:rowOff>59479</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114800" y="10939780"/>
          <a:ext cx="838200" cy="9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86059</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71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69532</xdr:rowOff>
    </xdr:from>
    <xdr:to>
      <xdr:col>23</xdr:col>
      <xdr:colOff>184150</xdr:colOff>
      <xdr:row>63</xdr:row>
      <xdr:rowOff>171132</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138430</xdr:rowOff>
    </xdr:from>
    <xdr:to>
      <xdr:col>19</xdr:col>
      <xdr:colOff>133350</xdr:colOff>
      <xdr:row>63</xdr:row>
      <xdr:rowOff>152506</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3225800" y="10939780"/>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51435</xdr:rowOff>
    </xdr:from>
    <xdr:to>
      <xdr:col>19</xdr:col>
      <xdr:colOff>184150</xdr:colOff>
      <xdr:row>63</xdr:row>
      <xdr:rowOff>153035</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163212</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621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159068</xdr:rowOff>
    </xdr:from>
    <xdr:to>
      <xdr:col>15</xdr:col>
      <xdr:colOff>82550</xdr:colOff>
      <xdr:row>63</xdr:row>
      <xdr:rowOff>152506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788968"/>
          <a:ext cx="889000" cy="164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1164</xdr:rowOff>
    </xdr:from>
    <xdr:to>
      <xdr:col>15</xdr:col>
      <xdr:colOff>133350</xdr:colOff>
      <xdr:row>63</xdr:row>
      <xdr:rowOff>102764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02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112941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571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159068</xdr:rowOff>
    </xdr:from>
    <xdr:to>
      <xdr:col>11</xdr:col>
      <xdr:colOff>31750</xdr:colOff>
      <xdr:row>63</xdr:row>
      <xdr:rowOff>140441</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788968"/>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108268</xdr:rowOff>
    </xdr:from>
    <xdr:to>
      <xdr:col>11</xdr:col>
      <xdr:colOff>82550</xdr:colOff>
      <xdr:row>63</xdr:row>
      <xdr:rowOff>38418</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48595</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9207</xdr:rowOff>
    </xdr:from>
    <xdr:to>
      <xdr:col>7</xdr:col>
      <xdr:colOff>31750</xdr:colOff>
      <xdr:row>63</xdr:row>
      <xdr:rowOff>110807</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120984</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57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8679</xdr:rowOff>
    </xdr:from>
    <xdr:to>
      <xdr:col>23</xdr:col>
      <xdr:colOff>184150</xdr:colOff>
      <xdr:row>64</xdr:row>
      <xdr:rowOff>110279</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0981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152206</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0953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87630</xdr:rowOff>
    </xdr:from>
    <xdr:to>
      <xdr:col>19</xdr:col>
      <xdr:colOff>184150</xdr:colOff>
      <xdr:row>64</xdr:row>
      <xdr:rowOff>17780</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2557</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097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101706</xdr:rowOff>
    </xdr:from>
    <xdr:to>
      <xdr:col>15</xdr:col>
      <xdr:colOff>133350</xdr:colOff>
      <xdr:row>64</xdr:row>
      <xdr:rowOff>31856</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903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16633</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098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108268</xdr:rowOff>
    </xdr:from>
    <xdr:to>
      <xdr:col>11</xdr:col>
      <xdr:colOff>82550</xdr:colOff>
      <xdr:row>63</xdr:row>
      <xdr:rowOff>38418</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73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23195</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82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89641</xdr:rowOff>
    </xdr:from>
    <xdr:to>
      <xdr:col>7</xdr:col>
      <xdr:colOff>31750</xdr:colOff>
      <xdr:row>64</xdr:row>
      <xdr:rowOff>19791</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890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4568</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0977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[398,616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ysClr val="windowText" lastClr="000000"/>
              </a:solidFill>
              <a:effectLst/>
              <a:latin typeface="+mn-ea"/>
              <a:ea typeface="+mn-ea"/>
              <a:cs typeface="+mn-cs"/>
            </a:rPr>
            <a:t>　</a:t>
          </a:r>
          <a:r>
            <a:rPr kumimoji="1" lang="ja-JP" altLang="ja-JP" sz="1050" b="0" i="0" baseline="0">
              <a:solidFill>
                <a:sysClr val="windowText" lastClr="000000"/>
              </a:solidFill>
              <a:effectLst/>
              <a:latin typeface="+mn-ea"/>
              <a:ea typeface="+mn-ea"/>
              <a:cs typeface="+mn-cs"/>
            </a:rPr>
            <a:t>前年度に比べ</a:t>
          </a:r>
          <a:r>
            <a:rPr kumimoji="1" lang="en-US" altLang="ja-JP" sz="1050" b="0" i="0" baseline="0">
              <a:solidFill>
                <a:sysClr val="windowText" lastClr="000000"/>
              </a:solidFill>
              <a:effectLst/>
              <a:latin typeface="+mn-ea"/>
              <a:ea typeface="+mn-ea"/>
              <a:cs typeface="+mn-cs"/>
            </a:rPr>
            <a:t>23,222</a:t>
          </a:r>
          <a:r>
            <a:rPr kumimoji="1" lang="ja-JP" altLang="ja-JP" sz="1050" b="0" i="0" baseline="0">
              <a:solidFill>
                <a:sysClr val="windowText" lastClr="000000"/>
              </a:solidFill>
              <a:effectLst/>
              <a:latin typeface="+mn-ea"/>
              <a:ea typeface="+mn-ea"/>
              <a:cs typeface="+mn-cs"/>
            </a:rPr>
            <a:t>円の増加となった。</a:t>
          </a:r>
          <a:r>
            <a:rPr kumimoji="1" lang="ja-JP" altLang="en-US" sz="1050" b="0" i="0" baseline="0">
              <a:solidFill>
                <a:sysClr val="windowText" lastClr="000000"/>
              </a:solidFill>
              <a:effectLst/>
              <a:latin typeface="+mn-ea"/>
              <a:ea typeface="+mn-ea"/>
              <a:cs typeface="+mn-cs"/>
            </a:rPr>
            <a:t>人件費では人員数の大幅な増減はなかったが、物価高騰による増額となった。また</a:t>
          </a:r>
          <a:r>
            <a:rPr kumimoji="1" lang="ja-JP" altLang="ja-JP" sz="1050" b="0" i="0" baseline="0">
              <a:solidFill>
                <a:sysClr val="windowText" lastClr="000000"/>
              </a:solidFill>
              <a:effectLst/>
              <a:latin typeface="+mn-ea"/>
              <a:ea typeface="+mn-ea"/>
              <a:cs typeface="+mn-cs"/>
            </a:rPr>
            <a:t>物件費において</a:t>
          </a:r>
          <a:r>
            <a:rPr kumimoji="1" lang="ja-JP" altLang="en-US" sz="1050" b="0" i="0" baseline="0">
              <a:solidFill>
                <a:sysClr val="windowText" lastClr="000000"/>
              </a:solidFill>
              <a:effectLst/>
              <a:latin typeface="+mn-ea"/>
              <a:ea typeface="+mn-ea"/>
              <a:cs typeface="+mn-cs"/>
            </a:rPr>
            <a:t>は、システム関連の委託料において物価高騰による増額や、国のシステム標準化による負担が増額なったため</a:t>
          </a:r>
          <a:r>
            <a:rPr kumimoji="1" lang="ja-JP" altLang="ja-JP" sz="1050" b="0" i="0" baseline="0">
              <a:solidFill>
                <a:sysClr val="windowText" lastClr="000000"/>
              </a:solidFill>
              <a:effectLst/>
              <a:latin typeface="+mn-ea"/>
              <a:ea typeface="+mn-ea"/>
              <a:cs typeface="+mn-cs"/>
            </a:rPr>
            <a:t>である。</a:t>
          </a:r>
          <a:endParaRPr lang="ja-JP" altLang="ja-JP" sz="1050">
            <a:solidFill>
              <a:sysClr val="windowText" lastClr="000000"/>
            </a:solidFill>
            <a:effectLst/>
            <a:latin typeface="+mn-ea"/>
            <a:ea typeface="+mn-ea"/>
          </a:endParaRPr>
        </a:p>
        <a:p>
          <a:pPr eaLnBrk="1" fontAlgn="auto" latinLnBrk="0" hangingPunct="1"/>
          <a:r>
            <a:rPr kumimoji="1" lang="ja-JP" altLang="ja-JP" sz="1050" b="0" i="0" baseline="0">
              <a:solidFill>
                <a:sysClr val="windowText" lastClr="000000"/>
              </a:solidFill>
              <a:effectLst/>
              <a:latin typeface="+mn-ea"/>
              <a:ea typeface="+mn-ea"/>
              <a:cs typeface="+mn-cs"/>
            </a:rPr>
            <a:t>　類似団体平均との比較では</a:t>
          </a:r>
          <a:r>
            <a:rPr kumimoji="1" lang="en-US" altLang="ja-JP" sz="1050" b="0" i="0" baseline="0">
              <a:solidFill>
                <a:sysClr val="windowText" lastClr="000000"/>
              </a:solidFill>
              <a:effectLst/>
              <a:latin typeface="+mn-ea"/>
              <a:ea typeface="+mn-ea"/>
              <a:cs typeface="+mn-cs"/>
            </a:rPr>
            <a:t>248,085</a:t>
          </a:r>
          <a:r>
            <a:rPr kumimoji="1" lang="ja-JP" altLang="ja-JP" sz="1050" b="0" i="0" baseline="0">
              <a:solidFill>
                <a:sysClr val="windowText" lastClr="000000"/>
              </a:solidFill>
              <a:effectLst/>
              <a:latin typeface="+mn-ea"/>
              <a:ea typeface="+mn-ea"/>
              <a:cs typeface="+mn-cs"/>
            </a:rPr>
            <a:t>円低い状況であ</a:t>
          </a:r>
          <a:r>
            <a:rPr kumimoji="1" lang="ja-JP" altLang="en-US" sz="1050" b="0" i="0" baseline="0">
              <a:solidFill>
                <a:sysClr val="windowText" lastClr="000000"/>
              </a:solidFill>
              <a:effectLst/>
              <a:latin typeface="+mn-ea"/>
              <a:ea typeface="+mn-ea"/>
              <a:cs typeface="+mn-cs"/>
            </a:rPr>
            <a:t>るが、歳入状況から人口１人当たりの負担を比較すると、システム維持に対する負担は大きく今後も</a:t>
          </a:r>
          <a:r>
            <a:rPr kumimoji="1" lang="ja-JP" altLang="ja-JP" sz="1050" b="0" i="0" baseline="0">
              <a:solidFill>
                <a:sysClr val="windowText" lastClr="000000"/>
              </a:solidFill>
              <a:effectLst/>
              <a:latin typeface="+mn-ea"/>
              <a:ea typeface="+mn-ea"/>
              <a:cs typeface="+mn-cs"/>
            </a:rPr>
            <a:t>人口減少等に伴い増加傾向に</a:t>
          </a:r>
          <a:r>
            <a:rPr kumimoji="1" lang="ja-JP" altLang="en-US" sz="1050" b="0" i="0" baseline="0">
              <a:solidFill>
                <a:sysClr val="windowText" lastClr="000000"/>
              </a:solidFill>
              <a:effectLst/>
              <a:latin typeface="+mn-ea"/>
              <a:ea typeface="+mn-ea"/>
              <a:cs typeface="+mn-cs"/>
            </a:rPr>
            <a:t>なると思われる。</a:t>
          </a:r>
          <a:endParaRPr lang="ja-JP" altLang="ja-JP" sz="1050">
            <a:solidFill>
              <a:sysClr val="windowText" lastClr="000000"/>
            </a:solidFill>
            <a:effectLst/>
            <a:latin typeface="+mn-ea"/>
            <a:ea typeface="+mn-ea"/>
          </a:endParaRPr>
        </a:p>
        <a:p>
          <a:pPr eaLnBrk="1" fontAlgn="auto" latinLnBrk="0" hangingPunct="1"/>
          <a:r>
            <a:rPr kumimoji="1" lang="ja-JP" altLang="ja-JP" sz="1050" b="0" i="0" baseline="0">
              <a:solidFill>
                <a:sysClr val="windowText" lastClr="000000"/>
              </a:solidFill>
              <a:effectLst/>
              <a:latin typeface="+mn-ea"/>
              <a:ea typeface="+mn-ea"/>
              <a:cs typeface="+mn-cs"/>
            </a:rPr>
            <a:t>　今後も早急に行財政改革に取り組みより効率的な行財政運営に努める必要がある。</a:t>
          </a:r>
          <a:endParaRPr lang="ja-JP" altLang="ja-JP" sz="1050">
            <a:solidFill>
              <a:sysClr val="windowText" lastClr="000000"/>
            </a:solidFill>
            <a:effectLst/>
            <a:latin typeface="+mn-ea"/>
            <a:ea typeface="+mn-ea"/>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34776</xdr:rowOff>
    </xdr:from>
    <xdr:to>
      <xdr:col>23</xdr:col>
      <xdr:colOff>133350</xdr:colOff>
      <xdr:row>89</xdr:row>
      <xdr:rowOff>39684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922226"/>
          <a:ext cx="0" cy="13765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11761</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270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3,724,994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39684</xdr:rowOff>
    </xdr:from>
    <xdr:to>
      <xdr:col>24</xdr:col>
      <xdr:colOff>12700</xdr:colOff>
      <xdr:row>89</xdr:row>
      <xdr:rowOff>39684</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298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121153</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65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34776</xdr:rowOff>
    </xdr:from>
    <xdr:to>
      <xdr:col>24</xdr:col>
      <xdr:colOff>12700</xdr:colOff>
      <xdr:row>81</xdr:row>
      <xdr:rowOff>34776</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92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64188</xdr:rowOff>
    </xdr:from>
    <xdr:to>
      <xdr:col>23</xdr:col>
      <xdr:colOff>133350</xdr:colOff>
      <xdr:row>81</xdr:row>
      <xdr:rowOff>73527</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3951638"/>
          <a:ext cx="838200" cy="9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94575</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39820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122498</xdr:rowOff>
    </xdr:from>
    <xdr:to>
      <xdr:col>23</xdr:col>
      <xdr:colOff>184150</xdr:colOff>
      <xdr:row>82</xdr:row>
      <xdr:rowOff>52648</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009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50088</xdr:rowOff>
    </xdr:from>
    <xdr:to>
      <xdr:col>19</xdr:col>
      <xdr:colOff>133350</xdr:colOff>
      <xdr:row>81</xdr:row>
      <xdr:rowOff>64188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3937538"/>
          <a:ext cx="889000" cy="14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100527</xdr:rowOff>
    </xdr:from>
    <xdr:to>
      <xdr:col>19</xdr:col>
      <xdr:colOff>184150</xdr:colOff>
      <xdr:row>82</xdr:row>
      <xdr:rowOff>30677</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3987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15454</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4074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34779</xdr:rowOff>
    </xdr:from>
    <xdr:to>
      <xdr:col>15</xdr:col>
      <xdr:colOff>82550</xdr:colOff>
      <xdr:row>81</xdr:row>
      <xdr:rowOff>50088</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3922229"/>
          <a:ext cx="889000" cy="15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85618</xdr:rowOff>
    </xdr:from>
    <xdr:to>
      <xdr:col>15</xdr:col>
      <xdr:colOff>133350</xdr:colOff>
      <xdr:row>82</xdr:row>
      <xdr:rowOff>15768</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397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545</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4059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31342</xdr:rowOff>
    </xdr:from>
    <xdr:to>
      <xdr:col>11</xdr:col>
      <xdr:colOff>31750</xdr:colOff>
      <xdr:row>81</xdr:row>
      <xdr:rowOff>34779</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3918792"/>
          <a:ext cx="889000" cy="3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65624</xdr:rowOff>
    </xdr:from>
    <xdr:to>
      <xdr:col>11</xdr:col>
      <xdr:colOff>82550</xdr:colOff>
      <xdr:row>81</xdr:row>
      <xdr:rowOff>167224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3953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152001</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403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30873</xdr:rowOff>
    </xdr:from>
    <xdr:to>
      <xdr:col>7</xdr:col>
      <xdr:colOff>31750</xdr:colOff>
      <xdr:row>81</xdr:row>
      <xdr:rowOff>132473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391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117250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400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22727</xdr:rowOff>
    </xdr:from>
    <xdr:to>
      <xdr:col>23</xdr:col>
      <xdr:colOff>184150</xdr:colOff>
      <xdr:row>81</xdr:row>
      <xdr:rowOff>124327</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3910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115454</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3831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398,616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13388</xdr:rowOff>
    </xdr:from>
    <xdr:to>
      <xdr:col>19</xdr:col>
      <xdr:colOff>184150</xdr:colOff>
      <xdr:row>81</xdr:row>
      <xdr:rowOff>114988</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390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125165</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3669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170738</xdr:rowOff>
    </xdr:from>
    <xdr:to>
      <xdr:col>15</xdr:col>
      <xdr:colOff>133350</xdr:colOff>
      <xdr:row>81</xdr:row>
      <xdr:rowOff>100888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3886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111065</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3655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155429</xdr:rowOff>
    </xdr:from>
    <xdr:to>
      <xdr:col>11</xdr:col>
      <xdr:colOff>82550</xdr:colOff>
      <xdr:row>81</xdr:row>
      <xdr:rowOff>85579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3871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95756</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3640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151992</xdr:rowOff>
    </xdr:from>
    <xdr:to>
      <xdr:col>7</xdr:col>
      <xdr:colOff>31750</xdr:colOff>
      <xdr:row>81</xdr:row>
      <xdr:rowOff>82142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386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92319</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3636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i="0" baseline="0">
              <a:solidFill>
                <a:sysClr val="windowText" lastClr="000000"/>
              </a:solidFill>
              <a:effectLst/>
              <a:latin typeface="+mn-lt"/>
              <a:ea typeface="+mn-ea"/>
              <a:cs typeface="+mn-cs"/>
            </a:rPr>
            <a:t>　前年度より</a:t>
          </a:r>
          <a:r>
            <a:rPr kumimoji="1" lang="en-US" altLang="ja-JP" sz="1100" b="0" i="0" baseline="0">
              <a:solidFill>
                <a:sysClr val="windowText" lastClr="000000"/>
              </a:solidFill>
              <a:effectLst/>
              <a:latin typeface="+mn-lt"/>
              <a:ea typeface="+mn-ea"/>
              <a:cs typeface="+mn-cs"/>
            </a:rPr>
            <a:t>0.9</a:t>
          </a:r>
          <a:r>
            <a:rPr kumimoji="1" lang="ja-JP" altLang="en-US" sz="1100" b="0" i="0" baseline="0">
              <a:solidFill>
                <a:sysClr val="windowText" lastClr="000000"/>
              </a:solidFill>
              <a:effectLst/>
              <a:latin typeface="+mn-lt"/>
              <a:ea typeface="+mn-ea"/>
              <a:cs typeface="+mn-cs"/>
            </a:rPr>
            <a:t>減少</a:t>
          </a:r>
          <a:r>
            <a:rPr kumimoji="1" lang="ja-JP" altLang="ja-JP" sz="1100" b="0" i="0" baseline="0">
              <a:solidFill>
                <a:sysClr val="windowText" lastClr="000000"/>
              </a:solidFill>
              <a:effectLst/>
              <a:latin typeface="+mn-lt"/>
              <a:ea typeface="+mn-ea"/>
              <a:cs typeface="+mn-cs"/>
            </a:rPr>
            <a:t>となり、類似団体平均との比較では</a:t>
          </a:r>
          <a:r>
            <a:rPr kumimoji="1" lang="en-US" altLang="ja-JP" sz="1100" b="0" i="0" baseline="0">
              <a:solidFill>
                <a:sysClr val="windowText" lastClr="000000"/>
              </a:solidFill>
              <a:effectLst/>
              <a:latin typeface="+mn-lt"/>
              <a:ea typeface="+mn-ea"/>
              <a:cs typeface="+mn-cs"/>
            </a:rPr>
            <a:t>0.8</a:t>
          </a:r>
          <a:r>
            <a:rPr kumimoji="1" lang="ja-JP" altLang="ja-JP" sz="1100" b="0" i="0" baseline="0">
              <a:solidFill>
                <a:sysClr val="windowText" lastClr="000000"/>
              </a:solidFill>
              <a:effectLst/>
              <a:latin typeface="+mn-lt"/>
              <a:ea typeface="+mn-ea"/>
              <a:cs typeface="+mn-cs"/>
            </a:rPr>
            <a:t>ポイント高い状況であることから、財政状況を考慮しながら国の制度や人事院勧告に準拠した適正な給与水準となるよう努める。</a:t>
          </a:r>
          <a:endParaRPr lang="ja-JP" altLang="ja-JP" sz="1400">
            <a:solidFill>
              <a:sysClr val="windowText" lastClr="000000"/>
            </a:solidFill>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3" name="給与水準   （国との比較）グラフ枠">
          <a:extLst>
            <a:ext uri="{FF2B5EF4-FFF2-40B4-BE49-F238E27FC236}">
              <a16:creationId xmlns:a16="http://schemas.microsoft.com/office/drawing/2014/main" id="{00000000-0008-0000-0300-0000F3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153036</xdr:rowOff>
    </xdr:from>
    <xdr:to>
      <xdr:col>81</xdr:col>
      <xdr:colOff>44450</xdr:colOff>
      <xdr:row>89</xdr:row>
      <xdr:rowOff>51752</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17018000" y="13869036"/>
          <a:ext cx="0" cy="14417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23829</xdr:rowOff>
    </xdr:from>
    <xdr:ext cx="762000" cy="259045"/>
    <xdr:sp macro="" textlink="">
      <xdr:nvSpPr>
        <xdr:cNvPr id="245" name="給与水準   （国との比較）最小値テキスト">
          <a:extLst>
            <a:ext uri="{FF2B5EF4-FFF2-40B4-BE49-F238E27FC236}">
              <a16:creationId xmlns:a16="http://schemas.microsoft.com/office/drawing/2014/main" id="{00000000-0008-0000-0300-0000F5000000}"/>
            </a:ext>
          </a:extLst>
        </xdr:cNvPr>
        <xdr:cNvSpPr txBox="1"/>
      </xdr:nvSpPr>
      <xdr:spPr>
        <a:xfrm>
          <a:off x="17106900" y="15282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51752</xdr:rowOff>
    </xdr:from>
    <xdr:to>
      <xdr:col>81</xdr:col>
      <xdr:colOff>133350</xdr:colOff>
      <xdr:row>89</xdr:row>
      <xdr:rowOff>51752</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6929100" y="15310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67963</xdr:rowOff>
    </xdr:from>
    <xdr:ext cx="762000" cy="259045"/>
    <xdr:sp macro="" textlink="">
      <xdr:nvSpPr>
        <xdr:cNvPr id="247" name="給与水準   （国との比較）最大値テキスト">
          <a:extLst>
            <a:ext uri="{FF2B5EF4-FFF2-40B4-BE49-F238E27FC236}">
              <a16:creationId xmlns:a16="http://schemas.microsoft.com/office/drawing/2014/main" id="{00000000-0008-0000-0300-0000F7000000}"/>
            </a:ext>
          </a:extLst>
        </xdr:cNvPr>
        <xdr:cNvSpPr txBox="1"/>
      </xdr:nvSpPr>
      <xdr:spPr>
        <a:xfrm>
          <a:off x="17106900" y="13612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153036</xdr:rowOff>
    </xdr:from>
    <xdr:to>
      <xdr:col>81</xdr:col>
      <xdr:colOff>133350</xdr:colOff>
      <xdr:row>80</xdr:row>
      <xdr:rowOff>153036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3869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8573</xdr:rowOff>
    </xdr:from>
    <xdr:to>
      <xdr:col>81</xdr:col>
      <xdr:colOff>44450</xdr:colOff>
      <xdr:row>87</xdr:row>
      <xdr:rowOff>62864</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16179800" y="14924723"/>
          <a:ext cx="838200" cy="5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97490</xdr:rowOff>
    </xdr:from>
    <xdr:ext cx="762000" cy="259045"/>
    <xdr:sp macro="" textlink="">
      <xdr:nvSpPr>
        <xdr:cNvPr id="250" name="給与水準   （国との比較）平均値テキスト">
          <a:extLst>
            <a:ext uri="{FF2B5EF4-FFF2-40B4-BE49-F238E27FC236}">
              <a16:creationId xmlns:a16="http://schemas.microsoft.com/office/drawing/2014/main" id="{00000000-0008-0000-0300-0000FA000000}"/>
            </a:ext>
          </a:extLst>
        </xdr:cNvPr>
        <xdr:cNvSpPr txBox="1"/>
      </xdr:nvSpPr>
      <xdr:spPr>
        <a:xfrm>
          <a:off x="17106900" y="14670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80963</xdr:rowOff>
    </xdr:from>
    <xdr:to>
      <xdr:col>81</xdr:col>
      <xdr:colOff>95250</xdr:colOff>
      <xdr:row>87</xdr:row>
      <xdr:rowOff>11113</xdr:rowOff>
    </xdr:to>
    <xdr:sp macro="" textlink="">
      <xdr:nvSpPr>
        <xdr:cNvPr id="251" name="フローチャート: 判断 250">
          <a:extLst>
            <a:ext uri="{FF2B5EF4-FFF2-40B4-BE49-F238E27FC236}">
              <a16:creationId xmlns:a16="http://schemas.microsoft.com/office/drawing/2014/main" id="{00000000-0008-0000-0300-0000FB000000}"/>
            </a:ext>
          </a:extLst>
        </xdr:cNvPr>
        <xdr:cNvSpPr/>
      </xdr:nvSpPr>
      <xdr:spPr>
        <a:xfrm>
          <a:off x="169672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62864</xdr:rowOff>
    </xdr:from>
    <xdr:to>
      <xdr:col>77</xdr:col>
      <xdr:colOff>44450</xdr:colOff>
      <xdr:row>87</xdr:row>
      <xdr:rowOff>68898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5290800" y="14979014"/>
          <a:ext cx="889000" cy="6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44768</xdr:rowOff>
    </xdr:from>
    <xdr:to>
      <xdr:col>77</xdr:col>
      <xdr:colOff>95250</xdr:colOff>
      <xdr:row>86</xdr:row>
      <xdr:rowOff>146368</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129000" y="1478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156545</xdr:rowOff>
    </xdr:from>
    <xdr:ext cx="7366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5798800" y="14558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50800</xdr:rowOff>
    </xdr:from>
    <xdr:to>
      <xdr:col>72</xdr:col>
      <xdr:colOff>203200</xdr:colOff>
      <xdr:row>87</xdr:row>
      <xdr:rowOff>68898</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4401800" y="1496695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80963</xdr:rowOff>
    </xdr:from>
    <xdr:to>
      <xdr:col>73</xdr:col>
      <xdr:colOff>44450</xdr:colOff>
      <xdr:row>87</xdr:row>
      <xdr:rowOff>11113</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5240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21290</xdr:rowOff>
    </xdr:from>
    <xdr:ext cx="7620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4909800" y="1459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50800</xdr:rowOff>
    </xdr:from>
    <xdr:to>
      <xdr:col>68</xdr:col>
      <xdr:colOff>152400</xdr:colOff>
      <xdr:row>87</xdr:row>
      <xdr:rowOff>105093</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3512800" y="14966950"/>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86995</xdr:rowOff>
    </xdr:from>
    <xdr:to>
      <xdr:col>68</xdr:col>
      <xdr:colOff>203200</xdr:colOff>
      <xdr:row>87</xdr:row>
      <xdr:rowOff>17145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4351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27322</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020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117157</xdr:rowOff>
    </xdr:from>
    <xdr:to>
      <xdr:col>64</xdr:col>
      <xdr:colOff>152400</xdr:colOff>
      <xdr:row>87</xdr:row>
      <xdr:rowOff>47307</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3462000" y="14861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57484</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3131800" y="1463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129223</xdr:rowOff>
    </xdr:from>
    <xdr:to>
      <xdr:col>81</xdr:col>
      <xdr:colOff>95250</xdr:colOff>
      <xdr:row>87</xdr:row>
      <xdr:rowOff>59373</xdr:rowOff>
    </xdr:to>
    <xdr:sp macro="" textlink="">
      <xdr:nvSpPr>
        <xdr:cNvPr id="268" name="楕円 267">
          <a:extLst>
            <a:ext uri="{FF2B5EF4-FFF2-40B4-BE49-F238E27FC236}">
              <a16:creationId xmlns:a16="http://schemas.microsoft.com/office/drawing/2014/main" id="{00000000-0008-0000-0300-00000C010000}"/>
            </a:ext>
          </a:extLst>
        </xdr:cNvPr>
        <xdr:cNvSpPr/>
      </xdr:nvSpPr>
      <xdr:spPr>
        <a:xfrm>
          <a:off x="16967200" y="14873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101300</xdr:rowOff>
    </xdr:from>
    <xdr:ext cx="762000" cy="259045"/>
    <xdr:sp macro="" textlink="">
      <xdr:nvSpPr>
        <xdr:cNvPr id="269" name="給与水準   （国との比較）該当値テキスト">
          <a:extLst>
            <a:ext uri="{FF2B5EF4-FFF2-40B4-BE49-F238E27FC236}">
              <a16:creationId xmlns:a16="http://schemas.microsoft.com/office/drawing/2014/main" id="{00000000-0008-0000-0300-00000D010000}"/>
            </a:ext>
          </a:extLst>
        </xdr:cNvPr>
        <xdr:cNvSpPr txBox="1"/>
      </xdr:nvSpPr>
      <xdr:spPr>
        <a:xfrm>
          <a:off x="17106900" y="1484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12064</xdr:rowOff>
    </xdr:from>
    <xdr:to>
      <xdr:col>77</xdr:col>
      <xdr:colOff>95250</xdr:colOff>
      <xdr:row>87</xdr:row>
      <xdr:rowOff>113664</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129000" y="14928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98441</xdr:rowOff>
    </xdr:from>
    <xdr:ext cx="7366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798800" y="15014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18098</xdr:rowOff>
    </xdr:from>
    <xdr:to>
      <xdr:col>73</xdr:col>
      <xdr:colOff>44450</xdr:colOff>
      <xdr:row>87</xdr:row>
      <xdr:rowOff>119698</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5240000" y="14934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104475</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909800" y="15020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0</xdr:rowOff>
    </xdr:from>
    <xdr:to>
      <xdr:col>68</xdr:col>
      <xdr:colOff>203200</xdr:colOff>
      <xdr:row>87</xdr:row>
      <xdr:rowOff>101600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4351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86377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020800" y="150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54293</xdr:rowOff>
    </xdr:from>
    <xdr:to>
      <xdr:col>64</xdr:col>
      <xdr:colOff>152400</xdr:colOff>
      <xdr:row>87</xdr:row>
      <xdr:rowOff>155893</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3462000" y="1497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140670</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131800" y="1505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[20.25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ysClr val="windowText" lastClr="000000"/>
              </a:solidFill>
              <a:effectLst/>
              <a:latin typeface="+mn-lt"/>
              <a:ea typeface="+mn-ea"/>
              <a:cs typeface="+mn-cs"/>
            </a:rPr>
            <a:t>　前年度に比べ</a:t>
          </a:r>
          <a:r>
            <a:rPr kumimoji="1" lang="en-US" altLang="ja-JP" sz="1100" b="0" i="0" baseline="0">
              <a:solidFill>
                <a:sysClr val="windowText" lastClr="000000"/>
              </a:solidFill>
              <a:effectLst/>
              <a:latin typeface="+mn-lt"/>
              <a:ea typeface="+mn-ea"/>
              <a:cs typeface="+mn-cs"/>
            </a:rPr>
            <a:t>0.97</a:t>
          </a:r>
          <a:r>
            <a:rPr kumimoji="1" lang="ja-JP" altLang="ja-JP" sz="1100" b="0" i="0" baseline="0">
              <a:solidFill>
                <a:sysClr val="windowText" lastClr="000000"/>
              </a:solidFill>
              <a:effectLst/>
              <a:latin typeface="+mn-lt"/>
              <a:ea typeface="+mn-ea"/>
              <a:cs typeface="+mn-cs"/>
            </a:rPr>
            <a:t>人の増加となった。これは、職員数に増員及び人口の減少により増加したものである。</a:t>
          </a:r>
          <a:endParaRPr lang="ja-JP" altLang="ja-JP" sz="1400">
            <a:solidFill>
              <a:sysClr val="windowText" lastClr="000000"/>
            </a:solidFill>
            <a:effectLst/>
          </a:endParaRPr>
        </a:p>
        <a:p>
          <a:pPr eaLnBrk="1" fontAlgn="auto" latinLnBrk="0" hangingPunct="1"/>
          <a:r>
            <a:rPr kumimoji="1" lang="ja-JP" altLang="ja-JP" sz="1100" b="0" i="0" baseline="0">
              <a:solidFill>
                <a:sysClr val="windowText" lastClr="000000"/>
              </a:solidFill>
              <a:effectLst/>
              <a:latin typeface="+mn-lt"/>
              <a:ea typeface="+mn-ea"/>
              <a:cs typeface="+mn-cs"/>
            </a:rPr>
            <a:t>　類似団体平均との比較では</a:t>
          </a:r>
          <a:r>
            <a:rPr kumimoji="1" lang="en-US" altLang="ja-JP" sz="1100" b="0" i="0" baseline="0">
              <a:solidFill>
                <a:sysClr val="windowText" lastClr="000000"/>
              </a:solidFill>
              <a:effectLst/>
              <a:latin typeface="+mn-lt"/>
              <a:ea typeface="+mn-ea"/>
              <a:cs typeface="+mn-cs"/>
            </a:rPr>
            <a:t>6.01</a:t>
          </a:r>
          <a:r>
            <a:rPr kumimoji="1" lang="ja-JP" altLang="ja-JP" sz="1100" b="0" i="0" baseline="0">
              <a:solidFill>
                <a:sysClr val="windowText" lastClr="000000"/>
              </a:solidFill>
              <a:effectLst/>
              <a:latin typeface="+mn-lt"/>
              <a:ea typeface="+mn-ea"/>
              <a:cs typeface="+mn-cs"/>
            </a:rPr>
            <a:t>人少ない状況であるが、最近では継続的に職員を採用しており、</a:t>
          </a:r>
          <a:r>
            <a:rPr kumimoji="1" lang="ja-JP" altLang="en-US" sz="1100" b="0" i="0" baseline="0">
              <a:solidFill>
                <a:sysClr val="windowText" lastClr="000000"/>
              </a:solidFill>
              <a:effectLst/>
              <a:latin typeface="+mn-lt"/>
              <a:ea typeface="+mn-ea"/>
              <a:cs typeface="+mn-cs"/>
            </a:rPr>
            <a:t>現在の</a:t>
          </a:r>
          <a:r>
            <a:rPr kumimoji="1" lang="ja-JP" altLang="ja-JP" sz="1100" b="0" i="0" baseline="0">
              <a:solidFill>
                <a:sysClr val="windowText" lastClr="000000"/>
              </a:solidFill>
              <a:effectLst/>
              <a:latin typeface="+mn-lt"/>
              <a:ea typeface="+mn-ea"/>
              <a:cs typeface="+mn-cs"/>
            </a:rPr>
            <a:t>職員数を一定に保つようにしている。</a:t>
          </a:r>
          <a:endParaRPr lang="ja-JP" altLang="ja-JP" sz="1400">
            <a:solidFill>
              <a:sysClr val="windowText" lastClr="000000"/>
            </a:solidFill>
            <a:effectLst/>
          </a:endParaRPr>
        </a:p>
        <a:p>
          <a:pPr eaLnBrk="1" fontAlgn="auto" latinLnBrk="0" hangingPunct="1"/>
          <a:r>
            <a:rPr kumimoji="1" lang="ja-JP" altLang="ja-JP" sz="1100" b="0" i="0" baseline="0">
              <a:solidFill>
                <a:sysClr val="windowText" lastClr="000000"/>
              </a:solidFill>
              <a:effectLst/>
              <a:latin typeface="+mn-lt"/>
              <a:ea typeface="+mn-ea"/>
              <a:cs typeface="+mn-cs"/>
            </a:rPr>
            <a:t>　今後も人口減少が見込まれ</a:t>
          </a:r>
          <a:r>
            <a:rPr kumimoji="1" lang="ja-JP" altLang="en-US" sz="1100" b="0" i="0" baseline="0">
              <a:solidFill>
                <a:sysClr val="windowText" lastClr="000000"/>
              </a:solidFill>
              <a:effectLst/>
              <a:latin typeface="+mn-lt"/>
              <a:ea typeface="+mn-ea"/>
              <a:cs typeface="+mn-cs"/>
            </a:rPr>
            <a:t>公務員の希望者も減る</a:t>
          </a:r>
          <a:r>
            <a:rPr kumimoji="1" lang="ja-JP" altLang="ja-JP" sz="1100" b="0" i="0" baseline="0">
              <a:solidFill>
                <a:sysClr val="windowText" lastClr="000000"/>
              </a:solidFill>
              <a:effectLst/>
              <a:latin typeface="+mn-lt"/>
              <a:ea typeface="+mn-ea"/>
              <a:cs typeface="+mn-cs"/>
            </a:rPr>
            <a:t>中、職員の適正配置や資質の向上などに努め、職員数の上昇抑制を図る。</a:t>
          </a:r>
          <a:endParaRPr lang="ja-JP" altLang="ja-JP" sz="1400">
            <a:solidFill>
              <a:sysClr val="windowText" lastClr="000000"/>
            </a:solidFill>
            <a:effectLst/>
          </a:endParaRPr>
        </a:p>
      </xdr:txBody>
    </xdr:sp>
    <xdr:clientData/>
  </xdr:twoCellAnchor>
  <xdr:oneCellAnchor>
    <xdr:from>
      <xdr:col>61</xdr:col>
      <xdr:colOff>6350</xdr:colOff>
      <xdr:row>54</xdr:row>
      <xdr:rowOff>139700</xdr:rowOff>
    </xdr:from>
    <xdr:ext cx="349839" cy="22570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7" name="定員管理の状況グラフ枠">
          <a:extLst>
            <a:ext uri="{FF2B5EF4-FFF2-40B4-BE49-F238E27FC236}">
              <a16:creationId xmlns:a16="http://schemas.microsoft.com/office/drawing/2014/main" id="{00000000-0008-0000-0300-000033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89656</xdr:rowOff>
    </xdr:from>
    <xdr:to>
      <xdr:col>81</xdr:col>
      <xdr:colOff>44450</xdr:colOff>
      <xdr:row>66</xdr:row>
      <xdr:rowOff>125640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7018000" y="10033756"/>
          <a:ext cx="0" cy="14075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97717</xdr:rowOff>
    </xdr:from>
    <xdr:ext cx="762000" cy="259045"/>
    <xdr:sp macro="" textlink="">
      <xdr:nvSpPr>
        <xdr:cNvPr id="309" name="定員管理の状況最小値テキスト">
          <a:extLst>
            <a:ext uri="{FF2B5EF4-FFF2-40B4-BE49-F238E27FC236}">
              <a16:creationId xmlns:a16="http://schemas.microsoft.com/office/drawing/2014/main" id="{00000000-0008-0000-0300-000035010000}"/>
            </a:ext>
          </a:extLst>
        </xdr:cNvPr>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125640</xdr:rowOff>
    </xdr:from>
    <xdr:to>
      <xdr:col>81</xdr:col>
      <xdr:colOff>133350</xdr:colOff>
      <xdr:row>66</xdr:row>
      <xdr:rowOff>125640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4583</xdr:rowOff>
    </xdr:from>
    <xdr:ext cx="762000" cy="259045"/>
    <xdr:sp macro="" textlink="">
      <xdr:nvSpPr>
        <xdr:cNvPr id="311" name="定員管理の状況最大値テキスト">
          <a:extLst>
            <a:ext uri="{FF2B5EF4-FFF2-40B4-BE49-F238E27FC236}">
              <a16:creationId xmlns:a16="http://schemas.microsoft.com/office/drawing/2014/main" id="{00000000-0008-0000-0300-000037010000}"/>
            </a:ext>
          </a:extLst>
        </xdr:cNvPr>
        <xdr:cNvSpPr txBox="1"/>
      </xdr:nvSpPr>
      <xdr:spPr>
        <a:xfrm>
          <a:off x="17106900" y="9777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89656</xdr:rowOff>
    </xdr:from>
    <xdr:to>
      <xdr:col>81</xdr:col>
      <xdr:colOff>133350</xdr:colOff>
      <xdr:row>58</xdr:row>
      <xdr:rowOff>89656</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0033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39201</xdr:rowOff>
    </xdr:from>
    <xdr:to>
      <xdr:col>81</xdr:col>
      <xdr:colOff>44450</xdr:colOff>
      <xdr:row>59</xdr:row>
      <xdr:rowOff>50347</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179800" y="10154751"/>
          <a:ext cx="838200" cy="11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40681</xdr:rowOff>
    </xdr:from>
    <xdr:ext cx="762000" cy="259045"/>
    <xdr:sp macro="" textlink="">
      <xdr:nvSpPr>
        <xdr:cNvPr id="314" name="定員管理の状況平均値テキスト">
          <a:extLst>
            <a:ext uri="{FF2B5EF4-FFF2-40B4-BE49-F238E27FC236}">
              <a16:creationId xmlns:a16="http://schemas.microsoft.com/office/drawing/2014/main" id="{00000000-0008-0000-0300-00003A010000}"/>
            </a:ext>
          </a:extLst>
        </xdr:cNvPr>
        <xdr:cNvSpPr txBox="1"/>
      </xdr:nvSpPr>
      <xdr:spPr>
        <a:xfrm>
          <a:off x="17106900" y="10156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68604</xdr:rowOff>
    </xdr:from>
    <xdr:to>
      <xdr:col>81</xdr:col>
      <xdr:colOff>95250</xdr:colOff>
      <xdr:row>59</xdr:row>
      <xdr:rowOff>170204</xdr:rowOff>
    </xdr:to>
    <xdr:sp macro="" textlink="">
      <xdr:nvSpPr>
        <xdr:cNvPr id="315" name="フローチャート: 判断 314">
          <a:extLst>
            <a:ext uri="{FF2B5EF4-FFF2-40B4-BE49-F238E27FC236}">
              <a16:creationId xmlns:a16="http://schemas.microsoft.com/office/drawing/2014/main" id="{00000000-0008-0000-0300-00003B010000}"/>
            </a:ext>
          </a:extLst>
        </xdr:cNvPr>
        <xdr:cNvSpPr/>
      </xdr:nvSpPr>
      <xdr:spPr>
        <a:xfrm>
          <a:off x="16967200" y="101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24608</xdr:rowOff>
    </xdr:from>
    <xdr:to>
      <xdr:col>77</xdr:col>
      <xdr:colOff>44450</xdr:colOff>
      <xdr:row>59</xdr:row>
      <xdr:rowOff>39201</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5290800" y="10140158"/>
          <a:ext cx="889000" cy="1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71821</xdr:rowOff>
    </xdr:from>
    <xdr:to>
      <xdr:col>77</xdr:col>
      <xdr:colOff>95250</xdr:colOff>
      <xdr:row>60</xdr:row>
      <xdr:rowOff>1971</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129000" y="1018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158198</xdr:rowOff>
    </xdr:from>
    <xdr:ext cx="7366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5798800" y="10273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8062</xdr:rowOff>
    </xdr:from>
    <xdr:to>
      <xdr:col>72</xdr:col>
      <xdr:colOff>203200</xdr:colOff>
      <xdr:row>59</xdr:row>
      <xdr:rowOff>24608</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4401800" y="10123612"/>
          <a:ext cx="889000" cy="16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54931</xdr:rowOff>
    </xdr:from>
    <xdr:to>
      <xdr:col>73</xdr:col>
      <xdr:colOff>44450</xdr:colOff>
      <xdr:row>59</xdr:row>
      <xdr:rowOff>156531</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5240000" y="10170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141308</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4909800" y="1025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1856</xdr:rowOff>
    </xdr:from>
    <xdr:to>
      <xdr:col>68</xdr:col>
      <xdr:colOff>152400</xdr:colOff>
      <xdr:row>59</xdr:row>
      <xdr:rowOff>8062</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3512800" y="10117406"/>
          <a:ext cx="889000" cy="6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43440</xdr:rowOff>
    </xdr:from>
    <xdr:to>
      <xdr:col>68</xdr:col>
      <xdr:colOff>203200</xdr:colOff>
      <xdr:row>59</xdr:row>
      <xdr:rowOff>145040</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4351000" y="1015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129817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020800" y="1024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170766</xdr:rowOff>
    </xdr:from>
    <xdr:to>
      <xdr:col>64</xdr:col>
      <xdr:colOff>152400</xdr:colOff>
      <xdr:row>59</xdr:row>
      <xdr:rowOff>100916</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3462000" y="10114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85693</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3131800" y="10201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58</xdr:row>
      <xdr:rowOff>170997</xdr:rowOff>
    </xdr:from>
    <xdr:to>
      <xdr:col>81</xdr:col>
      <xdr:colOff>95250</xdr:colOff>
      <xdr:row>59</xdr:row>
      <xdr:rowOff>101147</xdr:rowOff>
    </xdr:to>
    <xdr:sp macro="" textlink="">
      <xdr:nvSpPr>
        <xdr:cNvPr id="332" name="楕円 331">
          <a:extLst>
            <a:ext uri="{FF2B5EF4-FFF2-40B4-BE49-F238E27FC236}">
              <a16:creationId xmlns:a16="http://schemas.microsoft.com/office/drawing/2014/main" id="{00000000-0008-0000-0300-00004C010000}"/>
            </a:ext>
          </a:extLst>
        </xdr:cNvPr>
        <xdr:cNvSpPr/>
      </xdr:nvSpPr>
      <xdr:spPr>
        <a:xfrm>
          <a:off x="16967200" y="10115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16074</xdr:rowOff>
    </xdr:from>
    <xdr:ext cx="762000" cy="259045"/>
    <xdr:sp macro="" textlink="">
      <xdr:nvSpPr>
        <xdr:cNvPr id="333" name="定員管理の状況該当値テキスト">
          <a:extLst>
            <a:ext uri="{FF2B5EF4-FFF2-40B4-BE49-F238E27FC236}">
              <a16:creationId xmlns:a16="http://schemas.microsoft.com/office/drawing/2014/main" id="{00000000-0008-0000-0300-00004D010000}"/>
            </a:ext>
          </a:extLst>
        </xdr:cNvPr>
        <xdr:cNvSpPr txBox="1"/>
      </xdr:nvSpPr>
      <xdr:spPr>
        <a:xfrm>
          <a:off x="17106900" y="9960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58</xdr:row>
      <xdr:rowOff>159851</xdr:rowOff>
    </xdr:from>
    <xdr:to>
      <xdr:col>77</xdr:col>
      <xdr:colOff>95250</xdr:colOff>
      <xdr:row>59</xdr:row>
      <xdr:rowOff>90001</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129000" y="10103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100178</xdr:rowOff>
    </xdr:from>
    <xdr:ext cx="7366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798800" y="9872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145258</xdr:rowOff>
    </xdr:from>
    <xdr:to>
      <xdr:col>73</xdr:col>
      <xdr:colOff>44450</xdr:colOff>
      <xdr:row>59</xdr:row>
      <xdr:rowOff>75408</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5240000" y="10089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85585</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909800" y="9858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128712</xdr:rowOff>
    </xdr:from>
    <xdr:to>
      <xdr:col>68</xdr:col>
      <xdr:colOff>203200</xdr:colOff>
      <xdr:row>59</xdr:row>
      <xdr:rowOff>58862</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4351000" y="1007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69039</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9841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122506</xdr:rowOff>
    </xdr:from>
    <xdr:to>
      <xdr:col>64</xdr:col>
      <xdr:colOff>152400</xdr:colOff>
      <xdr:row>59</xdr:row>
      <xdr:rowOff>52656</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3462000" y="1006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62833</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9835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ysClr val="windowText" lastClr="000000"/>
              </a:solidFill>
              <a:effectLst/>
              <a:latin typeface="+mn-lt"/>
              <a:ea typeface="+mn-ea"/>
              <a:cs typeface="+mn-cs"/>
            </a:rPr>
            <a:t>　前年度</a:t>
          </a:r>
          <a:r>
            <a:rPr kumimoji="1" lang="ja-JP" altLang="en-US" sz="1100" b="0" i="0" baseline="0">
              <a:solidFill>
                <a:sysClr val="windowText" lastClr="000000"/>
              </a:solidFill>
              <a:effectLst/>
              <a:latin typeface="+mn-lt"/>
              <a:ea typeface="+mn-ea"/>
              <a:cs typeface="+mn-cs"/>
            </a:rPr>
            <a:t>と同じ率と</a:t>
          </a:r>
          <a:r>
            <a:rPr kumimoji="1" lang="ja-JP" altLang="ja-JP" sz="1100" b="0" i="0" baseline="0">
              <a:solidFill>
                <a:sysClr val="windowText" lastClr="000000"/>
              </a:solidFill>
              <a:effectLst/>
              <a:latin typeface="+mn-lt"/>
              <a:ea typeface="+mn-ea"/>
              <a:cs typeface="+mn-cs"/>
            </a:rPr>
            <a:t>なった。これは大型事業による起債の元金償還が本格化してきたが、臨時財政対策債などの償還完了</a:t>
          </a:r>
          <a:r>
            <a:rPr kumimoji="1" lang="ja-JP" altLang="en-US" sz="1100" b="0" i="0" baseline="0">
              <a:solidFill>
                <a:sysClr val="windowText" lastClr="000000"/>
              </a:solidFill>
              <a:effectLst/>
              <a:latin typeface="+mn-lt"/>
              <a:ea typeface="+mn-ea"/>
              <a:cs typeface="+mn-cs"/>
            </a:rPr>
            <a:t>によるものであ</a:t>
          </a:r>
          <a:r>
            <a:rPr kumimoji="1" lang="ja-JP" altLang="ja-JP" sz="1100" b="0" i="0" baseline="0">
              <a:solidFill>
                <a:sysClr val="windowText" lastClr="000000"/>
              </a:solidFill>
              <a:effectLst/>
              <a:latin typeface="+mn-lt"/>
              <a:ea typeface="+mn-ea"/>
              <a:cs typeface="+mn-cs"/>
            </a:rPr>
            <a:t>る。</a:t>
          </a:r>
          <a:endParaRPr lang="ja-JP" altLang="ja-JP" sz="1400">
            <a:solidFill>
              <a:sysClr val="windowText" lastClr="000000"/>
            </a:solidFill>
            <a:effectLst/>
          </a:endParaRPr>
        </a:p>
        <a:p>
          <a:pPr eaLnBrk="1" fontAlgn="auto" latinLnBrk="0" hangingPunct="1"/>
          <a:r>
            <a:rPr kumimoji="1" lang="ja-JP" altLang="ja-JP" sz="1100" b="0" i="0" baseline="0">
              <a:solidFill>
                <a:sysClr val="windowText" lastClr="000000"/>
              </a:solidFill>
              <a:effectLst/>
              <a:latin typeface="+mn-lt"/>
              <a:ea typeface="+mn-ea"/>
              <a:cs typeface="+mn-cs"/>
            </a:rPr>
            <a:t>　世代間負担の公平化と公債費負担の中長期的な平準化の観点から適正な償還期限の設定により、償還額の平準化及び実質公債費比率の急激な上昇の抑制に努める。</a:t>
          </a:r>
          <a:endParaRPr lang="ja-JP" altLang="ja-JP" sz="1400">
            <a:solidFill>
              <a:sysClr val="windowText" lastClr="000000"/>
            </a:solidFill>
            <a:effectLst/>
          </a:endParaRPr>
        </a:p>
      </xdr:txBody>
    </xdr:sp>
    <xdr:clientData/>
  </xdr:twoCellAnchor>
  <xdr:oneCellAnchor>
    <xdr:from>
      <xdr:col>61</xdr:col>
      <xdr:colOff>6350</xdr:colOff>
      <xdr:row>32</xdr:row>
      <xdr:rowOff>101600</xdr:rowOff>
    </xdr:from>
    <xdr:ext cx="298543" cy="22570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6" name="直線コネクタ 355">
          <a:extLst>
            <a:ext uri="{FF2B5EF4-FFF2-40B4-BE49-F238E27FC236}">
              <a16:creationId xmlns:a16="http://schemas.microsoft.com/office/drawing/2014/main" id="{00000000-0008-0000-0300-000064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8" name="公債費負担の状況グラフ枠">
          <a:extLst>
            <a:ext uri="{FF2B5EF4-FFF2-40B4-BE49-F238E27FC236}">
              <a16:creationId xmlns:a16="http://schemas.microsoft.com/office/drawing/2014/main" id="{00000000-0008-0000-0300-00007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104987</xdr:rowOff>
    </xdr:from>
    <xdr:to>
      <xdr:col>81</xdr:col>
      <xdr:colOff>44450</xdr:colOff>
      <xdr:row>45</xdr:row>
      <xdr:rowOff>122344</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flipV="1">
          <a:off x="17018000" y="6277187"/>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94421</xdr:rowOff>
    </xdr:from>
    <xdr:ext cx="762000" cy="259045"/>
    <xdr:sp macro="" textlink="">
      <xdr:nvSpPr>
        <xdr:cNvPr id="370" name="公債費負担の状況最小値テキスト">
          <a:extLst>
            <a:ext uri="{FF2B5EF4-FFF2-40B4-BE49-F238E27FC236}">
              <a16:creationId xmlns:a16="http://schemas.microsoft.com/office/drawing/2014/main" id="{00000000-0008-0000-0300-000072010000}"/>
            </a:ext>
          </a:extLst>
        </xdr:cNvPr>
        <xdr:cNvSpPr txBox="1"/>
      </xdr:nvSpPr>
      <xdr:spPr>
        <a:xfrm>
          <a:off x="17106900" y="780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122344</xdr:rowOff>
    </xdr:from>
    <xdr:to>
      <xdr:col>81</xdr:col>
      <xdr:colOff>133350</xdr:colOff>
      <xdr:row>45</xdr:row>
      <xdr:rowOff>122344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929100" y="7837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19914</xdr:rowOff>
    </xdr:from>
    <xdr:ext cx="762000" cy="259045"/>
    <xdr:sp macro="" textlink="">
      <xdr:nvSpPr>
        <xdr:cNvPr id="372" name="公債費負担の状況最大値テキスト">
          <a:extLst>
            <a:ext uri="{FF2B5EF4-FFF2-40B4-BE49-F238E27FC236}">
              <a16:creationId xmlns:a16="http://schemas.microsoft.com/office/drawing/2014/main" id="{00000000-0008-0000-0300-000074010000}"/>
            </a:ext>
          </a:extLst>
        </xdr:cNvPr>
        <xdr:cNvSpPr txBox="1"/>
      </xdr:nvSpPr>
      <xdr:spPr>
        <a:xfrm>
          <a:off x="17106900" y="602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104987</xdr:rowOff>
    </xdr:from>
    <xdr:to>
      <xdr:col>81</xdr:col>
      <xdr:colOff>133350</xdr:colOff>
      <xdr:row>36</xdr:row>
      <xdr:rowOff>104987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627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9313</xdr:rowOff>
    </xdr:from>
    <xdr:to>
      <xdr:col>81</xdr:col>
      <xdr:colOff>44450</xdr:colOff>
      <xdr:row>42</xdr:row>
      <xdr:rowOff>9313</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179800" y="721021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106273</xdr:rowOff>
    </xdr:from>
    <xdr:ext cx="762000" cy="259045"/>
    <xdr:sp macro="" textlink="">
      <xdr:nvSpPr>
        <xdr:cNvPr id="375" name="公債費負担の状況平均値テキスト">
          <a:extLst>
            <a:ext uri="{FF2B5EF4-FFF2-40B4-BE49-F238E27FC236}">
              <a16:creationId xmlns:a16="http://schemas.microsoft.com/office/drawing/2014/main" id="{00000000-0008-0000-0300-000077010000}"/>
            </a:ext>
          </a:extLst>
        </xdr:cNvPr>
        <xdr:cNvSpPr txBox="1"/>
      </xdr:nvSpPr>
      <xdr:spPr>
        <a:xfrm>
          <a:off x="17106900" y="696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89746</xdr:rowOff>
    </xdr:from>
    <xdr:to>
      <xdr:col>81</xdr:col>
      <xdr:colOff>95250</xdr:colOff>
      <xdr:row>42</xdr:row>
      <xdr:rowOff>19896</xdr:rowOff>
    </xdr:to>
    <xdr:sp macro="" textlink="">
      <xdr:nvSpPr>
        <xdr:cNvPr id="376" name="フローチャート: 判断 375">
          <a:extLst>
            <a:ext uri="{FF2B5EF4-FFF2-40B4-BE49-F238E27FC236}">
              <a16:creationId xmlns:a16="http://schemas.microsoft.com/office/drawing/2014/main" id="{00000000-0008-0000-0300-000078010000}"/>
            </a:ext>
          </a:extLst>
        </xdr:cNvPr>
        <xdr:cNvSpPr/>
      </xdr:nvSpPr>
      <xdr:spPr>
        <a:xfrm>
          <a:off x="169672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1270</xdr:rowOff>
    </xdr:from>
    <xdr:to>
      <xdr:col>77</xdr:col>
      <xdr:colOff>44450</xdr:colOff>
      <xdr:row>42</xdr:row>
      <xdr:rowOff>9313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5290800" y="720217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81704</xdr:rowOff>
    </xdr:from>
    <xdr:to>
      <xdr:col>77</xdr:col>
      <xdr:colOff>95250</xdr:colOff>
      <xdr:row>42</xdr:row>
      <xdr:rowOff>11854</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129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22031</xdr:rowOff>
    </xdr:from>
    <xdr:ext cx="7366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5798800" y="6880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100330</xdr:rowOff>
    </xdr:from>
    <xdr:to>
      <xdr:col>72</xdr:col>
      <xdr:colOff>203200</xdr:colOff>
      <xdr:row>42</xdr:row>
      <xdr:rowOff>1270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4401800" y="71297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49530</xdr:rowOff>
    </xdr:from>
    <xdr:to>
      <xdr:col>73</xdr:col>
      <xdr:colOff>44450</xdr:colOff>
      <xdr:row>41</xdr:row>
      <xdr:rowOff>151130</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161307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35983</xdr:rowOff>
    </xdr:from>
    <xdr:to>
      <xdr:col>68</xdr:col>
      <xdr:colOff>152400</xdr:colOff>
      <xdr:row>41</xdr:row>
      <xdr:rowOff>100330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3512800" y="706543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33444</xdr:rowOff>
    </xdr:from>
    <xdr:to>
      <xdr:col>68</xdr:col>
      <xdr:colOff>203200</xdr:colOff>
      <xdr:row>41</xdr:row>
      <xdr:rowOff>135044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145221</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020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140546</xdr:rowOff>
    </xdr:from>
    <xdr:to>
      <xdr:col>64</xdr:col>
      <xdr:colOff>152400</xdr:colOff>
      <xdr:row>41</xdr:row>
      <xdr:rowOff>70696</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3462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80873</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3131800" y="676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129963</xdr:rowOff>
    </xdr:from>
    <xdr:to>
      <xdr:col>81</xdr:col>
      <xdr:colOff>95250</xdr:colOff>
      <xdr:row>42</xdr:row>
      <xdr:rowOff>60113</xdr:rowOff>
    </xdr:to>
    <xdr:sp macro="" textlink="">
      <xdr:nvSpPr>
        <xdr:cNvPr id="393" name="楕円 392">
          <a:extLst>
            <a:ext uri="{FF2B5EF4-FFF2-40B4-BE49-F238E27FC236}">
              <a16:creationId xmlns:a16="http://schemas.microsoft.com/office/drawing/2014/main" id="{00000000-0008-0000-0300-000089010000}"/>
            </a:ext>
          </a:extLst>
        </xdr:cNvPr>
        <xdr:cNvSpPr/>
      </xdr:nvSpPr>
      <xdr:spPr>
        <a:xfrm>
          <a:off x="16967200" y="715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102040</xdr:rowOff>
    </xdr:from>
    <xdr:ext cx="762000" cy="259045"/>
    <xdr:sp macro="" textlink="">
      <xdr:nvSpPr>
        <xdr:cNvPr id="394" name="公債費負担の状況該当値テキスト">
          <a:extLst>
            <a:ext uri="{FF2B5EF4-FFF2-40B4-BE49-F238E27FC236}">
              <a16:creationId xmlns:a16="http://schemas.microsoft.com/office/drawing/2014/main" id="{00000000-0008-0000-0300-00008A010000}"/>
            </a:ext>
          </a:extLst>
        </xdr:cNvPr>
        <xdr:cNvSpPr txBox="1"/>
      </xdr:nvSpPr>
      <xdr:spPr>
        <a:xfrm>
          <a:off x="17106900" y="7131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129963</xdr:rowOff>
    </xdr:from>
    <xdr:to>
      <xdr:col>77</xdr:col>
      <xdr:colOff>95250</xdr:colOff>
      <xdr:row>42</xdr:row>
      <xdr:rowOff>60113</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129000" y="715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44890</xdr:rowOff>
    </xdr:from>
    <xdr:ext cx="7366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798800" y="7245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121920</xdr:rowOff>
    </xdr:from>
    <xdr:to>
      <xdr:col>73</xdr:col>
      <xdr:colOff>44450</xdr:colOff>
      <xdr:row>42</xdr:row>
      <xdr:rowOff>52070</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5240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36847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49530</xdr:rowOff>
    </xdr:from>
    <xdr:to>
      <xdr:col>68</xdr:col>
      <xdr:colOff>203200</xdr:colOff>
      <xdr:row>41</xdr:row>
      <xdr:rowOff>151130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4351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135907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156633</xdr:rowOff>
    </xdr:from>
    <xdr:to>
      <xdr:col>64</xdr:col>
      <xdr:colOff>152400</xdr:colOff>
      <xdr:row>41</xdr:row>
      <xdr:rowOff>86783</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3462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71560</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i="0" baseline="0">
              <a:solidFill>
                <a:srgbClr val="FF0000"/>
              </a:solidFill>
              <a:effectLst/>
              <a:latin typeface="+mn-lt"/>
              <a:ea typeface="+mn-ea"/>
              <a:cs typeface="+mn-cs"/>
            </a:rPr>
            <a:t>　</a:t>
          </a:r>
          <a:r>
            <a:rPr kumimoji="1" lang="ja-JP" altLang="ja-JP" sz="1100" b="0" i="0" baseline="0">
              <a:solidFill>
                <a:sysClr val="windowText" lastClr="000000"/>
              </a:solidFill>
              <a:effectLst/>
              <a:latin typeface="+mn-lt"/>
              <a:ea typeface="+mn-ea"/>
              <a:cs typeface="+mn-cs"/>
            </a:rPr>
            <a:t>前年度と同様に将来負担額を充当可能財源が大きく上回る状況にあり、将来負担比率は</a:t>
          </a:r>
          <a:r>
            <a:rPr kumimoji="1" lang="en-US" altLang="ja-JP" sz="1100" b="0" i="0" baseline="0">
              <a:solidFill>
                <a:sysClr val="windowText" lastClr="000000"/>
              </a:solidFill>
              <a:effectLst/>
              <a:latin typeface="+mn-lt"/>
              <a:ea typeface="+mn-ea"/>
              <a:cs typeface="+mn-cs"/>
            </a:rPr>
            <a:t>-%</a:t>
          </a:r>
          <a:r>
            <a:rPr kumimoji="1" lang="ja-JP" altLang="ja-JP" sz="1100" b="0" i="0" baseline="0">
              <a:solidFill>
                <a:sysClr val="windowText" lastClr="000000"/>
              </a:solidFill>
              <a:effectLst/>
              <a:latin typeface="+mn-lt"/>
              <a:ea typeface="+mn-ea"/>
              <a:cs typeface="+mn-cs"/>
            </a:rPr>
            <a:t>となっている。しかし、近年及び今後の大型投資事業により地方債残高は増加していくことが見込まれることから事業実施の適正化を図り、財政の健全化に努める。</a:t>
          </a:r>
          <a:endParaRPr lang="ja-JP" altLang="ja-JP" sz="1400">
            <a:solidFill>
              <a:sysClr val="windowText" lastClr="000000"/>
            </a:solidFill>
            <a:effectLst/>
          </a:endParaRPr>
        </a:p>
      </xdr:txBody>
    </xdr:sp>
    <xdr:clientData/>
  </xdr:twoCellAnchor>
  <xdr:oneCellAnchor>
    <xdr:from>
      <xdr:col>61</xdr:col>
      <xdr:colOff>6350</xdr:colOff>
      <xdr:row>10</xdr:row>
      <xdr:rowOff>63500</xdr:rowOff>
    </xdr:from>
    <xdr:ext cx="298543" cy="22570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0" name="将来負担の状況グラフ枠">
          <a:extLst>
            <a:ext uri="{FF2B5EF4-FFF2-40B4-BE49-F238E27FC236}">
              <a16:creationId xmlns:a16="http://schemas.microsoft.com/office/drawing/2014/main" id="{00000000-0008-0000-0300-0000AE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100457</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flipV="1">
          <a:off x="17018000" y="2370667"/>
          <a:ext cx="0" cy="1501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72534</xdr:rowOff>
    </xdr:from>
    <xdr:ext cx="762000" cy="259045"/>
    <xdr:sp macro="" textlink="">
      <xdr:nvSpPr>
        <xdr:cNvPr id="432" name="将来負担の状況最小値テキスト">
          <a:extLst>
            <a:ext uri="{FF2B5EF4-FFF2-40B4-BE49-F238E27FC236}">
              <a16:creationId xmlns:a16="http://schemas.microsoft.com/office/drawing/2014/main" id="{00000000-0008-0000-0300-0000B0010000}"/>
            </a:ext>
          </a:extLst>
        </xdr:cNvPr>
        <xdr:cNvSpPr txBox="1"/>
      </xdr:nvSpPr>
      <xdr:spPr>
        <a:xfrm>
          <a:off x="17106900" y="3844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100457</xdr:rowOff>
    </xdr:from>
    <xdr:to>
      <xdr:col>81</xdr:col>
      <xdr:colOff>133350</xdr:colOff>
      <xdr:row>22</xdr:row>
      <xdr:rowOff>100457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6929100" y="3872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4" name="将来負担の状況最大値テキスト">
          <a:extLst>
            <a:ext uri="{FF2B5EF4-FFF2-40B4-BE49-F238E27FC236}">
              <a16:creationId xmlns:a16="http://schemas.microsoft.com/office/drawing/2014/main" id="{00000000-0008-0000-0300-0000B2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6" name="将来負担の状況平均値テキスト">
          <a:extLst>
            <a:ext uri="{FF2B5EF4-FFF2-40B4-BE49-F238E27FC236}">
              <a16:creationId xmlns:a16="http://schemas.microsoft.com/office/drawing/2014/main" id="{00000000-0008-0000-0300-0000B4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7" name="フローチャート: 判断 436">
          <a:extLst>
            <a:ext uri="{FF2B5EF4-FFF2-40B4-BE49-F238E27FC236}">
              <a16:creationId xmlns:a16="http://schemas.microsoft.com/office/drawing/2014/main" id="{00000000-0008-0000-0300-0000B5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38" name="フローチャート: 判断 437">
          <a:extLst>
            <a:ext uri="{FF2B5EF4-FFF2-40B4-BE49-F238E27FC236}">
              <a16:creationId xmlns:a16="http://schemas.microsoft.com/office/drawing/2014/main" id="{00000000-0008-0000-0300-0000B6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群馬県高山村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3,260
3,167
64.18
3,539,444
3,292,405
173,091
2,108,781
1,630,675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前年度に比べ</a:t>
          </a:r>
          <a:r>
            <a:rPr kumimoji="1" lang="en-US" altLang="ja-JP" sz="1100">
              <a:solidFill>
                <a:sysClr val="windowText" lastClr="000000"/>
              </a:solidFill>
              <a:effectLst/>
              <a:latin typeface="+mn-lt"/>
              <a:ea typeface="+mn-ea"/>
              <a:cs typeface="+mn-cs"/>
            </a:rPr>
            <a:t>1.4</a:t>
          </a:r>
          <a:r>
            <a:rPr kumimoji="1" lang="ja-JP" altLang="ja-JP" sz="1100">
              <a:solidFill>
                <a:sysClr val="windowText" lastClr="000000"/>
              </a:solidFill>
              <a:effectLst/>
              <a:latin typeface="+mn-lt"/>
              <a:ea typeface="+mn-ea"/>
              <a:cs typeface="+mn-cs"/>
            </a:rPr>
            <a:t>ポイントの増加となった。</a:t>
          </a:r>
          <a:r>
            <a:rPr kumimoji="1" lang="ja-JP" altLang="en-US" sz="1100">
              <a:solidFill>
                <a:sysClr val="windowText" lastClr="000000"/>
              </a:solidFill>
              <a:effectLst/>
              <a:latin typeface="+mn-lt"/>
              <a:ea typeface="+mn-ea"/>
              <a:cs typeface="+mn-cs"/>
            </a:rPr>
            <a:t>物価高騰による増額や</a:t>
          </a:r>
          <a:r>
            <a:rPr kumimoji="1" lang="ja-JP" altLang="ja-JP" sz="1100">
              <a:solidFill>
                <a:sysClr val="windowText" lastClr="000000"/>
              </a:solidFill>
              <a:effectLst/>
              <a:latin typeface="+mn-lt"/>
              <a:ea typeface="+mn-ea"/>
              <a:cs typeface="+mn-cs"/>
            </a:rPr>
            <a:t>一般職の増加に伴うものである。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類似団体平均との比較では、</a:t>
          </a:r>
          <a:r>
            <a:rPr kumimoji="1" lang="en-US" altLang="ja-JP" sz="1100">
              <a:solidFill>
                <a:sysClr val="windowText" lastClr="000000"/>
              </a:solidFill>
              <a:effectLst/>
              <a:latin typeface="+mn-lt"/>
              <a:ea typeface="+mn-ea"/>
              <a:cs typeface="+mn-cs"/>
            </a:rPr>
            <a:t>4.1</a:t>
          </a:r>
          <a:r>
            <a:rPr kumimoji="1" lang="ja-JP" altLang="ja-JP" sz="1100">
              <a:solidFill>
                <a:sysClr val="windowText" lastClr="000000"/>
              </a:solidFill>
              <a:effectLst/>
              <a:latin typeface="+mn-lt"/>
              <a:ea typeface="+mn-ea"/>
              <a:cs typeface="+mn-cs"/>
            </a:rPr>
            <a:t>ポイント高く、この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年間いずれも高い比率で推移している</a:t>
          </a:r>
          <a:r>
            <a:rPr kumimoji="1" lang="ja-JP" altLang="en-US" sz="1100">
              <a:solidFill>
                <a:sysClr val="windowText" lastClr="000000"/>
              </a:solidFill>
              <a:effectLst/>
              <a:latin typeface="+mn-lt"/>
              <a:ea typeface="+mn-ea"/>
              <a:cs typeface="+mn-cs"/>
            </a:rPr>
            <a:t>。今後は、計画的な</a:t>
          </a:r>
          <a:r>
            <a:rPr kumimoji="1" lang="ja-JP" altLang="ja-JP" sz="1100">
              <a:solidFill>
                <a:sysClr val="windowText" lastClr="000000"/>
              </a:solidFill>
              <a:effectLst/>
              <a:latin typeface="+mn-lt"/>
              <a:ea typeface="+mn-ea"/>
              <a:cs typeface="+mn-cs"/>
            </a:rPr>
            <a:t>職員採用</a:t>
          </a:r>
          <a:r>
            <a:rPr kumimoji="1" lang="ja-JP" altLang="en-US" sz="1100">
              <a:solidFill>
                <a:sysClr val="windowText" lastClr="000000"/>
              </a:solidFill>
              <a:effectLst/>
              <a:latin typeface="+mn-lt"/>
              <a:ea typeface="+mn-ea"/>
              <a:cs typeface="+mn-cs"/>
            </a:rPr>
            <a:t>による年齢ごとのバランスの取れた配置や</a:t>
          </a:r>
          <a:r>
            <a:rPr kumimoji="1" lang="ja-JP" altLang="ja-JP" sz="1100">
              <a:solidFill>
                <a:sysClr val="windowText" lastClr="000000"/>
              </a:solidFill>
              <a:effectLst/>
              <a:latin typeface="+mn-lt"/>
              <a:ea typeface="+mn-ea"/>
              <a:cs typeface="+mn-cs"/>
            </a:rPr>
            <a:t>適正な給与水準となるよう努める。</a:t>
          </a:r>
          <a:endParaRPr lang="ja-JP" altLang="ja-JP" sz="1400">
            <a:solidFill>
              <a:sysClr val="windowText" lastClr="000000"/>
            </a:solidFill>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66040</xdr:rowOff>
    </xdr:from>
    <xdr:to>
      <xdr:col>24</xdr:col>
      <xdr:colOff>25400</xdr:colOff>
      <xdr:row>41</xdr:row>
      <xdr:rowOff>20320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552440"/>
          <a:ext cx="0" cy="1497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163847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2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20320</xdr:rowOff>
    </xdr:from>
    <xdr:to>
      <xdr:col>24</xdr:col>
      <xdr:colOff>114300</xdr:colOff>
      <xdr:row>41</xdr:row>
      <xdr:rowOff>20320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4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152417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66040</xdr:rowOff>
    </xdr:from>
    <xdr:to>
      <xdr:col>24</xdr:col>
      <xdr:colOff>114300</xdr:colOff>
      <xdr:row>32</xdr:row>
      <xdr:rowOff>66040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69850</xdr:rowOff>
    </xdr:from>
    <xdr:to>
      <xdr:col>24</xdr:col>
      <xdr:colOff>25400</xdr:colOff>
      <xdr:row>37</xdr:row>
      <xdr:rowOff>123190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4135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104157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04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87630</xdr:rowOff>
    </xdr:from>
    <xdr:to>
      <xdr:col>24</xdr:col>
      <xdr:colOff>76200</xdr:colOff>
      <xdr:row>37</xdr:row>
      <xdr:rowOff>17780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168910</xdr:rowOff>
    </xdr:from>
    <xdr:to>
      <xdr:col>19</xdr:col>
      <xdr:colOff>187325</xdr:colOff>
      <xdr:row>37</xdr:row>
      <xdr:rowOff>69850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34111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57150</xdr:rowOff>
    </xdr:from>
    <xdr:to>
      <xdr:col>20</xdr:col>
      <xdr:colOff>38100</xdr:colOff>
      <xdr:row>36</xdr:row>
      <xdr:rowOff>158750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168927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998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73660</xdr:rowOff>
    </xdr:from>
    <xdr:to>
      <xdr:col>15</xdr:col>
      <xdr:colOff>98425</xdr:colOff>
      <xdr:row>36</xdr:row>
      <xdr:rowOff>168910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24586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26670</xdr:rowOff>
    </xdr:from>
    <xdr:to>
      <xdr:col>15</xdr:col>
      <xdr:colOff>149225</xdr:colOff>
      <xdr:row>36</xdr:row>
      <xdr:rowOff>128270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9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138447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6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73660</xdr:rowOff>
    </xdr:from>
    <xdr:to>
      <xdr:col>11</xdr:col>
      <xdr:colOff>9525</xdr:colOff>
      <xdr:row>36</xdr:row>
      <xdr:rowOff>157480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2458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0</xdr:rowOff>
    </xdr:from>
    <xdr:to>
      <xdr:col>11</xdr:col>
      <xdr:colOff>60325</xdr:colOff>
      <xdr:row>36</xdr:row>
      <xdr:rowOff>101600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111777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156210</xdr:rowOff>
    </xdr:from>
    <xdr:to>
      <xdr:col>6</xdr:col>
      <xdr:colOff>171450</xdr:colOff>
      <xdr:row>36</xdr:row>
      <xdr:rowOff>86360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96537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72390</xdr:rowOff>
    </xdr:from>
    <xdr:to>
      <xdr:col>24</xdr:col>
      <xdr:colOff>76200</xdr:colOff>
      <xdr:row>38</xdr:row>
      <xdr:rowOff>2540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44467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19050</xdr:rowOff>
    </xdr:from>
    <xdr:to>
      <xdr:col>20</xdr:col>
      <xdr:colOff>38100</xdr:colOff>
      <xdr:row>37</xdr:row>
      <xdr:rowOff>120650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105427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118110</xdr:rowOff>
    </xdr:from>
    <xdr:to>
      <xdr:col>15</xdr:col>
      <xdr:colOff>149225</xdr:colOff>
      <xdr:row>37</xdr:row>
      <xdr:rowOff>48260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9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33037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7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22860</xdr:rowOff>
    </xdr:from>
    <xdr:to>
      <xdr:col>11</xdr:col>
      <xdr:colOff>60325</xdr:colOff>
      <xdr:row>36</xdr:row>
      <xdr:rowOff>124460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109237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106680</xdr:rowOff>
    </xdr:from>
    <xdr:to>
      <xdr:col>6</xdr:col>
      <xdr:colOff>171450</xdr:colOff>
      <xdr:row>37</xdr:row>
      <xdr:rowOff>36830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21607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前年度に比べ</a:t>
          </a:r>
          <a:r>
            <a:rPr kumimoji="1" lang="en-US" altLang="ja-JP" sz="1100">
              <a:solidFill>
                <a:sysClr val="windowText" lastClr="000000"/>
              </a:solidFill>
              <a:effectLst/>
              <a:latin typeface="+mn-lt"/>
              <a:ea typeface="+mn-ea"/>
              <a:cs typeface="+mn-cs"/>
            </a:rPr>
            <a:t>5.1</a:t>
          </a:r>
          <a:r>
            <a:rPr kumimoji="1" lang="ja-JP" altLang="ja-JP" sz="1100">
              <a:solidFill>
                <a:sysClr val="windowText" lastClr="000000"/>
              </a:solidFill>
              <a:effectLst/>
              <a:latin typeface="+mn-lt"/>
              <a:ea typeface="+mn-ea"/>
              <a:cs typeface="+mn-cs"/>
            </a:rPr>
            <a:t>ポイントの</a:t>
          </a:r>
          <a:r>
            <a:rPr kumimoji="1" lang="ja-JP" altLang="en-US" sz="1100">
              <a:solidFill>
                <a:sysClr val="windowText" lastClr="000000"/>
              </a:solidFill>
              <a:effectLst/>
              <a:latin typeface="+mn-lt"/>
              <a:ea typeface="+mn-ea"/>
              <a:cs typeface="+mn-cs"/>
            </a:rPr>
            <a:t>増加</a:t>
          </a:r>
          <a:r>
            <a:rPr kumimoji="1" lang="ja-JP" altLang="ja-JP" sz="1100">
              <a:solidFill>
                <a:sysClr val="windowText" lastClr="000000"/>
              </a:solidFill>
              <a:effectLst/>
              <a:latin typeface="+mn-lt"/>
              <a:ea typeface="+mn-ea"/>
              <a:cs typeface="+mn-cs"/>
            </a:rPr>
            <a:t>となった。</a:t>
          </a:r>
          <a:r>
            <a:rPr kumimoji="1" lang="ja-JP" altLang="en-US" sz="1100">
              <a:solidFill>
                <a:sysClr val="windowText" lastClr="000000"/>
              </a:solidFill>
              <a:effectLst/>
              <a:latin typeface="+mn-lt"/>
              <a:ea typeface="+mn-ea"/>
              <a:cs typeface="+mn-cs"/>
            </a:rPr>
            <a:t>ぐんま緑の県民基金市町村提案型事業委託金の増加や中学生海外派遣事業の減額</a:t>
          </a:r>
          <a:r>
            <a:rPr kumimoji="1" lang="ja-JP" altLang="ja-JP" sz="1100">
              <a:solidFill>
                <a:sysClr val="windowText" lastClr="000000"/>
              </a:solidFill>
              <a:effectLst/>
              <a:latin typeface="+mn-lt"/>
              <a:ea typeface="+mn-ea"/>
              <a:cs typeface="+mn-cs"/>
            </a:rPr>
            <a:t>によることが大きな要因である。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類似団体平均との比較では</a:t>
          </a:r>
          <a:r>
            <a:rPr kumimoji="1" lang="en-US" altLang="ja-JP" sz="1100">
              <a:solidFill>
                <a:sysClr val="windowText" lastClr="000000"/>
              </a:solidFill>
              <a:effectLst/>
              <a:latin typeface="+mn-lt"/>
              <a:ea typeface="+mn-ea"/>
              <a:cs typeface="+mn-cs"/>
            </a:rPr>
            <a:t>3.7</a:t>
          </a:r>
          <a:r>
            <a:rPr kumimoji="1" lang="ja-JP" altLang="ja-JP" sz="1100">
              <a:solidFill>
                <a:sysClr val="windowText" lastClr="000000"/>
              </a:solidFill>
              <a:effectLst/>
              <a:latin typeface="+mn-lt"/>
              <a:ea typeface="+mn-ea"/>
              <a:cs typeface="+mn-cs"/>
            </a:rPr>
            <a:t>ポイント</a:t>
          </a:r>
          <a:r>
            <a:rPr kumimoji="1" lang="ja-JP" altLang="en-US" sz="1100">
              <a:solidFill>
                <a:sysClr val="windowText" lastClr="000000"/>
              </a:solidFill>
              <a:effectLst/>
              <a:latin typeface="+mn-lt"/>
              <a:ea typeface="+mn-ea"/>
              <a:cs typeface="+mn-cs"/>
            </a:rPr>
            <a:t>と昨年より大幅に高く</a:t>
          </a:r>
          <a:r>
            <a:rPr kumimoji="1" lang="ja-JP" altLang="ja-JP" sz="1100">
              <a:solidFill>
                <a:sysClr val="windowText" lastClr="000000"/>
              </a:solidFill>
              <a:effectLst/>
              <a:latin typeface="+mn-lt"/>
              <a:ea typeface="+mn-ea"/>
              <a:cs typeface="+mn-cs"/>
            </a:rPr>
            <a:t>なった。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a:t>
          </a:r>
          <a:r>
            <a:rPr kumimoji="1" lang="ja-JP" altLang="en-US" sz="1100">
              <a:solidFill>
                <a:sysClr val="windowText" lastClr="000000"/>
              </a:solidFill>
              <a:effectLst/>
              <a:latin typeface="+mn-lt"/>
              <a:ea typeface="+mn-ea"/>
              <a:cs typeface="+mn-cs"/>
            </a:rPr>
            <a:t>は物価高騰による</a:t>
          </a:r>
          <a:r>
            <a:rPr kumimoji="1" lang="ja-JP" altLang="ja-JP" sz="1100">
              <a:solidFill>
                <a:sysClr val="windowText" lastClr="000000"/>
              </a:solidFill>
              <a:effectLst/>
              <a:latin typeface="+mn-lt"/>
              <a:ea typeface="+mn-ea"/>
              <a:cs typeface="+mn-cs"/>
            </a:rPr>
            <a:t>システム</a:t>
          </a:r>
          <a:r>
            <a:rPr kumimoji="1" lang="ja-JP" altLang="en-US" sz="1100">
              <a:solidFill>
                <a:sysClr val="windowText" lastClr="000000"/>
              </a:solidFill>
              <a:effectLst/>
              <a:latin typeface="+mn-lt"/>
              <a:ea typeface="+mn-ea"/>
              <a:cs typeface="+mn-cs"/>
            </a:rPr>
            <a:t>料や</a:t>
          </a:r>
          <a:r>
            <a:rPr kumimoji="1" lang="ja-JP" altLang="ja-JP" sz="1100">
              <a:solidFill>
                <a:sysClr val="windowText" lastClr="000000"/>
              </a:solidFill>
              <a:effectLst/>
              <a:latin typeface="+mn-lt"/>
              <a:ea typeface="+mn-ea"/>
              <a:cs typeface="+mn-cs"/>
            </a:rPr>
            <a:t>システム改修などに係る経費</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増加</a:t>
          </a:r>
          <a:r>
            <a:rPr kumimoji="1" lang="ja-JP" altLang="en-US" sz="1100">
              <a:solidFill>
                <a:sysClr val="windowText" lastClr="000000"/>
              </a:solidFill>
              <a:effectLst/>
              <a:latin typeface="+mn-lt"/>
              <a:ea typeface="+mn-ea"/>
              <a:cs typeface="+mn-cs"/>
            </a:rPr>
            <a:t>する見込みで</a:t>
          </a:r>
          <a:r>
            <a:rPr kumimoji="1" lang="ja-JP" altLang="ja-JP" sz="1100">
              <a:solidFill>
                <a:sysClr val="windowText" lastClr="000000"/>
              </a:solidFill>
              <a:effectLst/>
              <a:latin typeface="+mn-lt"/>
              <a:ea typeface="+mn-ea"/>
              <a:cs typeface="+mn-cs"/>
            </a:rPr>
            <a:t>あるため、事業の必要性等を再検討し、事業のスリム化、効率化に取り組む必要がある。</a:t>
          </a:r>
          <a:endParaRPr lang="ja-JP" altLang="ja-JP" sz="1400">
            <a:solidFill>
              <a:sysClr val="windowText" lastClr="000000"/>
            </a:solidFill>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154432</xdr:rowOff>
    </xdr:from>
    <xdr:to>
      <xdr:col>82</xdr:col>
      <xdr:colOff>107950</xdr:colOff>
      <xdr:row>21</xdr:row>
      <xdr:rowOff>138430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4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110507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71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138430</xdr:rowOff>
    </xdr:from>
    <xdr:to>
      <xdr:col>82</xdr:col>
      <xdr:colOff>196850</xdr:colOff>
      <xdr:row>21</xdr:row>
      <xdr:rowOff>138430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73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69359</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9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154432</xdr:rowOff>
    </xdr:from>
    <xdr:to>
      <xdr:col>82</xdr:col>
      <xdr:colOff>196850</xdr:colOff>
      <xdr:row>14</xdr:row>
      <xdr:rowOff>154432</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10414</xdr:rowOff>
    </xdr:from>
    <xdr:to>
      <xdr:col>82</xdr:col>
      <xdr:colOff>107950</xdr:colOff>
      <xdr:row>18</xdr:row>
      <xdr:rowOff>72136</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925064"/>
          <a:ext cx="838200" cy="233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40149</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783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23622</xdr:rowOff>
    </xdr:from>
    <xdr:to>
      <xdr:col>82</xdr:col>
      <xdr:colOff>158750</xdr:colOff>
      <xdr:row>17</xdr:row>
      <xdr:rowOff>125222</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10414</xdr:rowOff>
    </xdr:from>
    <xdr:to>
      <xdr:col>78</xdr:col>
      <xdr:colOff>69850</xdr:colOff>
      <xdr:row>17</xdr:row>
      <xdr:rowOff>110998</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92506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762</xdr:rowOff>
    </xdr:from>
    <xdr:to>
      <xdr:col>78</xdr:col>
      <xdr:colOff>120650</xdr:colOff>
      <xdr:row>17</xdr:row>
      <xdr:rowOff>102362</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1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87139</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140716</xdr:rowOff>
    </xdr:from>
    <xdr:to>
      <xdr:col>73</xdr:col>
      <xdr:colOff>180975</xdr:colOff>
      <xdr:row>17</xdr:row>
      <xdr:rowOff>110998</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883916"/>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158496</xdr:rowOff>
    </xdr:from>
    <xdr:to>
      <xdr:col>74</xdr:col>
      <xdr:colOff>31750</xdr:colOff>
      <xdr:row>17</xdr:row>
      <xdr:rowOff>88646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98823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67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140716</xdr:rowOff>
    </xdr:from>
    <xdr:to>
      <xdr:col>69</xdr:col>
      <xdr:colOff>92075</xdr:colOff>
      <xdr:row>17</xdr:row>
      <xdr:rowOff>69850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883916"/>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103632</xdr:rowOff>
    </xdr:from>
    <xdr:to>
      <xdr:col>69</xdr:col>
      <xdr:colOff>142875</xdr:colOff>
      <xdr:row>17</xdr:row>
      <xdr:rowOff>33782</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18559</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33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158496</xdr:rowOff>
    </xdr:from>
    <xdr:to>
      <xdr:col>65</xdr:col>
      <xdr:colOff>53975</xdr:colOff>
      <xdr:row>17</xdr:row>
      <xdr:rowOff>88646</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98823</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67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21336</xdr:rowOff>
    </xdr:from>
    <xdr:to>
      <xdr:col>82</xdr:col>
      <xdr:colOff>158750</xdr:colOff>
      <xdr:row>18</xdr:row>
      <xdr:rowOff>122936</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3107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164863</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307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131064</xdr:rowOff>
    </xdr:from>
    <xdr:to>
      <xdr:col>78</xdr:col>
      <xdr:colOff>120650</xdr:colOff>
      <xdr:row>17</xdr:row>
      <xdr:rowOff>61214</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87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71391</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643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60198</xdr:rowOff>
    </xdr:from>
    <xdr:to>
      <xdr:col>74</xdr:col>
      <xdr:colOff>31750</xdr:colOff>
      <xdr:row>17</xdr:row>
      <xdr:rowOff>161798</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974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146575</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306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89916</xdr:rowOff>
    </xdr:from>
    <xdr:to>
      <xdr:col>69</xdr:col>
      <xdr:colOff>142875</xdr:colOff>
      <xdr:row>17</xdr:row>
      <xdr:rowOff>20066</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83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30243</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601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19050</xdr:rowOff>
    </xdr:from>
    <xdr:to>
      <xdr:col>65</xdr:col>
      <xdr:colOff>53975</xdr:colOff>
      <xdr:row>17</xdr:row>
      <xdr:rowOff>120650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105427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前年度に比べ</a:t>
          </a:r>
          <a:r>
            <a:rPr kumimoji="1" lang="en-US" altLang="ja-JP" sz="1100">
              <a:solidFill>
                <a:sysClr val="windowText" lastClr="000000"/>
              </a:solidFill>
              <a:effectLst/>
              <a:latin typeface="+mn-lt"/>
              <a:ea typeface="+mn-ea"/>
              <a:cs typeface="+mn-cs"/>
            </a:rPr>
            <a:t>1.8</a:t>
          </a:r>
          <a:r>
            <a:rPr kumimoji="1" lang="ja-JP" altLang="ja-JP" sz="1100">
              <a:solidFill>
                <a:sysClr val="windowText" lastClr="000000"/>
              </a:solidFill>
              <a:effectLst/>
              <a:latin typeface="+mn-lt"/>
              <a:ea typeface="+mn-ea"/>
              <a:cs typeface="+mn-cs"/>
            </a:rPr>
            <a:t>ポイントの増加となった。これは</a:t>
          </a:r>
          <a:r>
            <a:rPr kumimoji="1" lang="ja-JP" altLang="en-US" sz="1100">
              <a:solidFill>
                <a:sysClr val="windowText" lastClr="000000"/>
              </a:solidFill>
              <a:effectLst/>
              <a:latin typeface="+mn-lt"/>
              <a:ea typeface="+mn-ea"/>
              <a:cs typeface="+mn-cs"/>
            </a:rPr>
            <a:t>障がい者自立支援や児童手当給付などが増加</a:t>
          </a:r>
          <a:r>
            <a:rPr kumimoji="1" lang="ja-JP" altLang="ja-JP" sz="1100">
              <a:solidFill>
                <a:sysClr val="windowText" lastClr="000000"/>
              </a:solidFill>
              <a:effectLst/>
              <a:latin typeface="+mn-lt"/>
              <a:ea typeface="+mn-ea"/>
              <a:cs typeface="+mn-cs"/>
            </a:rPr>
            <a:t>したためである。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類似団体平均との比較では</a:t>
          </a:r>
          <a:r>
            <a:rPr kumimoji="1" lang="en-US" altLang="ja-JP" sz="1100">
              <a:solidFill>
                <a:sysClr val="windowText" lastClr="000000"/>
              </a:solidFill>
              <a:effectLst/>
              <a:latin typeface="+mn-lt"/>
              <a:ea typeface="+mn-ea"/>
              <a:cs typeface="+mn-cs"/>
            </a:rPr>
            <a:t>3.4</a:t>
          </a:r>
          <a:r>
            <a:rPr kumimoji="1" lang="ja-JP" altLang="ja-JP" sz="1100">
              <a:solidFill>
                <a:sysClr val="windowText" lastClr="000000"/>
              </a:solidFill>
              <a:effectLst/>
              <a:latin typeface="+mn-lt"/>
              <a:ea typeface="+mn-ea"/>
              <a:cs typeface="+mn-cs"/>
            </a:rPr>
            <a:t>ポイント高く、この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年間いずれも高い比率で推移していることから、単独で実施している扶助については、その必要性等を検証し、適正な給付に努める。</a:t>
          </a:r>
          <a:endParaRPr lang="ja-JP" altLang="ja-JP" sz="1400">
            <a:solidFill>
              <a:sysClr val="windowText" lastClr="000000"/>
            </a:solidFill>
            <a:effectLst/>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60</xdr:row>
      <xdr:rowOff>159657</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424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131734</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159657</xdr:rowOff>
    </xdr:from>
    <xdr:to>
      <xdr:col>24</xdr:col>
      <xdr:colOff>114300</xdr:colOff>
      <xdr:row>60</xdr:row>
      <xdr:rowOff>159657</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159657</xdr:rowOff>
    </xdr:from>
    <xdr:to>
      <xdr:col>24</xdr:col>
      <xdr:colOff>25400</xdr:colOff>
      <xdr:row>58</xdr:row>
      <xdr:rowOff>110672</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760857"/>
          <a:ext cx="838200" cy="293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35577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29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61685</xdr:rowOff>
    </xdr:from>
    <xdr:to>
      <xdr:col>19</xdr:col>
      <xdr:colOff>187325</xdr:colOff>
      <xdr:row>56</xdr:row>
      <xdr:rowOff>159657</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6628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2722</xdr:rowOff>
    </xdr:from>
    <xdr:to>
      <xdr:col>20</xdr:col>
      <xdr:colOff>38100</xdr:colOff>
      <xdr:row>55</xdr:row>
      <xdr:rowOff>104322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114499</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20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61685</xdr:rowOff>
    </xdr:from>
    <xdr:to>
      <xdr:col>15</xdr:col>
      <xdr:colOff>98425</xdr:colOff>
      <xdr:row>56</xdr:row>
      <xdr:rowOff>110672</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662885"/>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141515</xdr:rowOff>
    </xdr:from>
    <xdr:to>
      <xdr:col>15</xdr:col>
      <xdr:colOff>149225</xdr:colOff>
      <xdr:row>55</xdr:row>
      <xdr:rowOff>71665</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81842</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110672</xdr:rowOff>
    </xdr:from>
    <xdr:to>
      <xdr:col>11</xdr:col>
      <xdr:colOff>9525</xdr:colOff>
      <xdr:row>57</xdr:row>
      <xdr:rowOff>20865</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711872"/>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81842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2722</xdr:rowOff>
    </xdr:from>
    <xdr:to>
      <xdr:col>6</xdr:col>
      <xdr:colOff>171450</xdr:colOff>
      <xdr:row>55</xdr:row>
      <xdr:rowOff>104322</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114499</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59872</xdr:rowOff>
    </xdr:from>
    <xdr:to>
      <xdr:col>24</xdr:col>
      <xdr:colOff>76200</xdr:colOff>
      <xdr:row>58</xdr:row>
      <xdr:rowOff>161472</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1000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31949</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108857</xdr:rowOff>
    </xdr:from>
    <xdr:to>
      <xdr:col>20</xdr:col>
      <xdr:colOff>38100</xdr:colOff>
      <xdr:row>57</xdr:row>
      <xdr:rowOff>39007</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71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23784</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796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10885</xdr:rowOff>
    </xdr:from>
    <xdr:to>
      <xdr:col>15</xdr:col>
      <xdr:colOff>149225</xdr:colOff>
      <xdr:row>56</xdr:row>
      <xdr:rowOff>112485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97262</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59872</xdr:rowOff>
    </xdr:from>
    <xdr:to>
      <xdr:col>11</xdr:col>
      <xdr:colOff>60325</xdr:colOff>
      <xdr:row>56</xdr:row>
      <xdr:rowOff>161472</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146249</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141515</xdr:rowOff>
    </xdr:from>
    <xdr:to>
      <xdr:col>6</xdr:col>
      <xdr:colOff>171450</xdr:colOff>
      <xdr:row>57</xdr:row>
      <xdr:rowOff>71665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56442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82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前年度に比べ</a:t>
          </a:r>
          <a:r>
            <a:rPr kumimoji="1" lang="en-US" altLang="ja-JP" sz="1100">
              <a:solidFill>
                <a:sysClr val="windowText" lastClr="000000"/>
              </a:solidFill>
              <a:effectLst/>
              <a:latin typeface="+mn-lt"/>
              <a:ea typeface="+mn-ea"/>
              <a:cs typeface="+mn-cs"/>
            </a:rPr>
            <a:t>5.0</a:t>
          </a:r>
          <a:r>
            <a:rPr kumimoji="1" lang="ja-JP" altLang="ja-JP" sz="1100">
              <a:solidFill>
                <a:sysClr val="windowText" lastClr="000000"/>
              </a:solidFill>
              <a:effectLst/>
              <a:latin typeface="+mn-lt"/>
              <a:ea typeface="+mn-ea"/>
              <a:cs typeface="+mn-cs"/>
            </a:rPr>
            <a:t>ポイントの</a:t>
          </a:r>
          <a:r>
            <a:rPr kumimoji="1" lang="ja-JP" altLang="en-US" sz="1100">
              <a:solidFill>
                <a:sysClr val="windowText" lastClr="000000"/>
              </a:solidFill>
              <a:effectLst/>
              <a:latin typeface="+mn-lt"/>
              <a:ea typeface="+mn-ea"/>
              <a:cs typeface="+mn-cs"/>
            </a:rPr>
            <a:t>大幅な</a:t>
          </a:r>
          <a:r>
            <a:rPr kumimoji="1" lang="ja-JP" altLang="ja-JP" sz="1100">
              <a:solidFill>
                <a:sysClr val="windowText" lastClr="000000"/>
              </a:solidFill>
              <a:effectLst/>
              <a:latin typeface="+mn-lt"/>
              <a:ea typeface="+mn-ea"/>
              <a:cs typeface="+mn-cs"/>
            </a:rPr>
            <a:t>減少となった。主にこれは</a:t>
          </a:r>
          <a:r>
            <a:rPr kumimoji="1" lang="ja-JP" altLang="en-US" sz="1100">
              <a:solidFill>
                <a:sysClr val="windowText" lastClr="000000"/>
              </a:solidFill>
              <a:effectLst/>
              <a:latin typeface="+mn-lt"/>
              <a:ea typeface="+mn-ea"/>
              <a:cs typeface="+mn-cs"/>
            </a:rPr>
            <a:t>公営企業会計になった簡易水道・水をきれいにする事業の繰出金が補助費等に変更になったことや土地開発事業特別会計の造成工事への繰出金が増額</a:t>
          </a:r>
          <a:r>
            <a:rPr kumimoji="1" lang="ja-JP" altLang="ja-JP" sz="1100">
              <a:solidFill>
                <a:sysClr val="windowText" lastClr="000000"/>
              </a:solidFill>
              <a:effectLst/>
              <a:latin typeface="+mn-lt"/>
              <a:ea typeface="+mn-ea"/>
              <a:cs typeface="+mn-cs"/>
            </a:rPr>
            <a:t>したためである。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類似団体平均との比較では</a:t>
          </a:r>
          <a:r>
            <a:rPr kumimoji="1" lang="en-US" altLang="ja-JP" sz="1100">
              <a:solidFill>
                <a:sysClr val="windowText" lastClr="000000"/>
              </a:solidFill>
              <a:effectLst/>
              <a:latin typeface="+mn-lt"/>
              <a:ea typeface="+mn-ea"/>
              <a:cs typeface="+mn-cs"/>
            </a:rPr>
            <a:t>1.7</a:t>
          </a:r>
          <a:r>
            <a:rPr kumimoji="1" lang="ja-JP" altLang="ja-JP" sz="1100">
              <a:solidFill>
                <a:sysClr val="windowText" lastClr="000000"/>
              </a:solidFill>
              <a:effectLst/>
              <a:latin typeface="+mn-lt"/>
              <a:ea typeface="+mn-ea"/>
              <a:cs typeface="+mn-cs"/>
            </a:rPr>
            <a:t>ポイント高く、この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年間いずれも高い割合で推移している。今後、公共施設等の老朽化が進む中、施設の統廃合の検討や各特別会計の健全化に取り組み繰出金の抑制に努める。</a:t>
          </a:r>
          <a:endParaRPr lang="ja-JP" altLang="ja-JP" sz="1400">
            <a:solidFill>
              <a:sysClr val="windowText" lastClr="000000"/>
            </a:solidFill>
            <a:effectLst/>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8" name="その他グラフ枠">
          <a:extLst>
            <a:ext uri="{FF2B5EF4-FFF2-40B4-BE49-F238E27FC236}">
              <a16:creationId xmlns:a16="http://schemas.microsoft.com/office/drawing/2014/main" id="{00000000-0008-0000-0400-0000EE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115570</xdr:rowOff>
    </xdr:from>
    <xdr:to>
      <xdr:col>82</xdr:col>
      <xdr:colOff>107950</xdr:colOff>
      <xdr:row>61</xdr:row>
      <xdr:rowOff>143002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flipV="1">
          <a:off x="16510000" y="9202420"/>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115079</xdr:rowOff>
    </xdr:from>
    <xdr:ext cx="762000" cy="259045"/>
    <xdr:sp macro="" textlink="">
      <xdr:nvSpPr>
        <xdr:cNvPr id="240" name="その他最小値テキスト">
          <a:extLst>
            <a:ext uri="{FF2B5EF4-FFF2-40B4-BE49-F238E27FC236}">
              <a16:creationId xmlns:a16="http://schemas.microsoft.com/office/drawing/2014/main" id="{00000000-0008-0000-0400-0000F0000000}"/>
            </a:ext>
          </a:extLst>
        </xdr:cNvPr>
        <xdr:cNvSpPr txBox="1"/>
      </xdr:nvSpPr>
      <xdr:spPr>
        <a:xfrm>
          <a:off x="16598900" y="1057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143002</xdr:rowOff>
    </xdr:from>
    <xdr:to>
      <xdr:col>82</xdr:col>
      <xdr:colOff>196850</xdr:colOff>
      <xdr:row>61</xdr:row>
      <xdr:rowOff>143002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10601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30497</xdr:rowOff>
    </xdr:from>
    <xdr:ext cx="762000" cy="259045"/>
    <xdr:sp macro="" textlink="">
      <xdr:nvSpPr>
        <xdr:cNvPr id="242" name="その他最大値テキスト">
          <a:extLst>
            <a:ext uri="{FF2B5EF4-FFF2-40B4-BE49-F238E27FC236}">
              <a16:creationId xmlns:a16="http://schemas.microsoft.com/office/drawing/2014/main" id="{00000000-0008-0000-0400-0000F2000000}"/>
            </a:ext>
          </a:extLst>
        </xdr:cNvPr>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115570</xdr:rowOff>
    </xdr:from>
    <xdr:to>
      <xdr:col>82</xdr:col>
      <xdr:colOff>196850</xdr:colOff>
      <xdr:row>53</xdr:row>
      <xdr:rowOff>115570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108712</xdr:rowOff>
    </xdr:from>
    <xdr:to>
      <xdr:col>82</xdr:col>
      <xdr:colOff>107950</xdr:colOff>
      <xdr:row>61</xdr:row>
      <xdr:rowOff>51562</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5671800" y="10052812"/>
          <a:ext cx="8382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90441</xdr:rowOff>
    </xdr:from>
    <xdr:ext cx="762000" cy="259045"/>
    <xdr:sp macro="" textlink="">
      <xdr:nvSpPr>
        <xdr:cNvPr id="245" name="その他平均値テキスト">
          <a:extLst>
            <a:ext uri="{FF2B5EF4-FFF2-40B4-BE49-F238E27FC236}">
              <a16:creationId xmlns:a16="http://schemas.microsoft.com/office/drawing/2014/main" id="{00000000-0008-0000-0400-0000F5000000}"/>
            </a:ext>
          </a:extLst>
        </xdr:cNvPr>
        <xdr:cNvSpPr txBox="1"/>
      </xdr:nvSpPr>
      <xdr:spPr>
        <a:xfrm>
          <a:off x="16598900" y="9691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73914</xdr:rowOff>
    </xdr:from>
    <xdr:to>
      <xdr:col>82</xdr:col>
      <xdr:colOff>158750</xdr:colOff>
      <xdr:row>58</xdr:row>
      <xdr:rowOff>4064</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6459200" y="98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61</xdr:row>
      <xdr:rowOff>51562</xdr:rowOff>
    </xdr:from>
    <xdr:to>
      <xdr:col>78</xdr:col>
      <xdr:colOff>69850</xdr:colOff>
      <xdr:row>61</xdr:row>
      <xdr:rowOff>69850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4782800" y="1051001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39624</xdr:rowOff>
    </xdr:from>
    <xdr:to>
      <xdr:col>78</xdr:col>
      <xdr:colOff>120650</xdr:colOff>
      <xdr:row>58</xdr:row>
      <xdr:rowOff>141224</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5621000" y="9983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151401</xdr:rowOff>
    </xdr:from>
    <xdr:ext cx="7366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5290800" y="9752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61</xdr:row>
      <xdr:rowOff>14986</xdr:rowOff>
    </xdr:from>
    <xdr:to>
      <xdr:col>73</xdr:col>
      <xdr:colOff>180975</xdr:colOff>
      <xdr:row>61</xdr:row>
      <xdr:rowOff>69850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3893800" y="1047343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76200</xdr:rowOff>
    </xdr:from>
    <xdr:to>
      <xdr:col>74</xdr:col>
      <xdr:colOff>31750</xdr:colOff>
      <xdr:row>59</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4732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16527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4401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61</xdr:row>
      <xdr:rowOff>14986</xdr:rowOff>
    </xdr:from>
    <xdr:to>
      <xdr:col>69</xdr:col>
      <xdr:colOff>92075</xdr:colOff>
      <xdr:row>61</xdr:row>
      <xdr:rowOff>97282</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004800" y="1047343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103632</xdr:rowOff>
    </xdr:from>
    <xdr:to>
      <xdr:col>69</xdr:col>
      <xdr:colOff>142875</xdr:colOff>
      <xdr:row>59</xdr:row>
      <xdr:rowOff>33782</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3843000" y="1004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43959</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3512800" y="981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160782</xdr:rowOff>
    </xdr:from>
    <xdr:to>
      <xdr:col>65</xdr:col>
      <xdr:colOff>53975</xdr:colOff>
      <xdr:row>60</xdr:row>
      <xdr:rowOff>90932</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2954000" y="10276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101109</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2623800" y="10045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57912</xdr:rowOff>
    </xdr:from>
    <xdr:to>
      <xdr:col>82</xdr:col>
      <xdr:colOff>158750</xdr:colOff>
      <xdr:row>58</xdr:row>
      <xdr:rowOff>159512</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6459200" y="10002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29989</xdr:rowOff>
    </xdr:from>
    <xdr:ext cx="762000" cy="259045"/>
    <xdr:sp macro="" textlink="">
      <xdr:nvSpPr>
        <xdr:cNvPr id="264" name="その他該当値テキスト">
          <a:extLst>
            <a:ext uri="{FF2B5EF4-FFF2-40B4-BE49-F238E27FC236}">
              <a16:creationId xmlns:a16="http://schemas.microsoft.com/office/drawing/2014/main" id="{00000000-0008-0000-0400-000008010000}"/>
            </a:ext>
          </a:extLst>
        </xdr:cNvPr>
        <xdr:cNvSpPr txBox="1"/>
      </xdr:nvSpPr>
      <xdr:spPr>
        <a:xfrm>
          <a:off x="16598900" y="997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61</xdr:row>
      <xdr:rowOff>762</xdr:rowOff>
    </xdr:from>
    <xdr:to>
      <xdr:col>78</xdr:col>
      <xdr:colOff>120650</xdr:colOff>
      <xdr:row>61</xdr:row>
      <xdr:rowOff>102362</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5621000" y="10459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87139</xdr:rowOff>
    </xdr:from>
    <xdr:ext cx="7366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290800" y="10545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61</xdr:row>
      <xdr:rowOff>19050</xdr:rowOff>
    </xdr:from>
    <xdr:to>
      <xdr:col>74</xdr:col>
      <xdr:colOff>31750</xdr:colOff>
      <xdr:row>61</xdr:row>
      <xdr:rowOff>120650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47320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105427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44018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60</xdr:row>
      <xdr:rowOff>135636</xdr:rowOff>
    </xdr:from>
    <xdr:to>
      <xdr:col>69</xdr:col>
      <xdr:colOff>142875</xdr:colOff>
      <xdr:row>61</xdr:row>
      <xdr:rowOff>65786</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3843000" y="10422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61</xdr:row>
      <xdr:rowOff>50563</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512800" y="10509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61</xdr:row>
      <xdr:rowOff>46482</xdr:rowOff>
    </xdr:from>
    <xdr:to>
      <xdr:col>65</xdr:col>
      <xdr:colOff>53975</xdr:colOff>
      <xdr:row>61</xdr:row>
      <xdr:rowOff>148082</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2954000" y="10504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132859</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2623800" y="1059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前年度に比べ</a:t>
          </a:r>
          <a:r>
            <a:rPr kumimoji="1" lang="en-US" altLang="ja-JP" sz="1100">
              <a:solidFill>
                <a:sysClr val="windowText" lastClr="000000"/>
              </a:solidFill>
              <a:effectLst/>
              <a:latin typeface="+mn-lt"/>
              <a:ea typeface="+mn-ea"/>
              <a:cs typeface="+mn-cs"/>
            </a:rPr>
            <a:t>1.6</a:t>
          </a:r>
          <a:r>
            <a:rPr kumimoji="1" lang="ja-JP" altLang="ja-JP" sz="1100">
              <a:solidFill>
                <a:sysClr val="windowText" lastClr="000000"/>
              </a:solidFill>
              <a:effectLst/>
              <a:latin typeface="+mn-lt"/>
              <a:ea typeface="+mn-ea"/>
              <a:cs typeface="+mn-cs"/>
            </a:rPr>
            <a:t>ポイントの</a:t>
          </a:r>
          <a:r>
            <a:rPr kumimoji="1" lang="ja-JP" altLang="en-US" sz="1100">
              <a:solidFill>
                <a:sysClr val="windowText" lastClr="000000"/>
              </a:solidFill>
              <a:effectLst/>
              <a:latin typeface="+mn-lt"/>
              <a:ea typeface="+mn-ea"/>
              <a:cs typeface="+mn-cs"/>
            </a:rPr>
            <a:t>増加</a:t>
          </a:r>
          <a:r>
            <a:rPr kumimoji="1" lang="ja-JP" altLang="ja-JP" sz="1100">
              <a:solidFill>
                <a:sysClr val="windowText" lastClr="000000"/>
              </a:solidFill>
              <a:effectLst/>
              <a:latin typeface="+mn-lt"/>
              <a:ea typeface="+mn-ea"/>
              <a:cs typeface="+mn-cs"/>
            </a:rPr>
            <a:t>となった。</a:t>
          </a:r>
          <a:r>
            <a:rPr kumimoji="1" lang="ja-JP" altLang="en-US" sz="1100">
              <a:solidFill>
                <a:sysClr val="windowText" lastClr="000000"/>
              </a:solidFill>
              <a:effectLst/>
              <a:latin typeface="+mn-lt"/>
              <a:ea typeface="+mn-ea"/>
              <a:cs typeface="+mn-cs"/>
            </a:rPr>
            <a:t>これは吾妻広域町村圏振興整備組合消防費負担金の物価高騰による人件費の増額や公営企業会計となった簡易水道・水をきれいにする事業が繰出金から補助費等に変更になったためである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類似団体平均との比較では</a:t>
          </a:r>
          <a:r>
            <a:rPr kumimoji="1" lang="en-US" altLang="ja-JP" sz="1100">
              <a:solidFill>
                <a:sysClr val="windowText" lastClr="000000"/>
              </a:solidFill>
              <a:effectLst/>
              <a:latin typeface="+mn-lt"/>
              <a:ea typeface="+mn-ea"/>
              <a:cs typeface="+mn-cs"/>
            </a:rPr>
            <a:t>0.4</a:t>
          </a:r>
          <a:r>
            <a:rPr kumimoji="1" lang="ja-JP" altLang="ja-JP" sz="1100">
              <a:solidFill>
                <a:sysClr val="windowText" lastClr="000000"/>
              </a:solidFill>
              <a:effectLst/>
              <a:latin typeface="+mn-lt"/>
              <a:ea typeface="+mn-ea"/>
              <a:cs typeface="+mn-cs"/>
            </a:rPr>
            <a:t>ポイント高く、この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年間いずれも高い割合で推移している。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単独実施</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補助については、必要性等を再検討し、所期の目的が達成されたものや達成の見込みがないもの</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廃止など</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見直しを進めていく必要がある。</a:t>
          </a:r>
          <a:endParaRPr lang="ja-JP" altLang="ja-JP" sz="1400">
            <a:solidFill>
              <a:sysClr val="windowText" lastClr="000000"/>
            </a:solidFill>
            <a:effectLst/>
          </a:endParaRPr>
        </a:p>
      </xdr:txBody>
    </xdr:sp>
    <xdr:clientData/>
  </xdr:twoCellAnchor>
  <xdr:oneCellAnchor>
    <xdr:from>
      <xdr:col>62</xdr:col>
      <xdr:colOff>6350</xdr:colOff>
      <xdr:row>29</xdr:row>
      <xdr:rowOff>107950</xdr:rowOff>
    </xdr:from>
    <xdr:ext cx="298543" cy="225703"/>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161290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869432"/>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133367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161290</xdr:rowOff>
    </xdr:from>
    <xdr:to>
      <xdr:col>82</xdr:col>
      <xdr:colOff>196850</xdr:colOff>
      <xdr:row>41</xdr:row>
      <xdr:rowOff>161290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10414</xdr:rowOff>
    </xdr:from>
    <xdr:to>
      <xdr:col>82</xdr:col>
      <xdr:colOff>107950</xdr:colOff>
      <xdr:row>37</xdr:row>
      <xdr:rowOff>83566</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5671800" y="6354064"/>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31005</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203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14478</xdr:rowOff>
    </xdr:from>
    <xdr:to>
      <xdr:col>82</xdr:col>
      <xdr:colOff>158750</xdr:colOff>
      <xdr:row>37</xdr:row>
      <xdr:rowOff>116078</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10414</xdr:rowOff>
    </xdr:from>
    <xdr:to>
      <xdr:col>78</xdr:col>
      <xdr:colOff>69850</xdr:colOff>
      <xdr:row>37</xdr:row>
      <xdr:rowOff>51562</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4782800" y="635406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48531</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145288</xdr:rowOff>
    </xdr:from>
    <xdr:to>
      <xdr:col>73</xdr:col>
      <xdr:colOff>180975</xdr:colOff>
      <xdr:row>37</xdr:row>
      <xdr:rowOff>51562</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631748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80772</xdr:rowOff>
    </xdr:from>
    <xdr:to>
      <xdr:col>74</xdr:col>
      <xdr:colOff>31750</xdr:colOff>
      <xdr:row>37</xdr:row>
      <xdr:rowOff>10922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21099</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145288</xdr:rowOff>
    </xdr:from>
    <xdr:to>
      <xdr:col>69</xdr:col>
      <xdr:colOff>92075</xdr:colOff>
      <xdr:row>37</xdr:row>
      <xdr:rowOff>46990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631748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169689</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71628</xdr:rowOff>
    </xdr:from>
    <xdr:to>
      <xdr:col>65</xdr:col>
      <xdr:colOff>53975</xdr:colOff>
      <xdr:row>37</xdr:row>
      <xdr:rowOff>1778</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11955</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32766</xdr:rowOff>
    </xdr:from>
    <xdr:to>
      <xdr:col>82</xdr:col>
      <xdr:colOff>158750</xdr:colOff>
      <xdr:row>37</xdr:row>
      <xdr:rowOff>134366</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4843</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131064</xdr:rowOff>
    </xdr:from>
    <xdr:to>
      <xdr:col>78</xdr:col>
      <xdr:colOff>120650</xdr:colOff>
      <xdr:row>37</xdr:row>
      <xdr:rowOff>61214</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45991</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762</xdr:rowOff>
    </xdr:from>
    <xdr:to>
      <xdr:col>74</xdr:col>
      <xdr:colOff>31750</xdr:colOff>
      <xdr:row>37</xdr:row>
      <xdr:rowOff>102362</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87139</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94488</xdr:rowOff>
    </xdr:from>
    <xdr:to>
      <xdr:col>69</xdr:col>
      <xdr:colOff>142875</xdr:colOff>
      <xdr:row>37</xdr:row>
      <xdr:rowOff>24638</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9415</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167640</xdr:rowOff>
    </xdr:from>
    <xdr:to>
      <xdr:col>65</xdr:col>
      <xdr:colOff>53975</xdr:colOff>
      <xdr:row>37</xdr:row>
      <xdr:rowOff>97790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82567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前年度に比べ</a:t>
          </a:r>
          <a:r>
            <a:rPr kumimoji="1" lang="en-US" altLang="ja-JP" sz="1100">
              <a:solidFill>
                <a:sysClr val="windowText" lastClr="000000"/>
              </a:solidFill>
              <a:effectLst/>
              <a:latin typeface="+mn-lt"/>
              <a:ea typeface="+mn-ea"/>
              <a:cs typeface="+mn-cs"/>
            </a:rPr>
            <a:t>0.3</a:t>
          </a:r>
          <a:r>
            <a:rPr kumimoji="1" lang="ja-JP" altLang="ja-JP" sz="1100">
              <a:solidFill>
                <a:sysClr val="windowText" lastClr="000000"/>
              </a:solidFill>
              <a:effectLst/>
              <a:latin typeface="+mn-lt"/>
              <a:ea typeface="+mn-ea"/>
              <a:cs typeface="+mn-cs"/>
            </a:rPr>
            <a:t>ポイントの</a:t>
          </a:r>
          <a:r>
            <a:rPr kumimoji="1" lang="ja-JP" altLang="en-US" sz="1100">
              <a:solidFill>
                <a:sysClr val="windowText" lastClr="000000"/>
              </a:solidFill>
              <a:effectLst/>
              <a:latin typeface="+mn-lt"/>
              <a:ea typeface="+mn-ea"/>
              <a:cs typeface="+mn-cs"/>
            </a:rPr>
            <a:t>減少</a:t>
          </a:r>
          <a:r>
            <a:rPr kumimoji="1" lang="ja-JP" altLang="ja-JP" sz="1100">
              <a:solidFill>
                <a:sysClr val="windowText" lastClr="000000"/>
              </a:solidFill>
              <a:effectLst/>
              <a:latin typeface="+mn-lt"/>
              <a:ea typeface="+mn-ea"/>
              <a:cs typeface="+mn-cs"/>
            </a:rPr>
            <a:t>となった。近年の大型投資事業に係る起債の元金償還がはじまった</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、臨時財政対策債などの償還完了の差によるものであるが、今後においては上昇していくことが見込まれる。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類似団体平均との比較では</a:t>
          </a:r>
          <a:r>
            <a:rPr kumimoji="1" lang="en-US" altLang="ja-JP" sz="1100">
              <a:solidFill>
                <a:sysClr val="windowText" lastClr="000000"/>
              </a:solidFill>
              <a:effectLst/>
              <a:latin typeface="+mn-lt"/>
              <a:ea typeface="+mn-ea"/>
              <a:cs typeface="+mn-cs"/>
            </a:rPr>
            <a:t>7.8</a:t>
          </a:r>
          <a:r>
            <a:rPr kumimoji="1" lang="ja-JP" altLang="ja-JP" sz="1100">
              <a:solidFill>
                <a:sysClr val="windowText" lastClr="000000"/>
              </a:solidFill>
              <a:effectLst/>
              <a:latin typeface="+mn-lt"/>
              <a:ea typeface="+mn-ea"/>
              <a:cs typeface="+mn-cs"/>
            </a:rPr>
            <a:t>ポイント低く、この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間いずれも低い比率で推移している。今後も世代間負担の公平化と公債費負担の中長期的な平準化の観点から適正な償還期限の設定により、償還額の平準化及び実質公債費比率の急激な上昇の抑制に努める。</a:t>
          </a:r>
          <a:endParaRPr lang="ja-JP" altLang="ja-JP" sz="1400">
            <a:solidFill>
              <a:sysClr val="windowText" lastClr="000000"/>
            </a:solidFill>
            <a:effectLst/>
          </a:endParaRP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6" name="公債費グラフ枠">
          <a:extLst>
            <a:ext uri="{FF2B5EF4-FFF2-40B4-BE49-F238E27FC236}">
              <a16:creationId xmlns:a16="http://schemas.microsoft.com/office/drawing/2014/main" id="{00000000-0008-0000-0400-000064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149861</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4826000" y="12509500"/>
          <a:ext cx="0" cy="1356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121938</xdr:rowOff>
    </xdr:from>
    <xdr:ext cx="762000" cy="259045"/>
    <xdr:sp macro="" textlink="">
      <xdr:nvSpPr>
        <xdr:cNvPr id="358" name="公債費最小値テキスト">
          <a:extLst>
            <a:ext uri="{FF2B5EF4-FFF2-40B4-BE49-F238E27FC236}">
              <a16:creationId xmlns:a16="http://schemas.microsoft.com/office/drawing/2014/main" id="{00000000-0008-0000-0400-000066010000}"/>
            </a:ext>
          </a:extLst>
        </xdr:cNvPr>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149861</xdr:rowOff>
    </xdr:from>
    <xdr:to>
      <xdr:col>24</xdr:col>
      <xdr:colOff>114300</xdr:colOff>
      <xdr:row>80</xdr:row>
      <xdr:rowOff>149861</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0" name="公債費最大値テキスト">
          <a:extLst>
            <a:ext uri="{FF2B5EF4-FFF2-40B4-BE49-F238E27FC236}">
              <a16:creationId xmlns:a16="http://schemas.microsoft.com/office/drawing/2014/main" id="{00000000-0008-0000-0400-000068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39370</xdr:rowOff>
    </xdr:from>
    <xdr:to>
      <xdr:col>24</xdr:col>
      <xdr:colOff>25400</xdr:colOff>
      <xdr:row>75</xdr:row>
      <xdr:rowOff>50800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3987800" y="1289812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86377</xdr:rowOff>
    </xdr:from>
    <xdr:ext cx="762000" cy="259045"/>
    <xdr:sp macro="" textlink="">
      <xdr:nvSpPr>
        <xdr:cNvPr id="363" name="公債費平均値テキスト">
          <a:extLst>
            <a:ext uri="{FF2B5EF4-FFF2-40B4-BE49-F238E27FC236}">
              <a16:creationId xmlns:a16="http://schemas.microsoft.com/office/drawing/2014/main" id="{00000000-0008-0000-0400-00006B010000}"/>
            </a:ext>
          </a:extLst>
        </xdr:cNvPr>
        <xdr:cNvSpPr txBox="1"/>
      </xdr:nvSpPr>
      <xdr:spPr>
        <a:xfrm>
          <a:off x="4914900" y="13116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46990</xdr:rowOff>
    </xdr:from>
    <xdr:to>
      <xdr:col>19</xdr:col>
      <xdr:colOff>187325</xdr:colOff>
      <xdr:row>75</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3098800" y="129057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140970</xdr:rowOff>
    </xdr:from>
    <xdr:to>
      <xdr:col>20</xdr:col>
      <xdr:colOff>38100</xdr:colOff>
      <xdr:row>77</xdr:row>
      <xdr:rowOff>71120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937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55897</xdr:rowOff>
    </xdr:from>
    <xdr:ext cx="7366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3606800" y="13257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24130</xdr:rowOff>
    </xdr:from>
    <xdr:to>
      <xdr:col>15</xdr:col>
      <xdr:colOff>98425</xdr:colOff>
      <xdr:row>75</xdr:row>
      <xdr:rowOff>46990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2209800" y="128828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102870</xdr:rowOff>
    </xdr:from>
    <xdr:to>
      <xdr:col>15</xdr:col>
      <xdr:colOff>149225</xdr:colOff>
      <xdr:row>77</xdr:row>
      <xdr:rowOff>33020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17797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717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24130</xdr:rowOff>
    </xdr:from>
    <xdr:to>
      <xdr:col>11</xdr:col>
      <xdr:colOff>9525</xdr:colOff>
      <xdr:row>75</xdr:row>
      <xdr:rowOff>31750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1320800" y="128828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60961</xdr:rowOff>
    </xdr:from>
    <xdr:to>
      <xdr:col>11</xdr:col>
      <xdr:colOff>60325</xdr:colOff>
      <xdr:row>76</xdr:row>
      <xdr:rowOff>162561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2159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147338</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828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53339</xdr:rowOff>
    </xdr:from>
    <xdr:to>
      <xdr:col>6</xdr:col>
      <xdr:colOff>171450</xdr:colOff>
      <xdr:row>76</xdr:row>
      <xdr:rowOff>154939</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1270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139716</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939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160020</xdr:rowOff>
    </xdr:from>
    <xdr:to>
      <xdr:col>24</xdr:col>
      <xdr:colOff>76200</xdr:colOff>
      <xdr:row>75</xdr:row>
      <xdr:rowOff>90170</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47752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5097</xdr:rowOff>
    </xdr:from>
    <xdr:ext cx="762000" cy="259045"/>
    <xdr:sp macro="" textlink="">
      <xdr:nvSpPr>
        <xdr:cNvPr id="382" name="公債費該当値テキスト">
          <a:extLst>
            <a:ext uri="{FF2B5EF4-FFF2-40B4-BE49-F238E27FC236}">
              <a16:creationId xmlns:a16="http://schemas.microsoft.com/office/drawing/2014/main" id="{00000000-0008-0000-0400-00007E010000}"/>
            </a:ext>
          </a:extLst>
        </xdr:cNvPr>
        <xdr:cNvSpPr txBox="1"/>
      </xdr:nvSpPr>
      <xdr:spPr>
        <a:xfrm>
          <a:off x="49149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0</xdr:rowOff>
    </xdr:from>
    <xdr:to>
      <xdr:col>20</xdr:col>
      <xdr:colOff>38100</xdr:colOff>
      <xdr:row>75</xdr:row>
      <xdr:rowOff>101600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937000" y="1285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111777</xdr:rowOff>
    </xdr:from>
    <xdr:ext cx="7366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606800" y="12627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167640</xdr:rowOff>
    </xdr:from>
    <xdr:to>
      <xdr:col>15</xdr:col>
      <xdr:colOff>149225</xdr:colOff>
      <xdr:row>75</xdr:row>
      <xdr:rowOff>97790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048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107967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717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144780</xdr:rowOff>
    </xdr:from>
    <xdr:to>
      <xdr:col>11</xdr:col>
      <xdr:colOff>60325</xdr:colOff>
      <xdr:row>75</xdr:row>
      <xdr:rowOff>74930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2159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85107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152400</xdr:rowOff>
    </xdr:from>
    <xdr:to>
      <xdr:col>6</xdr:col>
      <xdr:colOff>171450</xdr:colOff>
      <xdr:row>75</xdr:row>
      <xdr:rowOff>82550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1270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92727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前年度に比べ</a:t>
          </a:r>
          <a:r>
            <a:rPr kumimoji="1" lang="en-US" altLang="ja-JP" sz="1100">
              <a:solidFill>
                <a:sysClr val="windowText" lastClr="000000"/>
              </a:solidFill>
              <a:effectLst/>
              <a:latin typeface="+mn-lt"/>
              <a:ea typeface="+mn-ea"/>
              <a:cs typeface="+mn-cs"/>
            </a:rPr>
            <a:t>4.9</a:t>
          </a:r>
          <a:r>
            <a:rPr kumimoji="1" lang="ja-JP" altLang="ja-JP" sz="1100">
              <a:solidFill>
                <a:sysClr val="windowText" lastClr="000000"/>
              </a:solidFill>
              <a:effectLst/>
              <a:latin typeface="+mn-lt"/>
              <a:ea typeface="+mn-ea"/>
              <a:cs typeface="+mn-cs"/>
            </a:rPr>
            <a:t>ポイントの</a:t>
          </a:r>
          <a:r>
            <a:rPr kumimoji="1" lang="ja-JP" altLang="en-US" sz="1100">
              <a:solidFill>
                <a:sysClr val="windowText" lastClr="000000"/>
              </a:solidFill>
              <a:effectLst/>
              <a:latin typeface="+mn-lt"/>
              <a:ea typeface="+mn-ea"/>
              <a:cs typeface="+mn-cs"/>
            </a:rPr>
            <a:t>増加</a:t>
          </a:r>
          <a:r>
            <a:rPr kumimoji="1" lang="ja-JP" altLang="ja-JP" sz="1100">
              <a:solidFill>
                <a:sysClr val="windowText" lastClr="000000"/>
              </a:solidFill>
              <a:effectLst/>
              <a:latin typeface="+mn-lt"/>
              <a:ea typeface="+mn-ea"/>
              <a:cs typeface="+mn-cs"/>
            </a:rPr>
            <a:t>となった。これは普通建設事業</a:t>
          </a:r>
          <a:r>
            <a:rPr kumimoji="1" lang="ja-JP" altLang="en-US" sz="1100">
              <a:solidFill>
                <a:sysClr val="windowText" lastClr="000000"/>
              </a:solidFill>
              <a:effectLst/>
              <a:latin typeface="+mn-lt"/>
              <a:ea typeface="+mn-ea"/>
              <a:cs typeface="+mn-cs"/>
            </a:rPr>
            <a:t>で埋蔵文化財発掘調査事業による</a:t>
          </a:r>
          <a:r>
            <a:rPr kumimoji="1" lang="ja-JP" altLang="ja-JP" sz="1100">
              <a:solidFill>
                <a:sysClr val="windowText" lastClr="000000"/>
              </a:solidFill>
              <a:effectLst/>
              <a:latin typeface="+mn-lt"/>
              <a:ea typeface="+mn-ea"/>
              <a:cs typeface="+mn-cs"/>
            </a:rPr>
            <a:t>大幅な</a:t>
          </a:r>
          <a:r>
            <a:rPr kumimoji="1" lang="ja-JP" altLang="en-US" sz="1100">
              <a:solidFill>
                <a:sysClr val="windowText" lastClr="000000"/>
              </a:solidFill>
              <a:effectLst/>
              <a:latin typeface="+mn-lt"/>
              <a:ea typeface="+mn-ea"/>
              <a:cs typeface="+mn-cs"/>
            </a:rPr>
            <a:t>増額</a:t>
          </a:r>
          <a:r>
            <a:rPr kumimoji="1" lang="ja-JP" altLang="ja-JP" sz="1100">
              <a:solidFill>
                <a:sysClr val="windowText" lastClr="000000"/>
              </a:solidFill>
              <a:effectLst/>
              <a:latin typeface="+mn-lt"/>
              <a:ea typeface="+mn-ea"/>
              <a:cs typeface="+mn-cs"/>
            </a:rPr>
            <a:t>や</a:t>
          </a:r>
          <a:r>
            <a:rPr kumimoji="1" lang="ja-JP" altLang="en-US" sz="1100">
              <a:solidFill>
                <a:sysClr val="windowText" lastClr="000000"/>
              </a:solidFill>
              <a:effectLst/>
              <a:latin typeface="+mn-lt"/>
              <a:ea typeface="+mn-ea"/>
              <a:cs typeface="+mn-cs"/>
            </a:rPr>
            <a:t>物件費・人件費などで増額</a:t>
          </a:r>
          <a:r>
            <a:rPr kumimoji="1" lang="ja-JP" altLang="ja-JP" sz="1100">
              <a:solidFill>
                <a:sysClr val="windowText" lastClr="000000"/>
              </a:solidFill>
              <a:effectLst/>
              <a:latin typeface="+mn-lt"/>
              <a:ea typeface="+mn-ea"/>
              <a:cs typeface="+mn-cs"/>
            </a:rPr>
            <a:t>となったためである。　</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類似団体平均の比較では</a:t>
          </a:r>
          <a:r>
            <a:rPr kumimoji="1" lang="en-US" altLang="ja-JP" sz="1100">
              <a:solidFill>
                <a:sysClr val="windowText" lastClr="000000"/>
              </a:solidFill>
              <a:effectLst/>
              <a:latin typeface="+mn-lt"/>
              <a:ea typeface="+mn-ea"/>
              <a:cs typeface="+mn-cs"/>
            </a:rPr>
            <a:t>13.3</a:t>
          </a:r>
          <a:r>
            <a:rPr kumimoji="1" lang="ja-JP" altLang="ja-JP" sz="1100">
              <a:solidFill>
                <a:sysClr val="windowText" lastClr="000000"/>
              </a:solidFill>
              <a:effectLst/>
              <a:latin typeface="+mn-lt"/>
              <a:ea typeface="+mn-ea"/>
              <a:cs typeface="+mn-cs"/>
            </a:rPr>
            <a:t>ポイント高く</a:t>
          </a:r>
          <a:r>
            <a:rPr kumimoji="1" lang="ja-JP" altLang="en-US" sz="1100">
              <a:solidFill>
                <a:sysClr val="windowText" lastClr="000000"/>
              </a:solidFill>
              <a:effectLst/>
              <a:latin typeface="+mn-lt"/>
              <a:ea typeface="+mn-ea"/>
              <a:cs typeface="+mn-cs"/>
            </a:rPr>
            <a:t>なっているが</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普通建設事業などの完了などにより今後も変動すると思われる。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ただし、</a:t>
          </a:r>
          <a:r>
            <a:rPr kumimoji="1" lang="ja-JP" altLang="ja-JP" sz="1100">
              <a:solidFill>
                <a:sysClr val="windowText" lastClr="000000"/>
              </a:solidFill>
              <a:effectLst/>
              <a:latin typeface="+mn-lt"/>
              <a:ea typeface="+mn-ea"/>
              <a:cs typeface="+mn-cs"/>
            </a:rPr>
            <a:t>この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年間いずれも高い割合で移している</a:t>
          </a:r>
          <a:r>
            <a:rPr kumimoji="1" lang="ja-JP" altLang="en-US" sz="1100">
              <a:solidFill>
                <a:sysClr val="windowText" lastClr="000000"/>
              </a:solidFill>
              <a:effectLst/>
              <a:latin typeface="+mn-lt"/>
              <a:ea typeface="+mn-ea"/>
              <a:cs typeface="+mn-cs"/>
            </a:rPr>
            <a:t>ため、</a:t>
          </a:r>
          <a:r>
            <a:rPr kumimoji="1" lang="ja-JP" altLang="ja-JP" sz="1100">
              <a:solidFill>
                <a:sysClr val="windowText" lastClr="000000"/>
              </a:solidFill>
              <a:effectLst/>
              <a:latin typeface="+mn-lt"/>
              <a:ea typeface="+mn-ea"/>
              <a:cs typeface="+mn-cs"/>
            </a:rPr>
            <a:t>今後は公共施設の維持や改築など大きい事業費が見込まれ</a:t>
          </a:r>
          <a:r>
            <a:rPr kumimoji="1" lang="ja-JP" altLang="en-US" sz="1100">
              <a:solidFill>
                <a:sysClr val="windowText" lastClr="000000"/>
              </a:solidFill>
              <a:effectLst/>
              <a:latin typeface="+mn-lt"/>
              <a:ea typeface="+mn-ea"/>
              <a:cs typeface="+mn-cs"/>
            </a:rPr>
            <a:t>てい</a:t>
          </a:r>
          <a:r>
            <a:rPr kumimoji="1" lang="ja-JP" altLang="ja-JP" sz="1100">
              <a:solidFill>
                <a:sysClr val="windowText" lastClr="000000"/>
              </a:solidFill>
              <a:effectLst/>
              <a:latin typeface="+mn-lt"/>
              <a:ea typeface="+mn-ea"/>
              <a:cs typeface="+mn-cs"/>
            </a:rPr>
            <a:t>る</a:t>
          </a:r>
          <a:r>
            <a:rPr kumimoji="1" lang="ja-JP" altLang="en-US" sz="1100">
              <a:solidFill>
                <a:sysClr val="windowText" lastClr="000000"/>
              </a:solidFill>
              <a:effectLst/>
              <a:latin typeface="+mn-lt"/>
              <a:ea typeface="+mn-ea"/>
              <a:cs typeface="+mn-cs"/>
            </a:rPr>
            <a:t>ので</a:t>
          </a:r>
          <a:r>
            <a:rPr kumimoji="1" lang="ja-JP" altLang="ja-JP" sz="1100">
              <a:solidFill>
                <a:sysClr val="windowText" lastClr="000000"/>
              </a:solidFill>
              <a:effectLst/>
              <a:latin typeface="+mn-lt"/>
              <a:ea typeface="+mn-ea"/>
              <a:cs typeface="+mn-cs"/>
            </a:rPr>
            <a:t>、事業の必要性等を再検討し、事業のスリム化、効率化に取り組む必要がある。</a:t>
          </a:r>
          <a:endParaRPr lang="ja-JP" altLang="ja-JP" sz="1400">
            <a:solidFill>
              <a:sysClr val="windowText" lastClr="000000"/>
            </a:solidFill>
            <a:effectLst/>
          </a:endParaRPr>
        </a:p>
      </xdr:txBody>
    </xdr:sp>
    <xdr:clientData/>
  </xdr:twoCellAnchor>
  <xdr:oneCellAnchor>
    <xdr:from>
      <xdr:col>62</xdr:col>
      <xdr:colOff>6350</xdr:colOff>
      <xdr:row>69</xdr:row>
      <xdr:rowOff>107950</xdr:rowOff>
    </xdr:from>
    <xdr:ext cx="298543" cy="225703"/>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7" name="公債費以外グラフ枠">
          <a:extLst>
            <a:ext uri="{FF2B5EF4-FFF2-40B4-BE49-F238E27FC236}">
              <a16:creationId xmlns:a16="http://schemas.microsoft.com/office/drawing/2014/main" id="{00000000-0008-0000-0400-0000A1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81280</xdr:rowOff>
    </xdr:from>
    <xdr:to>
      <xdr:col>82</xdr:col>
      <xdr:colOff>107950</xdr:colOff>
      <xdr:row>81</xdr:row>
      <xdr:rowOff>153670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6510000" y="1242568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125747</xdr:rowOff>
    </xdr:from>
    <xdr:ext cx="762000" cy="259045"/>
    <xdr:sp macro="" textlink="">
      <xdr:nvSpPr>
        <xdr:cNvPr id="419" name="公債費以外最小値テキスト">
          <a:extLst>
            <a:ext uri="{FF2B5EF4-FFF2-40B4-BE49-F238E27FC236}">
              <a16:creationId xmlns:a16="http://schemas.microsoft.com/office/drawing/2014/main" id="{00000000-0008-0000-0400-0000A3010000}"/>
            </a:ext>
          </a:extLst>
        </xdr:cNvPr>
        <xdr:cNvSpPr txBox="1"/>
      </xdr:nvSpPr>
      <xdr:spPr>
        <a:xfrm>
          <a:off x="16598900" y="1401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153670</xdr:rowOff>
    </xdr:from>
    <xdr:to>
      <xdr:col>82</xdr:col>
      <xdr:colOff>196850</xdr:colOff>
      <xdr:row>81</xdr:row>
      <xdr:rowOff>153670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4041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167657</xdr:rowOff>
    </xdr:from>
    <xdr:ext cx="762000" cy="259045"/>
    <xdr:sp macro="" textlink="">
      <xdr:nvSpPr>
        <xdr:cNvPr id="421" name="公債費以外最大値テキスト">
          <a:extLst>
            <a:ext uri="{FF2B5EF4-FFF2-40B4-BE49-F238E27FC236}">
              <a16:creationId xmlns:a16="http://schemas.microsoft.com/office/drawing/2014/main" id="{00000000-0008-0000-0400-0000A5010000}"/>
            </a:ext>
          </a:extLst>
        </xdr:cNvPr>
        <xdr:cNvSpPr txBox="1"/>
      </xdr:nvSpPr>
      <xdr:spPr>
        <a:xfrm>
          <a:off x="16598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81280</xdr:rowOff>
    </xdr:from>
    <xdr:to>
      <xdr:col>82</xdr:col>
      <xdr:colOff>196850</xdr:colOff>
      <xdr:row>72</xdr:row>
      <xdr:rowOff>81280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153670</xdr:rowOff>
    </xdr:from>
    <xdr:to>
      <xdr:col>82</xdr:col>
      <xdr:colOff>107950</xdr:colOff>
      <xdr:row>79</xdr:row>
      <xdr:rowOff>168911</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5671800" y="13526770"/>
          <a:ext cx="838200" cy="186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142257</xdr:rowOff>
    </xdr:from>
    <xdr:ext cx="762000" cy="259045"/>
    <xdr:sp macro="" textlink="">
      <xdr:nvSpPr>
        <xdr:cNvPr id="424" name="公債費以外平均値テキスト">
          <a:extLst>
            <a:ext uri="{FF2B5EF4-FFF2-40B4-BE49-F238E27FC236}">
              <a16:creationId xmlns:a16="http://schemas.microsoft.com/office/drawing/2014/main" id="{00000000-0008-0000-0400-0000A8010000}"/>
            </a:ext>
          </a:extLst>
        </xdr:cNvPr>
        <xdr:cNvSpPr txBox="1"/>
      </xdr:nvSpPr>
      <xdr:spPr>
        <a:xfrm>
          <a:off x="16598900" y="1300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125730</xdr:rowOff>
    </xdr:from>
    <xdr:to>
      <xdr:col>82</xdr:col>
      <xdr:colOff>158750</xdr:colOff>
      <xdr:row>77</xdr:row>
      <xdr:rowOff>55880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64592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153670</xdr:rowOff>
    </xdr:from>
    <xdr:to>
      <xdr:col>78</xdr:col>
      <xdr:colOff>69850</xdr:colOff>
      <xdr:row>79</xdr:row>
      <xdr:rowOff>12700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4782800" y="1352677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64770</xdr:rowOff>
    </xdr:from>
    <xdr:to>
      <xdr:col>78</xdr:col>
      <xdr:colOff>120650</xdr:colOff>
      <xdr:row>76</xdr:row>
      <xdr:rowOff>166370</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5621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5097</xdr:rowOff>
    </xdr:from>
    <xdr:ext cx="7366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5290800" y="12863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66039</xdr:rowOff>
    </xdr:from>
    <xdr:to>
      <xdr:col>73</xdr:col>
      <xdr:colOff>180975</xdr:colOff>
      <xdr:row>79</xdr:row>
      <xdr:rowOff>12700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3893800" y="13267689"/>
          <a:ext cx="889000" cy="28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7620</xdr:rowOff>
    </xdr:from>
    <xdr:to>
      <xdr:col>74</xdr:col>
      <xdr:colOff>31750</xdr:colOff>
      <xdr:row>76</xdr:row>
      <xdr:rowOff>109220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4732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119397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401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66039</xdr:rowOff>
    </xdr:from>
    <xdr:to>
      <xdr:col>69</xdr:col>
      <xdr:colOff>92075</xdr:colOff>
      <xdr:row>79</xdr:row>
      <xdr:rowOff>5080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3004800" y="13267689"/>
          <a:ext cx="889000" cy="281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99060</xdr:rowOff>
    </xdr:from>
    <xdr:to>
      <xdr:col>69</xdr:col>
      <xdr:colOff>142875</xdr:colOff>
      <xdr:row>76</xdr:row>
      <xdr:rowOff>29211</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3843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39387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3512800" y="1272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72389</xdr:rowOff>
    </xdr:from>
    <xdr:to>
      <xdr:col>65</xdr:col>
      <xdr:colOff>53975</xdr:colOff>
      <xdr:row>77</xdr:row>
      <xdr:rowOff>2539</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29540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12717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6238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118111</xdr:rowOff>
    </xdr:from>
    <xdr:to>
      <xdr:col>82</xdr:col>
      <xdr:colOff>158750</xdr:colOff>
      <xdr:row>80</xdr:row>
      <xdr:rowOff>48261</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6459200" y="1366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90188</xdr:rowOff>
    </xdr:from>
    <xdr:ext cx="762000" cy="259045"/>
    <xdr:sp macro="" textlink="">
      <xdr:nvSpPr>
        <xdr:cNvPr id="443" name="公債費以外該当値テキスト">
          <a:extLst>
            <a:ext uri="{FF2B5EF4-FFF2-40B4-BE49-F238E27FC236}">
              <a16:creationId xmlns:a16="http://schemas.microsoft.com/office/drawing/2014/main" id="{00000000-0008-0000-0400-0000BB010000}"/>
            </a:ext>
          </a:extLst>
        </xdr:cNvPr>
        <xdr:cNvSpPr txBox="1"/>
      </xdr:nvSpPr>
      <xdr:spPr>
        <a:xfrm>
          <a:off x="165989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102870</xdr:rowOff>
    </xdr:from>
    <xdr:to>
      <xdr:col>78</xdr:col>
      <xdr:colOff>120650</xdr:colOff>
      <xdr:row>79</xdr:row>
      <xdr:rowOff>33020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5621000" y="1347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17797</xdr:rowOff>
    </xdr:from>
    <xdr:ext cx="7366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290800" y="13562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133350</xdr:rowOff>
    </xdr:from>
    <xdr:to>
      <xdr:col>74</xdr:col>
      <xdr:colOff>31750</xdr:colOff>
      <xdr:row>79</xdr:row>
      <xdr:rowOff>63500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4732000" y="1350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48277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401800" y="1359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15239</xdr:rowOff>
    </xdr:from>
    <xdr:to>
      <xdr:col>69</xdr:col>
      <xdr:colOff>142875</xdr:colOff>
      <xdr:row>77</xdr:row>
      <xdr:rowOff>116839</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3843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101616</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125730</xdr:rowOff>
    </xdr:from>
    <xdr:to>
      <xdr:col>65</xdr:col>
      <xdr:colOff>53975</xdr:colOff>
      <xdr:row>79</xdr:row>
      <xdr:rowOff>55880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2954000" y="1349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40657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3585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群馬県高山村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124432</xdr:rowOff>
    </xdr:from>
    <xdr:to>
      <xdr:col>29</xdr:col>
      <xdr:colOff>127000</xdr:colOff>
      <xdr:row>19</xdr:row>
      <xdr:rowOff>93581</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58007"/>
          <a:ext cx="0" cy="13407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65658</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37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93581</xdr:rowOff>
    </xdr:from>
    <xdr:to>
      <xdr:col>30</xdr:col>
      <xdr:colOff>25400</xdr:colOff>
      <xdr:row>19</xdr:row>
      <xdr:rowOff>93581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3987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39359</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801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1,179,522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124432</xdr:rowOff>
    </xdr:from>
    <xdr:to>
      <xdr:col>30</xdr:col>
      <xdr:colOff>25400</xdr:colOff>
      <xdr:row>11</xdr:row>
      <xdr:rowOff>124432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580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117116</xdr:rowOff>
    </xdr:from>
    <xdr:to>
      <xdr:col>29</xdr:col>
      <xdr:colOff>127000</xdr:colOff>
      <xdr:row>18</xdr:row>
      <xdr:rowOff>136111</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3250841"/>
          <a:ext cx="647700" cy="189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148602</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2939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323,504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132075</xdr:rowOff>
    </xdr:from>
    <xdr:to>
      <xdr:col>29</xdr:col>
      <xdr:colOff>177800</xdr:colOff>
      <xdr:row>18</xdr:row>
      <xdr:rowOff>62225</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9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136111</xdr:rowOff>
    </xdr:from>
    <xdr:to>
      <xdr:col>26</xdr:col>
      <xdr:colOff>50800</xdr:colOff>
      <xdr:row>18</xdr:row>
      <xdr:rowOff>156182</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3269836"/>
          <a:ext cx="698500" cy="20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154618</xdr:rowOff>
    </xdr:from>
    <xdr:to>
      <xdr:col>26</xdr:col>
      <xdr:colOff>101600</xdr:colOff>
      <xdr:row>18</xdr:row>
      <xdr:rowOff>84768</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1168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94945</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2885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156182</xdr:rowOff>
    </xdr:from>
    <xdr:to>
      <xdr:col>22</xdr:col>
      <xdr:colOff>114300</xdr:colOff>
      <xdr:row>19</xdr:row>
      <xdr:rowOff>11223</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3606800" y="3289907"/>
          <a:ext cx="698500" cy="264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10036</xdr:rowOff>
    </xdr:from>
    <xdr:to>
      <xdr:col>22</xdr:col>
      <xdr:colOff>165100</xdr:colOff>
      <xdr:row>18</xdr:row>
      <xdr:rowOff>111636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43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121813</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2912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11223</xdr:rowOff>
    </xdr:from>
    <xdr:to>
      <xdr:col>18</xdr:col>
      <xdr:colOff>177800</xdr:colOff>
      <xdr:row>19</xdr:row>
      <xdr:rowOff>28754</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908300" y="3316398"/>
          <a:ext cx="698500" cy="175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29688</xdr:rowOff>
    </xdr:from>
    <xdr:to>
      <xdr:col>19</xdr:col>
      <xdr:colOff>38100</xdr:colOff>
      <xdr:row>18</xdr:row>
      <xdr:rowOff>131287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63413"/>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141465</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2932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86378</xdr:rowOff>
    </xdr:from>
    <xdr:to>
      <xdr:col>15</xdr:col>
      <xdr:colOff>101600</xdr:colOff>
      <xdr:row>19</xdr:row>
      <xdr:rowOff>16528</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220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26705</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2988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66316</xdr:rowOff>
    </xdr:from>
    <xdr:to>
      <xdr:col>29</xdr:col>
      <xdr:colOff>177800</xdr:colOff>
      <xdr:row>18</xdr:row>
      <xdr:rowOff>167915</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3200041"/>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38393</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3172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240,283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85311</xdr:rowOff>
    </xdr:from>
    <xdr:to>
      <xdr:col>26</xdr:col>
      <xdr:colOff>101600</xdr:colOff>
      <xdr:row>19</xdr:row>
      <xdr:rowOff>15461</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32190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238</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3305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105382</xdr:rowOff>
    </xdr:from>
    <xdr:to>
      <xdr:col>22</xdr:col>
      <xdr:colOff>165100</xdr:colOff>
      <xdr:row>19</xdr:row>
      <xdr:rowOff>35532</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32391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20309</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3325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131873</xdr:rowOff>
    </xdr:from>
    <xdr:to>
      <xdr:col>19</xdr:col>
      <xdr:colOff>38100</xdr:colOff>
      <xdr:row>19</xdr:row>
      <xdr:rowOff>62023</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32655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46800</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3351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149404</xdr:rowOff>
    </xdr:from>
    <xdr:to>
      <xdr:col>15</xdr:col>
      <xdr:colOff>101600</xdr:colOff>
      <xdr:row>19</xdr:row>
      <xdr:rowOff>79554</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32831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64331</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3369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333681</xdr:rowOff>
    </xdr:from>
    <xdr:to>
      <xdr:col>29</xdr:col>
      <xdr:colOff>127000</xdr:colOff>
      <xdr:row>37</xdr:row>
      <xdr:rowOff>189629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258231"/>
          <a:ext cx="0" cy="10560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161706</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28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189629</xdr:rowOff>
    </xdr:from>
    <xdr:to>
      <xdr:col>30</xdr:col>
      <xdr:colOff>25400</xdr:colOff>
      <xdr:row>37</xdr:row>
      <xdr:rowOff>189629</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314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77158</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6001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333681</xdr:rowOff>
    </xdr:from>
    <xdr:to>
      <xdr:col>30</xdr:col>
      <xdr:colOff>25400</xdr:colOff>
      <xdr:row>33</xdr:row>
      <xdr:rowOff>333681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2582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47992</xdr:rowOff>
    </xdr:from>
    <xdr:to>
      <xdr:col>29</xdr:col>
      <xdr:colOff>127000</xdr:colOff>
      <xdr:row>36</xdr:row>
      <xdr:rowOff>49790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003800" y="7001242"/>
          <a:ext cx="647700" cy="17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152418</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762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307341</xdr:rowOff>
    </xdr:from>
    <xdr:to>
      <xdr:col>29</xdr:col>
      <xdr:colOff>177800</xdr:colOff>
      <xdr:row>36</xdr:row>
      <xdr:rowOff>66041</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5600700" y="69176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45562</xdr:rowOff>
    </xdr:from>
    <xdr:to>
      <xdr:col>26</xdr:col>
      <xdr:colOff>50800</xdr:colOff>
      <xdr:row>36</xdr:row>
      <xdr:rowOff>47992</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4305300" y="6998812"/>
          <a:ext cx="698500" cy="24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297222</xdr:rowOff>
    </xdr:from>
    <xdr:to>
      <xdr:col>26</xdr:col>
      <xdr:colOff>101600</xdr:colOff>
      <xdr:row>36</xdr:row>
      <xdr:rowOff>55922</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953000" y="6907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66099</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6676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45562</xdr:rowOff>
    </xdr:from>
    <xdr:to>
      <xdr:col>22</xdr:col>
      <xdr:colOff>114300</xdr:colOff>
      <xdr:row>36</xdr:row>
      <xdr:rowOff>57997</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3606800" y="6998812"/>
          <a:ext cx="698500" cy="124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322913</xdr:rowOff>
    </xdr:from>
    <xdr:to>
      <xdr:col>22</xdr:col>
      <xdr:colOff>165100</xdr:colOff>
      <xdr:row>36</xdr:row>
      <xdr:rowOff>81613</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254500" y="6933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91790</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6702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57997</xdr:rowOff>
    </xdr:from>
    <xdr:to>
      <xdr:col>18</xdr:col>
      <xdr:colOff>177800</xdr:colOff>
      <xdr:row>36</xdr:row>
      <xdr:rowOff>86903</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2908300" y="7011247"/>
          <a:ext cx="698500" cy="289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3791</xdr:rowOff>
    </xdr:from>
    <xdr:to>
      <xdr:col>19</xdr:col>
      <xdr:colOff>38100</xdr:colOff>
      <xdr:row>36</xdr:row>
      <xdr:rowOff>105391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3556000" y="69570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115568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6725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37986</xdr:rowOff>
    </xdr:from>
    <xdr:to>
      <xdr:col>15</xdr:col>
      <xdr:colOff>101600</xdr:colOff>
      <xdr:row>36</xdr:row>
      <xdr:rowOff>139586</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2857500" y="69912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124363</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7077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341890</xdr:rowOff>
    </xdr:from>
    <xdr:to>
      <xdr:col>29</xdr:col>
      <xdr:colOff>177800</xdr:colOff>
      <xdr:row>36</xdr:row>
      <xdr:rowOff>100590</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5600700" y="69522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313967</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92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340092</xdr:rowOff>
    </xdr:from>
    <xdr:to>
      <xdr:col>26</xdr:col>
      <xdr:colOff>101600</xdr:colOff>
      <xdr:row>36</xdr:row>
      <xdr:rowOff>98792</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953000" y="6950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83569</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7036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337662</xdr:rowOff>
    </xdr:from>
    <xdr:to>
      <xdr:col>22</xdr:col>
      <xdr:colOff>165100</xdr:colOff>
      <xdr:row>36</xdr:row>
      <xdr:rowOff>96362</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254500" y="69480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81139</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7034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7197</xdr:rowOff>
    </xdr:from>
    <xdr:to>
      <xdr:col>19</xdr:col>
      <xdr:colOff>38100</xdr:colOff>
      <xdr:row>36</xdr:row>
      <xdr:rowOff>108797</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3556000" y="69604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93574</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7046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36103</xdr:rowOff>
    </xdr:from>
    <xdr:to>
      <xdr:col>15</xdr:col>
      <xdr:colOff>101600</xdr:colOff>
      <xdr:row>36</xdr:row>
      <xdr:rowOff>137703</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2857500" y="69893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147880</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6758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群馬県高山村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3,260
3,167
64.18
3,539,444
3,292,405
173,091
2,108,781
1,630,675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92727</xdr:rowOff>
    </xdr:from>
    <xdr:ext cx="685572"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76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110165</xdr:rowOff>
    </xdr:from>
    <xdr:to>
      <xdr:col>24</xdr:col>
      <xdr:colOff>62865</xdr:colOff>
      <xdr:row>38</xdr:row>
      <xdr:rowOff>76409</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253665"/>
          <a:ext cx="1270" cy="13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80236</xdr:rowOff>
    </xdr:from>
    <xdr:ext cx="599010"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95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76409</xdr:rowOff>
    </xdr:from>
    <xdr:to>
      <xdr:col>24</xdr:col>
      <xdr:colOff>152400</xdr:colOff>
      <xdr:row>38</xdr:row>
      <xdr:rowOff>76409</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91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56842</xdr:rowOff>
    </xdr:from>
    <xdr:ext cx="690189"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288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1,163,256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110165</xdr:rowOff>
    </xdr:from>
    <xdr:to>
      <xdr:col>24</xdr:col>
      <xdr:colOff>152400</xdr:colOff>
      <xdr:row>30</xdr:row>
      <xdr:rowOff>110165</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2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110781</xdr:rowOff>
    </xdr:from>
    <xdr:to>
      <xdr:col>24</xdr:col>
      <xdr:colOff>63500</xdr:colOff>
      <xdr:row>37</xdr:row>
      <xdr:rowOff>131837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6454431"/>
          <a:ext cx="838200" cy="21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163138</xdr:rowOff>
    </xdr:from>
    <xdr:ext cx="599010"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1638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289,558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140261</xdr:rowOff>
    </xdr:from>
    <xdr:to>
      <xdr:col>24</xdr:col>
      <xdr:colOff>114300</xdr:colOff>
      <xdr:row>37</xdr:row>
      <xdr:rowOff>70411</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31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131837</xdr:rowOff>
    </xdr:from>
    <xdr:to>
      <xdr:col>19</xdr:col>
      <xdr:colOff>177800</xdr:colOff>
      <xdr:row>37</xdr:row>
      <xdr:rowOff>150409</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475487"/>
          <a:ext cx="889000" cy="18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160359</xdr:rowOff>
    </xdr:from>
    <xdr:to>
      <xdr:col>20</xdr:col>
      <xdr:colOff>38100</xdr:colOff>
      <xdr:row>37</xdr:row>
      <xdr:rowOff>90509</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3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107036</xdr:rowOff>
    </xdr:from>
    <xdr:ext cx="599010"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497795" y="6107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150409</xdr:rowOff>
    </xdr:from>
    <xdr:to>
      <xdr:col>15</xdr:col>
      <xdr:colOff>50800</xdr:colOff>
      <xdr:row>37</xdr:row>
      <xdr:rowOff>171303</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019300" y="6494059"/>
          <a:ext cx="889000" cy="20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12107</xdr:rowOff>
    </xdr:from>
    <xdr:to>
      <xdr:col>15</xdr:col>
      <xdr:colOff>101600</xdr:colOff>
      <xdr:row>37</xdr:row>
      <xdr:rowOff>113707</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35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130234</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08795" y="6130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171303</xdr:rowOff>
    </xdr:from>
    <xdr:to>
      <xdr:col>10</xdr:col>
      <xdr:colOff>114300</xdr:colOff>
      <xdr:row>38</xdr:row>
      <xdr:rowOff>19372</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6514953"/>
          <a:ext cx="889000" cy="19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28331</xdr:rowOff>
    </xdr:from>
    <xdr:to>
      <xdr:col>10</xdr:col>
      <xdr:colOff>165100</xdr:colOff>
      <xdr:row>37</xdr:row>
      <xdr:rowOff>129931</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71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146458</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19795" y="6147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82902</xdr:rowOff>
    </xdr:from>
    <xdr:to>
      <xdr:col>6</xdr:col>
      <xdr:colOff>38100</xdr:colOff>
      <xdr:row>38</xdr:row>
      <xdr:rowOff>13052</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426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29579</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30795" y="6201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59981</xdr:rowOff>
    </xdr:from>
    <xdr:to>
      <xdr:col>24</xdr:col>
      <xdr:colOff>114300</xdr:colOff>
      <xdr:row>37</xdr:row>
      <xdr:rowOff>161581</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6403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38408</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6382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81037</xdr:rowOff>
    </xdr:from>
    <xdr:to>
      <xdr:col>20</xdr:col>
      <xdr:colOff>38100</xdr:colOff>
      <xdr:row>38</xdr:row>
      <xdr:rowOff>11187</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4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38</xdr:row>
      <xdr:rowOff>2315</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65174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99609</xdr:rowOff>
    </xdr:from>
    <xdr:to>
      <xdr:col>15</xdr:col>
      <xdr:colOff>101600</xdr:colOff>
      <xdr:row>38</xdr:row>
      <xdr:rowOff>29759</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443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38</xdr:row>
      <xdr:rowOff>20886</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6535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120503</xdr:rowOff>
    </xdr:from>
    <xdr:to>
      <xdr:col>10</xdr:col>
      <xdr:colOff>165100</xdr:colOff>
      <xdr:row>38</xdr:row>
      <xdr:rowOff>50653</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46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38</xdr:row>
      <xdr:rowOff>41780</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65568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140022</xdr:rowOff>
    </xdr:from>
    <xdr:to>
      <xdr:col>6</xdr:col>
      <xdr:colOff>38100</xdr:colOff>
      <xdr:row>38</xdr:row>
      <xdr:rowOff>70172</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48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38</xdr:row>
      <xdr:rowOff>61299</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6576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13757</xdr:rowOff>
    </xdr:from>
    <xdr:to>
      <xdr:col>24</xdr:col>
      <xdr:colOff>62865</xdr:colOff>
      <xdr:row>58</xdr:row>
      <xdr:rowOff>85980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929157"/>
          <a:ext cx="1270" cy="11009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89807</xdr:rowOff>
    </xdr:from>
    <xdr:ext cx="599010"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03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85980</xdr:rowOff>
    </xdr:from>
    <xdr:to>
      <xdr:col>24</xdr:col>
      <xdr:colOff>152400</xdr:colOff>
      <xdr:row>58</xdr:row>
      <xdr:rowOff>85980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03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131884</xdr:rowOff>
    </xdr:from>
    <xdr:ext cx="690189"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7043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2,525,467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13757</xdr:rowOff>
    </xdr:from>
    <xdr:to>
      <xdr:col>24</xdr:col>
      <xdr:colOff>152400</xdr:colOff>
      <xdr:row>52</xdr:row>
      <xdr:rowOff>13757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92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58056</xdr:rowOff>
    </xdr:from>
    <xdr:to>
      <xdr:col>24</xdr:col>
      <xdr:colOff>63500</xdr:colOff>
      <xdr:row>58</xdr:row>
      <xdr:rowOff>65140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10002156"/>
          <a:ext cx="838200" cy="7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131329</xdr:rowOff>
    </xdr:from>
    <xdr:ext cx="599010"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7325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108452</xdr:rowOff>
    </xdr:from>
    <xdr:to>
      <xdr:col>24</xdr:col>
      <xdr:colOff>114300</xdr:colOff>
      <xdr:row>58</xdr:row>
      <xdr:rowOff>38602</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881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65140</xdr:rowOff>
    </xdr:from>
    <xdr:to>
      <xdr:col>19</xdr:col>
      <xdr:colOff>177800</xdr:colOff>
      <xdr:row>58</xdr:row>
      <xdr:rowOff>70952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2908300" y="10009240"/>
          <a:ext cx="889000" cy="5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122393</xdr:rowOff>
    </xdr:from>
    <xdr:to>
      <xdr:col>20</xdr:col>
      <xdr:colOff>38100</xdr:colOff>
      <xdr:row>58</xdr:row>
      <xdr:rowOff>52543</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8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69070</xdr:rowOff>
    </xdr:from>
    <xdr:ext cx="599010"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497795" y="967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70952</xdr:rowOff>
    </xdr:from>
    <xdr:to>
      <xdr:col>15</xdr:col>
      <xdr:colOff>50800</xdr:colOff>
      <xdr:row>58</xdr:row>
      <xdr:rowOff>80663</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10015052"/>
          <a:ext cx="889000" cy="9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130220</xdr:rowOff>
    </xdr:from>
    <xdr:to>
      <xdr:col>15</xdr:col>
      <xdr:colOff>101600</xdr:colOff>
      <xdr:row>58</xdr:row>
      <xdr:rowOff>60370</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90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76897</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08795" y="9678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78873</xdr:rowOff>
    </xdr:from>
    <xdr:to>
      <xdr:col>10</xdr:col>
      <xdr:colOff>114300</xdr:colOff>
      <xdr:row>58</xdr:row>
      <xdr:rowOff>80663</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1130300" y="10022973"/>
          <a:ext cx="889000" cy="1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146336</xdr:rowOff>
    </xdr:from>
    <xdr:to>
      <xdr:col>10</xdr:col>
      <xdr:colOff>165100</xdr:colOff>
      <xdr:row>58</xdr:row>
      <xdr:rowOff>76486</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91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93013</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19795" y="9694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167687</xdr:rowOff>
    </xdr:from>
    <xdr:to>
      <xdr:col>6</xdr:col>
      <xdr:colOff>38100</xdr:colOff>
      <xdr:row>58</xdr:row>
      <xdr:rowOff>97837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94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114364</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30795" y="9715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7256</xdr:rowOff>
    </xdr:from>
    <xdr:to>
      <xdr:col>24</xdr:col>
      <xdr:colOff>114300</xdr:colOff>
      <xdr:row>58</xdr:row>
      <xdr:rowOff>108856</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95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93633</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866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14340</xdr:rowOff>
    </xdr:from>
    <xdr:to>
      <xdr:col>20</xdr:col>
      <xdr:colOff>38100</xdr:colOff>
      <xdr:row>58</xdr:row>
      <xdr:rowOff>115940</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95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107067</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10051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20152</xdr:rowOff>
    </xdr:from>
    <xdr:to>
      <xdr:col>15</xdr:col>
      <xdr:colOff>101600</xdr:colOff>
      <xdr:row>58</xdr:row>
      <xdr:rowOff>121752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96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112879</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10056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29863</xdr:rowOff>
    </xdr:from>
    <xdr:to>
      <xdr:col>10</xdr:col>
      <xdr:colOff>165100</xdr:colOff>
      <xdr:row>58</xdr:row>
      <xdr:rowOff>131463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973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122590</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10066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28073</xdr:rowOff>
    </xdr:from>
    <xdr:to>
      <xdr:col>6</xdr:col>
      <xdr:colOff>38100</xdr:colOff>
      <xdr:row>58</xdr:row>
      <xdr:rowOff>129673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972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120800</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30795" y="10064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96525</xdr:rowOff>
    </xdr:from>
    <xdr:to>
      <xdr:col>24</xdr:col>
      <xdr:colOff>62865</xdr:colOff>
      <xdr:row>79</xdr:row>
      <xdr:rowOff>38305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69475"/>
          <a:ext cx="1270" cy="1313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42132</xdr:rowOff>
    </xdr:from>
    <xdr:ext cx="469744"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8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38305</xdr:rowOff>
    </xdr:from>
    <xdr:to>
      <xdr:col>24</xdr:col>
      <xdr:colOff>152400</xdr:colOff>
      <xdr:row>79</xdr:row>
      <xdr:rowOff>38305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43202</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44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96525</xdr:rowOff>
    </xdr:from>
    <xdr:to>
      <xdr:col>24</xdr:col>
      <xdr:colOff>152400</xdr:colOff>
      <xdr:row>71</xdr:row>
      <xdr:rowOff>96525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6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128225</xdr:rowOff>
    </xdr:from>
    <xdr:to>
      <xdr:col>24</xdr:col>
      <xdr:colOff>63500</xdr:colOff>
      <xdr:row>78</xdr:row>
      <xdr:rowOff>157958</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3797300" y="13501325"/>
          <a:ext cx="838200" cy="29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49666</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251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26789</xdr:rowOff>
    </xdr:from>
    <xdr:to>
      <xdr:col>24</xdr:col>
      <xdr:colOff>114300</xdr:colOff>
      <xdr:row>78</xdr:row>
      <xdr:rowOff>128389</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9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128225</xdr:rowOff>
    </xdr:from>
    <xdr:to>
      <xdr:col>19</xdr:col>
      <xdr:colOff>177800</xdr:colOff>
      <xdr:row>78</xdr:row>
      <xdr:rowOff>162255</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501325"/>
          <a:ext cx="889000" cy="34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56290</xdr:rowOff>
    </xdr:from>
    <xdr:to>
      <xdr:col>20</xdr:col>
      <xdr:colOff>38100</xdr:colOff>
      <xdr:row>78</xdr:row>
      <xdr:rowOff>157890</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42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77</xdr:row>
      <xdr:rowOff>2967</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204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162255</xdr:rowOff>
    </xdr:from>
    <xdr:to>
      <xdr:col>15</xdr:col>
      <xdr:colOff>50800</xdr:colOff>
      <xdr:row>78</xdr:row>
      <xdr:rowOff>163238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535355"/>
          <a:ext cx="889000" cy="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57055</xdr:rowOff>
    </xdr:from>
    <xdr:to>
      <xdr:col>15</xdr:col>
      <xdr:colOff>101600</xdr:colOff>
      <xdr:row>78</xdr:row>
      <xdr:rowOff>158655</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430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77</xdr:row>
      <xdr:rowOff>3732</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205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163238</xdr:rowOff>
    </xdr:from>
    <xdr:to>
      <xdr:col>10</xdr:col>
      <xdr:colOff>114300</xdr:colOff>
      <xdr:row>78</xdr:row>
      <xdr:rowOff>167726</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536338"/>
          <a:ext cx="889000" cy="4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62542</xdr:rowOff>
    </xdr:from>
    <xdr:to>
      <xdr:col>10</xdr:col>
      <xdr:colOff>165100</xdr:colOff>
      <xdr:row>78</xdr:row>
      <xdr:rowOff>164142</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435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77</xdr:row>
      <xdr:rowOff>9219</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210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61232</xdr:rowOff>
    </xdr:from>
    <xdr:to>
      <xdr:col>6</xdr:col>
      <xdr:colOff>38100</xdr:colOff>
      <xdr:row>78</xdr:row>
      <xdr:rowOff>162832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434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77</xdr:row>
      <xdr:rowOff>7909</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3209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107158</xdr:rowOff>
    </xdr:from>
    <xdr:to>
      <xdr:col>24</xdr:col>
      <xdr:colOff>114300</xdr:colOff>
      <xdr:row>79</xdr:row>
      <xdr:rowOff>37308</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480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22085</xdr:rowOff>
    </xdr:from>
    <xdr:ext cx="534377"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39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77425</xdr:rowOff>
    </xdr:from>
    <xdr:to>
      <xdr:col>20</xdr:col>
      <xdr:colOff>38100</xdr:colOff>
      <xdr:row>79</xdr:row>
      <xdr:rowOff>7575</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45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170152</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3543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111455</xdr:rowOff>
    </xdr:from>
    <xdr:to>
      <xdr:col>15</xdr:col>
      <xdr:colOff>101600</xdr:colOff>
      <xdr:row>79</xdr:row>
      <xdr:rowOff>41605</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48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79</xdr:row>
      <xdr:rowOff>32732</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3577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112438</xdr:rowOff>
    </xdr:from>
    <xdr:to>
      <xdr:col>10</xdr:col>
      <xdr:colOff>165100</xdr:colOff>
      <xdr:row>79</xdr:row>
      <xdr:rowOff>42588</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485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79</xdr:row>
      <xdr:rowOff>33715</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3578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116926</xdr:rowOff>
    </xdr:from>
    <xdr:to>
      <xdr:col>6</xdr:col>
      <xdr:colOff>38100</xdr:colOff>
      <xdr:row>79</xdr:row>
      <xdr:rowOff>47076</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490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79</xdr:row>
      <xdr:rowOff>38203</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63111" y="13582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119,191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40929</xdr:rowOff>
    </xdr:from>
    <xdr:to>
      <xdr:col>24</xdr:col>
      <xdr:colOff>62865</xdr:colOff>
      <xdr:row>98</xdr:row>
      <xdr:rowOff>71211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471429"/>
          <a:ext cx="1270" cy="1401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75038</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87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71211</xdr:rowOff>
    </xdr:from>
    <xdr:to>
      <xdr:col>24</xdr:col>
      <xdr:colOff>152400</xdr:colOff>
      <xdr:row>98</xdr:row>
      <xdr:rowOff>71211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873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159056</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246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40929</xdr:rowOff>
    </xdr:from>
    <xdr:to>
      <xdr:col>24</xdr:col>
      <xdr:colOff>152400</xdr:colOff>
      <xdr:row>90</xdr:row>
      <xdr:rowOff>40929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471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61854</xdr:rowOff>
    </xdr:from>
    <xdr:to>
      <xdr:col>24</xdr:col>
      <xdr:colOff>63500</xdr:colOff>
      <xdr:row>95</xdr:row>
      <xdr:rowOff>103848</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3797300" y="16349604"/>
          <a:ext cx="838200" cy="41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148575</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0934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125698</xdr:rowOff>
    </xdr:from>
    <xdr:to>
      <xdr:col>24</xdr:col>
      <xdr:colOff>114300</xdr:colOff>
      <xdr:row>95</xdr:row>
      <xdr:rowOff>55848</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24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103848</xdr:rowOff>
    </xdr:from>
    <xdr:to>
      <xdr:col>19</xdr:col>
      <xdr:colOff>177800</xdr:colOff>
      <xdr:row>95</xdr:row>
      <xdr:rowOff>165227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2908300" y="16391598"/>
          <a:ext cx="889000" cy="61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154135</xdr:rowOff>
    </xdr:from>
    <xdr:to>
      <xdr:col>20</xdr:col>
      <xdr:colOff>38100</xdr:colOff>
      <xdr:row>95</xdr:row>
      <xdr:rowOff>84285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270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100812</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045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25102</xdr:rowOff>
    </xdr:from>
    <xdr:to>
      <xdr:col>15</xdr:col>
      <xdr:colOff>50800</xdr:colOff>
      <xdr:row>95</xdr:row>
      <xdr:rowOff>165227</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2019300" y="16312852"/>
          <a:ext cx="889000" cy="140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31544</xdr:rowOff>
    </xdr:from>
    <xdr:to>
      <xdr:col>15</xdr:col>
      <xdr:colOff>101600</xdr:colOff>
      <xdr:row>95</xdr:row>
      <xdr:rowOff>133144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319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149671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094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25102</xdr:rowOff>
    </xdr:from>
    <xdr:to>
      <xdr:col>10</xdr:col>
      <xdr:colOff>114300</xdr:colOff>
      <xdr:row>96</xdr:row>
      <xdr:rowOff>61367</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1130300" y="16312852"/>
          <a:ext cx="889000" cy="20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143428</xdr:rowOff>
    </xdr:from>
    <xdr:to>
      <xdr:col>10</xdr:col>
      <xdr:colOff>165100</xdr:colOff>
      <xdr:row>95</xdr:row>
      <xdr:rowOff>73578</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90105</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034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164224</xdr:rowOff>
    </xdr:from>
    <xdr:to>
      <xdr:col>6</xdr:col>
      <xdr:colOff>38100</xdr:colOff>
      <xdr:row>96</xdr:row>
      <xdr:rowOff>94374</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451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110901</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22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11054</xdr:rowOff>
    </xdr:from>
    <xdr:to>
      <xdr:col>24</xdr:col>
      <xdr:colOff>114300</xdr:colOff>
      <xdr:row>95</xdr:row>
      <xdr:rowOff>112654</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298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160931</xdr:rowOff>
    </xdr:from>
    <xdr:ext cx="534377"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6277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53048</xdr:rowOff>
    </xdr:from>
    <xdr:to>
      <xdr:col>20</xdr:col>
      <xdr:colOff>38100</xdr:colOff>
      <xdr:row>95</xdr:row>
      <xdr:rowOff>154648</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6340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145775</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530111" y="16433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114427</xdr:rowOff>
    </xdr:from>
    <xdr:to>
      <xdr:col>15</xdr:col>
      <xdr:colOff>101600</xdr:colOff>
      <xdr:row>96</xdr:row>
      <xdr:rowOff>44577</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402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35704</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41111" y="16494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145752</xdr:rowOff>
    </xdr:from>
    <xdr:to>
      <xdr:col>10</xdr:col>
      <xdr:colOff>165100</xdr:colOff>
      <xdr:row>95</xdr:row>
      <xdr:rowOff>75902</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262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67029</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52111" y="16354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10567</xdr:rowOff>
    </xdr:from>
    <xdr:to>
      <xdr:col>6</xdr:col>
      <xdr:colOff>38100</xdr:colOff>
      <xdr:row>96</xdr:row>
      <xdr:rowOff>112167</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469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103294</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562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31</xdr:row>
      <xdr:rowOff>21970</xdr:rowOff>
    </xdr:from>
    <xdr:ext cx="685572"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5918428" y="5336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78077</xdr:rowOff>
    </xdr:from>
    <xdr:to>
      <xdr:col>54</xdr:col>
      <xdr:colOff>189865</xdr:colOff>
      <xdr:row>39</xdr:row>
      <xdr:rowOff>10112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221577"/>
          <a:ext cx="1270" cy="1475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13939</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70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10112</xdr:rowOff>
    </xdr:from>
    <xdr:to>
      <xdr:col>55</xdr:col>
      <xdr:colOff>88900</xdr:colOff>
      <xdr:row>39</xdr:row>
      <xdr:rowOff>10112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696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24754</xdr:rowOff>
    </xdr:from>
    <xdr:ext cx="690189"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499680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1,436,609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78077</xdr:rowOff>
    </xdr:from>
    <xdr:to>
      <xdr:col>55</xdr:col>
      <xdr:colOff>88900</xdr:colOff>
      <xdr:row>30</xdr:row>
      <xdr:rowOff>78077</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221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62490</xdr:rowOff>
    </xdr:from>
    <xdr:to>
      <xdr:col>55</xdr:col>
      <xdr:colOff>0</xdr:colOff>
      <xdr:row>38</xdr:row>
      <xdr:rowOff>114305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9639300" y="6577590"/>
          <a:ext cx="838200" cy="51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97567</xdr:rowOff>
    </xdr:from>
    <xdr:ext cx="599010"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2697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74690</xdr:rowOff>
    </xdr:from>
    <xdr:to>
      <xdr:col>55</xdr:col>
      <xdr:colOff>50800</xdr:colOff>
      <xdr:row>38</xdr:row>
      <xdr:rowOff>4840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41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114305</xdr:rowOff>
    </xdr:from>
    <xdr:to>
      <xdr:col>50</xdr:col>
      <xdr:colOff>114300</xdr:colOff>
      <xdr:row>38</xdr:row>
      <xdr:rowOff>117846</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8750300" y="6629405"/>
          <a:ext cx="889000" cy="3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127403</xdr:rowOff>
    </xdr:from>
    <xdr:to>
      <xdr:col>50</xdr:col>
      <xdr:colOff>165100</xdr:colOff>
      <xdr:row>38</xdr:row>
      <xdr:rowOff>57553</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471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74080</xdr:rowOff>
    </xdr:from>
    <xdr:ext cx="599010"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39795" y="6246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66339</xdr:rowOff>
    </xdr:from>
    <xdr:to>
      <xdr:col>45</xdr:col>
      <xdr:colOff>177800</xdr:colOff>
      <xdr:row>38</xdr:row>
      <xdr:rowOff>117846</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7861300" y="6581439"/>
          <a:ext cx="889000" cy="51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138852</xdr:rowOff>
    </xdr:from>
    <xdr:to>
      <xdr:col>46</xdr:col>
      <xdr:colOff>38100</xdr:colOff>
      <xdr:row>38</xdr:row>
      <xdr:rowOff>69002</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482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85529</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50795" y="6257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37898</xdr:rowOff>
    </xdr:from>
    <xdr:to>
      <xdr:col>41</xdr:col>
      <xdr:colOff>50800</xdr:colOff>
      <xdr:row>38</xdr:row>
      <xdr:rowOff>66339</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972300" y="6552998"/>
          <a:ext cx="889000" cy="28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156116</xdr:rowOff>
    </xdr:from>
    <xdr:to>
      <xdr:col>41</xdr:col>
      <xdr:colOff>101600</xdr:colOff>
      <xdr:row>38</xdr:row>
      <xdr:rowOff>86266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6499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102793</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61795" y="6274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78998</xdr:rowOff>
    </xdr:from>
    <xdr:to>
      <xdr:col>36</xdr:col>
      <xdr:colOff>165100</xdr:colOff>
      <xdr:row>38</xdr:row>
      <xdr:rowOff>9148</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6422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25675</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672795" y="61978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11690</xdr:rowOff>
    </xdr:from>
    <xdr:to>
      <xdr:col>55</xdr:col>
      <xdr:colOff>50800</xdr:colOff>
      <xdr:row>38</xdr:row>
      <xdr:rowOff>113290</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6526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98067</xdr:rowOff>
    </xdr:from>
    <xdr:ext cx="599010"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6441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63505</xdr:rowOff>
    </xdr:from>
    <xdr:to>
      <xdr:col>50</xdr:col>
      <xdr:colOff>165100</xdr:colOff>
      <xdr:row>38</xdr:row>
      <xdr:rowOff>165105</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57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156232</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39795" y="6671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67046</xdr:rowOff>
    </xdr:from>
    <xdr:to>
      <xdr:col>46</xdr:col>
      <xdr:colOff>38100</xdr:colOff>
      <xdr:row>38</xdr:row>
      <xdr:rowOff>168646</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582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159773</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50795" y="6674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15539</xdr:rowOff>
    </xdr:from>
    <xdr:to>
      <xdr:col>41</xdr:col>
      <xdr:colOff>101600</xdr:colOff>
      <xdr:row>38</xdr:row>
      <xdr:rowOff>117139</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653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108266</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795" y="6623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158548</xdr:rowOff>
    </xdr:from>
    <xdr:to>
      <xdr:col>36</xdr:col>
      <xdr:colOff>165100</xdr:colOff>
      <xdr:row>38</xdr:row>
      <xdr:rowOff>88698</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6502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38</xdr:row>
      <xdr:rowOff>79825</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672795" y="6594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144434</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160762</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5642</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25838</xdr:rowOff>
    </xdr:from>
    <xdr:to>
      <xdr:col>54</xdr:col>
      <xdr:colOff>189865</xdr:colOff>
      <xdr:row>59</xdr:row>
      <xdr:rowOff>92938</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69788"/>
          <a:ext cx="1270" cy="143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96765</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212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92938</xdr:rowOff>
    </xdr:from>
    <xdr:to>
      <xdr:col>55</xdr:col>
      <xdr:colOff>88900</xdr:colOff>
      <xdr:row>59</xdr:row>
      <xdr:rowOff>92938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208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143965</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450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4,423,658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25838</xdr:rowOff>
    </xdr:from>
    <xdr:to>
      <xdr:col>55</xdr:col>
      <xdr:colOff>88900</xdr:colOff>
      <xdr:row>51</xdr:row>
      <xdr:rowOff>25838</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69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50971</xdr:rowOff>
    </xdr:from>
    <xdr:to>
      <xdr:col>55</xdr:col>
      <xdr:colOff>0</xdr:colOff>
      <xdr:row>59</xdr:row>
      <xdr:rowOff>68756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10166521"/>
          <a:ext cx="838200" cy="17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136114</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9087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113237</xdr:rowOff>
    </xdr:from>
    <xdr:to>
      <xdr:col>55</xdr:col>
      <xdr:colOff>50800</xdr:colOff>
      <xdr:row>59</xdr:row>
      <xdr:rowOff>43387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1005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57676</xdr:rowOff>
    </xdr:from>
    <xdr:to>
      <xdr:col>50</xdr:col>
      <xdr:colOff>114300</xdr:colOff>
      <xdr:row>59</xdr:row>
      <xdr:rowOff>68756</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10173226"/>
          <a:ext cx="889000" cy="11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118731</xdr:rowOff>
    </xdr:from>
    <xdr:to>
      <xdr:col>50</xdr:col>
      <xdr:colOff>165100</xdr:colOff>
      <xdr:row>59</xdr:row>
      <xdr:rowOff>48881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10062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65408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838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26149</xdr:rowOff>
    </xdr:from>
    <xdr:to>
      <xdr:col>45</xdr:col>
      <xdr:colOff>177800</xdr:colOff>
      <xdr:row>59</xdr:row>
      <xdr:rowOff>57676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10141699"/>
          <a:ext cx="889000" cy="31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122833</xdr:rowOff>
    </xdr:from>
    <xdr:to>
      <xdr:col>46</xdr:col>
      <xdr:colOff>38100</xdr:colOff>
      <xdr:row>59</xdr:row>
      <xdr:rowOff>52983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1006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69510</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842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10909</xdr:rowOff>
    </xdr:from>
    <xdr:to>
      <xdr:col>41</xdr:col>
      <xdr:colOff>50800</xdr:colOff>
      <xdr:row>59</xdr:row>
      <xdr:rowOff>26149</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10126459"/>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101085</xdr:rowOff>
    </xdr:from>
    <xdr:to>
      <xdr:col>41</xdr:col>
      <xdr:colOff>101600</xdr:colOff>
      <xdr:row>59</xdr:row>
      <xdr:rowOff>31235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100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47762</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820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133440</xdr:rowOff>
    </xdr:from>
    <xdr:to>
      <xdr:col>36</xdr:col>
      <xdr:colOff>165100</xdr:colOff>
      <xdr:row>59</xdr:row>
      <xdr:rowOff>63590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1007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54717</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10170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171</xdr:rowOff>
    </xdr:from>
    <xdr:to>
      <xdr:col>55</xdr:col>
      <xdr:colOff>50800</xdr:colOff>
      <xdr:row>59</xdr:row>
      <xdr:rowOff>101771</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10115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91664</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10035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17956</xdr:rowOff>
    </xdr:from>
    <xdr:to>
      <xdr:col>50</xdr:col>
      <xdr:colOff>165100</xdr:colOff>
      <xdr:row>59</xdr:row>
      <xdr:rowOff>119556</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10133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110683</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10226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59</xdr:row>
      <xdr:rowOff>6876</xdr:rowOff>
    </xdr:from>
    <xdr:to>
      <xdr:col>46</xdr:col>
      <xdr:colOff>38100</xdr:colOff>
      <xdr:row>59</xdr:row>
      <xdr:rowOff>108476</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10122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99603</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10215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146799</xdr:rowOff>
    </xdr:from>
    <xdr:to>
      <xdr:col>41</xdr:col>
      <xdr:colOff>101600</xdr:colOff>
      <xdr:row>59</xdr:row>
      <xdr:rowOff>76949</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10090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68076</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10183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131559</xdr:rowOff>
    </xdr:from>
    <xdr:to>
      <xdr:col>36</xdr:col>
      <xdr:colOff>165100</xdr:colOff>
      <xdr:row>59</xdr:row>
      <xdr:rowOff>61709</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10075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78236</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850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129435</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1959485"/>
          <a:ext cx="1270" cy="1629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76112</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7347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69</xdr:row>
      <xdr:rowOff>129435</xdr:rowOff>
    </xdr:from>
    <xdr:to>
      <xdr:col>55</xdr:col>
      <xdr:colOff>88900</xdr:colOff>
      <xdr:row>69</xdr:row>
      <xdr:rowOff>129435</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195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27516</xdr:rowOff>
    </xdr:from>
    <xdr:to>
      <xdr:col>55</xdr:col>
      <xdr:colOff>0</xdr:colOff>
      <xdr:row>79</xdr:row>
      <xdr:rowOff>28753</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572066"/>
          <a:ext cx="838200" cy="1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31335</xdr:rowOff>
    </xdr:from>
    <xdr:ext cx="599010"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2329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8458</xdr:rowOff>
    </xdr:from>
    <xdr:to>
      <xdr:col>55</xdr:col>
      <xdr:colOff>50800</xdr:colOff>
      <xdr:row>78</xdr:row>
      <xdr:rowOff>110058</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8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165540</xdr:rowOff>
    </xdr:from>
    <xdr:to>
      <xdr:col>50</xdr:col>
      <xdr:colOff>114300</xdr:colOff>
      <xdr:row>79</xdr:row>
      <xdr:rowOff>28753</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538640"/>
          <a:ext cx="889000" cy="34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16126</xdr:rowOff>
    </xdr:from>
    <xdr:to>
      <xdr:col>50</xdr:col>
      <xdr:colOff>165100</xdr:colOff>
      <xdr:row>78</xdr:row>
      <xdr:rowOff>117726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89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134253</xdr:rowOff>
    </xdr:from>
    <xdr:ext cx="599010"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39795" y="13164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169669</xdr:rowOff>
    </xdr:from>
    <xdr:to>
      <xdr:col>45</xdr:col>
      <xdr:colOff>177800</xdr:colOff>
      <xdr:row>78</xdr:row>
      <xdr:rowOff>165540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371319"/>
          <a:ext cx="889000" cy="167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40542</xdr:rowOff>
    </xdr:from>
    <xdr:to>
      <xdr:col>46</xdr:col>
      <xdr:colOff>38100</xdr:colOff>
      <xdr:row>78</xdr:row>
      <xdr:rowOff>142142</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1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158669</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8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169669</xdr:rowOff>
    </xdr:from>
    <xdr:to>
      <xdr:col>41</xdr:col>
      <xdr:colOff>50800</xdr:colOff>
      <xdr:row>78</xdr:row>
      <xdr:rowOff>106412</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371319"/>
          <a:ext cx="889000" cy="108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160350</xdr:rowOff>
    </xdr:from>
    <xdr:to>
      <xdr:col>41</xdr:col>
      <xdr:colOff>101600</xdr:colOff>
      <xdr:row>78</xdr:row>
      <xdr:rowOff>90500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78</xdr:row>
      <xdr:rowOff>81627</xdr:rowOff>
    </xdr:from>
    <xdr:ext cx="59901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61795" y="13454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68518</xdr:rowOff>
    </xdr:from>
    <xdr:to>
      <xdr:col>36</xdr:col>
      <xdr:colOff>165100</xdr:colOff>
      <xdr:row>78</xdr:row>
      <xdr:rowOff>170118</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44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161245</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534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148166</xdr:rowOff>
    </xdr:from>
    <xdr:to>
      <xdr:col>55</xdr:col>
      <xdr:colOff>50800</xdr:colOff>
      <xdr:row>79</xdr:row>
      <xdr:rowOff>78316</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521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63093</xdr:rowOff>
    </xdr:from>
    <xdr:ext cx="534377"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36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149403</xdr:rowOff>
    </xdr:from>
    <xdr:to>
      <xdr:col>50</xdr:col>
      <xdr:colOff>165100</xdr:colOff>
      <xdr:row>79</xdr:row>
      <xdr:rowOff>79553</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22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70680</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615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114740</xdr:rowOff>
    </xdr:from>
    <xdr:to>
      <xdr:col>46</xdr:col>
      <xdr:colOff>38100</xdr:colOff>
      <xdr:row>79</xdr:row>
      <xdr:rowOff>44890</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36017</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580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118869</xdr:rowOff>
    </xdr:from>
    <xdr:to>
      <xdr:col>41</xdr:col>
      <xdr:colOff>101600</xdr:colOff>
      <xdr:row>78</xdr:row>
      <xdr:rowOff>49019</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320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65546</xdr:rowOff>
    </xdr:from>
    <xdr:ext cx="59901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61795" y="13095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55612</xdr:rowOff>
    </xdr:from>
    <xdr:to>
      <xdr:col>36</xdr:col>
      <xdr:colOff>165100</xdr:colOff>
      <xdr:row>78</xdr:row>
      <xdr:rowOff>157212</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2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2289</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203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80240</xdr:rowOff>
    </xdr:from>
    <xdr:to>
      <xdr:col>54</xdr:col>
      <xdr:colOff>189865</xdr:colOff>
      <xdr:row>98</xdr:row>
      <xdr:rowOff>136860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10740"/>
          <a:ext cx="1270" cy="1428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140687</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942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136860</xdr:rowOff>
    </xdr:from>
    <xdr:to>
      <xdr:col>55</xdr:col>
      <xdr:colOff>88900</xdr:colOff>
      <xdr:row>98</xdr:row>
      <xdr:rowOff>136860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93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26917</xdr:rowOff>
    </xdr:from>
    <xdr:ext cx="690189"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2859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80240</xdr:rowOff>
    </xdr:from>
    <xdr:to>
      <xdr:col>55</xdr:col>
      <xdr:colOff>88900</xdr:colOff>
      <xdr:row>90</xdr:row>
      <xdr:rowOff>80240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1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116808</xdr:rowOff>
    </xdr:from>
    <xdr:to>
      <xdr:col>55</xdr:col>
      <xdr:colOff>0</xdr:colOff>
      <xdr:row>98</xdr:row>
      <xdr:rowOff>118385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9639300" y="16918908"/>
          <a:ext cx="838200" cy="1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32946</xdr:rowOff>
    </xdr:from>
    <xdr:ext cx="599010"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6635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10069</xdr:rowOff>
    </xdr:from>
    <xdr:to>
      <xdr:col>55</xdr:col>
      <xdr:colOff>50800</xdr:colOff>
      <xdr:row>98</xdr:row>
      <xdr:rowOff>111669</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812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103133</xdr:rowOff>
    </xdr:from>
    <xdr:to>
      <xdr:col>50</xdr:col>
      <xdr:colOff>114300</xdr:colOff>
      <xdr:row>98</xdr:row>
      <xdr:rowOff>116808</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905233"/>
          <a:ext cx="889000" cy="13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10840</xdr:rowOff>
    </xdr:from>
    <xdr:to>
      <xdr:col>50</xdr:col>
      <xdr:colOff>165100</xdr:colOff>
      <xdr:row>98</xdr:row>
      <xdr:rowOff>112440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812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128967</xdr:rowOff>
    </xdr:from>
    <xdr:ext cx="59901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39795" y="16588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103133</xdr:rowOff>
    </xdr:from>
    <xdr:to>
      <xdr:col>45</xdr:col>
      <xdr:colOff>177800</xdr:colOff>
      <xdr:row>98</xdr:row>
      <xdr:rowOff>120473</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905233"/>
          <a:ext cx="889000" cy="17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5463</xdr:rowOff>
    </xdr:from>
    <xdr:to>
      <xdr:col>46</xdr:col>
      <xdr:colOff>38100</xdr:colOff>
      <xdr:row>98</xdr:row>
      <xdr:rowOff>107063</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807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123590</xdr:rowOff>
    </xdr:from>
    <xdr:ext cx="59901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50795" y="16582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61810</xdr:rowOff>
    </xdr:from>
    <xdr:to>
      <xdr:col>41</xdr:col>
      <xdr:colOff>50800</xdr:colOff>
      <xdr:row>98</xdr:row>
      <xdr:rowOff>120473</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6972300" y="16863910"/>
          <a:ext cx="889000" cy="58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3113</xdr:rowOff>
    </xdr:from>
    <xdr:to>
      <xdr:col>41</xdr:col>
      <xdr:colOff>101600</xdr:colOff>
      <xdr:row>98</xdr:row>
      <xdr:rowOff>104713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121240</xdr:rowOff>
    </xdr:from>
    <xdr:ext cx="59901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61795" y="16580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16139</xdr:rowOff>
    </xdr:from>
    <xdr:to>
      <xdr:col>36</xdr:col>
      <xdr:colOff>165100</xdr:colOff>
      <xdr:row>98</xdr:row>
      <xdr:rowOff>117739</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818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108866</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672795" y="169109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67585</xdr:rowOff>
    </xdr:from>
    <xdr:to>
      <xdr:col>55</xdr:col>
      <xdr:colOff>50800</xdr:colOff>
      <xdr:row>98</xdr:row>
      <xdr:rowOff>169185</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86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159947</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79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66008</xdr:rowOff>
    </xdr:from>
    <xdr:to>
      <xdr:col>50</xdr:col>
      <xdr:colOff>165100</xdr:colOff>
      <xdr:row>98</xdr:row>
      <xdr:rowOff>167608</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86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158735</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960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52333</xdr:rowOff>
    </xdr:from>
    <xdr:to>
      <xdr:col>46</xdr:col>
      <xdr:colOff>38100</xdr:colOff>
      <xdr:row>98</xdr:row>
      <xdr:rowOff>153933</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85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145060</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94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69673</xdr:rowOff>
    </xdr:from>
    <xdr:to>
      <xdr:col>41</xdr:col>
      <xdr:colOff>101600</xdr:colOff>
      <xdr:row>98</xdr:row>
      <xdr:rowOff>171273</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871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162400</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964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11010</xdr:rowOff>
    </xdr:from>
    <xdr:to>
      <xdr:col>36</xdr:col>
      <xdr:colOff>165100</xdr:colOff>
      <xdr:row>98</xdr:row>
      <xdr:rowOff>112610</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8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129137</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672795" y="16588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151115</xdr:rowOff>
    </xdr:from>
    <xdr:to>
      <xdr:col>85</xdr:col>
      <xdr:colOff>126364</xdr:colOff>
      <xdr:row>39</xdr:row>
      <xdr:rowOff>44450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294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97792</xdr:rowOff>
    </xdr:from>
    <xdr:ext cx="599010"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06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151115</xdr:rowOff>
    </xdr:from>
    <xdr:to>
      <xdr:col>86</xdr:col>
      <xdr:colOff>25400</xdr:colOff>
      <xdr:row>30</xdr:row>
      <xdr:rowOff>151115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29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44450</xdr:rowOff>
    </xdr:from>
    <xdr:to>
      <xdr:col>85</xdr:col>
      <xdr:colOff>127000</xdr:colOff>
      <xdr:row>39</xdr:row>
      <xdr:rowOff>44450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124666</xdr:rowOff>
    </xdr:from>
    <xdr:ext cx="534377"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68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101789</xdr:rowOff>
    </xdr:from>
    <xdr:to>
      <xdr:col>85</xdr:col>
      <xdr:colOff>177800</xdr:colOff>
      <xdr:row>39</xdr:row>
      <xdr:rowOff>31939</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6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44450</xdr:rowOff>
    </xdr:from>
    <xdr:to>
      <xdr:col>81</xdr:col>
      <xdr:colOff>50800</xdr:colOff>
      <xdr:row>39</xdr:row>
      <xdr:rowOff>44450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90100</xdr:rowOff>
    </xdr:from>
    <xdr:to>
      <xdr:col>81</xdr:col>
      <xdr:colOff>101600</xdr:colOff>
      <xdr:row>39</xdr:row>
      <xdr:rowOff>20250</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6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36777</xdr:rowOff>
    </xdr:from>
    <xdr:ext cx="534377"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14111" y="6380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44450</xdr:rowOff>
    </xdr:from>
    <xdr:to>
      <xdr:col>76</xdr:col>
      <xdr:colOff>114300</xdr:colOff>
      <xdr:row>39</xdr:row>
      <xdr:rowOff>44450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88222</xdr:rowOff>
    </xdr:from>
    <xdr:to>
      <xdr:col>76</xdr:col>
      <xdr:colOff>165100</xdr:colOff>
      <xdr:row>39</xdr:row>
      <xdr:rowOff>18372</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60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34899</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25111" y="6378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161227</xdr:rowOff>
    </xdr:from>
    <xdr:to>
      <xdr:col>71</xdr:col>
      <xdr:colOff>177800</xdr:colOff>
      <xdr:row>39</xdr:row>
      <xdr:rowOff>44450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676327"/>
          <a:ext cx="889000" cy="54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84175</xdr:rowOff>
    </xdr:from>
    <xdr:to>
      <xdr:col>72</xdr:col>
      <xdr:colOff>38100</xdr:colOff>
      <xdr:row>39</xdr:row>
      <xdr:rowOff>14325</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9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30852</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36111" y="6374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44361</xdr:rowOff>
    </xdr:from>
    <xdr:to>
      <xdr:col>67</xdr:col>
      <xdr:colOff>101600</xdr:colOff>
      <xdr:row>38</xdr:row>
      <xdr:rowOff>145961</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59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162488</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47111" y="6334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80216</xdr:rowOff>
    </xdr:from>
    <xdr:ext cx="249299"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95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86377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7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110427</xdr:rowOff>
    </xdr:from>
    <xdr:to>
      <xdr:col>67</xdr:col>
      <xdr:colOff>101600</xdr:colOff>
      <xdr:row>39</xdr:row>
      <xdr:rowOff>40577</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25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31704</xdr:rowOff>
    </xdr:from>
    <xdr:ext cx="534377"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547111" y="6718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8649</xdr:rowOff>
    </xdr:from>
    <xdr:to>
      <xdr:col>85</xdr:col>
      <xdr:colOff>126364</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010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126776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785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828,793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8649</xdr:rowOff>
    </xdr:from>
    <xdr:to>
      <xdr:col>86</xdr:col>
      <xdr:colOff>25400</xdr:colOff>
      <xdr:row>70</xdr:row>
      <xdr:rowOff>8649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010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86872</xdr:rowOff>
    </xdr:from>
    <xdr:to>
      <xdr:col>85</xdr:col>
      <xdr:colOff>127000</xdr:colOff>
      <xdr:row>78</xdr:row>
      <xdr:rowOff>88753</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5481300" y="13459972"/>
          <a:ext cx="838200" cy="1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25584</xdr:rowOff>
    </xdr:from>
    <xdr:ext cx="599010"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055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2707</xdr:rowOff>
    </xdr:from>
    <xdr:to>
      <xdr:col>85</xdr:col>
      <xdr:colOff>177800</xdr:colOff>
      <xdr:row>77</xdr:row>
      <xdr:rowOff>104307</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0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86872</xdr:rowOff>
    </xdr:from>
    <xdr:to>
      <xdr:col>81</xdr:col>
      <xdr:colOff>50800</xdr:colOff>
      <xdr:row>78</xdr:row>
      <xdr:rowOff>89799</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459972"/>
          <a:ext cx="889000" cy="2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162942</xdr:rowOff>
    </xdr:from>
    <xdr:to>
      <xdr:col>81</xdr:col>
      <xdr:colOff>101600</xdr:colOff>
      <xdr:row>77</xdr:row>
      <xdr:rowOff>93092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9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109619</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181795" y="12968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89799</xdr:rowOff>
    </xdr:from>
    <xdr:to>
      <xdr:col>76</xdr:col>
      <xdr:colOff>114300</xdr:colOff>
      <xdr:row>78</xdr:row>
      <xdr:rowOff>98578</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462899"/>
          <a:ext cx="889000" cy="8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24205</xdr:rowOff>
    </xdr:from>
    <xdr:to>
      <xdr:col>76</xdr:col>
      <xdr:colOff>165100</xdr:colOff>
      <xdr:row>77</xdr:row>
      <xdr:rowOff>125805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2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142332</xdr:rowOff>
    </xdr:from>
    <xdr:ext cx="59901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292795" y="13001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98578</xdr:rowOff>
    </xdr:from>
    <xdr:to>
      <xdr:col>71</xdr:col>
      <xdr:colOff>177800</xdr:colOff>
      <xdr:row>78</xdr:row>
      <xdr:rowOff>116656</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471678"/>
          <a:ext cx="889000" cy="18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51206</xdr:rowOff>
    </xdr:from>
    <xdr:to>
      <xdr:col>72</xdr:col>
      <xdr:colOff>38100</xdr:colOff>
      <xdr:row>77</xdr:row>
      <xdr:rowOff>152806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5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169333</xdr:rowOff>
    </xdr:from>
    <xdr:ext cx="59901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03795" y="13028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102062</xdr:rowOff>
    </xdr:from>
    <xdr:to>
      <xdr:col>67</xdr:col>
      <xdr:colOff>101600</xdr:colOff>
      <xdr:row>78</xdr:row>
      <xdr:rowOff>32212</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303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76</xdr:row>
      <xdr:rowOff>48739</xdr:rowOff>
    </xdr:from>
    <xdr:ext cx="59901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14795" y="13078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37953</xdr:rowOff>
    </xdr:from>
    <xdr:to>
      <xdr:col>85</xdr:col>
      <xdr:colOff>177800</xdr:colOff>
      <xdr:row>78</xdr:row>
      <xdr:rowOff>139553</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411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16380</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389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36072</xdr:rowOff>
    </xdr:from>
    <xdr:to>
      <xdr:col>81</xdr:col>
      <xdr:colOff>101600</xdr:colOff>
      <xdr:row>78</xdr:row>
      <xdr:rowOff>137672</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409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128799</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501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38999</xdr:rowOff>
    </xdr:from>
    <xdr:to>
      <xdr:col>76</xdr:col>
      <xdr:colOff>165100</xdr:colOff>
      <xdr:row>78</xdr:row>
      <xdr:rowOff>140599</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412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131726</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504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47778</xdr:rowOff>
    </xdr:from>
    <xdr:to>
      <xdr:col>72</xdr:col>
      <xdr:colOff>38100</xdr:colOff>
      <xdr:row>78</xdr:row>
      <xdr:rowOff>149378</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420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140505</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513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65856</xdr:rowOff>
    </xdr:from>
    <xdr:to>
      <xdr:col>67</xdr:col>
      <xdr:colOff>101600</xdr:colOff>
      <xdr:row>78</xdr:row>
      <xdr:rowOff>167456</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438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158583</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531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78225</xdr:rowOff>
    </xdr:from>
    <xdr:to>
      <xdr:col>85</xdr:col>
      <xdr:colOff>126364</xdr:colOff>
      <xdr:row>98</xdr:row>
      <xdr:rowOff>139616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508725"/>
          <a:ext cx="1269" cy="1432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143443</xdr:rowOff>
    </xdr:from>
    <xdr:ext cx="313932"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55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139616</xdr:rowOff>
    </xdr:from>
    <xdr:to>
      <xdr:col>86</xdr:col>
      <xdr:colOff>25400</xdr:colOff>
      <xdr:row>98</xdr:row>
      <xdr:rowOff>139616</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1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24902</xdr:rowOff>
    </xdr:from>
    <xdr:ext cx="690189"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28395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1,567,231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78225</xdr:rowOff>
    </xdr:from>
    <xdr:to>
      <xdr:col>86</xdr:col>
      <xdr:colOff>25400</xdr:colOff>
      <xdr:row>90</xdr:row>
      <xdr:rowOff>78225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50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100003</xdr:rowOff>
    </xdr:from>
    <xdr:to>
      <xdr:col>85</xdr:col>
      <xdr:colOff>127000</xdr:colOff>
      <xdr:row>98</xdr:row>
      <xdr:rowOff>109838</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flipV="1">
          <a:off x="15481300" y="16902103"/>
          <a:ext cx="838200" cy="9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6951</xdr:rowOff>
    </xdr:from>
    <xdr:ext cx="599010"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6376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155524</xdr:rowOff>
    </xdr:from>
    <xdr:to>
      <xdr:col>85</xdr:col>
      <xdr:colOff>177800</xdr:colOff>
      <xdr:row>98</xdr:row>
      <xdr:rowOff>85674</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86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79453</xdr:rowOff>
    </xdr:from>
    <xdr:to>
      <xdr:col>81</xdr:col>
      <xdr:colOff>50800</xdr:colOff>
      <xdr:row>98</xdr:row>
      <xdr:rowOff>109838</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4592300" y="16881553"/>
          <a:ext cx="889000" cy="30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160666</xdr:rowOff>
    </xdr:from>
    <xdr:to>
      <xdr:col>81</xdr:col>
      <xdr:colOff>101600</xdr:colOff>
      <xdr:row>98</xdr:row>
      <xdr:rowOff>90816</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1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107343</xdr:rowOff>
    </xdr:from>
    <xdr:ext cx="599010"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181795" y="16566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79453</xdr:rowOff>
    </xdr:from>
    <xdr:to>
      <xdr:col>76</xdr:col>
      <xdr:colOff>114300</xdr:colOff>
      <xdr:row>98</xdr:row>
      <xdr:rowOff>105606</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3703300" y="16881553"/>
          <a:ext cx="889000" cy="26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117900</xdr:rowOff>
    </xdr:from>
    <xdr:to>
      <xdr:col>76</xdr:col>
      <xdr:colOff>165100</xdr:colOff>
      <xdr:row>98</xdr:row>
      <xdr:rowOff>48050</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4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64577</xdr:rowOff>
    </xdr:from>
    <xdr:ext cx="59901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292795" y="16523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105606</xdr:rowOff>
    </xdr:from>
    <xdr:to>
      <xdr:col>71</xdr:col>
      <xdr:colOff>177800</xdr:colOff>
      <xdr:row>98</xdr:row>
      <xdr:rowOff>124589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907706"/>
          <a:ext cx="889000" cy="18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54332</xdr:rowOff>
    </xdr:from>
    <xdr:to>
      <xdr:col>72</xdr:col>
      <xdr:colOff>38100</xdr:colOff>
      <xdr:row>97</xdr:row>
      <xdr:rowOff>155932</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68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1009</xdr:rowOff>
    </xdr:from>
    <xdr:ext cx="59901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03795" y="16460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154206</xdr:rowOff>
    </xdr:from>
    <xdr:to>
      <xdr:col>67</xdr:col>
      <xdr:colOff>101600</xdr:colOff>
      <xdr:row>98</xdr:row>
      <xdr:rowOff>84356</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78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100883</xdr:rowOff>
    </xdr:from>
    <xdr:ext cx="59901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14795" y="16560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49203</xdr:rowOff>
    </xdr:from>
    <xdr:to>
      <xdr:col>85</xdr:col>
      <xdr:colOff>177800</xdr:colOff>
      <xdr:row>98</xdr:row>
      <xdr:rowOff>150803</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851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135580</xdr:rowOff>
    </xdr:from>
    <xdr:ext cx="534377"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766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59038</xdr:rowOff>
    </xdr:from>
    <xdr:to>
      <xdr:col>81</xdr:col>
      <xdr:colOff>101600</xdr:colOff>
      <xdr:row>98</xdr:row>
      <xdr:rowOff>160638</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86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151765</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953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28653</xdr:rowOff>
    </xdr:from>
    <xdr:to>
      <xdr:col>76</xdr:col>
      <xdr:colOff>165100</xdr:colOff>
      <xdr:row>98</xdr:row>
      <xdr:rowOff>130253</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83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121380</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6923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54806</xdr:rowOff>
    </xdr:from>
    <xdr:to>
      <xdr:col>72</xdr:col>
      <xdr:colOff>38100</xdr:colOff>
      <xdr:row>98</xdr:row>
      <xdr:rowOff>156406</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856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147533</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949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73789</xdr:rowOff>
    </xdr:from>
    <xdr:to>
      <xdr:col>67</xdr:col>
      <xdr:colOff>101600</xdr:colOff>
      <xdr:row>99</xdr:row>
      <xdr:rowOff>3939</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875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166516</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968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111777</xdr:rowOff>
    </xdr:from>
    <xdr:ext cx="59541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692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168927</xdr:rowOff>
    </xdr:from>
    <xdr:ext cx="59541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692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5100</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148600"/>
          <a:ext cx="1269" cy="150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147153</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62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123227</xdr:rowOff>
    </xdr:from>
    <xdr:ext cx="599010"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4923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164,720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5100</xdr:rowOff>
    </xdr:from>
    <xdr:to>
      <xdr:col>116</xdr:col>
      <xdr:colOff>152400</xdr:colOff>
      <xdr:row>30</xdr:row>
      <xdr:rowOff>5100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1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64603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408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41726</xdr:rowOff>
    </xdr:from>
    <xdr:to>
      <xdr:col>116</xdr:col>
      <xdr:colOff>114300</xdr:colOff>
      <xdr:row>38</xdr:row>
      <xdr:rowOff>143326</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556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53156</xdr:rowOff>
    </xdr:from>
    <xdr:to>
      <xdr:col>112</xdr:col>
      <xdr:colOff>38100</xdr:colOff>
      <xdr:row>38</xdr:row>
      <xdr:rowOff>154756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171283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343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80222</xdr:rowOff>
    </xdr:from>
    <xdr:to>
      <xdr:col>107</xdr:col>
      <xdr:colOff>101600</xdr:colOff>
      <xdr:row>39</xdr:row>
      <xdr:rowOff>10372</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95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26899</xdr:rowOff>
    </xdr:from>
    <xdr:ext cx="378565"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245017" y="6370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76245</xdr:rowOff>
    </xdr:from>
    <xdr:to>
      <xdr:col>102</xdr:col>
      <xdr:colOff>165100</xdr:colOff>
      <xdr:row>39</xdr:row>
      <xdr:rowOff>6395</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9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22922</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36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80396</xdr:rowOff>
    </xdr:from>
    <xdr:to>
      <xdr:col>98</xdr:col>
      <xdr:colOff>38100</xdr:colOff>
      <xdr:row>39</xdr:row>
      <xdr:rowOff>10546</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95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27073</xdr:rowOff>
    </xdr:from>
    <xdr:ext cx="378565"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67017" y="63707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20153</xdr:rowOff>
    </xdr:from>
    <xdr:ext cx="249299"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35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貸付金グラフ枠">
          <a:extLst>
            <a:ext uri="{FF2B5EF4-FFF2-40B4-BE49-F238E27FC236}">
              <a16:creationId xmlns:a16="http://schemas.microsoft.com/office/drawing/2014/main" id="{00000000-0008-0000-06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120628</xdr:rowOff>
    </xdr:from>
    <xdr:to>
      <xdr:col>116</xdr:col>
      <xdr:colOff>62864</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flipV="1">
          <a:off x="22159595" y="8693128"/>
          <a:ext cx="1269" cy="152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102968</xdr:rowOff>
    </xdr:from>
    <xdr:ext cx="249299" cy="259045"/>
    <xdr:sp macro="" textlink="">
      <xdr:nvSpPr>
        <xdr:cNvPr id="787" name="貸付金最小値テキスト">
          <a:extLst>
            <a:ext uri="{FF2B5EF4-FFF2-40B4-BE49-F238E27FC236}">
              <a16:creationId xmlns:a16="http://schemas.microsoft.com/office/drawing/2014/main" id="{00000000-0008-0000-0600-000013030000}"/>
            </a:ext>
          </a:extLst>
        </xdr:cNvPr>
        <xdr:cNvSpPr txBox="1"/>
      </xdr:nvSpPr>
      <xdr:spPr>
        <a:xfrm>
          <a:off x="22212300" y="10218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67305</xdr:rowOff>
    </xdr:from>
    <xdr:ext cx="534377" cy="259045"/>
    <xdr:sp macro="" textlink="">
      <xdr:nvSpPr>
        <xdr:cNvPr id="789" name="貸付金最大値テキスト">
          <a:extLst>
            <a:ext uri="{FF2B5EF4-FFF2-40B4-BE49-F238E27FC236}">
              <a16:creationId xmlns:a16="http://schemas.microsoft.com/office/drawing/2014/main" id="{00000000-0008-0000-0600-000015030000}"/>
            </a:ext>
          </a:extLst>
        </xdr:cNvPr>
        <xdr:cNvSpPr txBox="1"/>
      </xdr:nvSpPr>
      <xdr:spPr>
        <a:xfrm>
          <a:off x="22212300" y="846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120628</xdr:rowOff>
    </xdr:from>
    <xdr:to>
      <xdr:col>116</xdr:col>
      <xdr:colOff>152400</xdr:colOff>
      <xdr:row>50</xdr:row>
      <xdr:rowOff>120628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2072600" y="8693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98878</xdr:rowOff>
    </xdr:from>
    <xdr:to>
      <xdr:col>116</xdr:col>
      <xdr:colOff>63500</xdr:colOff>
      <xdr:row>59</xdr:row>
      <xdr:rowOff>98878</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20419</xdr:rowOff>
    </xdr:from>
    <xdr:ext cx="469744" cy="259045"/>
    <xdr:sp macro="" textlink="">
      <xdr:nvSpPr>
        <xdr:cNvPr id="792" name="貸付金平均値テキスト">
          <a:extLst>
            <a:ext uri="{FF2B5EF4-FFF2-40B4-BE49-F238E27FC236}">
              <a16:creationId xmlns:a16="http://schemas.microsoft.com/office/drawing/2014/main" id="{00000000-0008-0000-0600-000018030000}"/>
            </a:ext>
          </a:extLst>
        </xdr:cNvPr>
        <xdr:cNvSpPr txBox="1"/>
      </xdr:nvSpPr>
      <xdr:spPr>
        <a:xfrm>
          <a:off x="22212300" y="99645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168992</xdr:rowOff>
    </xdr:from>
    <xdr:to>
      <xdr:col>116</xdr:col>
      <xdr:colOff>114300</xdr:colOff>
      <xdr:row>59</xdr:row>
      <xdr:rowOff>99142</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2110700" y="1011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98878</xdr:rowOff>
    </xdr:from>
    <xdr:to>
      <xdr:col>111</xdr:col>
      <xdr:colOff>177800</xdr:colOff>
      <xdr:row>59</xdr:row>
      <xdr:rowOff>98878</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126782</xdr:rowOff>
    </xdr:from>
    <xdr:to>
      <xdr:col>112</xdr:col>
      <xdr:colOff>38100</xdr:colOff>
      <xdr:row>59</xdr:row>
      <xdr:rowOff>56932</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1272500" y="100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73459</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088428" y="984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98878</xdr:rowOff>
    </xdr:from>
    <xdr:to>
      <xdr:col>107</xdr:col>
      <xdr:colOff>50800</xdr:colOff>
      <xdr:row>59</xdr:row>
      <xdr:rowOff>98878</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148352</xdr:rowOff>
    </xdr:from>
    <xdr:to>
      <xdr:col>107</xdr:col>
      <xdr:colOff>101600</xdr:colOff>
      <xdr:row>59</xdr:row>
      <xdr:rowOff>78502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0383500" y="10092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95029</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199428" y="9867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98878</xdr:rowOff>
    </xdr:from>
    <xdr:to>
      <xdr:col>102</xdr:col>
      <xdr:colOff>114300</xdr:colOff>
      <xdr:row>59</xdr:row>
      <xdr:rowOff>98878</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158738</xdr:rowOff>
    </xdr:from>
    <xdr:to>
      <xdr:col>102</xdr:col>
      <xdr:colOff>165100</xdr:colOff>
      <xdr:row>59</xdr:row>
      <xdr:rowOff>88888</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9494500" y="10102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105415</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9310428" y="9878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79201</xdr:rowOff>
    </xdr:from>
    <xdr:to>
      <xdr:col>98</xdr:col>
      <xdr:colOff>38100</xdr:colOff>
      <xdr:row>59</xdr:row>
      <xdr:rowOff>9351</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8605500" y="10023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25878</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8421428" y="9798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48078</xdr:rowOff>
    </xdr:from>
    <xdr:to>
      <xdr:col>116</xdr:col>
      <xdr:colOff>114300</xdr:colOff>
      <xdr:row>59</xdr:row>
      <xdr:rowOff>149678</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147418</xdr:rowOff>
    </xdr:from>
    <xdr:ext cx="249299" cy="259045"/>
    <xdr:sp macro="" textlink="">
      <xdr:nvSpPr>
        <xdr:cNvPr id="811" name="貸付金該当値テキスト">
          <a:extLst>
            <a:ext uri="{FF2B5EF4-FFF2-40B4-BE49-F238E27FC236}">
              <a16:creationId xmlns:a16="http://schemas.microsoft.com/office/drawing/2014/main" id="{00000000-0008-0000-0600-00002B030000}"/>
            </a:ext>
          </a:extLst>
        </xdr:cNvPr>
        <xdr:cNvSpPr txBox="1"/>
      </xdr:nvSpPr>
      <xdr:spPr>
        <a:xfrm>
          <a:off x="22212300" y="10091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48078</xdr:rowOff>
    </xdr:from>
    <xdr:to>
      <xdr:col>112</xdr:col>
      <xdr:colOff>38100</xdr:colOff>
      <xdr:row>59</xdr:row>
      <xdr:rowOff>149678</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140805</xdr:rowOff>
    </xdr:from>
    <xdr:ext cx="249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19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48078</xdr:rowOff>
    </xdr:from>
    <xdr:to>
      <xdr:col>107</xdr:col>
      <xdr:colOff>101600</xdr:colOff>
      <xdr:row>59</xdr:row>
      <xdr:rowOff>149678</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140805</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30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48078</xdr:rowOff>
    </xdr:from>
    <xdr:to>
      <xdr:col>102</xdr:col>
      <xdr:colOff>165100</xdr:colOff>
      <xdr:row>59</xdr:row>
      <xdr:rowOff>149678</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140805</xdr:rowOff>
    </xdr:from>
    <xdr:ext cx="249299"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420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48078</xdr:rowOff>
    </xdr:from>
    <xdr:to>
      <xdr:col>98</xdr:col>
      <xdr:colOff>38100</xdr:colOff>
      <xdr:row>59</xdr:row>
      <xdr:rowOff>149678</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140805</xdr:rowOff>
    </xdr:from>
    <xdr:ext cx="249299"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531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2" name="繰出金グラフ枠">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151126</xdr:rowOff>
    </xdr:from>
    <xdr:to>
      <xdr:col>116</xdr:col>
      <xdr:colOff>62864</xdr:colOff>
      <xdr:row>78</xdr:row>
      <xdr:rowOff>96487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flipV="1">
          <a:off x="22159595" y="12152626"/>
          <a:ext cx="1269" cy="1316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100314</xdr:rowOff>
    </xdr:from>
    <xdr:ext cx="534377" cy="259045"/>
    <xdr:sp macro="" textlink="">
      <xdr:nvSpPr>
        <xdr:cNvPr id="844" name="繰出金最小値テキスト">
          <a:extLst>
            <a:ext uri="{FF2B5EF4-FFF2-40B4-BE49-F238E27FC236}">
              <a16:creationId xmlns:a16="http://schemas.microsoft.com/office/drawing/2014/main" id="{00000000-0008-0000-0600-00004C030000}"/>
            </a:ext>
          </a:extLst>
        </xdr:cNvPr>
        <xdr:cNvSpPr txBox="1"/>
      </xdr:nvSpPr>
      <xdr:spPr>
        <a:xfrm>
          <a:off x="22212300" y="1347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96487</xdr:rowOff>
    </xdr:from>
    <xdr:to>
      <xdr:col>116</xdr:col>
      <xdr:colOff>152400</xdr:colOff>
      <xdr:row>78</xdr:row>
      <xdr:rowOff>96487</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3469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97803</xdr:rowOff>
    </xdr:from>
    <xdr:ext cx="599010" cy="259045"/>
    <xdr:sp macro="" textlink="">
      <xdr:nvSpPr>
        <xdr:cNvPr id="846" name="繰出金最大値テキスト">
          <a:extLst>
            <a:ext uri="{FF2B5EF4-FFF2-40B4-BE49-F238E27FC236}">
              <a16:creationId xmlns:a16="http://schemas.microsoft.com/office/drawing/2014/main" id="{00000000-0008-0000-0600-00004E030000}"/>
            </a:ext>
          </a:extLst>
        </xdr:cNvPr>
        <xdr:cNvSpPr txBox="1"/>
      </xdr:nvSpPr>
      <xdr:spPr>
        <a:xfrm>
          <a:off x="22212300" y="11927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151126</xdr:rowOff>
    </xdr:from>
    <xdr:to>
      <xdr:col>116</xdr:col>
      <xdr:colOff>152400</xdr:colOff>
      <xdr:row>70</xdr:row>
      <xdr:rowOff>151126</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2072600" y="12152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25727</xdr:rowOff>
    </xdr:from>
    <xdr:to>
      <xdr:col>116</xdr:col>
      <xdr:colOff>63500</xdr:colOff>
      <xdr:row>77</xdr:row>
      <xdr:rowOff>147740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1323300" y="13227377"/>
          <a:ext cx="838200" cy="122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24609</xdr:rowOff>
    </xdr:from>
    <xdr:ext cx="534377" cy="259045"/>
    <xdr:sp macro="" textlink="">
      <xdr:nvSpPr>
        <xdr:cNvPr id="849" name="繰出金平均値テキスト">
          <a:extLst>
            <a:ext uri="{FF2B5EF4-FFF2-40B4-BE49-F238E27FC236}">
              <a16:creationId xmlns:a16="http://schemas.microsoft.com/office/drawing/2014/main" id="{00000000-0008-0000-0600-000051030000}"/>
            </a:ext>
          </a:extLst>
        </xdr:cNvPr>
        <xdr:cNvSpPr txBox="1"/>
      </xdr:nvSpPr>
      <xdr:spPr>
        <a:xfrm>
          <a:off x="22212300" y="130548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1732</xdr:rowOff>
    </xdr:from>
    <xdr:to>
      <xdr:col>116</xdr:col>
      <xdr:colOff>114300</xdr:colOff>
      <xdr:row>77</xdr:row>
      <xdr:rowOff>103332</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2110700" y="1320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168542</xdr:rowOff>
    </xdr:from>
    <xdr:to>
      <xdr:col>111</xdr:col>
      <xdr:colOff>177800</xdr:colOff>
      <xdr:row>77</xdr:row>
      <xdr:rowOff>25727</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0434300" y="13198742"/>
          <a:ext cx="889000" cy="28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7358</xdr:rowOff>
    </xdr:from>
    <xdr:to>
      <xdr:col>112</xdr:col>
      <xdr:colOff>38100</xdr:colOff>
      <xdr:row>76</xdr:row>
      <xdr:rowOff>108958</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1272500" y="1303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125485</xdr:rowOff>
    </xdr:from>
    <xdr:ext cx="59901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023795" y="12812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168542</xdr:rowOff>
    </xdr:from>
    <xdr:to>
      <xdr:col>107</xdr:col>
      <xdr:colOff>50800</xdr:colOff>
      <xdr:row>77</xdr:row>
      <xdr:rowOff>5390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19545300" y="13198742"/>
          <a:ext cx="889000" cy="8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150572</xdr:rowOff>
    </xdr:from>
    <xdr:to>
      <xdr:col>107</xdr:col>
      <xdr:colOff>101600</xdr:colOff>
      <xdr:row>76</xdr:row>
      <xdr:rowOff>80722</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0383500" y="1300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97249</xdr:rowOff>
    </xdr:from>
    <xdr:ext cx="59901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0134795" y="12784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4625</xdr:rowOff>
    </xdr:from>
    <xdr:to>
      <xdr:col>102</xdr:col>
      <xdr:colOff>114300</xdr:colOff>
      <xdr:row>77</xdr:row>
      <xdr:rowOff>5390</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18656300" y="13206275"/>
          <a:ext cx="889000" cy="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6383</xdr:rowOff>
    </xdr:from>
    <xdr:to>
      <xdr:col>102</xdr:col>
      <xdr:colOff>165100</xdr:colOff>
      <xdr:row>76</xdr:row>
      <xdr:rowOff>107983</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9494500" y="1303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124510</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9245795" y="12811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90081</xdr:rowOff>
    </xdr:from>
    <xdr:to>
      <xdr:col>98</xdr:col>
      <xdr:colOff>38100</xdr:colOff>
      <xdr:row>77</xdr:row>
      <xdr:rowOff>20231</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8605500" y="1312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75</xdr:row>
      <xdr:rowOff>36758</xdr:rowOff>
    </xdr:from>
    <xdr:ext cx="59901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356795" y="12895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96940</xdr:rowOff>
    </xdr:from>
    <xdr:to>
      <xdr:col>116</xdr:col>
      <xdr:colOff>114300</xdr:colOff>
      <xdr:row>78</xdr:row>
      <xdr:rowOff>27090</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2110700" y="13298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11867</xdr:rowOff>
    </xdr:from>
    <xdr:ext cx="534377" cy="259045"/>
    <xdr:sp macro="" textlink="">
      <xdr:nvSpPr>
        <xdr:cNvPr id="868" name="繰出金該当値テキスト">
          <a:extLst>
            <a:ext uri="{FF2B5EF4-FFF2-40B4-BE49-F238E27FC236}">
              <a16:creationId xmlns:a16="http://schemas.microsoft.com/office/drawing/2014/main" id="{00000000-0008-0000-0600-000064030000}"/>
            </a:ext>
          </a:extLst>
        </xdr:cNvPr>
        <xdr:cNvSpPr txBox="1"/>
      </xdr:nvSpPr>
      <xdr:spPr>
        <a:xfrm>
          <a:off x="22212300" y="13213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146377</xdr:rowOff>
    </xdr:from>
    <xdr:to>
      <xdr:col>112</xdr:col>
      <xdr:colOff>38100</xdr:colOff>
      <xdr:row>77</xdr:row>
      <xdr:rowOff>76527</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1272500" y="13176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67654</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056111" y="13269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117742</xdr:rowOff>
    </xdr:from>
    <xdr:to>
      <xdr:col>107</xdr:col>
      <xdr:colOff>101600</xdr:colOff>
      <xdr:row>77</xdr:row>
      <xdr:rowOff>47892</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0383500" y="13147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77</xdr:row>
      <xdr:rowOff>39019</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34795" y="132406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126040</xdr:rowOff>
    </xdr:from>
    <xdr:to>
      <xdr:col>102</xdr:col>
      <xdr:colOff>165100</xdr:colOff>
      <xdr:row>77</xdr:row>
      <xdr:rowOff>56190</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9494500" y="1315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77</xdr:row>
      <xdr:rowOff>47317</xdr:rowOff>
    </xdr:from>
    <xdr:ext cx="59901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245795" y="132489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125275</xdr:rowOff>
    </xdr:from>
    <xdr:to>
      <xdr:col>98</xdr:col>
      <xdr:colOff>38100</xdr:colOff>
      <xdr:row>77</xdr:row>
      <xdr:rowOff>55425</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8605500" y="1315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77</xdr:row>
      <xdr:rowOff>46552</xdr:rowOff>
    </xdr:from>
    <xdr:ext cx="59901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356795" y="132482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1" name="前年度繰上充用金グラフ枠">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3" name="前年度繰上充用金最小値テキスト">
          <a:extLst>
            <a:ext uri="{FF2B5EF4-FFF2-40B4-BE49-F238E27FC236}">
              <a16:creationId xmlns:a16="http://schemas.microsoft.com/office/drawing/2014/main" id="{00000000-0008-0000-0600-00007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5" name="前年度繰上充用金最大値テキスト">
          <a:extLst>
            <a:ext uri="{FF2B5EF4-FFF2-40B4-BE49-F238E27FC236}">
              <a16:creationId xmlns:a16="http://schemas.microsoft.com/office/drawing/2014/main" id="{00000000-0008-0000-0600-00007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8" name="前年度繰上充用金平均値テキスト">
          <a:extLst>
            <a:ext uri="{FF2B5EF4-FFF2-40B4-BE49-F238E27FC236}">
              <a16:creationId xmlns:a16="http://schemas.microsoft.com/office/drawing/2014/main" id="{00000000-0008-0000-0600-00008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7" name="前年度繰上充用金該当値テキスト">
          <a:extLst>
            <a:ext uri="{FF2B5EF4-FFF2-40B4-BE49-F238E27FC236}">
              <a16:creationId xmlns:a16="http://schemas.microsoft.com/office/drawing/2014/main" id="{00000000-0008-0000-0600-00009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歳出決算総額は、住民一人当たり</a:t>
          </a:r>
          <a:r>
            <a:rPr kumimoji="1" lang="en-US" altLang="ja-JP" sz="1100">
              <a:solidFill>
                <a:sysClr val="windowText" lastClr="000000"/>
              </a:solidFill>
              <a:effectLst/>
              <a:latin typeface="+mn-lt"/>
              <a:ea typeface="+mn-ea"/>
              <a:cs typeface="+mn-cs"/>
            </a:rPr>
            <a:t>1,009,940</a:t>
          </a:r>
          <a:r>
            <a:rPr kumimoji="1" lang="ja-JP" altLang="ja-JP" sz="1100">
              <a:solidFill>
                <a:sysClr val="windowText" lastClr="000000"/>
              </a:solidFill>
              <a:effectLst/>
              <a:latin typeface="+mn-lt"/>
              <a:ea typeface="+mn-ea"/>
              <a:cs typeface="+mn-cs"/>
            </a:rPr>
            <a:t>円で前年度比</a:t>
          </a:r>
          <a:r>
            <a:rPr kumimoji="1" lang="en-US" altLang="ja-JP" sz="1100">
              <a:solidFill>
                <a:sysClr val="windowText" lastClr="000000"/>
              </a:solidFill>
              <a:effectLst/>
              <a:latin typeface="+mn-lt"/>
              <a:ea typeface="+mn-ea"/>
              <a:cs typeface="+mn-cs"/>
            </a:rPr>
            <a:t>109,584</a:t>
          </a:r>
          <a:r>
            <a:rPr kumimoji="1" lang="ja-JP" altLang="ja-JP" sz="1100">
              <a:solidFill>
                <a:sysClr val="windowText" lastClr="000000"/>
              </a:solidFill>
              <a:effectLst/>
              <a:latin typeface="+mn-lt"/>
              <a:ea typeface="+mn-ea"/>
              <a:cs typeface="+mn-cs"/>
            </a:rPr>
            <a:t>円の</a:t>
          </a:r>
          <a:r>
            <a:rPr kumimoji="1" lang="ja-JP" altLang="en-US" sz="1100">
              <a:solidFill>
                <a:sysClr val="windowText" lastClr="000000"/>
              </a:solidFill>
              <a:effectLst/>
              <a:latin typeface="+mn-lt"/>
              <a:ea typeface="+mn-ea"/>
              <a:cs typeface="+mn-cs"/>
            </a:rPr>
            <a:t>増加</a:t>
          </a:r>
          <a:r>
            <a:rPr kumimoji="1" lang="ja-JP" altLang="ja-JP" sz="1100">
              <a:solidFill>
                <a:sysClr val="windowText" lastClr="000000"/>
              </a:solidFill>
              <a:effectLst/>
              <a:latin typeface="+mn-lt"/>
              <a:ea typeface="+mn-ea"/>
              <a:cs typeface="+mn-cs"/>
            </a:rPr>
            <a:t>、特に普通建設事業費は</a:t>
          </a:r>
          <a:r>
            <a:rPr kumimoji="1" lang="en-US" altLang="ja-JP" sz="1100">
              <a:solidFill>
                <a:sysClr val="windowText" lastClr="000000"/>
              </a:solidFill>
              <a:effectLst/>
              <a:latin typeface="+mn-lt"/>
              <a:ea typeface="+mn-ea"/>
              <a:cs typeface="+mn-cs"/>
            </a:rPr>
            <a:t>54,459</a:t>
          </a:r>
          <a:r>
            <a:rPr kumimoji="1" lang="ja-JP" altLang="ja-JP" sz="1100">
              <a:solidFill>
                <a:sysClr val="windowText" lastClr="000000"/>
              </a:solidFill>
              <a:effectLst/>
              <a:latin typeface="+mn-lt"/>
              <a:ea typeface="+mn-ea"/>
              <a:cs typeface="+mn-cs"/>
            </a:rPr>
            <a:t>円で</a:t>
          </a:r>
          <a:r>
            <a:rPr kumimoji="1" lang="ja-JP" altLang="en-US" sz="1100">
              <a:solidFill>
                <a:sysClr val="windowText" lastClr="000000"/>
              </a:solidFill>
              <a:effectLst/>
              <a:latin typeface="+mn-lt"/>
              <a:ea typeface="+mn-ea"/>
              <a:cs typeface="+mn-cs"/>
            </a:rPr>
            <a:t>増加</a:t>
          </a:r>
          <a:r>
            <a:rPr kumimoji="1" lang="ja-JP" altLang="ja-JP" sz="1100">
              <a:solidFill>
                <a:sysClr val="windowText" lastClr="000000"/>
              </a:solidFill>
              <a:effectLst/>
              <a:latin typeface="+mn-lt"/>
              <a:ea typeface="+mn-ea"/>
              <a:cs typeface="+mn-cs"/>
            </a:rPr>
            <a:t>となった。類似団体平均との比較では全体が低い金額となっている。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人件費は、住民一人当たり</a:t>
          </a:r>
          <a:r>
            <a:rPr kumimoji="1" lang="en-US" altLang="ja-JP" sz="1100">
              <a:solidFill>
                <a:sysClr val="windowText" lastClr="000000"/>
              </a:solidFill>
              <a:effectLst/>
              <a:latin typeface="+mn-lt"/>
              <a:ea typeface="+mn-ea"/>
              <a:cs typeface="+mn-cs"/>
            </a:rPr>
            <a:t>217,771</a:t>
          </a:r>
          <a:r>
            <a:rPr kumimoji="1" lang="ja-JP" altLang="ja-JP" sz="1100">
              <a:solidFill>
                <a:sysClr val="windowText" lastClr="000000"/>
              </a:solidFill>
              <a:effectLst/>
              <a:latin typeface="+mn-lt"/>
              <a:ea typeface="+mn-ea"/>
              <a:cs typeface="+mn-cs"/>
            </a:rPr>
            <a:t>円で前年度比</a:t>
          </a:r>
          <a:r>
            <a:rPr kumimoji="1" lang="en-US" altLang="ja-JP" sz="1100">
              <a:solidFill>
                <a:sysClr val="windowText" lastClr="000000"/>
              </a:solidFill>
              <a:effectLst/>
              <a:latin typeface="+mn-lt"/>
              <a:ea typeface="+mn-ea"/>
              <a:cs typeface="+mn-cs"/>
            </a:rPr>
            <a:t>16,580</a:t>
          </a:r>
          <a:r>
            <a:rPr kumimoji="1" lang="ja-JP" altLang="ja-JP" sz="1100">
              <a:solidFill>
                <a:sysClr val="windowText" lastClr="000000"/>
              </a:solidFill>
              <a:effectLst/>
              <a:latin typeface="+mn-lt"/>
              <a:ea typeface="+mn-ea"/>
              <a:cs typeface="+mn-cs"/>
            </a:rPr>
            <a:t>円の増加となったが、類似団体平均との比較では</a:t>
          </a:r>
          <a:r>
            <a:rPr kumimoji="1" lang="en-US" altLang="ja-JP" sz="1100">
              <a:solidFill>
                <a:sysClr val="windowText" lastClr="000000"/>
              </a:solidFill>
              <a:effectLst/>
              <a:latin typeface="+mn-lt"/>
              <a:ea typeface="+mn-ea"/>
              <a:cs typeface="+mn-cs"/>
            </a:rPr>
            <a:t>71,787</a:t>
          </a:r>
          <a:r>
            <a:rPr kumimoji="1" lang="ja-JP" altLang="ja-JP" sz="1100">
              <a:solidFill>
                <a:sysClr val="windowText" lastClr="000000"/>
              </a:solidFill>
              <a:effectLst/>
              <a:latin typeface="+mn-lt"/>
              <a:ea typeface="+mn-ea"/>
              <a:cs typeface="+mn-cs"/>
            </a:rPr>
            <a:t>円下回っている。主に一般職員の増員</a:t>
          </a:r>
          <a:r>
            <a:rPr kumimoji="1" lang="ja-JP" altLang="en-US" sz="1100">
              <a:solidFill>
                <a:sysClr val="windowText" lastClr="000000"/>
              </a:solidFill>
              <a:effectLst/>
              <a:latin typeface="+mn-lt"/>
              <a:ea typeface="+mn-ea"/>
              <a:cs typeface="+mn-cs"/>
            </a:rPr>
            <a:t>や物価高騰による人件費が増額と</a:t>
          </a:r>
          <a:r>
            <a:rPr kumimoji="1" lang="ja-JP" altLang="ja-JP" sz="1100">
              <a:solidFill>
                <a:sysClr val="windowText" lastClr="000000"/>
              </a:solidFill>
              <a:effectLst/>
              <a:latin typeface="+mn-lt"/>
              <a:ea typeface="+mn-ea"/>
              <a:cs typeface="+mn-cs"/>
            </a:rPr>
            <a:t>なったためであ</a:t>
          </a:r>
          <a:r>
            <a:rPr kumimoji="1" lang="ja-JP" altLang="en-US" sz="1100">
              <a:solidFill>
                <a:sysClr val="windowText" lastClr="000000"/>
              </a:solidFill>
              <a:effectLst/>
              <a:latin typeface="+mn-lt"/>
              <a:ea typeface="+mn-ea"/>
              <a:cs typeface="+mn-cs"/>
            </a:rPr>
            <a:t>る。</a:t>
          </a:r>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　補助費等は、住民一人当たり</a:t>
          </a:r>
          <a:r>
            <a:rPr kumimoji="1" lang="en-US" altLang="ja-JP" sz="1100">
              <a:solidFill>
                <a:sysClr val="windowText" lastClr="000000"/>
              </a:solidFill>
              <a:effectLst/>
              <a:latin typeface="+mn-lt"/>
              <a:ea typeface="+mn-ea"/>
              <a:cs typeface="+mn-cs"/>
            </a:rPr>
            <a:t>190,928</a:t>
          </a:r>
          <a:r>
            <a:rPr kumimoji="1" lang="ja-JP" altLang="ja-JP" sz="1100">
              <a:solidFill>
                <a:sysClr val="windowText" lastClr="000000"/>
              </a:solidFill>
              <a:effectLst/>
              <a:latin typeface="+mn-lt"/>
              <a:ea typeface="+mn-ea"/>
              <a:cs typeface="+mn-cs"/>
            </a:rPr>
            <a:t>円で前年度比</a:t>
          </a:r>
          <a:r>
            <a:rPr kumimoji="1" lang="en-US" altLang="ja-JP" sz="1100">
              <a:solidFill>
                <a:sysClr val="windowText" lastClr="000000"/>
              </a:solidFill>
              <a:effectLst/>
              <a:latin typeface="+mn-lt"/>
              <a:ea typeface="+mn-ea"/>
              <a:cs typeface="+mn-cs"/>
            </a:rPr>
            <a:t>47,599</a:t>
          </a:r>
          <a:r>
            <a:rPr kumimoji="1" lang="ja-JP" altLang="ja-JP" sz="1100">
              <a:solidFill>
                <a:sysClr val="windowText" lastClr="000000"/>
              </a:solidFill>
              <a:effectLst/>
              <a:latin typeface="+mn-lt"/>
              <a:ea typeface="+mn-ea"/>
              <a:cs typeface="+mn-cs"/>
            </a:rPr>
            <a:t>円の増額となった。類似団体平均との比較では</a:t>
          </a:r>
          <a:r>
            <a:rPr kumimoji="1" lang="en-US" altLang="ja-JP" sz="1100">
              <a:solidFill>
                <a:sysClr val="windowText" lastClr="000000"/>
              </a:solidFill>
              <a:effectLst/>
              <a:latin typeface="+mn-lt"/>
              <a:ea typeface="+mn-ea"/>
              <a:cs typeface="+mn-cs"/>
            </a:rPr>
            <a:t>99,626</a:t>
          </a:r>
          <a:r>
            <a:rPr kumimoji="1" lang="ja-JP" altLang="ja-JP" sz="1100">
              <a:solidFill>
                <a:sysClr val="windowText" lastClr="000000"/>
              </a:solidFill>
              <a:effectLst/>
              <a:latin typeface="+mn-lt"/>
              <a:ea typeface="+mn-ea"/>
              <a:cs typeface="+mn-cs"/>
            </a:rPr>
            <a:t>円下回っている。前年度</a:t>
          </a:r>
          <a:r>
            <a:rPr kumimoji="1" lang="ja-JP" altLang="en-US" sz="1100">
              <a:solidFill>
                <a:sysClr val="windowText" lastClr="000000"/>
              </a:solidFill>
              <a:effectLst/>
              <a:latin typeface="+mn-lt"/>
              <a:ea typeface="+mn-ea"/>
              <a:cs typeface="+mn-cs"/>
            </a:rPr>
            <a:t>より吾妻広域圏の消防費負担金の増額や、公営企業会計への繰出金から補助金等に変更</a:t>
          </a:r>
          <a:r>
            <a:rPr kumimoji="1" lang="ja-JP" altLang="ja-JP" sz="1100">
              <a:solidFill>
                <a:sysClr val="windowText" lastClr="000000"/>
              </a:solidFill>
              <a:effectLst/>
              <a:latin typeface="+mn-lt"/>
              <a:ea typeface="+mn-ea"/>
              <a:cs typeface="+mn-cs"/>
            </a:rPr>
            <a:t>となったためである。　</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普通建設事業費は、住民一人当たり</a:t>
          </a:r>
          <a:r>
            <a:rPr kumimoji="1" lang="en-US" altLang="ja-JP" sz="1100">
              <a:solidFill>
                <a:sysClr val="windowText" lastClr="000000"/>
              </a:solidFill>
              <a:effectLst/>
              <a:latin typeface="+mn-lt"/>
              <a:ea typeface="+mn-ea"/>
              <a:cs typeface="+mn-cs"/>
            </a:rPr>
            <a:t>146,697</a:t>
          </a:r>
          <a:r>
            <a:rPr kumimoji="1" lang="ja-JP" altLang="ja-JP" sz="1100">
              <a:solidFill>
                <a:sysClr val="windowText" lastClr="000000"/>
              </a:solidFill>
              <a:effectLst/>
              <a:latin typeface="+mn-lt"/>
              <a:ea typeface="+mn-ea"/>
              <a:cs typeface="+mn-cs"/>
            </a:rPr>
            <a:t>円で前年度比</a:t>
          </a:r>
          <a:r>
            <a:rPr kumimoji="1" lang="en-US" altLang="ja-JP" sz="1100">
              <a:solidFill>
                <a:sysClr val="windowText" lastClr="000000"/>
              </a:solidFill>
              <a:effectLst/>
              <a:latin typeface="+mn-lt"/>
              <a:ea typeface="+mn-ea"/>
              <a:cs typeface="+mn-cs"/>
            </a:rPr>
            <a:t>54,459</a:t>
          </a:r>
          <a:r>
            <a:rPr kumimoji="1" lang="ja-JP" altLang="ja-JP" sz="1100">
              <a:solidFill>
                <a:sysClr val="windowText" lastClr="000000"/>
              </a:solidFill>
              <a:effectLst/>
              <a:latin typeface="+mn-lt"/>
              <a:ea typeface="+mn-ea"/>
              <a:cs typeface="+mn-cs"/>
            </a:rPr>
            <a:t>円の</a:t>
          </a:r>
          <a:r>
            <a:rPr kumimoji="1" lang="ja-JP" altLang="en-US" sz="1100">
              <a:solidFill>
                <a:sysClr val="windowText" lastClr="000000"/>
              </a:solidFill>
              <a:effectLst/>
              <a:latin typeface="+mn-lt"/>
              <a:ea typeface="+mn-ea"/>
              <a:cs typeface="+mn-cs"/>
            </a:rPr>
            <a:t>増加</a:t>
          </a:r>
          <a:r>
            <a:rPr kumimoji="1" lang="ja-JP" altLang="ja-JP" sz="1100">
              <a:solidFill>
                <a:sysClr val="windowText" lastClr="000000"/>
              </a:solidFill>
              <a:effectLst/>
              <a:latin typeface="+mn-lt"/>
              <a:ea typeface="+mn-ea"/>
              <a:cs typeface="+mn-cs"/>
            </a:rPr>
            <a:t>となり、類似団体平均との比較で</a:t>
          </a:r>
          <a:r>
            <a:rPr kumimoji="1" lang="ja-JP" altLang="en-US"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178,779</a:t>
          </a:r>
          <a:r>
            <a:rPr kumimoji="1" lang="ja-JP" altLang="ja-JP" sz="1100">
              <a:solidFill>
                <a:sysClr val="windowText" lastClr="000000"/>
              </a:solidFill>
              <a:effectLst/>
              <a:latin typeface="+mn-lt"/>
              <a:ea typeface="+mn-ea"/>
              <a:cs typeface="+mn-cs"/>
            </a:rPr>
            <a:t>円下回っている。</a:t>
          </a:r>
          <a:r>
            <a:rPr kumimoji="1" lang="ja-JP" altLang="en-US" sz="1100">
              <a:solidFill>
                <a:sysClr val="windowText" lastClr="000000"/>
              </a:solidFill>
              <a:effectLst/>
              <a:latin typeface="+mn-lt"/>
              <a:ea typeface="+mn-ea"/>
              <a:cs typeface="+mn-cs"/>
            </a:rPr>
            <a:t>主に埋蔵文化財発掘調査事業</a:t>
          </a:r>
          <a:r>
            <a:rPr kumimoji="1" lang="ja-JP" altLang="ja-JP" sz="1100">
              <a:solidFill>
                <a:sysClr val="windowText" lastClr="000000"/>
              </a:solidFill>
              <a:effectLst/>
              <a:latin typeface="+mn-lt"/>
              <a:ea typeface="+mn-ea"/>
              <a:cs typeface="+mn-cs"/>
            </a:rPr>
            <a:t>により大幅</a:t>
          </a:r>
          <a:r>
            <a:rPr kumimoji="1" lang="ja-JP" altLang="en-US" sz="1100">
              <a:solidFill>
                <a:sysClr val="windowText" lastClr="000000"/>
              </a:solidFill>
              <a:effectLst/>
              <a:latin typeface="+mn-lt"/>
              <a:ea typeface="+mn-ea"/>
              <a:cs typeface="+mn-cs"/>
            </a:rPr>
            <a:t>な増額</a:t>
          </a:r>
          <a:r>
            <a:rPr kumimoji="1" lang="ja-JP" altLang="ja-JP" sz="1100">
              <a:solidFill>
                <a:sysClr val="windowText" lastClr="000000"/>
              </a:solidFill>
              <a:effectLst/>
              <a:latin typeface="+mn-lt"/>
              <a:ea typeface="+mn-ea"/>
              <a:cs typeface="+mn-cs"/>
            </a:rPr>
            <a:t>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公債費は、住民</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人当たり</a:t>
          </a:r>
          <a:r>
            <a:rPr kumimoji="1" lang="en-US" altLang="ja-JP" sz="1100">
              <a:solidFill>
                <a:sysClr val="windowText" lastClr="000000"/>
              </a:solidFill>
              <a:effectLst/>
              <a:latin typeface="+mn-lt"/>
              <a:ea typeface="+mn-ea"/>
              <a:cs typeface="+mn-cs"/>
            </a:rPr>
            <a:t>66,744</a:t>
          </a:r>
          <a:r>
            <a:rPr kumimoji="1" lang="ja-JP" altLang="ja-JP" sz="1100">
              <a:solidFill>
                <a:sysClr val="windowText" lastClr="000000"/>
              </a:solidFill>
              <a:effectLst/>
              <a:latin typeface="+mn-lt"/>
              <a:ea typeface="+mn-ea"/>
              <a:cs typeface="+mn-cs"/>
            </a:rPr>
            <a:t>円で前年度比</a:t>
          </a:r>
          <a:r>
            <a:rPr kumimoji="1" lang="en-US" altLang="ja-JP" sz="1100">
              <a:solidFill>
                <a:sysClr val="windowText" lastClr="000000"/>
              </a:solidFill>
              <a:effectLst/>
              <a:latin typeface="+mn-lt"/>
              <a:ea typeface="+mn-ea"/>
              <a:cs typeface="+mn-cs"/>
            </a:rPr>
            <a:t>987</a:t>
          </a:r>
          <a:r>
            <a:rPr kumimoji="1" lang="ja-JP" altLang="ja-JP" sz="1100">
              <a:solidFill>
                <a:sysClr val="windowText" lastClr="000000"/>
              </a:solidFill>
              <a:effectLst/>
              <a:latin typeface="+mn-lt"/>
              <a:ea typeface="+mn-ea"/>
              <a:cs typeface="+mn-cs"/>
            </a:rPr>
            <a:t>円の</a:t>
          </a:r>
          <a:r>
            <a:rPr kumimoji="1" lang="ja-JP" altLang="en-US" sz="1100">
              <a:solidFill>
                <a:sysClr val="windowText" lastClr="000000"/>
              </a:solidFill>
              <a:effectLst/>
              <a:latin typeface="+mn-lt"/>
              <a:ea typeface="+mn-ea"/>
              <a:cs typeface="+mn-cs"/>
            </a:rPr>
            <a:t>減少</a:t>
          </a:r>
          <a:r>
            <a:rPr kumimoji="1" lang="ja-JP" altLang="ja-JP" sz="1100">
              <a:solidFill>
                <a:sysClr val="windowText" lastClr="000000"/>
              </a:solidFill>
              <a:effectLst/>
              <a:latin typeface="+mn-lt"/>
              <a:ea typeface="+mn-ea"/>
              <a:cs typeface="+mn-cs"/>
            </a:rPr>
            <a:t>とな</a:t>
          </a:r>
          <a:r>
            <a:rPr kumimoji="1" lang="ja-JP" altLang="en-US" sz="1100">
              <a:solidFill>
                <a:sysClr val="windowText" lastClr="000000"/>
              </a:solidFill>
              <a:effectLst/>
              <a:latin typeface="+mn-lt"/>
              <a:ea typeface="+mn-ea"/>
              <a:cs typeface="+mn-cs"/>
            </a:rPr>
            <a:t>り</a:t>
          </a:r>
          <a:r>
            <a:rPr kumimoji="1" lang="ja-JP" altLang="ja-JP" sz="1100">
              <a:solidFill>
                <a:sysClr val="windowText" lastClr="000000"/>
              </a:solidFill>
              <a:effectLst/>
              <a:latin typeface="+mn-lt"/>
              <a:ea typeface="+mn-ea"/>
              <a:cs typeface="+mn-cs"/>
            </a:rPr>
            <a:t>、類似団体平均との比較では</a:t>
          </a:r>
          <a:r>
            <a:rPr kumimoji="1" lang="en-US" altLang="ja-JP" sz="1100">
              <a:solidFill>
                <a:sysClr val="windowText" lastClr="000000"/>
              </a:solidFill>
              <a:effectLst/>
              <a:latin typeface="+mn-lt"/>
              <a:ea typeface="+mn-ea"/>
              <a:cs typeface="+mn-cs"/>
            </a:rPr>
            <a:t>108,502</a:t>
          </a:r>
          <a:r>
            <a:rPr kumimoji="1" lang="ja-JP" altLang="ja-JP" sz="1100">
              <a:solidFill>
                <a:sysClr val="windowText" lastClr="000000"/>
              </a:solidFill>
              <a:effectLst/>
              <a:latin typeface="+mn-lt"/>
              <a:ea typeface="+mn-ea"/>
              <a:cs typeface="+mn-cs"/>
            </a:rPr>
            <a:t>円下回っている。近年の大型投資事業や過疎債に係る起債の元金償還が本格化してくることから今後数年間は高止まりすることが見込まれる。</a:t>
          </a:r>
          <a:endParaRPr lang="ja-JP" altLang="ja-JP" sz="1400">
            <a:solidFill>
              <a:sysClr val="windowText" lastClr="000000"/>
            </a:solidFill>
            <a:effectLst/>
          </a:endParaRPr>
        </a:p>
        <a:p>
          <a:pPr eaLnBrk="1" fontAlgn="auto" latinLnBrk="0" hangingPunct="1"/>
          <a:r>
            <a:rPr lang="ja-JP"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積立金は、住民一人当たり</a:t>
          </a:r>
          <a:r>
            <a:rPr kumimoji="1" lang="en-US" altLang="ja-JP" sz="1100">
              <a:solidFill>
                <a:sysClr val="windowText" lastClr="000000"/>
              </a:solidFill>
              <a:effectLst/>
              <a:latin typeface="+mn-lt"/>
              <a:ea typeface="+mn-ea"/>
              <a:cs typeface="+mn-cs"/>
            </a:rPr>
            <a:t>43,413</a:t>
          </a:r>
          <a:r>
            <a:rPr kumimoji="1" lang="ja-JP" altLang="ja-JP" sz="1100">
              <a:solidFill>
                <a:sysClr val="windowText" lastClr="000000"/>
              </a:solidFill>
              <a:effectLst/>
              <a:latin typeface="+mn-lt"/>
              <a:ea typeface="+mn-ea"/>
              <a:cs typeface="+mn-cs"/>
            </a:rPr>
            <a:t>円で前年度比</a:t>
          </a:r>
          <a:r>
            <a:rPr kumimoji="1" lang="en-US" altLang="ja-JP" sz="1100">
              <a:solidFill>
                <a:sysClr val="windowText" lastClr="000000"/>
              </a:solidFill>
              <a:effectLst/>
              <a:latin typeface="+mn-lt"/>
              <a:ea typeface="+mn-ea"/>
              <a:cs typeface="+mn-cs"/>
            </a:rPr>
            <a:t>10,755</a:t>
          </a:r>
          <a:r>
            <a:rPr kumimoji="1" lang="ja-JP" altLang="ja-JP" sz="1100">
              <a:solidFill>
                <a:sysClr val="windowText" lastClr="000000"/>
              </a:solidFill>
              <a:effectLst/>
              <a:latin typeface="+mn-lt"/>
              <a:ea typeface="+mn-ea"/>
              <a:cs typeface="+mn-cs"/>
            </a:rPr>
            <a:t>円の</a:t>
          </a:r>
          <a:r>
            <a:rPr kumimoji="1" lang="ja-JP" altLang="en-US" sz="1100">
              <a:solidFill>
                <a:sysClr val="windowText" lastClr="000000"/>
              </a:solidFill>
              <a:effectLst/>
              <a:latin typeface="+mn-lt"/>
              <a:ea typeface="+mn-ea"/>
              <a:cs typeface="+mn-cs"/>
            </a:rPr>
            <a:t>増加</a:t>
          </a:r>
          <a:r>
            <a:rPr kumimoji="1" lang="ja-JP" altLang="ja-JP" sz="1100">
              <a:solidFill>
                <a:sysClr val="windowText" lastClr="000000"/>
              </a:solidFill>
              <a:effectLst/>
              <a:latin typeface="+mn-lt"/>
              <a:ea typeface="+mn-ea"/>
              <a:cs typeface="+mn-cs"/>
            </a:rPr>
            <a:t>となったが、類似団体平均との比較では</a:t>
          </a:r>
          <a:r>
            <a:rPr kumimoji="1" lang="en-US" altLang="ja-JP" sz="1100">
              <a:solidFill>
                <a:sysClr val="windowText" lastClr="000000"/>
              </a:solidFill>
              <a:effectLst/>
              <a:latin typeface="+mn-lt"/>
              <a:ea typeface="+mn-ea"/>
              <a:cs typeface="+mn-cs"/>
            </a:rPr>
            <a:t>71,226</a:t>
          </a:r>
          <a:r>
            <a:rPr kumimoji="1" lang="ja-JP" altLang="ja-JP" sz="1100">
              <a:solidFill>
                <a:sysClr val="windowText" lastClr="000000"/>
              </a:solidFill>
              <a:effectLst/>
              <a:latin typeface="+mn-lt"/>
              <a:ea typeface="+mn-ea"/>
              <a:cs typeface="+mn-cs"/>
            </a:rPr>
            <a:t>円下回っている。次年度以降も庁舎を含めた公共施設等の改修等のため基金への積立てを行う予定である。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群馬県高山村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3,260
3,167
64.18
3,539,444
3,292,405
173,091
2,108,781
1,630,675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139700</xdr:rowOff>
    </xdr:from>
    <xdr:to>
      <xdr:col>28</xdr:col>
      <xdr:colOff>114300</xdr:colOff>
      <xdr:row>39</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8" name="議会費グラフ枠">
          <a:extLst>
            <a:ext uri="{FF2B5EF4-FFF2-40B4-BE49-F238E27FC236}">
              <a16:creationId xmlns:a16="http://schemas.microsoft.com/office/drawing/2014/main" id="{00000000-0008-0000-0700-00003A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143772</xdr:rowOff>
    </xdr:from>
    <xdr:to>
      <xdr:col>24</xdr:col>
      <xdr:colOff>62865</xdr:colOff>
      <xdr:row>39</xdr:row>
      <xdr:rowOff>5941</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4633595" y="5287272"/>
          <a:ext cx="1270" cy="1405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9768</xdr:rowOff>
    </xdr:from>
    <xdr:ext cx="469744" cy="259045"/>
    <xdr:sp macro="" textlink="">
      <xdr:nvSpPr>
        <xdr:cNvPr id="60" name="議会費最小値テキスト">
          <a:extLst>
            <a:ext uri="{FF2B5EF4-FFF2-40B4-BE49-F238E27FC236}">
              <a16:creationId xmlns:a16="http://schemas.microsoft.com/office/drawing/2014/main" id="{00000000-0008-0000-0700-00003C000000}"/>
            </a:ext>
          </a:extLst>
        </xdr:cNvPr>
        <xdr:cNvSpPr txBox="1"/>
      </xdr:nvSpPr>
      <xdr:spPr>
        <a:xfrm>
          <a:off x="4686300" y="669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5941</xdr:rowOff>
    </xdr:from>
    <xdr:to>
      <xdr:col>24</xdr:col>
      <xdr:colOff>152400</xdr:colOff>
      <xdr:row>39</xdr:row>
      <xdr:rowOff>5941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6692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90449</xdr:rowOff>
    </xdr:from>
    <xdr:ext cx="599010" cy="259045"/>
    <xdr:sp macro="" textlink="">
      <xdr:nvSpPr>
        <xdr:cNvPr id="62" name="議会費最大値テキスト">
          <a:extLst>
            <a:ext uri="{FF2B5EF4-FFF2-40B4-BE49-F238E27FC236}">
              <a16:creationId xmlns:a16="http://schemas.microsoft.com/office/drawing/2014/main" id="{00000000-0008-0000-0700-00003E000000}"/>
            </a:ext>
          </a:extLst>
        </xdr:cNvPr>
        <xdr:cNvSpPr txBox="1"/>
      </xdr:nvSpPr>
      <xdr:spPr>
        <a:xfrm>
          <a:off x="4686300" y="5062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107,715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143772</xdr:rowOff>
    </xdr:from>
    <xdr:to>
      <xdr:col>24</xdr:col>
      <xdr:colOff>152400</xdr:colOff>
      <xdr:row>30</xdr:row>
      <xdr:rowOff>143772</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4546600" y="52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57876</xdr:rowOff>
    </xdr:from>
    <xdr:to>
      <xdr:col>24</xdr:col>
      <xdr:colOff>63500</xdr:colOff>
      <xdr:row>38</xdr:row>
      <xdr:rowOff>87450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3797300" y="6572976"/>
          <a:ext cx="838200" cy="29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146081</xdr:rowOff>
    </xdr:from>
    <xdr:ext cx="534377" cy="259045"/>
    <xdr:sp macro="" textlink="">
      <xdr:nvSpPr>
        <xdr:cNvPr id="65" name="議会費平均値テキスト">
          <a:extLst>
            <a:ext uri="{FF2B5EF4-FFF2-40B4-BE49-F238E27FC236}">
              <a16:creationId xmlns:a16="http://schemas.microsoft.com/office/drawing/2014/main" id="{00000000-0008-0000-0700-000041000000}"/>
            </a:ext>
          </a:extLst>
        </xdr:cNvPr>
        <xdr:cNvSpPr txBox="1"/>
      </xdr:nvSpPr>
      <xdr:spPr>
        <a:xfrm>
          <a:off x="4686300" y="63182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123204</xdr:rowOff>
    </xdr:from>
    <xdr:to>
      <xdr:col>24</xdr:col>
      <xdr:colOff>114300</xdr:colOff>
      <xdr:row>38</xdr:row>
      <xdr:rowOff>53354</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4584700" y="646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87450</xdr:rowOff>
    </xdr:from>
    <xdr:to>
      <xdr:col>19</xdr:col>
      <xdr:colOff>177800</xdr:colOff>
      <xdr:row>38</xdr:row>
      <xdr:rowOff>91851</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908300" y="6602550"/>
          <a:ext cx="889000" cy="4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119190</xdr:rowOff>
    </xdr:from>
    <xdr:to>
      <xdr:col>20</xdr:col>
      <xdr:colOff>38100</xdr:colOff>
      <xdr:row>38</xdr:row>
      <xdr:rowOff>49340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3746500" y="6462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65867</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3530111" y="6238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91851</xdr:rowOff>
    </xdr:from>
    <xdr:to>
      <xdr:col>15</xdr:col>
      <xdr:colOff>50800</xdr:colOff>
      <xdr:row>38</xdr:row>
      <xdr:rowOff>99095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2019300" y="6606951"/>
          <a:ext cx="889000" cy="7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135820</xdr:rowOff>
    </xdr:from>
    <xdr:to>
      <xdr:col>15</xdr:col>
      <xdr:colOff>101600</xdr:colOff>
      <xdr:row>38</xdr:row>
      <xdr:rowOff>65970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2857500" y="6479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82497</xdr:rowOff>
    </xdr:from>
    <xdr:ext cx="534377"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2641111" y="6254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99095</xdr:rowOff>
    </xdr:from>
    <xdr:to>
      <xdr:col>10</xdr:col>
      <xdr:colOff>114300</xdr:colOff>
      <xdr:row>38</xdr:row>
      <xdr:rowOff>112825</xdr:rowOff>
    </xdr:to>
    <xdr:cxnSp macro="">
      <xdr:nvCxnSpPr>
        <xdr:cNvPr id="73" name="直線コネクタ 72">
          <a:extLst>
            <a:ext uri="{FF2B5EF4-FFF2-40B4-BE49-F238E27FC236}">
              <a16:creationId xmlns:a16="http://schemas.microsoft.com/office/drawing/2014/main" id="{00000000-0008-0000-0700-000049000000}"/>
            </a:ext>
          </a:extLst>
        </xdr:cNvPr>
        <xdr:cNvCxnSpPr/>
      </xdr:nvCxnSpPr>
      <xdr:spPr>
        <a:xfrm flipV="1">
          <a:off x="1130300" y="6614195"/>
          <a:ext cx="889000" cy="13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157380</xdr:rowOff>
    </xdr:from>
    <xdr:to>
      <xdr:col>10</xdr:col>
      <xdr:colOff>165100</xdr:colOff>
      <xdr:row>38</xdr:row>
      <xdr:rowOff>87530</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968500" y="650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104057</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752111" y="6276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25906</xdr:rowOff>
    </xdr:from>
    <xdr:to>
      <xdr:col>6</xdr:col>
      <xdr:colOff>38100</xdr:colOff>
      <xdr:row>38</xdr:row>
      <xdr:rowOff>127506</xdr:rowOff>
    </xdr:to>
    <xdr:sp macro="" textlink="">
      <xdr:nvSpPr>
        <xdr:cNvPr id="76" name="フローチャート: 判断 75">
          <a:extLst>
            <a:ext uri="{FF2B5EF4-FFF2-40B4-BE49-F238E27FC236}">
              <a16:creationId xmlns:a16="http://schemas.microsoft.com/office/drawing/2014/main" id="{00000000-0008-0000-0700-00004C000000}"/>
            </a:ext>
          </a:extLst>
        </xdr:cNvPr>
        <xdr:cNvSpPr/>
      </xdr:nvSpPr>
      <xdr:spPr>
        <a:xfrm>
          <a:off x="1079500" y="6541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144034</xdr:rowOff>
    </xdr:from>
    <xdr:ext cx="534377"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63111" y="6316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7076</xdr:rowOff>
    </xdr:from>
    <xdr:to>
      <xdr:col>24</xdr:col>
      <xdr:colOff>114300</xdr:colOff>
      <xdr:row>38</xdr:row>
      <xdr:rowOff>108676</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4584700" y="6522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101632</xdr:rowOff>
    </xdr:from>
    <xdr:ext cx="534377" cy="259045"/>
    <xdr:sp macro="" textlink="">
      <xdr:nvSpPr>
        <xdr:cNvPr id="84" name="議会費該当値テキスト">
          <a:extLst>
            <a:ext uri="{FF2B5EF4-FFF2-40B4-BE49-F238E27FC236}">
              <a16:creationId xmlns:a16="http://schemas.microsoft.com/office/drawing/2014/main" id="{00000000-0008-0000-0700-000054000000}"/>
            </a:ext>
          </a:extLst>
        </xdr:cNvPr>
        <xdr:cNvSpPr txBox="1"/>
      </xdr:nvSpPr>
      <xdr:spPr>
        <a:xfrm>
          <a:off x="4686300" y="6445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36650</xdr:rowOff>
    </xdr:from>
    <xdr:to>
      <xdr:col>20</xdr:col>
      <xdr:colOff>38100</xdr:colOff>
      <xdr:row>38</xdr:row>
      <xdr:rowOff>138250</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3746500" y="655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129377</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3530111" y="6644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41051</xdr:rowOff>
    </xdr:from>
    <xdr:to>
      <xdr:col>15</xdr:col>
      <xdr:colOff>101600</xdr:colOff>
      <xdr:row>38</xdr:row>
      <xdr:rowOff>142651</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2857500" y="6556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133778</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2641111" y="664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48295</xdr:rowOff>
    </xdr:from>
    <xdr:to>
      <xdr:col>10</xdr:col>
      <xdr:colOff>165100</xdr:colOff>
      <xdr:row>38</xdr:row>
      <xdr:rowOff>149895</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968500" y="656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141022</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752111" y="6656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62025</xdr:rowOff>
    </xdr:from>
    <xdr:to>
      <xdr:col>6</xdr:col>
      <xdr:colOff>38100</xdr:colOff>
      <xdr:row>38</xdr:row>
      <xdr:rowOff>163625</xdr:rowOff>
    </xdr:to>
    <xdr:sp macro="" textlink="">
      <xdr:nvSpPr>
        <xdr:cNvPr id="91" name="楕円 90">
          <a:extLst>
            <a:ext uri="{FF2B5EF4-FFF2-40B4-BE49-F238E27FC236}">
              <a16:creationId xmlns:a16="http://schemas.microsoft.com/office/drawing/2014/main" id="{00000000-0008-0000-0700-00005B000000}"/>
            </a:ext>
          </a:extLst>
        </xdr:cNvPr>
        <xdr:cNvSpPr/>
      </xdr:nvSpPr>
      <xdr:spPr>
        <a:xfrm>
          <a:off x="1079500" y="65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154752</xdr:rowOff>
    </xdr:from>
    <xdr:ext cx="534377" cy="259045"/>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863111" y="6669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84979</xdr:rowOff>
    </xdr:from>
    <xdr:to>
      <xdr:col>24</xdr:col>
      <xdr:colOff>62865</xdr:colOff>
      <xdr:row>58</xdr:row>
      <xdr:rowOff>78024</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8657479"/>
          <a:ext cx="1270" cy="1364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81851</xdr:rowOff>
    </xdr:from>
    <xdr:ext cx="599010"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025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78024</xdr:rowOff>
    </xdr:from>
    <xdr:to>
      <xdr:col>24</xdr:col>
      <xdr:colOff>152400</xdr:colOff>
      <xdr:row>58</xdr:row>
      <xdr:rowOff>78024</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022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31656</xdr:rowOff>
    </xdr:from>
    <xdr:ext cx="690189"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43270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3,119,687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84979</xdr:rowOff>
    </xdr:from>
    <xdr:to>
      <xdr:col>24</xdr:col>
      <xdr:colOff>152400</xdr:colOff>
      <xdr:row>50</xdr:row>
      <xdr:rowOff>84979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8657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50546</xdr:rowOff>
    </xdr:from>
    <xdr:to>
      <xdr:col>24</xdr:col>
      <xdr:colOff>63500</xdr:colOff>
      <xdr:row>58</xdr:row>
      <xdr:rowOff>58787</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994646"/>
          <a:ext cx="838200" cy="8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71087</xdr:rowOff>
    </xdr:from>
    <xdr:ext cx="599010"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6722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48210</xdr:rowOff>
    </xdr:from>
    <xdr:to>
      <xdr:col>24</xdr:col>
      <xdr:colOff>114300</xdr:colOff>
      <xdr:row>57</xdr:row>
      <xdr:rowOff>149810</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2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41867</xdr:rowOff>
    </xdr:from>
    <xdr:to>
      <xdr:col>19</xdr:col>
      <xdr:colOff>177800</xdr:colOff>
      <xdr:row>58</xdr:row>
      <xdr:rowOff>58787</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9985967"/>
          <a:ext cx="889000" cy="16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60866</xdr:rowOff>
    </xdr:from>
    <xdr:to>
      <xdr:col>20</xdr:col>
      <xdr:colOff>38100</xdr:colOff>
      <xdr:row>57</xdr:row>
      <xdr:rowOff>162466</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83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7543</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497795" y="9608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34087</xdr:rowOff>
    </xdr:from>
    <xdr:to>
      <xdr:col>15</xdr:col>
      <xdr:colOff>50800</xdr:colOff>
      <xdr:row>58</xdr:row>
      <xdr:rowOff>41867</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2019300" y="9978187"/>
          <a:ext cx="889000" cy="7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50027</xdr:rowOff>
    </xdr:from>
    <xdr:to>
      <xdr:col>15</xdr:col>
      <xdr:colOff>101600</xdr:colOff>
      <xdr:row>57</xdr:row>
      <xdr:rowOff>151627</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8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168154</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08795" y="9597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4514</xdr:rowOff>
    </xdr:from>
    <xdr:to>
      <xdr:col>10</xdr:col>
      <xdr:colOff>114300</xdr:colOff>
      <xdr:row>58</xdr:row>
      <xdr:rowOff>34087</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a:off x="1130300" y="9948614"/>
          <a:ext cx="889000" cy="29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17507</xdr:rowOff>
    </xdr:from>
    <xdr:to>
      <xdr:col>10</xdr:col>
      <xdr:colOff>165100</xdr:colOff>
      <xdr:row>57</xdr:row>
      <xdr:rowOff>119107</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7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135634</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19795" y="9565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66744</xdr:rowOff>
    </xdr:from>
    <xdr:to>
      <xdr:col>6</xdr:col>
      <xdr:colOff>38100</xdr:colOff>
      <xdr:row>57</xdr:row>
      <xdr:rowOff>168344</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983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13421</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9614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171196</xdr:rowOff>
    </xdr:from>
    <xdr:to>
      <xdr:col>24</xdr:col>
      <xdr:colOff>114300</xdr:colOff>
      <xdr:row>58</xdr:row>
      <xdr:rowOff>101346</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943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86123</xdr:rowOff>
    </xdr:from>
    <xdr:ext cx="599010"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858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7987</xdr:rowOff>
    </xdr:from>
    <xdr:to>
      <xdr:col>20</xdr:col>
      <xdr:colOff>38100</xdr:colOff>
      <xdr:row>58</xdr:row>
      <xdr:rowOff>109587</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952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100714</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97795" y="10044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162517</xdr:rowOff>
    </xdr:from>
    <xdr:to>
      <xdr:col>15</xdr:col>
      <xdr:colOff>101600</xdr:colOff>
      <xdr:row>58</xdr:row>
      <xdr:rowOff>92667</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935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83794</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08795" y="100278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154737</xdr:rowOff>
    </xdr:from>
    <xdr:to>
      <xdr:col>10</xdr:col>
      <xdr:colOff>165100</xdr:colOff>
      <xdr:row>58</xdr:row>
      <xdr:rowOff>84887</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927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76014</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19795" y="10020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125164</xdr:rowOff>
    </xdr:from>
    <xdr:to>
      <xdr:col>6</xdr:col>
      <xdr:colOff>38100</xdr:colOff>
      <xdr:row>58</xdr:row>
      <xdr:rowOff>55314</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9897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46441</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99905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100456</xdr:rowOff>
    </xdr:from>
    <xdr:to>
      <xdr:col>24</xdr:col>
      <xdr:colOff>62865</xdr:colOff>
      <xdr:row>79</xdr:row>
      <xdr:rowOff>38519</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2101956"/>
          <a:ext cx="1270" cy="1481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42346</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586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38519</xdr:rowOff>
    </xdr:from>
    <xdr:to>
      <xdr:col>24</xdr:col>
      <xdr:colOff>152400</xdr:colOff>
      <xdr:row>79</xdr:row>
      <xdr:rowOff>38519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583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47133</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877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817,167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100456</xdr:rowOff>
    </xdr:from>
    <xdr:to>
      <xdr:col>24</xdr:col>
      <xdr:colOff>152400</xdr:colOff>
      <xdr:row>70</xdr:row>
      <xdr:rowOff>100456</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210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75417</xdr:rowOff>
    </xdr:from>
    <xdr:to>
      <xdr:col>24</xdr:col>
      <xdr:colOff>63500</xdr:colOff>
      <xdr:row>78</xdr:row>
      <xdr:rowOff>166112</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3448517"/>
          <a:ext cx="838200" cy="90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102037</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31322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79160</xdr:rowOff>
    </xdr:from>
    <xdr:to>
      <xdr:col>24</xdr:col>
      <xdr:colOff>114300</xdr:colOff>
      <xdr:row>78</xdr:row>
      <xdr:rowOff>9310</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328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166112</xdr:rowOff>
    </xdr:from>
    <xdr:to>
      <xdr:col>19</xdr:col>
      <xdr:colOff>177800</xdr:colOff>
      <xdr:row>78</xdr:row>
      <xdr:rowOff>167233</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3539212"/>
          <a:ext cx="889000" cy="1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76853</xdr:rowOff>
    </xdr:from>
    <xdr:to>
      <xdr:col>20</xdr:col>
      <xdr:colOff>38100</xdr:colOff>
      <xdr:row>78</xdr:row>
      <xdr:rowOff>7003</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278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23530</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053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107228</xdr:rowOff>
    </xdr:from>
    <xdr:to>
      <xdr:col>15</xdr:col>
      <xdr:colOff>50800</xdr:colOff>
      <xdr:row>78</xdr:row>
      <xdr:rowOff>167233</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019300" y="13480328"/>
          <a:ext cx="889000" cy="6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127383</xdr:rowOff>
    </xdr:from>
    <xdr:to>
      <xdr:col>15</xdr:col>
      <xdr:colOff>101600</xdr:colOff>
      <xdr:row>78</xdr:row>
      <xdr:rowOff>57533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32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74060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04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53200</xdr:rowOff>
    </xdr:from>
    <xdr:to>
      <xdr:col>10</xdr:col>
      <xdr:colOff>114300</xdr:colOff>
      <xdr:row>78</xdr:row>
      <xdr:rowOff>107228</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1130300" y="13426300"/>
          <a:ext cx="889000" cy="5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129282</xdr:rowOff>
    </xdr:from>
    <xdr:to>
      <xdr:col>10</xdr:col>
      <xdr:colOff>165100</xdr:colOff>
      <xdr:row>78</xdr:row>
      <xdr:rowOff>59432</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33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75959</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06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34427</xdr:rowOff>
    </xdr:from>
    <xdr:to>
      <xdr:col>6</xdr:col>
      <xdr:colOff>38100</xdr:colOff>
      <xdr:row>78</xdr:row>
      <xdr:rowOff>136027</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407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127154</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500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24617</xdr:rowOff>
    </xdr:from>
    <xdr:to>
      <xdr:col>24</xdr:col>
      <xdr:colOff>114300</xdr:colOff>
      <xdr:row>78</xdr:row>
      <xdr:rowOff>126217</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339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3044</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3376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115312</xdr:rowOff>
    </xdr:from>
    <xdr:to>
      <xdr:col>20</xdr:col>
      <xdr:colOff>38100</xdr:colOff>
      <xdr:row>79</xdr:row>
      <xdr:rowOff>45462</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3488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79</xdr:row>
      <xdr:rowOff>36589</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3581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116433</xdr:rowOff>
    </xdr:from>
    <xdr:to>
      <xdr:col>15</xdr:col>
      <xdr:colOff>101600</xdr:colOff>
      <xdr:row>79</xdr:row>
      <xdr:rowOff>46583</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489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79</xdr:row>
      <xdr:rowOff>37710</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3582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56428</xdr:rowOff>
    </xdr:from>
    <xdr:to>
      <xdr:col>10</xdr:col>
      <xdr:colOff>165100</xdr:colOff>
      <xdr:row>78</xdr:row>
      <xdr:rowOff>158028</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4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149155</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3522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2400</xdr:rowOff>
    </xdr:from>
    <xdr:to>
      <xdr:col>6</xdr:col>
      <xdr:colOff>38100</xdr:colOff>
      <xdr:row>78</xdr:row>
      <xdr:rowOff>104000</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3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120527</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3150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69326</xdr:rowOff>
    </xdr:from>
    <xdr:to>
      <xdr:col>24</xdr:col>
      <xdr:colOff>62865</xdr:colOff>
      <xdr:row>98</xdr:row>
      <xdr:rowOff>137420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71276"/>
          <a:ext cx="1270" cy="1268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141247</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137420</xdr:rowOff>
    </xdr:from>
    <xdr:to>
      <xdr:col>24</xdr:col>
      <xdr:colOff>152400</xdr:colOff>
      <xdr:row>98</xdr:row>
      <xdr:rowOff>137420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3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16003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46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706,942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69326</xdr:rowOff>
    </xdr:from>
    <xdr:to>
      <xdr:col>24</xdr:col>
      <xdr:colOff>152400</xdr:colOff>
      <xdr:row>91</xdr:row>
      <xdr:rowOff>69326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71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84705</xdr:rowOff>
    </xdr:from>
    <xdr:to>
      <xdr:col>24</xdr:col>
      <xdr:colOff>63500</xdr:colOff>
      <xdr:row>98</xdr:row>
      <xdr:rowOff>117348</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886805"/>
          <a:ext cx="838200" cy="32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69714</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289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46837</xdr:rowOff>
    </xdr:from>
    <xdr:to>
      <xdr:col>24</xdr:col>
      <xdr:colOff>114300</xdr:colOff>
      <xdr:row>97</xdr:row>
      <xdr:rowOff>148437</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77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84705</xdr:rowOff>
    </xdr:from>
    <xdr:to>
      <xdr:col>19</xdr:col>
      <xdr:colOff>177800</xdr:colOff>
      <xdr:row>98</xdr:row>
      <xdr:rowOff>98129</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886805"/>
          <a:ext cx="889000" cy="13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38950</xdr:rowOff>
    </xdr:from>
    <xdr:to>
      <xdr:col>20</xdr:col>
      <xdr:colOff>38100</xdr:colOff>
      <xdr:row>97</xdr:row>
      <xdr:rowOff>140550</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157077</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444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98129</xdr:rowOff>
    </xdr:from>
    <xdr:to>
      <xdr:col>15</xdr:col>
      <xdr:colOff>50800</xdr:colOff>
      <xdr:row>98</xdr:row>
      <xdr:rowOff>100578</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900229"/>
          <a:ext cx="889000" cy="2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51152</xdr:rowOff>
    </xdr:from>
    <xdr:to>
      <xdr:col>15</xdr:col>
      <xdr:colOff>101600</xdr:colOff>
      <xdr:row>97</xdr:row>
      <xdr:rowOff>152752</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81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169279</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457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70602</xdr:rowOff>
    </xdr:from>
    <xdr:to>
      <xdr:col>10</xdr:col>
      <xdr:colOff>114300</xdr:colOff>
      <xdr:row>98</xdr:row>
      <xdr:rowOff>100578</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6872702"/>
          <a:ext cx="889000" cy="29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59830</xdr:rowOff>
    </xdr:from>
    <xdr:to>
      <xdr:col>10</xdr:col>
      <xdr:colOff>165100</xdr:colOff>
      <xdr:row>97</xdr:row>
      <xdr:rowOff>161430</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6507</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465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133041</xdr:rowOff>
    </xdr:from>
    <xdr:to>
      <xdr:col>6</xdr:col>
      <xdr:colOff>38100</xdr:colOff>
      <xdr:row>98</xdr:row>
      <xdr:rowOff>63191</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63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79718</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538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66548</xdr:rowOff>
    </xdr:from>
    <xdr:to>
      <xdr:col>24</xdr:col>
      <xdr:colOff>114300</xdr:colOff>
      <xdr:row>98</xdr:row>
      <xdr:rowOff>168148</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868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152925</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783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33905</xdr:rowOff>
    </xdr:from>
    <xdr:to>
      <xdr:col>20</xdr:col>
      <xdr:colOff>38100</xdr:colOff>
      <xdr:row>98</xdr:row>
      <xdr:rowOff>135505</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836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126632</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928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47329</xdr:rowOff>
    </xdr:from>
    <xdr:to>
      <xdr:col>15</xdr:col>
      <xdr:colOff>101600</xdr:colOff>
      <xdr:row>98</xdr:row>
      <xdr:rowOff>148929</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849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140056</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942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49778</xdr:rowOff>
    </xdr:from>
    <xdr:to>
      <xdr:col>10</xdr:col>
      <xdr:colOff>165100</xdr:colOff>
      <xdr:row>98</xdr:row>
      <xdr:rowOff>151378</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85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142505</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944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19802</xdr:rowOff>
    </xdr:from>
    <xdr:to>
      <xdr:col>6</xdr:col>
      <xdr:colOff>38100</xdr:colOff>
      <xdr:row>98</xdr:row>
      <xdr:rowOff>121402</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821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112529</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914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99314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242814"/>
          <a:ext cx="1270" cy="1488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50633</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7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45991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5018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78,120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99314</xdr:rowOff>
    </xdr:from>
    <xdr:to>
      <xdr:col>55</xdr:col>
      <xdr:colOff>88900</xdr:colOff>
      <xdr:row>30</xdr:row>
      <xdr:rowOff>99314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242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139533</xdr:rowOff>
    </xdr:from>
    <xdr:ext cx="469744"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83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116656</xdr:rowOff>
    </xdr:from>
    <xdr:to>
      <xdr:col>55</xdr:col>
      <xdr:colOff>50800</xdr:colOff>
      <xdr:row>39</xdr:row>
      <xdr:rowOff>46806</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631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118485</xdr:rowOff>
    </xdr:from>
    <xdr:to>
      <xdr:col>50</xdr:col>
      <xdr:colOff>165100</xdr:colOff>
      <xdr:row>39</xdr:row>
      <xdr:rowOff>48635</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63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65162</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04428" y="6408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119914</xdr:rowOff>
    </xdr:from>
    <xdr:to>
      <xdr:col>46</xdr:col>
      <xdr:colOff>38100</xdr:colOff>
      <xdr:row>39</xdr:row>
      <xdr:rowOff>50064</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63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66590</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15428" y="6410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117228</xdr:rowOff>
    </xdr:from>
    <xdr:to>
      <xdr:col>41</xdr:col>
      <xdr:colOff>101600</xdr:colOff>
      <xdr:row>39</xdr:row>
      <xdr:rowOff>47378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63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63904</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26428" y="6407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141154</xdr:rowOff>
    </xdr:from>
    <xdr:to>
      <xdr:col>36</xdr:col>
      <xdr:colOff>165100</xdr:colOff>
      <xdr:row>39</xdr:row>
      <xdr:rowOff>71304</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656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87831</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37428" y="6431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95083</xdr:rowOff>
    </xdr:from>
    <xdr:ext cx="249299"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610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3664</xdr:rowOff>
    </xdr:from>
    <xdr:to>
      <xdr:col>54</xdr:col>
      <xdr:colOff>189865</xdr:colOff>
      <xdr:row>59</xdr:row>
      <xdr:rowOff>41947</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576164"/>
          <a:ext cx="1270" cy="1581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45774</xdr:rowOff>
    </xdr:from>
    <xdr:ext cx="469744"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61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41947</xdr:rowOff>
    </xdr:from>
    <xdr:to>
      <xdr:col>55</xdr:col>
      <xdr:colOff>88900</xdr:colOff>
      <xdr:row>59</xdr:row>
      <xdr:rowOff>41947</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57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121791</xdr:rowOff>
    </xdr:from>
    <xdr:ext cx="599010"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351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831,410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3664</xdr:rowOff>
    </xdr:from>
    <xdr:to>
      <xdr:col>55</xdr:col>
      <xdr:colOff>88900</xdr:colOff>
      <xdr:row>50</xdr:row>
      <xdr:rowOff>3664</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57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148455</xdr:rowOff>
    </xdr:from>
    <xdr:to>
      <xdr:col>55</xdr:col>
      <xdr:colOff>0</xdr:colOff>
      <xdr:row>57</xdr:row>
      <xdr:rowOff>153218</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9639300" y="9921105"/>
          <a:ext cx="838200" cy="4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89654</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8623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111227</xdr:rowOff>
    </xdr:from>
    <xdr:to>
      <xdr:col>55</xdr:col>
      <xdr:colOff>50800</xdr:colOff>
      <xdr:row>58</xdr:row>
      <xdr:rowOff>41377</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83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148455</xdr:rowOff>
    </xdr:from>
    <xdr:to>
      <xdr:col>50</xdr:col>
      <xdr:colOff>114300</xdr:colOff>
      <xdr:row>57</xdr:row>
      <xdr:rowOff>161228</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9921105"/>
          <a:ext cx="889000" cy="12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123451</xdr:rowOff>
    </xdr:from>
    <xdr:to>
      <xdr:col>50</xdr:col>
      <xdr:colOff>165100</xdr:colOff>
      <xdr:row>58</xdr:row>
      <xdr:rowOff>53601</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44728</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988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159712</xdr:rowOff>
    </xdr:from>
    <xdr:to>
      <xdr:col>45</xdr:col>
      <xdr:colOff>177800</xdr:colOff>
      <xdr:row>57</xdr:row>
      <xdr:rowOff>161228</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7861300" y="9932362"/>
          <a:ext cx="889000" cy="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130642</xdr:rowOff>
    </xdr:from>
    <xdr:to>
      <xdr:col>46</xdr:col>
      <xdr:colOff>38100</xdr:colOff>
      <xdr:row>58</xdr:row>
      <xdr:rowOff>60792</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903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51919</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996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159712</xdr:rowOff>
    </xdr:from>
    <xdr:to>
      <xdr:col>41</xdr:col>
      <xdr:colOff>50800</xdr:colOff>
      <xdr:row>58</xdr:row>
      <xdr:rowOff>5542</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6972300" y="9932362"/>
          <a:ext cx="889000" cy="17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126897</xdr:rowOff>
    </xdr:from>
    <xdr:to>
      <xdr:col>41</xdr:col>
      <xdr:colOff>101600</xdr:colOff>
      <xdr:row>58</xdr:row>
      <xdr:rowOff>57047</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48174</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992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80735</xdr:rowOff>
    </xdr:from>
    <xdr:to>
      <xdr:col>36</xdr:col>
      <xdr:colOff>165100</xdr:colOff>
      <xdr:row>58</xdr:row>
      <xdr:rowOff>10885</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85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27412</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628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102418</xdr:rowOff>
    </xdr:from>
    <xdr:to>
      <xdr:col>55</xdr:col>
      <xdr:colOff>50800</xdr:colOff>
      <xdr:row>58</xdr:row>
      <xdr:rowOff>32568</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875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125295</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726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97655</xdr:rowOff>
    </xdr:from>
    <xdr:to>
      <xdr:col>50</xdr:col>
      <xdr:colOff>165100</xdr:colOff>
      <xdr:row>58</xdr:row>
      <xdr:rowOff>27805</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87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44332</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645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110428</xdr:rowOff>
    </xdr:from>
    <xdr:to>
      <xdr:col>46</xdr:col>
      <xdr:colOff>38100</xdr:colOff>
      <xdr:row>58</xdr:row>
      <xdr:rowOff>40578</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883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57105</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658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108912</xdr:rowOff>
    </xdr:from>
    <xdr:to>
      <xdr:col>41</xdr:col>
      <xdr:colOff>101600</xdr:colOff>
      <xdr:row>58</xdr:row>
      <xdr:rowOff>39062</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881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55589</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656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126192</xdr:rowOff>
    </xdr:from>
    <xdr:to>
      <xdr:col>36</xdr:col>
      <xdr:colOff>165100</xdr:colOff>
      <xdr:row>58</xdr:row>
      <xdr:rowOff>56342</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89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47469</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991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71</xdr:row>
      <xdr:rowOff>21970</xdr:rowOff>
    </xdr:from>
    <xdr:ext cx="685572"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5918428" y="1219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38299</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109823</xdr:rowOff>
    </xdr:from>
    <xdr:to>
      <xdr:col>54</xdr:col>
      <xdr:colOff>189865</xdr:colOff>
      <xdr:row>79</xdr:row>
      <xdr:rowOff>98064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11323"/>
          <a:ext cx="1270" cy="1531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101891</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6464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98064</xdr:rowOff>
    </xdr:from>
    <xdr:to>
      <xdr:col>55</xdr:col>
      <xdr:colOff>88900</xdr:colOff>
      <xdr:row>79</xdr:row>
      <xdr:rowOff>98064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642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56500</xdr:rowOff>
    </xdr:from>
    <xdr:ext cx="690189"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8865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1,407,446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109823</xdr:rowOff>
    </xdr:from>
    <xdr:to>
      <xdr:col>55</xdr:col>
      <xdr:colOff>88900</xdr:colOff>
      <xdr:row>70</xdr:row>
      <xdr:rowOff>109823</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1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57840</xdr:rowOff>
    </xdr:from>
    <xdr:to>
      <xdr:col>55</xdr:col>
      <xdr:colOff>0</xdr:colOff>
      <xdr:row>79</xdr:row>
      <xdr:rowOff>58243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602390"/>
          <a:ext cx="838200" cy="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143025</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3446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120148</xdr:rowOff>
    </xdr:from>
    <xdr:to>
      <xdr:col>55</xdr:col>
      <xdr:colOff>50800</xdr:colOff>
      <xdr:row>79</xdr:row>
      <xdr:rowOff>50298</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51963</xdr:rowOff>
    </xdr:from>
    <xdr:to>
      <xdr:col>50</xdr:col>
      <xdr:colOff>114300</xdr:colOff>
      <xdr:row>79</xdr:row>
      <xdr:rowOff>57840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596513"/>
          <a:ext cx="889000" cy="5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122152</xdr:rowOff>
    </xdr:from>
    <xdr:to>
      <xdr:col>50</xdr:col>
      <xdr:colOff>165100</xdr:colOff>
      <xdr:row>79</xdr:row>
      <xdr:rowOff>52302</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9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68829</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270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82812</xdr:rowOff>
    </xdr:from>
    <xdr:to>
      <xdr:col>45</xdr:col>
      <xdr:colOff>177800</xdr:colOff>
      <xdr:row>79</xdr:row>
      <xdr:rowOff>51963</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455912"/>
          <a:ext cx="889000" cy="140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120814</xdr:rowOff>
    </xdr:from>
    <xdr:to>
      <xdr:col>46</xdr:col>
      <xdr:colOff>38100</xdr:colOff>
      <xdr:row>79</xdr:row>
      <xdr:rowOff>50964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9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67491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26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82812</xdr:rowOff>
    </xdr:from>
    <xdr:to>
      <xdr:col>41</xdr:col>
      <xdr:colOff>50800</xdr:colOff>
      <xdr:row>79</xdr:row>
      <xdr:rowOff>53527</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455912"/>
          <a:ext cx="889000" cy="142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121617</xdr:rowOff>
    </xdr:from>
    <xdr:to>
      <xdr:col>41</xdr:col>
      <xdr:colOff>101600</xdr:colOff>
      <xdr:row>79</xdr:row>
      <xdr:rowOff>51767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9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42894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587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149845</xdr:rowOff>
    </xdr:from>
    <xdr:to>
      <xdr:col>36</xdr:col>
      <xdr:colOff>165100</xdr:colOff>
      <xdr:row>79</xdr:row>
      <xdr:rowOff>79995</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522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96522</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298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7443</xdr:rowOff>
    </xdr:from>
    <xdr:to>
      <xdr:col>55</xdr:col>
      <xdr:colOff>50800</xdr:colOff>
      <xdr:row>79</xdr:row>
      <xdr:rowOff>109043</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55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98574</xdr:rowOff>
    </xdr:from>
    <xdr:ext cx="534377"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471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7040</xdr:rowOff>
    </xdr:from>
    <xdr:to>
      <xdr:col>50</xdr:col>
      <xdr:colOff>165100</xdr:colOff>
      <xdr:row>79</xdr:row>
      <xdr:rowOff>108640</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55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99767</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3644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1163</xdr:rowOff>
    </xdr:from>
    <xdr:to>
      <xdr:col>46</xdr:col>
      <xdr:colOff>38100</xdr:colOff>
      <xdr:row>79</xdr:row>
      <xdr:rowOff>102763</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545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93890</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638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32012</xdr:rowOff>
    </xdr:from>
    <xdr:to>
      <xdr:col>41</xdr:col>
      <xdr:colOff>101600</xdr:colOff>
      <xdr:row>78</xdr:row>
      <xdr:rowOff>133612</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405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150139</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61795" y="13180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2727</xdr:rowOff>
    </xdr:from>
    <xdr:to>
      <xdr:col>36</xdr:col>
      <xdr:colOff>165100</xdr:colOff>
      <xdr:row>79</xdr:row>
      <xdr:rowOff>104327</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547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95454</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3640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52250</xdr:rowOff>
    </xdr:from>
    <xdr:to>
      <xdr:col>54</xdr:col>
      <xdr:colOff>189865</xdr:colOff>
      <xdr:row>98</xdr:row>
      <xdr:rowOff>123037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54200"/>
          <a:ext cx="1270" cy="1270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126864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28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123037</xdr:rowOff>
    </xdr:from>
    <xdr:to>
      <xdr:col>55</xdr:col>
      <xdr:colOff>88900</xdr:colOff>
      <xdr:row>98</xdr:row>
      <xdr:rowOff>123037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5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170377</xdr:rowOff>
    </xdr:from>
    <xdr:ext cx="690189"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294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2,816,275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52250</xdr:rowOff>
    </xdr:from>
    <xdr:to>
      <xdr:col>55</xdr:col>
      <xdr:colOff>88900</xdr:colOff>
      <xdr:row>91</xdr:row>
      <xdr:rowOff>52250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5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107538</xdr:rowOff>
    </xdr:from>
    <xdr:to>
      <xdr:col>55</xdr:col>
      <xdr:colOff>0</xdr:colOff>
      <xdr:row>98</xdr:row>
      <xdr:rowOff>121269</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909638"/>
          <a:ext cx="838200" cy="13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20795</xdr:rowOff>
    </xdr:from>
    <xdr:ext cx="599010"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6514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198,997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169368</xdr:rowOff>
    </xdr:from>
    <xdr:to>
      <xdr:col>55</xdr:col>
      <xdr:colOff>50800</xdr:colOff>
      <xdr:row>98</xdr:row>
      <xdr:rowOff>99518</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80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115751</xdr:rowOff>
    </xdr:from>
    <xdr:to>
      <xdr:col>50</xdr:col>
      <xdr:colOff>114300</xdr:colOff>
      <xdr:row>98</xdr:row>
      <xdr:rowOff>121269</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917851"/>
          <a:ext cx="889000" cy="5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13488</xdr:rowOff>
    </xdr:from>
    <xdr:to>
      <xdr:col>50</xdr:col>
      <xdr:colOff>165100</xdr:colOff>
      <xdr:row>98</xdr:row>
      <xdr:rowOff>115088</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81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131615</xdr:rowOff>
    </xdr:from>
    <xdr:ext cx="59901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39795" y="16590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115751</xdr:rowOff>
    </xdr:from>
    <xdr:to>
      <xdr:col>45</xdr:col>
      <xdr:colOff>177800</xdr:colOff>
      <xdr:row>98</xdr:row>
      <xdr:rowOff>124752</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6917851"/>
          <a:ext cx="889000" cy="9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10883</xdr:rowOff>
    </xdr:from>
    <xdr:to>
      <xdr:col>46</xdr:col>
      <xdr:colOff>38100</xdr:colOff>
      <xdr:row>98</xdr:row>
      <xdr:rowOff>112483</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81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129010</xdr:rowOff>
    </xdr:from>
    <xdr:ext cx="59901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50795" y="16588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118892</xdr:rowOff>
    </xdr:from>
    <xdr:to>
      <xdr:col>41</xdr:col>
      <xdr:colOff>50800</xdr:colOff>
      <xdr:row>98</xdr:row>
      <xdr:rowOff>124752</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920992"/>
          <a:ext cx="889000" cy="5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2319</xdr:rowOff>
    </xdr:from>
    <xdr:to>
      <xdr:col>41</xdr:col>
      <xdr:colOff>101600</xdr:colOff>
      <xdr:row>98</xdr:row>
      <xdr:rowOff>103919</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804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120446</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61795" y="16579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24923</xdr:rowOff>
    </xdr:from>
    <xdr:to>
      <xdr:col>36</xdr:col>
      <xdr:colOff>165100</xdr:colOff>
      <xdr:row>98</xdr:row>
      <xdr:rowOff>126523</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82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143050</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672795" y="16602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56738</xdr:rowOff>
    </xdr:from>
    <xdr:to>
      <xdr:col>55</xdr:col>
      <xdr:colOff>50800</xdr:colOff>
      <xdr:row>98</xdr:row>
      <xdr:rowOff>158338</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858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147797</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778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70469</xdr:rowOff>
    </xdr:from>
    <xdr:to>
      <xdr:col>50</xdr:col>
      <xdr:colOff>165100</xdr:colOff>
      <xdr:row>99</xdr:row>
      <xdr:rowOff>619</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87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163196</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965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64951</xdr:rowOff>
    </xdr:from>
    <xdr:to>
      <xdr:col>46</xdr:col>
      <xdr:colOff>38100</xdr:colOff>
      <xdr:row>98</xdr:row>
      <xdr:rowOff>166551</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86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157678</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959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73952</xdr:rowOff>
    </xdr:from>
    <xdr:to>
      <xdr:col>41</xdr:col>
      <xdr:colOff>101600</xdr:colOff>
      <xdr:row>99</xdr:row>
      <xdr:rowOff>4102</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876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166679</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968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68092</xdr:rowOff>
    </xdr:from>
    <xdr:to>
      <xdr:col>36</xdr:col>
      <xdr:colOff>165100</xdr:colOff>
      <xdr:row>98</xdr:row>
      <xdr:rowOff>169692</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870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160819</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962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158087</xdr:rowOff>
    </xdr:from>
    <xdr:to>
      <xdr:col>85</xdr:col>
      <xdr:colOff>126364</xdr:colOff>
      <xdr:row>39</xdr:row>
      <xdr:rowOff>3283</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473037"/>
          <a:ext cx="1269" cy="121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7110</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693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3283</xdr:rowOff>
    </xdr:from>
    <xdr:to>
      <xdr:col>86</xdr:col>
      <xdr:colOff>25400</xdr:colOff>
      <xdr:row>39</xdr:row>
      <xdr:rowOff>3283</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689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104764</xdr:rowOff>
    </xdr:from>
    <xdr:ext cx="599010"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248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158087</xdr:rowOff>
    </xdr:from>
    <xdr:to>
      <xdr:col>86</xdr:col>
      <xdr:colOff>25400</xdr:colOff>
      <xdr:row>31</xdr:row>
      <xdr:rowOff>158087</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473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29366</xdr:rowOff>
    </xdr:from>
    <xdr:to>
      <xdr:col>85</xdr:col>
      <xdr:colOff>127000</xdr:colOff>
      <xdr:row>38</xdr:row>
      <xdr:rowOff>55183</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481300" y="6544466"/>
          <a:ext cx="838200" cy="25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72233</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244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49356</xdr:rowOff>
    </xdr:from>
    <xdr:to>
      <xdr:col>85</xdr:col>
      <xdr:colOff>177800</xdr:colOff>
      <xdr:row>37</xdr:row>
      <xdr:rowOff>150956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93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55183</xdr:rowOff>
    </xdr:from>
    <xdr:to>
      <xdr:col>81</xdr:col>
      <xdr:colOff>50800</xdr:colOff>
      <xdr:row>38</xdr:row>
      <xdr:rowOff>68308</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570283"/>
          <a:ext cx="889000" cy="13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85162</xdr:rowOff>
    </xdr:from>
    <xdr:to>
      <xdr:col>81</xdr:col>
      <xdr:colOff>101600</xdr:colOff>
      <xdr:row>38</xdr:row>
      <xdr:rowOff>15312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428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31839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204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62326</xdr:rowOff>
    </xdr:from>
    <xdr:to>
      <xdr:col>76</xdr:col>
      <xdr:colOff>114300</xdr:colOff>
      <xdr:row>38</xdr:row>
      <xdr:rowOff>68308</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3703300" y="6577426"/>
          <a:ext cx="889000" cy="5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105188</xdr:rowOff>
    </xdr:from>
    <xdr:to>
      <xdr:col>76</xdr:col>
      <xdr:colOff>165100</xdr:colOff>
      <xdr:row>38</xdr:row>
      <xdr:rowOff>35337</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4488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51865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224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36879</xdr:rowOff>
    </xdr:from>
    <xdr:to>
      <xdr:col>71</xdr:col>
      <xdr:colOff>177800</xdr:colOff>
      <xdr:row>38</xdr:row>
      <xdr:rowOff>62326</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2814300" y="6551979"/>
          <a:ext cx="889000" cy="25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87936</xdr:rowOff>
    </xdr:from>
    <xdr:to>
      <xdr:col>72</xdr:col>
      <xdr:colOff>38100</xdr:colOff>
      <xdr:row>38</xdr:row>
      <xdr:rowOff>18086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4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34613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206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106742</xdr:rowOff>
    </xdr:from>
    <xdr:to>
      <xdr:col>67</xdr:col>
      <xdr:colOff>101600</xdr:colOff>
      <xdr:row>38</xdr:row>
      <xdr:rowOff>36892</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45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53419</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225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150016</xdr:rowOff>
    </xdr:from>
    <xdr:to>
      <xdr:col>85</xdr:col>
      <xdr:colOff>177800</xdr:colOff>
      <xdr:row>38</xdr:row>
      <xdr:rowOff>80166</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493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128443</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472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4383</xdr:rowOff>
    </xdr:from>
    <xdr:to>
      <xdr:col>81</xdr:col>
      <xdr:colOff>101600</xdr:colOff>
      <xdr:row>38</xdr:row>
      <xdr:rowOff>105983</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519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97110</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612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17508</xdr:rowOff>
    </xdr:from>
    <xdr:to>
      <xdr:col>76</xdr:col>
      <xdr:colOff>165100</xdr:colOff>
      <xdr:row>38</xdr:row>
      <xdr:rowOff>119108</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53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110235</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625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11526</xdr:rowOff>
    </xdr:from>
    <xdr:to>
      <xdr:col>72</xdr:col>
      <xdr:colOff>38100</xdr:colOff>
      <xdr:row>38</xdr:row>
      <xdr:rowOff>113126</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52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104253</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619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157530</xdr:rowOff>
    </xdr:from>
    <xdr:to>
      <xdr:col>67</xdr:col>
      <xdr:colOff>101600</xdr:colOff>
      <xdr:row>38</xdr:row>
      <xdr:rowOff>87680</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50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78806</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593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129190</xdr:rowOff>
    </xdr:from>
    <xdr:to>
      <xdr:col>85</xdr:col>
      <xdr:colOff>126364</xdr:colOff>
      <xdr:row>58</xdr:row>
      <xdr:rowOff>93394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530240"/>
          <a:ext cx="1269" cy="1507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97221</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1004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93394</xdr:rowOff>
    </xdr:from>
    <xdr:to>
      <xdr:col>86</xdr:col>
      <xdr:colOff>25400</xdr:colOff>
      <xdr:row>58</xdr:row>
      <xdr:rowOff>93394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10037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75867</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05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855,517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129190</xdr:rowOff>
    </xdr:from>
    <xdr:to>
      <xdr:col>86</xdr:col>
      <xdr:colOff>25400</xdr:colOff>
      <xdr:row>49</xdr:row>
      <xdr:rowOff>129190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53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61451</xdr:rowOff>
    </xdr:from>
    <xdr:to>
      <xdr:col>85</xdr:col>
      <xdr:colOff>127000</xdr:colOff>
      <xdr:row>57</xdr:row>
      <xdr:rowOff>126219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5481300" y="9834101"/>
          <a:ext cx="838200" cy="64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27788</xdr:rowOff>
    </xdr:from>
    <xdr:ext cx="599010"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628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4911</xdr:rowOff>
    </xdr:from>
    <xdr:to>
      <xdr:col>85</xdr:col>
      <xdr:colOff>177800</xdr:colOff>
      <xdr:row>57</xdr:row>
      <xdr:rowOff>106511</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77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126219</xdr:rowOff>
    </xdr:from>
    <xdr:to>
      <xdr:col>81</xdr:col>
      <xdr:colOff>50800</xdr:colOff>
      <xdr:row>57</xdr:row>
      <xdr:rowOff>144087</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4592300" y="9898869"/>
          <a:ext cx="889000" cy="17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23711</xdr:rowOff>
    </xdr:from>
    <xdr:to>
      <xdr:col>81</xdr:col>
      <xdr:colOff>101600</xdr:colOff>
      <xdr:row>57</xdr:row>
      <xdr:rowOff>125311</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796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141838</xdr:rowOff>
    </xdr:from>
    <xdr:ext cx="59901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181795" y="9571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144087</xdr:rowOff>
    </xdr:from>
    <xdr:to>
      <xdr:col>76</xdr:col>
      <xdr:colOff>114300</xdr:colOff>
      <xdr:row>58</xdr:row>
      <xdr:rowOff>86545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3703300" y="9916737"/>
          <a:ext cx="889000" cy="113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35531</xdr:rowOff>
    </xdr:from>
    <xdr:to>
      <xdr:col>76</xdr:col>
      <xdr:colOff>165100</xdr:colOff>
      <xdr:row>57</xdr:row>
      <xdr:rowOff>137131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8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153658</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292795" y="958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30498</xdr:rowOff>
    </xdr:from>
    <xdr:to>
      <xdr:col>71</xdr:col>
      <xdr:colOff>177800</xdr:colOff>
      <xdr:row>58</xdr:row>
      <xdr:rowOff>86545</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2814300" y="9974598"/>
          <a:ext cx="889000" cy="56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68697</xdr:rowOff>
    </xdr:from>
    <xdr:to>
      <xdr:col>72</xdr:col>
      <xdr:colOff>38100</xdr:colOff>
      <xdr:row>57</xdr:row>
      <xdr:rowOff>170297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841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15374</xdr:rowOff>
    </xdr:from>
    <xdr:ext cx="59901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03795" y="9616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122855</xdr:rowOff>
    </xdr:from>
    <xdr:to>
      <xdr:col>67</xdr:col>
      <xdr:colOff>101600</xdr:colOff>
      <xdr:row>58</xdr:row>
      <xdr:rowOff>53005</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895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69532</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14795" y="9670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10651</xdr:rowOff>
    </xdr:from>
    <xdr:to>
      <xdr:col>85</xdr:col>
      <xdr:colOff>177800</xdr:colOff>
      <xdr:row>57</xdr:row>
      <xdr:rowOff>112251</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783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160528</xdr:rowOff>
    </xdr:from>
    <xdr:ext cx="599010"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7617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75419</xdr:rowOff>
    </xdr:from>
    <xdr:to>
      <xdr:col>81</xdr:col>
      <xdr:colOff>101600</xdr:colOff>
      <xdr:row>58</xdr:row>
      <xdr:rowOff>5569</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848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57</xdr:row>
      <xdr:rowOff>168146</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181795" y="99407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93287</xdr:rowOff>
    </xdr:from>
    <xdr:to>
      <xdr:col>76</xdr:col>
      <xdr:colOff>165100</xdr:colOff>
      <xdr:row>58</xdr:row>
      <xdr:rowOff>23437</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865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14564</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292795" y="9958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35745</xdr:rowOff>
    </xdr:from>
    <xdr:to>
      <xdr:col>72</xdr:col>
      <xdr:colOff>38100</xdr:colOff>
      <xdr:row>58</xdr:row>
      <xdr:rowOff>137345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97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128472</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36111" y="10072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151148</xdr:rowOff>
    </xdr:from>
    <xdr:to>
      <xdr:col>67</xdr:col>
      <xdr:colOff>101600</xdr:colOff>
      <xdr:row>58</xdr:row>
      <xdr:rowOff>81298</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923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72425</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47111" y="10016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151115</xdr:rowOff>
    </xdr:from>
    <xdr:to>
      <xdr:col>85</xdr:col>
      <xdr:colOff>126364</xdr:colOff>
      <xdr:row>79</xdr:row>
      <xdr:rowOff>44450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152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97792</xdr:rowOff>
    </xdr:from>
    <xdr:ext cx="599010"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1927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377,004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151115</xdr:rowOff>
    </xdr:from>
    <xdr:to>
      <xdr:col>86</xdr:col>
      <xdr:colOff>25400</xdr:colOff>
      <xdr:row>70</xdr:row>
      <xdr:rowOff>151115</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15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44450</xdr:rowOff>
    </xdr:from>
    <xdr:to>
      <xdr:col>85</xdr:col>
      <xdr:colOff>127000</xdr:colOff>
      <xdr:row>79</xdr:row>
      <xdr:rowOff>44450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124666</xdr:rowOff>
    </xdr:from>
    <xdr:ext cx="534377"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326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101789</xdr:rowOff>
    </xdr:from>
    <xdr:to>
      <xdr:col>85</xdr:col>
      <xdr:colOff>177800</xdr:colOff>
      <xdr:row>79</xdr:row>
      <xdr:rowOff>31939</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474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44450</xdr:rowOff>
    </xdr:from>
    <xdr:to>
      <xdr:col>81</xdr:col>
      <xdr:colOff>50800</xdr:colOff>
      <xdr:row>79</xdr:row>
      <xdr:rowOff>44450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90100</xdr:rowOff>
    </xdr:from>
    <xdr:to>
      <xdr:col>81</xdr:col>
      <xdr:colOff>101600</xdr:colOff>
      <xdr:row>79</xdr:row>
      <xdr:rowOff>20250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46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36777</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14111" y="13238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44450</xdr:rowOff>
    </xdr:from>
    <xdr:to>
      <xdr:col>76</xdr:col>
      <xdr:colOff>114300</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88145</xdr:rowOff>
    </xdr:from>
    <xdr:to>
      <xdr:col>76</xdr:col>
      <xdr:colOff>165100</xdr:colOff>
      <xdr:row>79</xdr:row>
      <xdr:rowOff>18295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461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34822</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25111" y="13236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161226</xdr:rowOff>
    </xdr:from>
    <xdr:to>
      <xdr:col>71</xdr:col>
      <xdr:colOff>177800</xdr:colOff>
      <xdr:row>79</xdr:row>
      <xdr:rowOff>44450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814300" y="13534326"/>
          <a:ext cx="889000" cy="54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84093</xdr:rowOff>
    </xdr:from>
    <xdr:to>
      <xdr:col>72</xdr:col>
      <xdr:colOff>38100</xdr:colOff>
      <xdr:row>79</xdr:row>
      <xdr:rowOff>14243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45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30770</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36111" y="13232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44362</xdr:rowOff>
    </xdr:from>
    <xdr:to>
      <xdr:col>67</xdr:col>
      <xdr:colOff>101600</xdr:colOff>
      <xdr:row>78</xdr:row>
      <xdr:rowOff>145962</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417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162489</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47111" y="13192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80216</xdr:rowOff>
    </xdr:from>
    <xdr:ext cx="249299"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453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86377</xdr:rowOff>
    </xdr:from>
    <xdr:ext cx="24929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578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110426</xdr:rowOff>
    </xdr:from>
    <xdr:to>
      <xdr:col>67</xdr:col>
      <xdr:colOff>101600</xdr:colOff>
      <xdr:row>79</xdr:row>
      <xdr:rowOff>40576</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483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31703</xdr:rowOff>
    </xdr:from>
    <xdr:ext cx="534377"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547111" y="13576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a:extLst>
            <a:ext uri="{FF2B5EF4-FFF2-40B4-BE49-F238E27FC236}">
              <a16:creationId xmlns:a16="http://schemas.microsoft.com/office/drawing/2014/main" id="{00000000-0008-0000-07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8649</xdr:rowOff>
    </xdr:from>
    <xdr:to>
      <xdr:col>85</xdr:col>
      <xdr:colOff>126364</xdr:colOff>
      <xdr:row>99</xdr:row>
      <xdr:rowOff>44450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6317595" y="15439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84" name="公債費最小値テキスト">
          <a:extLst>
            <a:ext uri="{FF2B5EF4-FFF2-40B4-BE49-F238E27FC236}">
              <a16:creationId xmlns:a16="http://schemas.microsoft.com/office/drawing/2014/main" id="{00000000-0008-0000-0700-0000AC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126776</xdr:rowOff>
    </xdr:from>
    <xdr:ext cx="599010" cy="259045"/>
    <xdr:sp macro="" textlink="">
      <xdr:nvSpPr>
        <xdr:cNvPr id="686" name="公債費最大値テキスト">
          <a:extLst>
            <a:ext uri="{FF2B5EF4-FFF2-40B4-BE49-F238E27FC236}">
              <a16:creationId xmlns:a16="http://schemas.microsoft.com/office/drawing/2014/main" id="{00000000-0008-0000-0700-0000AE020000}"/>
            </a:ext>
          </a:extLst>
        </xdr:cNvPr>
        <xdr:cNvSpPr txBox="1"/>
      </xdr:nvSpPr>
      <xdr:spPr>
        <a:xfrm>
          <a:off x="16370300" y="15214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828,793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8649</xdr:rowOff>
    </xdr:from>
    <xdr:to>
      <xdr:col>86</xdr:col>
      <xdr:colOff>25400</xdr:colOff>
      <xdr:row>90</xdr:row>
      <xdr:rowOff>8649</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5439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86872</xdr:rowOff>
    </xdr:from>
    <xdr:to>
      <xdr:col>85</xdr:col>
      <xdr:colOff>127000</xdr:colOff>
      <xdr:row>98</xdr:row>
      <xdr:rowOff>88753</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5481300" y="16888972"/>
          <a:ext cx="838200" cy="1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25551</xdr:rowOff>
    </xdr:from>
    <xdr:ext cx="599010" cy="259045"/>
    <xdr:sp macro="" textlink="">
      <xdr:nvSpPr>
        <xdr:cNvPr id="689" name="公債費平均値テキスト">
          <a:extLst>
            <a:ext uri="{FF2B5EF4-FFF2-40B4-BE49-F238E27FC236}">
              <a16:creationId xmlns:a16="http://schemas.microsoft.com/office/drawing/2014/main" id="{00000000-0008-0000-0700-0000B1020000}"/>
            </a:ext>
          </a:extLst>
        </xdr:cNvPr>
        <xdr:cNvSpPr txBox="1"/>
      </xdr:nvSpPr>
      <xdr:spPr>
        <a:xfrm>
          <a:off x="16370300" y="164847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2674</xdr:rowOff>
    </xdr:from>
    <xdr:to>
      <xdr:col>85</xdr:col>
      <xdr:colOff>177800</xdr:colOff>
      <xdr:row>97</xdr:row>
      <xdr:rowOff>104274</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6268700" y="166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86872</xdr:rowOff>
    </xdr:from>
    <xdr:to>
      <xdr:col>81</xdr:col>
      <xdr:colOff>50800</xdr:colOff>
      <xdr:row>98</xdr:row>
      <xdr:rowOff>89799</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4592300" y="16888972"/>
          <a:ext cx="889000" cy="2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162902</xdr:rowOff>
    </xdr:from>
    <xdr:to>
      <xdr:col>81</xdr:col>
      <xdr:colOff>101600</xdr:colOff>
      <xdr:row>97</xdr:row>
      <xdr:rowOff>93052</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5430500" y="16622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109579</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5181795" y="16397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89799</xdr:rowOff>
    </xdr:from>
    <xdr:to>
      <xdr:col>76</xdr:col>
      <xdr:colOff>114300</xdr:colOff>
      <xdr:row>98</xdr:row>
      <xdr:rowOff>98578</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3703300" y="16891899"/>
          <a:ext cx="889000" cy="8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24205</xdr:rowOff>
    </xdr:from>
    <xdr:to>
      <xdr:col>76</xdr:col>
      <xdr:colOff>165100</xdr:colOff>
      <xdr:row>97</xdr:row>
      <xdr:rowOff>125805</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4541500" y="1665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142332</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292795" y="16430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98578</xdr:rowOff>
    </xdr:from>
    <xdr:to>
      <xdr:col>71</xdr:col>
      <xdr:colOff>177800</xdr:colOff>
      <xdr:row>98</xdr:row>
      <xdr:rowOff>116656</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2814300" y="16900678"/>
          <a:ext cx="889000" cy="18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51205</xdr:rowOff>
    </xdr:from>
    <xdr:to>
      <xdr:col>72</xdr:col>
      <xdr:colOff>38100</xdr:colOff>
      <xdr:row>97</xdr:row>
      <xdr:rowOff>152805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652500" y="166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169332</xdr:rowOff>
    </xdr:from>
    <xdr:ext cx="59901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403795" y="16457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102062</xdr:rowOff>
    </xdr:from>
    <xdr:to>
      <xdr:col>67</xdr:col>
      <xdr:colOff>101600</xdr:colOff>
      <xdr:row>98</xdr:row>
      <xdr:rowOff>32212</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2763500" y="16732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48739</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514795" y="16507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37953</xdr:rowOff>
    </xdr:from>
    <xdr:to>
      <xdr:col>85</xdr:col>
      <xdr:colOff>177800</xdr:colOff>
      <xdr:row>98</xdr:row>
      <xdr:rowOff>139553</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6268700" y="16840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16380</xdr:rowOff>
    </xdr:from>
    <xdr:ext cx="534377" cy="259045"/>
    <xdr:sp macro="" textlink="">
      <xdr:nvSpPr>
        <xdr:cNvPr id="708" name="公債費該当値テキスト">
          <a:extLst>
            <a:ext uri="{FF2B5EF4-FFF2-40B4-BE49-F238E27FC236}">
              <a16:creationId xmlns:a16="http://schemas.microsoft.com/office/drawing/2014/main" id="{00000000-0008-0000-0700-0000C4020000}"/>
            </a:ext>
          </a:extLst>
        </xdr:cNvPr>
        <xdr:cNvSpPr txBox="1"/>
      </xdr:nvSpPr>
      <xdr:spPr>
        <a:xfrm>
          <a:off x="16370300" y="16818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36072</xdr:rowOff>
    </xdr:from>
    <xdr:to>
      <xdr:col>81</xdr:col>
      <xdr:colOff>101600</xdr:colOff>
      <xdr:row>98</xdr:row>
      <xdr:rowOff>137672</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5430500" y="1683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128799</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214111" y="16930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38999</xdr:rowOff>
    </xdr:from>
    <xdr:to>
      <xdr:col>76</xdr:col>
      <xdr:colOff>165100</xdr:colOff>
      <xdr:row>98</xdr:row>
      <xdr:rowOff>140599</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4541500" y="1684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131726</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325111" y="16933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47778</xdr:rowOff>
    </xdr:from>
    <xdr:to>
      <xdr:col>72</xdr:col>
      <xdr:colOff>38100</xdr:colOff>
      <xdr:row>98</xdr:row>
      <xdr:rowOff>149378</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3652500" y="16849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140505</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436111" y="16942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65856</xdr:rowOff>
    </xdr:from>
    <xdr:to>
      <xdr:col>67</xdr:col>
      <xdr:colOff>101600</xdr:colOff>
      <xdr:row>98</xdr:row>
      <xdr:rowOff>167456</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2763500" y="16867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158583</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547111" y="16960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168927</xdr:rowOff>
    </xdr:from>
    <xdr:ext cx="59541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692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111777</xdr:rowOff>
    </xdr:from>
    <xdr:ext cx="59541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692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83687</xdr:rowOff>
    </xdr:from>
    <xdr:to>
      <xdr:col>116</xdr:col>
      <xdr:colOff>62864</xdr:colOff>
      <xdr:row>38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flipV="1">
          <a:off x="22159595" y="5227187"/>
          <a:ext cx="1269" cy="131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65545</xdr:rowOff>
    </xdr:from>
    <xdr:ext cx="249299" cy="259045"/>
    <xdr:sp macro="" textlink="">
      <xdr:nvSpPr>
        <xdr:cNvPr id="737" name="諸支出金最小値テキスト">
          <a:extLst>
            <a:ext uri="{FF2B5EF4-FFF2-40B4-BE49-F238E27FC236}">
              <a16:creationId xmlns:a16="http://schemas.microsoft.com/office/drawing/2014/main" id="{00000000-0008-0000-0700-0000E1020000}"/>
            </a:ext>
          </a:extLst>
        </xdr:cNvPr>
        <xdr:cNvSpPr txBox="1"/>
      </xdr:nvSpPr>
      <xdr:spPr>
        <a:xfrm>
          <a:off x="22212300" y="6580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30364</xdr:rowOff>
    </xdr:from>
    <xdr:ext cx="599010" cy="259045"/>
    <xdr:sp macro="" textlink="">
      <xdr:nvSpPr>
        <xdr:cNvPr id="739" name="諸支出金最大値テキスト">
          <a:extLst>
            <a:ext uri="{FF2B5EF4-FFF2-40B4-BE49-F238E27FC236}">
              <a16:creationId xmlns:a16="http://schemas.microsoft.com/office/drawing/2014/main" id="{00000000-0008-0000-0700-0000E3020000}"/>
            </a:ext>
          </a:extLst>
        </xdr:cNvPr>
        <xdr:cNvSpPr txBox="1"/>
      </xdr:nvSpPr>
      <xdr:spPr>
        <a:xfrm>
          <a:off x="22212300" y="5002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229,801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83687</xdr:rowOff>
    </xdr:from>
    <xdr:to>
      <xdr:col>116</xdr:col>
      <xdr:colOff>152400</xdr:colOff>
      <xdr:row>30</xdr:row>
      <xdr:rowOff>83687</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522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154445</xdr:rowOff>
    </xdr:from>
    <xdr:ext cx="469744" cy="259045"/>
    <xdr:sp macro="" textlink="">
      <xdr:nvSpPr>
        <xdr:cNvPr id="742" name="諸支出金平均値テキスト">
          <a:extLst>
            <a:ext uri="{FF2B5EF4-FFF2-40B4-BE49-F238E27FC236}">
              <a16:creationId xmlns:a16="http://schemas.microsoft.com/office/drawing/2014/main" id="{00000000-0008-0000-0700-0000E6020000}"/>
            </a:ext>
          </a:extLst>
        </xdr:cNvPr>
        <xdr:cNvSpPr txBox="1"/>
      </xdr:nvSpPr>
      <xdr:spPr>
        <a:xfrm>
          <a:off x="22212300" y="6326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131568</xdr:rowOff>
    </xdr:from>
    <xdr:to>
      <xdr:col>116</xdr:col>
      <xdr:colOff>114300</xdr:colOff>
      <xdr:row>38</xdr:row>
      <xdr:rowOff>61719</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2110700" y="64752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130917</xdr:rowOff>
    </xdr:from>
    <xdr:to>
      <xdr:col>112</xdr:col>
      <xdr:colOff>38100</xdr:colOff>
      <xdr:row>38</xdr:row>
      <xdr:rowOff>61067</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1272500" y="647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77594</xdr:rowOff>
    </xdr:from>
    <xdr:ext cx="469744"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1088428" y="6249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135632</xdr:rowOff>
    </xdr:from>
    <xdr:to>
      <xdr:col>107</xdr:col>
      <xdr:colOff>101600</xdr:colOff>
      <xdr:row>38</xdr:row>
      <xdr:rowOff>65782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0383500" y="647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82309</xdr:rowOff>
    </xdr:from>
    <xdr:ext cx="469744"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199428" y="6254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136775</xdr:rowOff>
    </xdr:from>
    <xdr:to>
      <xdr:col>102</xdr:col>
      <xdr:colOff>165100</xdr:colOff>
      <xdr:row>38</xdr:row>
      <xdr:rowOff>66925</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9494500" y="6480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83452</xdr:rowOff>
    </xdr:from>
    <xdr:ext cx="469744"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9310428" y="6255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144507</xdr:rowOff>
    </xdr:from>
    <xdr:to>
      <xdr:col>98</xdr:col>
      <xdr:colOff>38100</xdr:colOff>
      <xdr:row>38</xdr:row>
      <xdr:rowOff>74657</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605500" y="6488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91184</xdr:rowOff>
    </xdr:from>
    <xdr:ext cx="378565"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67017" y="62633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109995</xdr:rowOff>
    </xdr:from>
    <xdr:ext cx="249299" cy="259045"/>
    <xdr:sp macro="" textlink="">
      <xdr:nvSpPr>
        <xdr:cNvPr id="761" name="諸支出金該当値テキスト">
          <a:extLst>
            <a:ext uri="{FF2B5EF4-FFF2-40B4-BE49-F238E27FC236}">
              <a16:creationId xmlns:a16="http://schemas.microsoft.com/office/drawing/2014/main" id="{00000000-0008-0000-0700-0000F9020000}"/>
            </a:ext>
          </a:extLst>
        </xdr:cNvPr>
        <xdr:cNvSpPr txBox="1"/>
      </xdr:nvSpPr>
      <xdr:spPr>
        <a:xfrm>
          <a:off x="22212300" y="6453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a:extLst>
            <a:ext uri="{FF2B5EF4-FFF2-40B4-BE49-F238E27FC236}">
              <a16:creationId xmlns:a16="http://schemas.microsoft.com/office/drawing/2014/main" id="{00000000-0008-0000-0700-00001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a:extLst>
            <a:ext uri="{FF2B5EF4-FFF2-40B4-BE49-F238E27FC236}">
              <a16:creationId xmlns:a16="http://schemas.microsoft.com/office/drawing/2014/main" id="{00000000-0008-0000-0700-00001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a:extLst>
            <a:ext uri="{FF2B5EF4-FFF2-40B4-BE49-F238E27FC236}">
              <a16:creationId xmlns:a16="http://schemas.microsoft.com/office/drawing/2014/main" id="{00000000-0008-0000-0700-00001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a:extLst>
            <a:ext uri="{FF2B5EF4-FFF2-40B4-BE49-F238E27FC236}">
              <a16:creationId xmlns:a16="http://schemas.microsoft.com/office/drawing/2014/main" id="{00000000-0008-0000-0700-00002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歳出決算総額は、住民一人当たり</a:t>
          </a:r>
          <a:r>
            <a:rPr kumimoji="1" lang="en-US" altLang="ja-JP" sz="1100">
              <a:solidFill>
                <a:sysClr val="windowText" lastClr="000000"/>
              </a:solidFill>
              <a:effectLst/>
              <a:latin typeface="+mn-lt"/>
              <a:ea typeface="+mn-ea"/>
              <a:cs typeface="+mn-cs"/>
            </a:rPr>
            <a:t>1,009,940 </a:t>
          </a:r>
          <a:r>
            <a:rPr kumimoji="1" lang="ja-JP" altLang="ja-JP" sz="1100">
              <a:solidFill>
                <a:sysClr val="windowText" lastClr="000000"/>
              </a:solidFill>
              <a:effectLst/>
              <a:latin typeface="+mn-lt"/>
              <a:ea typeface="+mn-ea"/>
              <a:cs typeface="+mn-cs"/>
            </a:rPr>
            <a:t>円で前年度比</a:t>
          </a:r>
          <a:r>
            <a:rPr kumimoji="1" lang="en-US" altLang="ja-JP" sz="1100">
              <a:solidFill>
                <a:sysClr val="windowText" lastClr="000000"/>
              </a:solidFill>
              <a:effectLst/>
              <a:latin typeface="+mn-lt"/>
              <a:ea typeface="+mn-ea"/>
              <a:cs typeface="+mn-cs"/>
            </a:rPr>
            <a:t>109,584</a:t>
          </a:r>
          <a:r>
            <a:rPr kumimoji="1" lang="ja-JP" altLang="ja-JP" sz="1100">
              <a:solidFill>
                <a:sysClr val="windowText" lastClr="000000"/>
              </a:solidFill>
              <a:effectLst/>
              <a:latin typeface="+mn-lt"/>
              <a:ea typeface="+mn-ea"/>
              <a:cs typeface="+mn-cs"/>
            </a:rPr>
            <a:t>円の</a:t>
          </a:r>
          <a:r>
            <a:rPr kumimoji="1" lang="ja-JP" altLang="en-US" sz="1100">
              <a:solidFill>
                <a:sysClr val="windowText" lastClr="000000"/>
              </a:solidFill>
              <a:effectLst/>
              <a:latin typeface="+mn-lt"/>
              <a:ea typeface="+mn-ea"/>
              <a:cs typeface="+mn-cs"/>
            </a:rPr>
            <a:t>増加</a:t>
          </a:r>
          <a:r>
            <a:rPr kumimoji="1" lang="ja-JP" altLang="ja-JP" sz="1100">
              <a:solidFill>
                <a:sysClr val="windowText" lastClr="000000"/>
              </a:solidFill>
              <a:effectLst/>
              <a:latin typeface="+mn-lt"/>
              <a:ea typeface="+mn-ea"/>
              <a:cs typeface="+mn-cs"/>
            </a:rPr>
            <a:t>、特に増加となったのは</a:t>
          </a:r>
          <a:r>
            <a:rPr kumimoji="1" lang="ja-JP" altLang="en-US" sz="1100">
              <a:solidFill>
                <a:sysClr val="windowText" lastClr="000000"/>
              </a:solidFill>
              <a:effectLst/>
              <a:latin typeface="+mn-lt"/>
              <a:ea typeface="+mn-ea"/>
              <a:cs typeface="+mn-cs"/>
            </a:rPr>
            <a:t>民生費</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教育費</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土木</a:t>
          </a:r>
          <a:r>
            <a:rPr kumimoji="1" lang="ja-JP" altLang="ja-JP" sz="1100">
              <a:solidFill>
                <a:sysClr val="windowText" lastClr="000000"/>
              </a:solidFill>
              <a:effectLst/>
              <a:latin typeface="+mn-lt"/>
              <a:ea typeface="+mn-ea"/>
              <a:cs typeface="+mn-cs"/>
            </a:rPr>
            <a:t>費で、</a:t>
          </a:r>
          <a:r>
            <a:rPr kumimoji="1" lang="ja-JP" altLang="en-US" sz="1100">
              <a:solidFill>
                <a:sysClr val="windowText" lastClr="000000"/>
              </a:solidFill>
              <a:effectLst/>
              <a:latin typeface="+mn-lt"/>
              <a:ea typeface="+mn-ea"/>
              <a:cs typeface="+mn-cs"/>
            </a:rPr>
            <a:t>衛生費、農林業水産費は減少した。</a:t>
          </a:r>
          <a:r>
            <a:rPr kumimoji="1" lang="ja-JP" altLang="ja-JP" sz="1100">
              <a:solidFill>
                <a:sysClr val="windowText" lastClr="000000"/>
              </a:solidFill>
              <a:effectLst/>
              <a:latin typeface="+mn-lt"/>
              <a:ea typeface="+mn-ea"/>
              <a:cs typeface="+mn-cs"/>
            </a:rPr>
            <a:t>類似団体平均との比較は、農林水産業費以外で低い金額となっている。</a:t>
          </a:r>
          <a:endParaRPr lang="ja-JP" altLang="ja-JP" sz="1400">
            <a:solidFill>
              <a:sysClr val="windowText" lastClr="000000"/>
            </a:solidFill>
            <a:effectLst/>
          </a:endParaRP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民生費</a:t>
          </a:r>
          <a:r>
            <a:rPr lang="ja-JP" altLang="ja-JP" sz="1100">
              <a:solidFill>
                <a:sysClr val="windowText" lastClr="000000"/>
              </a:solidFill>
              <a:effectLst/>
              <a:latin typeface="+mn-lt"/>
              <a:ea typeface="+mn-ea"/>
              <a:cs typeface="+mn-cs"/>
            </a:rPr>
            <a:t>は、住民一人当たり</a:t>
          </a:r>
          <a:r>
            <a:rPr lang="en-US" altLang="ja-JP" sz="1100">
              <a:solidFill>
                <a:sysClr val="windowText" lastClr="000000"/>
              </a:solidFill>
              <a:effectLst/>
              <a:latin typeface="+mn-lt"/>
              <a:ea typeface="+mn-ea"/>
              <a:cs typeface="+mn-cs"/>
            </a:rPr>
            <a:t>228,120</a:t>
          </a:r>
          <a:r>
            <a:rPr lang="ja-JP" altLang="ja-JP" sz="1100">
              <a:solidFill>
                <a:sysClr val="windowText" lastClr="000000"/>
              </a:solidFill>
              <a:effectLst/>
              <a:latin typeface="+mn-lt"/>
              <a:ea typeface="+mn-ea"/>
              <a:cs typeface="+mn-cs"/>
            </a:rPr>
            <a:t>円で前年度比</a:t>
          </a:r>
          <a:r>
            <a:rPr lang="en-US" altLang="ja-JP" sz="1100">
              <a:solidFill>
                <a:sysClr val="windowText" lastClr="000000"/>
              </a:solidFill>
              <a:effectLst/>
              <a:latin typeface="+mn-lt"/>
              <a:ea typeface="+mn-ea"/>
              <a:cs typeface="+mn-cs"/>
            </a:rPr>
            <a:t>39,674</a:t>
          </a:r>
          <a:r>
            <a:rPr lang="ja-JP" altLang="ja-JP" sz="1100">
              <a:solidFill>
                <a:sysClr val="windowText" lastClr="000000"/>
              </a:solidFill>
              <a:effectLst/>
              <a:latin typeface="+mn-lt"/>
              <a:ea typeface="+mn-ea"/>
              <a:cs typeface="+mn-cs"/>
            </a:rPr>
            <a:t>円の</a:t>
          </a:r>
          <a:r>
            <a:rPr lang="ja-JP" altLang="en-US" sz="1100">
              <a:solidFill>
                <a:sysClr val="windowText" lastClr="000000"/>
              </a:solidFill>
              <a:effectLst/>
              <a:latin typeface="+mn-lt"/>
              <a:ea typeface="+mn-ea"/>
              <a:cs typeface="+mn-cs"/>
            </a:rPr>
            <a:t>増額</a:t>
          </a:r>
          <a:r>
            <a:rPr lang="ja-JP" altLang="ja-JP" sz="1100">
              <a:solidFill>
                <a:sysClr val="windowText" lastClr="000000"/>
              </a:solidFill>
              <a:effectLst/>
              <a:latin typeface="+mn-lt"/>
              <a:ea typeface="+mn-ea"/>
              <a:cs typeface="+mn-cs"/>
            </a:rPr>
            <a:t>となり、類似団体平均との比較では</a:t>
          </a:r>
          <a:r>
            <a:rPr lang="en-US" altLang="ja-JP" sz="1100">
              <a:solidFill>
                <a:sysClr val="windowText" lastClr="000000"/>
              </a:solidFill>
              <a:effectLst/>
              <a:latin typeface="+mn-lt"/>
              <a:ea typeface="+mn-ea"/>
              <a:cs typeface="+mn-cs"/>
            </a:rPr>
            <a:t>51,141</a:t>
          </a:r>
          <a:r>
            <a:rPr lang="ja-JP" altLang="ja-JP" sz="1100">
              <a:solidFill>
                <a:sysClr val="windowText" lastClr="000000"/>
              </a:solidFill>
              <a:effectLst/>
              <a:latin typeface="+mn-lt"/>
              <a:ea typeface="+mn-ea"/>
              <a:cs typeface="+mn-cs"/>
            </a:rPr>
            <a:t>円下回っている。これは</a:t>
          </a:r>
          <a:r>
            <a:rPr lang="ja-JP" altLang="en-US" sz="1100">
              <a:solidFill>
                <a:sysClr val="windowText" lastClr="000000"/>
              </a:solidFill>
              <a:effectLst/>
              <a:latin typeface="+mn-lt"/>
              <a:ea typeface="+mn-ea"/>
              <a:cs typeface="+mn-cs"/>
            </a:rPr>
            <a:t>人件費や低所得者支援及び定額税補足給付の増額</a:t>
          </a:r>
          <a:r>
            <a:rPr lang="ja-JP" altLang="ja-JP" sz="1100">
              <a:solidFill>
                <a:sysClr val="windowText" lastClr="000000"/>
              </a:solidFill>
              <a:effectLst/>
              <a:latin typeface="+mn-lt"/>
              <a:ea typeface="+mn-ea"/>
              <a:cs typeface="+mn-cs"/>
            </a:rPr>
            <a:t>が主な要因である。</a:t>
          </a:r>
          <a:endParaRPr lang="ja-JP" altLang="ja-JP" sz="1400">
            <a:solidFill>
              <a:sysClr val="windowText" lastClr="000000"/>
            </a:solidFill>
            <a:effectLst/>
          </a:endParaRP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教育</a:t>
          </a:r>
          <a:r>
            <a:rPr lang="ja-JP" altLang="ja-JP" sz="1100">
              <a:solidFill>
                <a:sysClr val="windowText" lastClr="000000"/>
              </a:solidFill>
              <a:effectLst/>
              <a:latin typeface="+mn-lt"/>
              <a:ea typeface="+mn-ea"/>
              <a:cs typeface="+mn-cs"/>
            </a:rPr>
            <a:t>費は、住民一人当たり</a:t>
          </a:r>
          <a:r>
            <a:rPr lang="en-US" altLang="ja-JP" sz="1100">
              <a:solidFill>
                <a:sysClr val="windowText" lastClr="000000"/>
              </a:solidFill>
              <a:effectLst/>
              <a:latin typeface="+mn-lt"/>
              <a:ea typeface="+mn-ea"/>
              <a:cs typeface="+mn-cs"/>
            </a:rPr>
            <a:t>171,076</a:t>
          </a:r>
          <a:r>
            <a:rPr lang="ja-JP" altLang="ja-JP" sz="1100">
              <a:solidFill>
                <a:sysClr val="windowText" lastClr="000000"/>
              </a:solidFill>
              <a:effectLst/>
              <a:latin typeface="+mn-lt"/>
              <a:ea typeface="+mn-ea"/>
              <a:cs typeface="+mn-cs"/>
            </a:rPr>
            <a:t>円で前年度比</a:t>
          </a:r>
          <a:r>
            <a:rPr lang="en-US" altLang="ja-JP" sz="1100">
              <a:solidFill>
                <a:sysClr val="windowText" lastClr="000000"/>
              </a:solidFill>
              <a:effectLst/>
              <a:latin typeface="+mn-lt"/>
              <a:ea typeface="+mn-ea"/>
              <a:cs typeface="+mn-cs"/>
            </a:rPr>
            <a:t>33,999</a:t>
          </a:r>
          <a:r>
            <a:rPr lang="ja-JP" altLang="ja-JP" sz="1100">
              <a:solidFill>
                <a:sysClr val="windowText" lastClr="000000"/>
              </a:solidFill>
              <a:effectLst/>
              <a:latin typeface="+mn-lt"/>
              <a:ea typeface="+mn-ea"/>
              <a:cs typeface="+mn-cs"/>
            </a:rPr>
            <a:t>円の増額となり、類似団体平均との比較では</a:t>
          </a:r>
          <a:r>
            <a:rPr lang="en-US" altLang="ja-JP" sz="1100">
              <a:solidFill>
                <a:sysClr val="windowText" lastClr="000000"/>
              </a:solidFill>
              <a:effectLst/>
              <a:latin typeface="+mn-lt"/>
              <a:ea typeface="+mn-ea"/>
              <a:cs typeface="+mn-cs"/>
            </a:rPr>
            <a:t>3,013</a:t>
          </a:r>
          <a:r>
            <a:rPr lang="ja-JP" altLang="ja-JP" sz="1100">
              <a:solidFill>
                <a:sysClr val="windowText" lastClr="000000"/>
              </a:solidFill>
              <a:effectLst/>
              <a:latin typeface="+mn-lt"/>
              <a:ea typeface="+mn-ea"/>
              <a:cs typeface="+mn-cs"/>
            </a:rPr>
            <a:t>円下回っている。これは</a:t>
          </a:r>
          <a:r>
            <a:rPr lang="ja-JP" altLang="en-US" sz="1100">
              <a:solidFill>
                <a:sysClr val="windowText" lastClr="000000"/>
              </a:solidFill>
              <a:effectLst/>
              <a:latin typeface="+mn-lt"/>
              <a:ea typeface="+mn-ea"/>
              <a:cs typeface="+mn-cs"/>
            </a:rPr>
            <a:t>埋蔵文化財発掘調査</a:t>
          </a:r>
          <a:r>
            <a:rPr lang="ja-JP" altLang="ja-JP" sz="1100">
              <a:solidFill>
                <a:sysClr val="windowText" lastClr="000000"/>
              </a:solidFill>
              <a:effectLst/>
              <a:latin typeface="+mn-lt"/>
              <a:ea typeface="+mn-ea"/>
              <a:cs typeface="+mn-cs"/>
            </a:rPr>
            <a:t>事業によることが主な要因である。</a:t>
          </a:r>
          <a:endParaRPr lang="ja-JP" altLang="ja-JP" sz="1400">
            <a:solidFill>
              <a:sysClr val="windowText" lastClr="000000"/>
            </a:solidFill>
            <a:effectLst/>
          </a:endParaRPr>
        </a:p>
        <a:p>
          <a:pPr eaLnBrk="1" fontAlgn="auto" latinLnBrk="0" hangingPunct="1"/>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土木</a:t>
          </a:r>
          <a:r>
            <a:rPr lang="ja-JP" altLang="ja-JP" sz="1100">
              <a:solidFill>
                <a:sysClr val="windowText" lastClr="000000"/>
              </a:solidFill>
              <a:effectLst/>
              <a:latin typeface="+mn-lt"/>
              <a:ea typeface="+mn-ea"/>
              <a:cs typeface="+mn-cs"/>
            </a:rPr>
            <a:t>費は、住民一人当たり</a:t>
          </a:r>
          <a:r>
            <a:rPr lang="en-US" altLang="ja-JP" sz="1100">
              <a:solidFill>
                <a:sysClr val="windowText" lastClr="000000"/>
              </a:solidFill>
              <a:effectLst/>
              <a:latin typeface="+mn-lt"/>
              <a:ea typeface="+mn-ea"/>
              <a:cs typeface="+mn-cs"/>
            </a:rPr>
            <a:t>70,348</a:t>
          </a:r>
          <a:r>
            <a:rPr lang="ja-JP" altLang="ja-JP" sz="1100">
              <a:solidFill>
                <a:sysClr val="windowText" lastClr="000000"/>
              </a:solidFill>
              <a:effectLst/>
              <a:latin typeface="+mn-lt"/>
              <a:ea typeface="+mn-ea"/>
              <a:cs typeface="+mn-cs"/>
            </a:rPr>
            <a:t>円で前年度比</a:t>
          </a:r>
          <a:r>
            <a:rPr lang="en-US" altLang="ja-JP" sz="1100">
              <a:solidFill>
                <a:sysClr val="windowText" lastClr="000000"/>
              </a:solidFill>
              <a:effectLst/>
              <a:latin typeface="+mn-lt"/>
              <a:ea typeface="+mn-ea"/>
              <a:cs typeface="+mn-cs"/>
            </a:rPr>
            <a:t>30,034</a:t>
          </a:r>
          <a:r>
            <a:rPr lang="ja-JP" altLang="ja-JP" sz="1100">
              <a:solidFill>
                <a:sysClr val="windowText" lastClr="000000"/>
              </a:solidFill>
              <a:effectLst/>
              <a:latin typeface="+mn-lt"/>
              <a:ea typeface="+mn-ea"/>
              <a:cs typeface="+mn-cs"/>
            </a:rPr>
            <a:t>円の増額となり、類似団体平均との比較では</a:t>
          </a:r>
          <a:r>
            <a:rPr lang="en-US" altLang="ja-JP" sz="1100">
              <a:solidFill>
                <a:sysClr val="windowText" lastClr="000000"/>
              </a:solidFill>
              <a:effectLst/>
              <a:latin typeface="+mn-lt"/>
              <a:ea typeface="+mn-ea"/>
              <a:cs typeface="+mn-cs"/>
            </a:rPr>
            <a:t>128,649</a:t>
          </a:r>
          <a:r>
            <a:rPr lang="ja-JP" altLang="ja-JP" sz="1100">
              <a:solidFill>
                <a:sysClr val="windowText" lastClr="000000"/>
              </a:solidFill>
              <a:effectLst/>
              <a:latin typeface="+mn-lt"/>
              <a:ea typeface="+mn-ea"/>
              <a:cs typeface="+mn-cs"/>
            </a:rPr>
            <a:t>円下回っている。これは</a:t>
          </a:r>
          <a:r>
            <a:rPr lang="ja-JP" altLang="en-US" sz="1100">
              <a:solidFill>
                <a:sysClr val="windowText" lastClr="000000"/>
              </a:solidFill>
              <a:effectLst/>
              <a:latin typeface="+mn-lt"/>
              <a:ea typeface="+mn-ea"/>
              <a:cs typeface="+mn-cs"/>
            </a:rPr>
            <a:t>橋りょう長寿命化事業の減額</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水をきれいにする事業会計への繰出金から補助金等に変更になったことによる増額</a:t>
          </a:r>
          <a:r>
            <a:rPr lang="ja-JP" altLang="ja-JP" sz="1100">
              <a:solidFill>
                <a:sysClr val="windowText" lastClr="000000"/>
              </a:solidFill>
              <a:effectLst/>
              <a:latin typeface="+mn-lt"/>
              <a:ea typeface="+mn-ea"/>
              <a:cs typeface="+mn-cs"/>
            </a:rPr>
            <a:t>が主な要因である。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衛生費</a:t>
          </a:r>
          <a:r>
            <a:rPr kumimoji="1" lang="ja-JP" altLang="ja-JP" sz="1100">
              <a:solidFill>
                <a:sysClr val="windowText" lastClr="000000"/>
              </a:solidFill>
              <a:effectLst/>
              <a:latin typeface="+mn-lt"/>
              <a:ea typeface="+mn-ea"/>
              <a:cs typeface="+mn-cs"/>
            </a:rPr>
            <a:t>は、住民一人当たり</a:t>
          </a:r>
          <a:r>
            <a:rPr kumimoji="1" lang="en-US" altLang="ja-JP" sz="1100">
              <a:solidFill>
                <a:sysClr val="windowText" lastClr="000000"/>
              </a:solidFill>
              <a:effectLst/>
              <a:latin typeface="+mn-lt"/>
              <a:ea typeface="+mn-ea"/>
              <a:cs typeface="+mn-cs"/>
            </a:rPr>
            <a:t>51,733</a:t>
          </a:r>
          <a:r>
            <a:rPr kumimoji="1" lang="ja-JP" altLang="ja-JP" sz="1100">
              <a:solidFill>
                <a:sysClr val="windowText" lastClr="000000"/>
              </a:solidFill>
              <a:effectLst/>
              <a:latin typeface="+mn-lt"/>
              <a:ea typeface="+mn-ea"/>
              <a:cs typeface="+mn-cs"/>
            </a:rPr>
            <a:t>円で前年度比</a:t>
          </a:r>
          <a:r>
            <a:rPr kumimoji="1" lang="en-US" altLang="ja-JP" sz="1100">
              <a:solidFill>
                <a:sysClr val="windowText" lastClr="000000"/>
              </a:solidFill>
              <a:effectLst/>
              <a:latin typeface="+mn-lt"/>
              <a:ea typeface="+mn-ea"/>
              <a:cs typeface="+mn-cs"/>
            </a:rPr>
            <a:t>17,136</a:t>
          </a:r>
          <a:r>
            <a:rPr kumimoji="1" lang="ja-JP" altLang="ja-JP" sz="1100">
              <a:solidFill>
                <a:sysClr val="windowText" lastClr="000000"/>
              </a:solidFill>
              <a:effectLst/>
              <a:latin typeface="+mn-lt"/>
              <a:ea typeface="+mn-ea"/>
              <a:cs typeface="+mn-cs"/>
            </a:rPr>
            <a:t>円の</a:t>
          </a:r>
          <a:r>
            <a:rPr kumimoji="1" lang="ja-JP" altLang="en-US" sz="1100">
              <a:solidFill>
                <a:sysClr val="windowText" lastClr="000000"/>
              </a:solidFill>
              <a:effectLst/>
              <a:latin typeface="+mn-lt"/>
              <a:ea typeface="+mn-ea"/>
              <a:cs typeface="+mn-cs"/>
            </a:rPr>
            <a:t>減額</a:t>
          </a:r>
          <a:r>
            <a:rPr kumimoji="1" lang="ja-JP" altLang="ja-JP" sz="1100">
              <a:solidFill>
                <a:sysClr val="windowText" lastClr="000000"/>
              </a:solidFill>
              <a:effectLst/>
              <a:latin typeface="+mn-lt"/>
              <a:ea typeface="+mn-ea"/>
              <a:cs typeface="+mn-cs"/>
            </a:rPr>
            <a:t>となり、類似団体平均との比較では</a:t>
          </a:r>
          <a:r>
            <a:rPr kumimoji="1" lang="en-US" altLang="ja-JP" sz="1100">
              <a:solidFill>
                <a:sysClr val="windowText" lastClr="000000"/>
              </a:solidFill>
              <a:effectLst/>
              <a:latin typeface="+mn-lt"/>
              <a:ea typeface="+mn-ea"/>
              <a:cs typeface="+mn-cs"/>
            </a:rPr>
            <a:t>100,347</a:t>
          </a:r>
          <a:r>
            <a:rPr kumimoji="1" lang="ja-JP" altLang="ja-JP" sz="1100">
              <a:solidFill>
                <a:sysClr val="windowText" lastClr="000000"/>
              </a:solidFill>
              <a:effectLst/>
              <a:latin typeface="+mn-lt"/>
              <a:ea typeface="+mn-ea"/>
              <a:cs typeface="+mn-cs"/>
            </a:rPr>
            <a:t>円</a:t>
          </a:r>
          <a:r>
            <a:rPr kumimoji="1" lang="ja-JP" altLang="en-US" sz="1100">
              <a:solidFill>
                <a:sysClr val="windowText" lastClr="000000"/>
              </a:solidFill>
              <a:effectLst/>
              <a:latin typeface="+mn-lt"/>
              <a:ea typeface="+mn-ea"/>
              <a:cs typeface="+mn-cs"/>
            </a:rPr>
            <a:t>下</a:t>
          </a:r>
          <a:r>
            <a:rPr kumimoji="1" lang="ja-JP" altLang="ja-JP" sz="1100">
              <a:solidFill>
                <a:sysClr val="windowText" lastClr="000000"/>
              </a:solidFill>
              <a:effectLst/>
              <a:latin typeface="+mn-lt"/>
              <a:ea typeface="+mn-ea"/>
              <a:cs typeface="+mn-cs"/>
            </a:rPr>
            <a:t>回っている。これは</a:t>
          </a:r>
          <a:r>
            <a:rPr kumimoji="1" lang="ja-JP" altLang="en-US" sz="1100">
              <a:solidFill>
                <a:sysClr val="windowText" lastClr="000000"/>
              </a:solidFill>
              <a:effectLst/>
              <a:latin typeface="+mn-lt"/>
              <a:ea typeface="+mn-ea"/>
              <a:cs typeface="+mn-cs"/>
            </a:rPr>
            <a:t>脱炭素まちづくり事業や新型コロナウィルス関連事業等の減額</a:t>
          </a:r>
          <a:r>
            <a:rPr kumimoji="1" lang="ja-JP" altLang="ja-JP" sz="1100">
              <a:solidFill>
                <a:sysClr val="windowText" lastClr="000000"/>
              </a:solidFill>
              <a:effectLst/>
              <a:latin typeface="+mn-lt"/>
              <a:ea typeface="+mn-ea"/>
              <a:cs typeface="+mn-cs"/>
            </a:rPr>
            <a:t>によることが主な要因である。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農林水産業費</a:t>
          </a:r>
          <a:r>
            <a:rPr kumimoji="1" lang="ja-JP" altLang="ja-JP" sz="1100">
              <a:solidFill>
                <a:sysClr val="windowText" lastClr="000000"/>
              </a:solidFill>
              <a:effectLst/>
              <a:latin typeface="+mn-lt"/>
              <a:ea typeface="+mn-ea"/>
              <a:cs typeface="+mn-cs"/>
            </a:rPr>
            <a:t>は、住民一人当たり</a:t>
          </a:r>
          <a:r>
            <a:rPr kumimoji="1" lang="en-US" altLang="ja-JP" sz="1100">
              <a:solidFill>
                <a:sysClr val="windowText" lastClr="000000"/>
              </a:solidFill>
              <a:effectLst/>
              <a:latin typeface="+mn-lt"/>
              <a:ea typeface="+mn-ea"/>
              <a:cs typeface="+mn-cs"/>
            </a:rPr>
            <a:t>122,904</a:t>
          </a:r>
          <a:r>
            <a:rPr kumimoji="1" lang="ja-JP" altLang="ja-JP" sz="1100">
              <a:solidFill>
                <a:sysClr val="windowText" lastClr="000000"/>
              </a:solidFill>
              <a:effectLst/>
              <a:latin typeface="+mn-lt"/>
              <a:ea typeface="+mn-ea"/>
              <a:cs typeface="+mn-cs"/>
            </a:rPr>
            <a:t>円で前年度比</a:t>
          </a:r>
          <a:r>
            <a:rPr kumimoji="1" lang="en-US" altLang="ja-JP" sz="1100">
              <a:solidFill>
                <a:sysClr val="windowText" lastClr="000000"/>
              </a:solidFill>
              <a:effectLst/>
              <a:latin typeface="+mn-lt"/>
              <a:ea typeface="+mn-ea"/>
              <a:cs typeface="+mn-cs"/>
            </a:rPr>
            <a:t>2,500</a:t>
          </a:r>
          <a:r>
            <a:rPr kumimoji="1" lang="ja-JP" altLang="ja-JP" sz="1100">
              <a:solidFill>
                <a:sysClr val="windowText" lastClr="000000"/>
              </a:solidFill>
              <a:effectLst/>
              <a:latin typeface="+mn-lt"/>
              <a:ea typeface="+mn-ea"/>
              <a:cs typeface="+mn-cs"/>
            </a:rPr>
            <a:t>円の減額となり、類似団体平均との比較でも</a:t>
          </a:r>
          <a:r>
            <a:rPr kumimoji="1" lang="en-US" altLang="ja-JP" sz="1100">
              <a:solidFill>
                <a:sysClr val="windowText" lastClr="000000"/>
              </a:solidFill>
              <a:effectLst/>
              <a:latin typeface="+mn-lt"/>
              <a:ea typeface="+mn-ea"/>
              <a:cs typeface="+mn-cs"/>
            </a:rPr>
            <a:t>4,624</a:t>
          </a:r>
          <a:r>
            <a:rPr kumimoji="1" lang="ja-JP" altLang="ja-JP" sz="1100">
              <a:solidFill>
                <a:sysClr val="windowText" lastClr="000000"/>
              </a:solidFill>
              <a:effectLst/>
              <a:latin typeface="+mn-lt"/>
              <a:ea typeface="+mn-ea"/>
              <a:cs typeface="+mn-cs"/>
            </a:rPr>
            <a:t>円</a:t>
          </a:r>
          <a:r>
            <a:rPr kumimoji="1" lang="ja-JP" altLang="en-US" sz="1100">
              <a:solidFill>
                <a:sysClr val="windowText" lastClr="000000"/>
              </a:solidFill>
              <a:effectLst/>
              <a:latin typeface="+mn-lt"/>
              <a:ea typeface="+mn-ea"/>
              <a:cs typeface="+mn-cs"/>
            </a:rPr>
            <a:t>上</a:t>
          </a:r>
          <a:r>
            <a:rPr kumimoji="1" lang="ja-JP" altLang="ja-JP" sz="1100">
              <a:solidFill>
                <a:sysClr val="windowText" lastClr="000000"/>
              </a:solidFill>
              <a:effectLst/>
              <a:latin typeface="+mn-lt"/>
              <a:ea typeface="+mn-ea"/>
              <a:cs typeface="+mn-cs"/>
            </a:rPr>
            <a:t>回っている。これは</a:t>
          </a:r>
          <a:r>
            <a:rPr kumimoji="1" lang="ja-JP" altLang="en-US" sz="1100">
              <a:solidFill>
                <a:sysClr val="windowText" lastClr="000000"/>
              </a:solidFill>
              <a:effectLst/>
              <a:latin typeface="+mn-lt"/>
              <a:ea typeface="+mn-ea"/>
              <a:cs typeface="+mn-cs"/>
            </a:rPr>
            <a:t>農地中間管理機構関連農地整備事業や人件費の</a:t>
          </a:r>
          <a:r>
            <a:rPr kumimoji="1" lang="ja-JP" altLang="ja-JP" sz="1100">
              <a:solidFill>
                <a:sysClr val="windowText" lastClr="000000"/>
              </a:solidFill>
              <a:effectLst/>
              <a:latin typeface="+mn-lt"/>
              <a:ea typeface="+mn-ea"/>
              <a:cs typeface="+mn-cs"/>
            </a:rPr>
            <a:t>減額が主な要因である。</a:t>
          </a:r>
          <a:endParaRPr lang="ja-JP" altLang="ja-JP" sz="1400">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群馬県高山村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令和</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年度は</a:t>
          </a:r>
          <a:r>
            <a:rPr kumimoji="1" lang="ja-JP" altLang="en-US" sz="1100">
              <a:solidFill>
                <a:sysClr val="windowText" lastClr="000000"/>
              </a:solidFill>
              <a:effectLst/>
              <a:latin typeface="+mn-lt"/>
              <a:ea typeface="+mn-ea"/>
              <a:cs typeface="+mn-cs"/>
            </a:rPr>
            <a:t>埋蔵文化財発掘調査などにより</a:t>
          </a:r>
          <a:r>
            <a:rPr kumimoji="1" lang="ja-JP" altLang="ja-JP" sz="1100">
              <a:solidFill>
                <a:sysClr val="windowText" lastClr="000000"/>
              </a:solidFill>
              <a:effectLst/>
              <a:latin typeface="+mn-lt"/>
              <a:ea typeface="+mn-ea"/>
              <a:cs typeface="+mn-cs"/>
            </a:rPr>
            <a:t>投資的経費</a:t>
          </a:r>
          <a:r>
            <a:rPr kumimoji="1" lang="ja-JP" altLang="en-US" sz="1100">
              <a:solidFill>
                <a:sysClr val="windowText" lastClr="000000"/>
              </a:solidFill>
              <a:effectLst/>
              <a:latin typeface="+mn-lt"/>
              <a:ea typeface="+mn-ea"/>
              <a:cs typeface="+mn-cs"/>
            </a:rPr>
            <a:t>が増加し、</a:t>
          </a:r>
          <a:r>
            <a:rPr kumimoji="1" lang="ja-JP" altLang="ja-JP" sz="1100">
              <a:solidFill>
                <a:sysClr val="windowText" lastClr="000000"/>
              </a:solidFill>
              <a:effectLst/>
              <a:latin typeface="+mn-lt"/>
              <a:ea typeface="+mn-ea"/>
              <a:cs typeface="+mn-cs"/>
            </a:rPr>
            <a:t>人件費や物件費</a:t>
          </a:r>
          <a:r>
            <a:rPr kumimoji="1" lang="ja-JP" altLang="en-US" sz="1100">
              <a:solidFill>
                <a:sysClr val="windowText" lastClr="000000"/>
              </a:solidFill>
              <a:effectLst/>
              <a:latin typeface="+mn-lt"/>
              <a:ea typeface="+mn-ea"/>
              <a:cs typeface="+mn-cs"/>
            </a:rPr>
            <a:t>なども物価高騰の影響をうけ</a:t>
          </a:r>
          <a:r>
            <a:rPr kumimoji="1" lang="ja-JP" altLang="ja-JP" sz="1100">
              <a:solidFill>
                <a:sysClr val="windowText" lastClr="000000"/>
              </a:solidFill>
              <a:effectLst/>
              <a:latin typeface="+mn-lt"/>
              <a:ea typeface="+mn-ea"/>
              <a:cs typeface="+mn-cs"/>
            </a:rPr>
            <a:t>増加した。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また、</a:t>
          </a:r>
          <a:r>
            <a:rPr kumimoji="1" lang="ja-JP" altLang="en-US" sz="1100">
              <a:solidFill>
                <a:sysClr val="windowText" lastClr="000000"/>
              </a:solidFill>
              <a:effectLst/>
              <a:latin typeface="+mn-lt"/>
              <a:ea typeface="+mn-ea"/>
              <a:cs typeface="+mn-cs"/>
            </a:rPr>
            <a:t>造成工事による</a:t>
          </a:r>
          <a:r>
            <a:rPr kumimoji="1" lang="ja-JP" altLang="ja-JP" sz="1100">
              <a:solidFill>
                <a:sysClr val="windowText" lastClr="000000"/>
              </a:solidFill>
              <a:effectLst/>
              <a:latin typeface="+mn-lt"/>
              <a:ea typeface="+mn-ea"/>
              <a:cs typeface="+mn-cs"/>
            </a:rPr>
            <a:t>土地開発事業特別会計等への繰出金が</a:t>
          </a:r>
          <a:r>
            <a:rPr kumimoji="1" lang="ja-JP" altLang="en-US" sz="1100">
              <a:solidFill>
                <a:sysClr val="windowText" lastClr="000000"/>
              </a:solidFill>
              <a:effectLst/>
              <a:latin typeface="+mn-lt"/>
              <a:ea typeface="+mn-ea"/>
              <a:cs typeface="+mn-cs"/>
            </a:rPr>
            <a:t>増額</a:t>
          </a:r>
          <a:r>
            <a:rPr kumimoji="1" lang="ja-JP" altLang="ja-JP" sz="1100">
              <a:solidFill>
                <a:sysClr val="windowText" lastClr="000000"/>
              </a:solidFill>
              <a:effectLst/>
              <a:latin typeface="+mn-lt"/>
              <a:ea typeface="+mn-ea"/>
              <a:cs typeface="+mn-cs"/>
            </a:rPr>
            <a:t>となった。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実質</a:t>
          </a:r>
          <a:r>
            <a:rPr kumimoji="1" lang="ja-JP" altLang="ja-JP" sz="1100">
              <a:solidFill>
                <a:sysClr val="windowText" lastClr="000000"/>
              </a:solidFill>
              <a:effectLst/>
              <a:latin typeface="+mn-lt"/>
              <a:ea typeface="+mn-ea"/>
              <a:cs typeface="+mn-cs"/>
            </a:rPr>
            <a:t>単年度収支は</a:t>
          </a:r>
          <a:r>
            <a:rPr kumimoji="1" lang="ja-JP" altLang="en-US" sz="1100">
              <a:solidFill>
                <a:sysClr val="windowText" lastClr="000000"/>
              </a:solidFill>
              <a:effectLst/>
              <a:latin typeface="+mn-lt"/>
              <a:ea typeface="+mn-ea"/>
              <a:cs typeface="+mn-cs"/>
            </a:rPr>
            <a:t>赤字</a:t>
          </a:r>
          <a:r>
            <a:rPr kumimoji="1" lang="ja-JP" altLang="ja-JP" sz="1100">
              <a:solidFill>
                <a:sysClr val="windowText" lastClr="000000"/>
              </a:solidFill>
              <a:effectLst/>
              <a:latin typeface="+mn-lt"/>
              <a:ea typeface="+mn-ea"/>
              <a:cs typeface="+mn-cs"/>
            </a:rPr>
            <a:t>となった。　</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財政調整基金残高は</a:t>
          </a:r>
          <a:r>
            <a:rPr kumimoji="1" lang="ja-JP" altLang="en-US" sz="1100">
              <a:solidFill>
                <a:sysClr val="windowText" lastClr="000000"/>
              </a:solidFill>
              <a:effectLst/>
              <a:latin typeface="+mn-lt"/>
              <a:ea typeface="+mn-ea"/>
              <a:cs typeface="+mn-cs"/>
            </a:rPr>
            <a:t>減少</a:t>
          </a:r>
          <a:r>
            <a:rPr kumimoji="1" lang="ja-JP" altLang="ja-JP" sz="1100">
              <a:solidFill>
                <a:sysClr val="windowText" lastClr="000000"/>
              </a:solidFill>
              <a:effectLst/>
              <a:latin typeface="+mn-lt"/>
              <a:ea typeface="+mn-ea"/>
              <a:cs typeface="+mn-cs"/>
            </a:rPr>
            <a:t>しており、標準財政規模に占める割合は</a:t>
          </a:r>
          <a:r>
            <a:rPr kumimoji="1" lang="en-US" altLang="ja-JP" sz="1100">
              <a:solidFill>
                <a:sysClr val="windowText" lastClr="000000"/>
              </a:solidFill>
              <a:effectLst/>
              <a:latin typeface="+mn-lt"/>
              <a:ea typeface="+mn-ea"/>
              <a:cs typeface="+mn-cs"/>
            </a:rPr>
            <a:t>2.05</a:t>
          </a:r>
          <a:r>
            <a:rPr kumimoji="1" lang="ja-JP" altLang="ja-JP" sz="1100">
              <a:solidFill>
                <a:sysClr val="windowText" lastClr="000000"/>
              </a:solidFill>
              <a:effectLst/>
              <a:latin typeface="+mn-lt"/>
              <a:ea typeface="+mn-ea"/>
              <a:cs typeface="+mn-cs"/>
            </a:rPr>
            <a:t>ポイントと</a:t>
          </a:r>
          <a:r>
            <a:rPr kumimoji="1" lang="ja-JP" altLang="en-US" sz="1100">
              <a:solidFill>
                <a:sysClr val="windowText" lastClr="000000"/>
              </a:solidFill>
              <a:effectLst/>
              <a:latin typeface="+mn-lt"/>
              <a:ea typeface="+mn-ea"/>
              <a:cs typeface="+mn-cs"/>
            </a:rPr>
            <a:t>減少</a:t>
          </a:r>
          <a:r>
            <a:rPr kumimoji="1" lang="ja-JP" altLang="ja-JP" sz="1100">
              <a:solidFill>
                <a:sysClr val="windowText" lastClr="000000"/>
              </a:solidFill>
              <a:effectLst/>
              <a:latin typeface="+mn-lt"/>
              <a:ea typeface="+mn-ea"/>
              <a:cs typeface="+mn-cs"/>
            </a:rPr>
            <a:t>した。</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群馬県高山村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全ての会計において黒字を維持しているが、一般会計については財政調整基金の取り崩しや事業の実施年度の平準化などにより黒字を確保している状況である。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今後も財源の確保や事務事業の見直しなど、財政の健全化に取り組む必要がある。</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3539444</v>
      </c>
      <c r="BO4" s="371"/>
      <c r="BP4" s="371"/>
      <c r="BQ4" s="371"/>
      <c r="BR4" s="371"/>
      <c r="BS4" s="371"/>
      <c r="BT4" s="371"/>
      <c r="BU4" s="372"/>
      <c r="BV4" s="370">
        <v>3142489</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8.1999999999999993</v>
      </c>
      <c r="CU4" s="377"/>
      <c r="CV4" s="377"/>
      <c r="CW4" s="377"/>
      <c r="CX4" s="377"/>
      <c r="CY4" s="377"/>
      <c r="CZ4" s="377"/>
      <c r="DA4" s="378"/>
      <c r="DB4" s="376">
        <v>7.7</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3292405</v>
      </c>
      <c r="BO5" s="408"/>
      <c r="BP5" s="408"/>
      <c r="BQ5" s="408"/>
      <c r="BR5" s="408"/>
      <c r="BS5" s="408"/>
      <c r="BT5" s="408"/>
      <c r="BU5" s="409"/>
      <c r="BV5" s="407">
        <v>2942365</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91.8</v>
      </c>
      <c r="CU5" s="405"/>
      <c r="CV5" s="405"/>
      <c r="CW5" s="405"/>
      <c r="CX5" s="405"/>
      <c r="CY5" s="405"/>
      <c r="CZ5" s="405"/>
      <c r="DA5" s="406"/>
      <c r="DB5" s="404">
        <v>87.2</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247039</v>
      </c>
      <c r="BO6" s="408"/>
      <c r="BP6" s="408"/>
      <c r="BQ6" s="408"/>
      <c r="BR6" s="408"/>
      <c r="BS6" s="408"/>
      <c r="BT6" s="408"/>
      <c r="BU6" s="409"/>
      <c r="BV6" s="407">
        <v>200124</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92</v>
      </c>
      <c r="CU6" s="445"/>
      <c r="CV6" s="445"/>
      <c r="CW6" s="445"/>
      <c r="CX6" s="445"/>
      <c r="CY6" s="445"/>
      <c r="CZ6" s="445"/>
      <c r="DA6" s="446"/>
      <c r="DB6" s="444">
        <v>87.6</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73948</v>
      </c>
      <c r="BO7" s="408"/>
      <c r="BP7" s="408"/>
      <c r="BQ7" s="408"/>
      <c r="BR7" s="408"/>
      <c r="BS7" s="408"/>
      <c r="BT7" s="408"/>
      <c r="BU7" s="409"/>
      <c r="BV7" s="407">
        <v>40021</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2108781</v>
      </c>
      <c r="CU7" s="408"/>
      <c r="CV7" s="408"/>
      <c r="CW7" s="408"/>
      <c r="CX7" s="408"/>
      <c r="CY7" s="408"/>
      <c r="CZ7" s="408"/>
      <c r="DA7" s="409"/>
      <c r="DB7" s="407">
        <v>2075076</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173091</v>
      </c>
      <c r="BO8" s="408"/>
      <c r="BP8" s="408"/>
      <c r="BQ8" s="408"/>
      <c r="BR8" s="408"/>
      <c r="BS8" s="408"/>
      <c r="BT8" s="408"/>
      <c r="BU8" s="409"/>
      <c r="BV8" s="407">
        <v>160103</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0.28000000000000003</v>
      </c>
      <c r="CU8" s="448"/>
      <c r="CV8" s="448"/>
      <c r="CW8" s="448"/>
      <c r="CX8" s="448"/>
      <c r="CY8" s="448"/>
      <c r="CZ8" s="448"/>
      <c r="DA8" s="449"/>
      <c r="DB8" s="447">
        <v>0.28999999999999998</v>
      </c>
      <c r="DC8" s="448"/>
      <c r="DD8" s="448"/>
      <c r="DE8" s="448"/>
      <c r="DF8" s="448"/>
      <c r="DG8" s="448"/>
      <c r="DH8" s="448"/>
      <c r="DI8" s="449"/>
    </row>
    <row r="9" spans="1:119" ht="18.75" customHeight="1" thickBot="1" x14ac:dyDescent="0.25">
      <c r="A9" s="169"/>
      <c r="B9" s="401" t="s">
        <v>106</v>
      </c>
      <c r="C9" s="402"/>
      <c r="D9" s="402"/>
      <c r="E9" s="402"/>
      <c r="F9" s="402"/>
      <c r="G9" s="402"/>
      <c r="H9" s="402"/>
      <c r="I9" s="402"/>
      <c r="J9" s="402"/>
      <c r="K9" s="450"/>
      <c r="L9" s="451" t="s">
        <v>107</v>
      </c>
      <c r="M9" s="452"/>
      <c r="N9" s="452"/>
      <c r="O9" s="452"/>
      <c r="P9" s="452"/>
      <c r="Q9" s="453"/>
      <c r="R9" s="454">
        <v>3511</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12987</v>
      </c>
      <c r="BO9" s="408"/>
      <c r="BP9" s="408"/>
      <c r="BQ9" s="408"/>
      <c r="BR9" s="408"/>
      <c r="BS9" s="408"/>
      <c r="BT9" s="408"/>
      <c r="BU9" s="409"/>
      <c r="BV9" s="407">
        <v>42442</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8.1</v>
      </c>
      <c r="CU9" s="405"/>
      <c r="CV9" s="405"/>
      <c r="CW9" s="405"/>
      <c r="CX9" s="405"/>
      <c r="CY9" s="405"/>
      <c r="CZ9" s="405"/>
      <c r="DA9" s="406"/>
      <c r="DB9" s="404">
        <v>8.6999999999999993</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112</v>
      </c>
      <c r="M10" s="437"/>
      <c r="N10" s="437"/>
      <c r="O10" s="437"/>
      <c r="P10" s="437"/>
      <c r="Q10" s="438"/>
      <c r="R10" s="458">
        <v>3674</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21718</v>
      </c>
      <c r="BO10" s="408"/>
      <c r="BP10" s="408"/>
      <c r="BQ10" s="408"/>
      <c r="BR10" s="408"/>
      <c r="BS10" s="408"/>
      <c r="BT10" s="408"/>
      <c r="BU10" s="409"/>
      <c r="BV10" s="407">
        <v>22184</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114</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3260</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44703</v>
      </c>
      <c r="BO12" s="408"/>
      <c r="BP12" s="408"/>
      <c r="BQ12" s="408"/>
      <c r="BR12" s="408"/>
      <c r="BS12" s="408"/>
      <c r="BT12" s="408"/>
      <c r="BU12" s="409"/>
      <c r="BV12" s="407">
        <v>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3167</v>
      </c>
      <c r="S13" s="492"/>
      <c r="T13" s="492"/>
      <c r="U13" s="492"/>
      <c r="V13" s="493"/>
      <c r="W13" s="423" t="s">
        <v>131</v>
      </c>
      <c r="X13" s="424"/>
      <c r="Y13" s="424"/>
      <c r="Z13" s="424"/>
      <c r="AA13" s="424"/>
      <c r="AB13" s="414"/>
      <c r="AC13" s="458">
        <v>216</v>
      </c>
      <c r="AD13" s="459"/>
      <c r="AE13" s="459"/>
      <c r="AF13" s="459"/>
      <c r="AG13" s="501"/>
      <c r="AH13" s="458">
        <v>328</v>
      </c>
      <c r="AI13" s="459"/>
      <c r="AJ13" s="459"/>
      <c r="AK13" s="459"/>
      <c r="AL13" s="460"/>
      <c r="AM13" s="436" t="s">
        <v>132</v>
      </c>
      <c r="AN13" s="437"/>
      <c r="AO13" s="437"/>
      <c r="AP13" s="437"/>
      <c r="AQ13" s="437"/>
      <c r="AR13" s="437"/>
      <c r="AS13" s="437"/>
      <c r="AT13" s="438"/>
      <c r="AU13" s="439" t="s">
        <v>114</v>
      </c>
      <c r="AV13" s="440"/>
      <c r="AW13" s="440"/>
      <c r="AX13" s="440"/>
      <c r="AY13" s="441" t="s">
        <v>133</v>
      </c>
      <c r="AZ13" s="442"/>
      <c r="BA13" s="442"/>
      <c r="BB13" s="442"/>
      <c r="BC13" s="442"/>
      <c r="BD13" s="442"/>
      <c r="BE13" s="442"/>
      <c r="BF13" s="442"/>
      <c r="BG13" s="442"/>
      <c r="BH13" s="442"/>
      <c r="BI13" s="442"/>
      <c r="BJ13" s="442"/>
      <c r="BK13" s="442"/>
      <c r="BL13" s="442"/>
      <c r="BM13" s="443"/>
      <c r="BN13" s="407">
        <v>-9998</v>
      </c>
      <c r="BO13" s="408"/>
      <c r="BP13" s="408"/>
      <c r="BQ13" s="408"/>
      <c r="BR13" s="408"/>
      <c r="BS13" s="408"/>
      <c r="BT13" s="408"/>
      <c r="BU13" s="409"/>
      <c r="BV13" s="407">
        <v>64626</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7.8</v>
      </c>
      <c r="CU13" s="405"/>
      <c r="CV13" s="405"/>
      <c r="CW13" s="405"/>
      <c r="CX13" s="405"/>
      <c r="CY13" s="405"/>
      <c r="CZ13" s="405"/>
      <c r="DA13" s="406"/>
      <c r="DB13" s="404">
        <v>7.8</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3268</v>
      </c>
      <c r="S14" s="492"/>
      <c r="T14" s="492"/>
      <c r="U14" s="492"/>
      <c r="V14" s="493"/>
      <c r="W14" s="397"/>
      <c r="X14" s="398"/>
      <c r="Y14" s="398"/>
      <c r="Z14" s="398"/>
      <c r="AA14" s="398"/>
      <c r="AB14" s="387"/>
      <c r="AC14" s="494">
        <v>13</v>
      </c>
      <c r="AD14" s="495"/>
      <c r="AE14" s="495"/>
      <c r="AF14" s="495"/>
      <c r="AG14" s="496"/>
      <c r="AH14" s="494">
        <v>17.100000000000001</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3231</v>
      </c>
      <c r="S15" s="492"/>
      <c r="T15" s="492"/>
      <c r="U15" s="492"/>
      <c r="V15" s="493"/>
      <c r="W15" s="423" t="s">
        <v>137</v>
      </c>
      <c r="X15" s="424"/>
      <c r="Y15" s="424"/>
      <c r="Z15" s="424"/>
      <c r="AA15" s="424"/>
      <c r="AB15" s="414"/>
      <c r="AC15" s="458">
        <v>444</v>
      </c>
      <c r="AD15" s="459"/>
      <c r="AE15" s="459"/>
      <c r="AF15" s="459"/>
      <c r="AG15" s="501"/>
      <c r="AH15" s="458">
        <v>498</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547776</v>
      </c>
      <c r="BO15" s="371"/>
      <c r="BP15" s="371"/>
      <c r="BQ15" s="371"/>
      <c r="BR15" s="371"/>
      <c r="BS15" s="371"/>
      <c r="BT15" s="371"/>
      <c r="BU15" s="372"/>
      <c r="BV15" s="370">
        <v>546364</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26.6</v>
      </c>
      <c r="AD16" s="495"/>
      <c r="AE16" s="495"/>
      <c r="AF16" s="495"/>
      <c r="AG16" s="496"/>
      <c r="AH16" s="494">
        <v>26</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1964486</v>
      </c>
      <c r="BO16" s="408"/>
      <c r="BP16" s="408"/>
      <c r="BQ16" s="408"/>
      <c r="BR16" s="408"/>
      <c r="BS16" s="408"/>
      <c r="BT16" s="408"/>
      <c r="BU16" s="409"/>
      <c r="BV16" s="407">
        <v>1923728</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1007</v>
      </c>
      <c r="AD17" s="459"/>
      <c r="AE17" s="459"/>
      <c r="AF17" s="459"/>
      <c r="AG17" s="501"/>
      <c r="AH17" s="458">
        <v>1091</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687214</v>
      </c>
      <c r="BO17" s="408"/>
      <c r="BP17" s="408"/>
      <c r="BQ17" s="408"/>
      <c r="BR17" s="408"/>
      <c r="BS17" s="408"/>
      <c r="BT17" s="408"/>
      <c r="BU17" s="409"/>
      <c r="BV17" s="407">
        <v>686338</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64.180000000000007</v>
      </c>
      <c r="M18" s="531"/>
      <c r="N18" s="531"/>
      <c r="O18" s="531"/>
      <c r="P18" s="531"/>
      <c r="Q18" s="531"/>
      <c r="R18" s="532"/>
      <c r="S18" s="532"/>
      <c r="T18" s="532"/>
      <c r="U18" s="532"/>
      <c r="V18" s="533"/>
      <c r="W18" s="425"/>
      <c r="X18" s="426"/>
      <c r="Y18" s="426"/>
      <c r="Z18" s="426"/>
      <c r="AA18" s="426"/>
      <c r="AB18" s="417"/>
      <c r="AC18" s="534">
        <v>60.4</v>
      </c>
      <c r="AD18" s="535"/>
      <c r="AE18" s="535"/>
      <c r="AF18" s="535"/>
      <c r="AG18" s="536"/>
      <c r="AH18" s="534">
        <v>56.9</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1967385</v>
      </c>
      <c r="BO18" s="408"/>
      <c r="BP18" s="408"/>
      <c r="BQ18" s="408"/>
      <c r="BR18" s="408"/>
      <c r="BS18" s="408"/>
      <c r="BT18" s="408"/>
      <c r="BU18" s="409"/>
      <c r="BV18" s="407">
        <v>1830701</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55</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2678202</v>
      </c>
      <c r="BO19" s="408"/>
      <c r="BP19" s="408"/>
      <c r="BQ19" s="408"/>
      <c r="BR19" s="408"/>
      <c r="BS19" s="408"/>
      <c r="BT19" s="408"/>
      <c r="BU19" s="409"/>
      <c r="BV19" s="407">
        <v>2543773</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1165</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1630675</v>
      </c>
      <c r="BO22" s="371"/>
      <c r="BP22" s="371"/>
      <c r="BQ22" s="371"/>
      <c r="BR22" s="371"/>
      <c r="BS22" s="371"/>
      <c r="BT22" s="371"/>
      <c r="BU22" s="372"/>
      <c r="BV22" s="370">
        <v>1684670</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1588324</v>
      </c>
      <c r="BO23" s="408"/>
      <c r="BP23" s="408"/>
      <c r="BQ23" s="408"/>
      <c r="BR23" s="408"/>
      <c r="BS23" s="408"/>
      <c r="BT23" s="408"/>
      <c r="BU23" s="409"/>
      <c r="BV23" s="407">
        <v>1626672</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6200</v>
      </c>
      <c r="R24" s="459"/>
      <c r="S24" s="459"/>
      <c r="T24" s="459"/>
      <c r="U24" s="459"/>
      <c r="V24" s="501"/>
      <c r="W24" s="553"/>
      <c r="X24" s="554"/>
      <c r="Y24" s="555"/>
      <c r="Z24" s="457" t="s">
        <v>162</v>
      </c>
      <c r="AA24" s="437"/>
      <c r="AB24" s="437"/>
      <c r="AC24" s="437"/>
      <c r="AD24" s="437"/>
      <c r="AE24" s="437"/>
      <c r="AF24" s="437"/>
      <c r="AG24" s="438"/>
      <c r="AH24" s="458">
        <v>56</v>
      </c>
      <c r="AI24" s="459"/>
      <c r="AJ24" s="459"/>
      <c r="AK24" s="459"/>
      <c r="AL24" s="501"/>
      <c r="AM24" s="458">
        <v>169680</v>
      </c>
      <c r="AN24" s="459"/>
      <c r="AO24" s="459"/>
      <c r="AP24" s="459"/>
      <c r="AQ24" s="459"/>
      <c r="AR24" s="501"/>
      <c r="AS24" s="458">
        <v>3030</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943091</v>
      </c>
      <c r="BO24" s="408"/>
      <c r="BP24" s="408"/>
      <c r="BQ24" s="408"/>
      <c r="BR24" s="408"/>
      <c r="BS24" s="408"/>
      <c r="BT24" s="408"/>
      <c r="BU24" s="409"/>
      <c r="BV24" s="407">
        <v>892289</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1</v>
      </c>
      <c r="M25" s="459"/>
      <c r="N25" s="459"/>
      <c r="O25" s="459"/>
      <c r="P25" s="501"/>
      <c r="Q25" s="458">
        <v>5230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t="s">
        <v>122</v>
      </c>
      <c r="BO25" s="371"/>
      <c r="BP25" s="371"/>
      <c r="BQ25" s="371"/>
      <c r="BR25" s="371"/>
      <c r="BS25" s="371"/>
      <c r="BT25" s="371"/>
      <c r="BU25" s="372"/>
      <c r="BV25" s="370" t="s">
        <v>122</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5060</v>
      </c>
      <c r="R26" s="459"/>
      <c r="S26" s="459"/>
      <c r="T26" s="459"/>
      <c r="U26" s="459"/>
      <c r="V26" s="501"/>
      <c r="W26" s="553"/>
      <c r="X26" s="554"/>
      <c r="Y26" s="555"/>
      <c r="Z26" s="457" t="s">
        <v>168</v>
      </c>
      <c r="AA26" s="559"/>
      <c r="AB26" s="559"/>
      <c r="AC26" s="559"/>
      <c r="AD26" s="559"/>
      <c r="AE26" s="559"/>
      <c r="AF26" s="559"/>
      <c r="AG26" s="560"/>
      <c r="AH26" s="458" t="s">
        <v>122</v>
      </c>
      <c r="AI26" s="459"/>
      <c r="AJ26" s="459"/>
      <c r="AK26" s="459"/>
      <c r="AL26" s="501"/>
      <c r="AM26" s="458" t="s">
        <v>122</v>
      </c>
      <c r="AN26" s="459"/>
      <c r="AO26" s="459"/>
      <c r="AP26" s="459"/>
      <c r="AQ26" s="459"/>
      <c r="AR26" s="501"/>
      <c r="AS26" s="458" t="s">
        <v>122</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2670</v>
      </c>
      <c r="R27" s="459"/>
      <c r="S27" s="459"/>
      <c r="T27" s="459"/>
      <c r="U27" s="459"/>
      <c r="V27" s="501"/>
      <c r="W27" s="553"/>
      <c r="X27" s="554"/>
      <c r="Y27" s="555"/>
      <c r="Z27" s="457" t="s">
        <v>171</v>
      </c>
      <c r="AA27" s="437"/>
      <c r="AB27" s="437"/>
      <c r="AC27" s="437"/>
      <c r="AD27" s="437"/>
      <c r="AE27" s="437"/>
      <c r="AF27" s="437"/>
      <c r="AG27" s="438"/>
      <c r="AH27" s="458">
        <v>10</v>
      </c>
      <c r="AI27" s="459"/>
      <c r="AJ27" s="459"/>
      <c r="AK27" s="459"/>
      <c r="AL27" s="501"/>
      <c r="AM27" s="458">
        <v>23041</v>
      </c>
      <c r="AN27" s="459"/>
      <c r="AO27" s="459"/>
      <c r="AP27" s="459"/>
      <c r="AQ27" s="459"/>
      <c r="AR27" s="501"/>
      <c r="AS27" s="458">
        <v>2304</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150000</v>
      </c>
      <c r="BO27" s="527"/>
      <c r="BP27" s="527"/>
      <c r="BQ27" s="527"/>
      <c r="BR27" s="527"/>
      <c r="BS27" s="527"/>
      <c r="BT27" s="527"/>
      <c r="BU27" s="528"/>
      <c r="BV27" s="526">
        <v>150000</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1990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1228913</v>
      </c>
      <c r="BO28" s="371"/>
      <c r="BP28" s="371"/>
      <c r="BQ28" s="371"/>
      <c r="BR28" s="371"/>
      <c r="BS28" s="371"/>
      <c r="BT28" s="371"/>
      <c r="BU28" s="372"/>
      <c r="BV28" s="370">
        <v>1251898</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8</v>
      </c>
      <c r="M29" s="459"/>
      <c r="N29" s="459"/>
      <c r="O29" s="459"/>
      <c r="P29" s="501"/>
      <c r="Q29" s="458">
        <v>1800</v>
      </c>
      <c r="R29" s="459"/>
      <c r="S29" s="459"/>
      <c r="T29" s="459"/>
      <c r="U29" s="459"/>
      <c r="V29" s="501"/>
      <c r="W29" s="556"/>
      <c r="X29" s="557"/>
      <c r="Y29" s="558"/>
      <c r="Z29" s="457" t="s">
        <v>177</v>
      </c>
      <c r="AA29" s="437"/>
      <c r="AB29" s="437"/>
      <c r="AC29" s="437"/>
      <c r="AD29" s="437"/>
      <c r="AE29" s="437"/>
      <c r="AF29" s="437"/>
      <c r="AG29" s="438"/>
      <c r="AH29" s="458">
        <v>66</v>
      </c>
      <c r="AI29" s="459"/>
      <c r="AJ29" s="459"/>
      <c r="AK29" s="459"/>
      <c r="AL29" s="501"/>
      <c r="AM29" s="458">
        <v>192721</v>
      </c>
      <c r="AN29" s="459"/>
      <c r="AO29" s="459"/>
      <c r="AP29" s="459"/>
      <c r="AQ29" s="459"/>
      <c r="AR29" s="501"/>
      <c r="AS29" s="458">
        <v>2920</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201682</v>
      </c>
      <c r="BO29" s="408"/>
      <c r="BP29" s="408"/>
      <c r="BQ29" s="408"/>
      <c r="BR29" s="408"/>
      <c r="BS29" s="408"/>
      <c r="BT29" s="408"/>
      <c r="BU29" s="409"/>
      <c r="BV29" s="407">
        <v>190420</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95.3</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2484057</v>
      </c>
      <c r="BO30" s="527"/>
      <c r="BP30" s="527"/>
      <c r="BQ30" s="527"/>
      <c r="BR30" s="527"/>
      <c r="BS30" s="527"/>
      <c r="BT30" s="527"/>
      <c r="BU30" s="528"/>
      <c r="BV30" s="526">
        <v>2447590</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高山村国民健康保険特別会計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IF('各会計、関係団体の財政状況及び健全化判断比率'!B31="","",'各会計、関係団体の財政状況及び健全化判断比率'!B31)</f>
        <v>高山村簡易水道事業会計</v>
      </c>
      <c r="AP34" s="598"/>
      <c r="AQ34" s="598"/>
      <c r="AR34" s="598"/>
      <c r="AS34" s="598"/>
      <c r="AT34" s="598"/>
      <c r="AU34" s="598"/>
      <c r="AV34" s="598"/>
      <c r="AW34" s="598"/>
      <c r="AX34" s="598"/>
      <c r="AY34" s="598"/>
      <c r="AZ34" s="598"/>
      <c r="BA34" s="598"/>
      <c r="BB34" s="598"/>
      <c r="BC34" s="598"/>
      <c r="BD34" s="169"/>
      <c r="BE34" s="597">
        <f>IF(BG34="","",MAX(C34:D43,U34:V43,AM34:AN43)+1)</f>
        <v>8</v>
      </c>
      <c r="BF34" s="597"/>
      <c r="BG34" s="598" t="str">
        <f>IF('各会計、関係団体の財政状況及び健全化判断比率'!B33="","",'各会計、関係団体の財政状況及び健全化判断比率'!B33)</f>
        <v>高山村土地開発事業特別会計</v>
      </c>
      <c r="BH34" s="598"/>
      <c r="BI34" s="598"/>
      <c r="BJ34" s="598"/>
      <c r="BK34" s="598"/>
      <c r="BL34" s="598"/>
      <c r="BM34" s="598"/>
      <c r="BN34" s="598"/>
      <c r="BO34" s="598"/>
      <c r="BP34" s="598"/>
      <c r="BQ34" s="598"/>
      <c r="BR34" s="598"/>
      <c r="BS34" s="598"/>
      <c r="BT34" s="598"/>
      <c r="BU34" s="598"/>
      <c r="BV34" s="169"/>
      <c r="BW34" s="597">
        <f>IF(BY34="","",MAX(C34:D43,U34:V43,AM34:AN43,BE34:BF43)+1)</f>
        <v>9</v>
      </c>
      <c r="BX34" s="597"/>
      <c r="BY34" s="598" t="str">
        <f>IF('各会計、関係団体の財政状況及び健全化判断比率'!B68="","",'各会計、関係団体の財政状況及び健全化判断比率'!B68)</f>
        <v>吾妻東部衛生施設組合</v>
      </c>
      <c r="BZ34" s="598"/>
      <c r="CA34" s="598"/>
      <c r="CB34" s="598"/>
      <c r="CC34" s="598"/>
      <c r="CD34" s="598"/>
      <c r="CE34" s="598"/>
      <c r="CF34" s="598"/>
      <c r="CG34" s="598"/>
      <c r="CH34" s="598"/>
      <c r="CI34" s="598"/>
      <c r="CJ34" s="598"/>
      <c r="CK34" s="598"/>
      <c r="CL34" s="598"/>
      <c r="CM34" s="598"/>
      <c r="CN34" s="169"/>
      <c r="CO34" s="597">
        <f>IF(CQ34="","",MAX(C34:D43,U34:V43,AM34:AN43,BE34:BF43,BW34:BX43)+1)</f>
        <v>17</v>
      </c>
      <c r="CP34" s="597"/>
      <c r="CQ34" s="598" t="str">
        <f>IF('各会計、関係団体の財政状況及び健全化判断比率'!BS7="","",'各会計、関係団体の財政状況及び健全化判断比率'!BS7)</f>
        <v>たかやま振興公社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2">
      <c r="A35" s="169"/>
      <c r="B35" s="193"/>
      <c r="C35" s="597">
        <f>IF(E35="","",C34+1)</f>
        <v>2</v>
      </c>
      <c r="D35" s="597"/>
      <c r="E35" s="598" t="str">
        <f>IF('各会計、関係団体の財政状況及び健全化判断比率'!B8="","",'各会計、関係団体の財政状況及び健全化判断比率'!B8)</f>
        <v>高山村農業用水事業特別会計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高山村後期高齢者医療特別会計</v>
      </c>
      <c r="X35" s="598"/>
      <c r="Y35" s="598"/>
      <c r="Z35" s="598"/>
      <c r="AA35" s="598"/>
      <c r="AB35" s="598"/>
      <c r="AC35" s="598"/>
      <c r="AD35" s="598"/>
      <c r="AE35" s="598"/>
      <c r="AF35" s="598"/>
      <c r="AG35" s="598"/>
      <c r="AH35" s="598"/>
      <c r="AI35" s="598"/>
      <c r="AJ35" s="598"/>
      <c r="AK35" s="598"/>
      <c r="AL35" s="169"/>
      <c r="AM35" s="597">
        <f t="shared" ref="AM35:AM43" si="0">IF(AO35="","",AM34+1)</f>
        <v>7</v>
      </c>
      <c r="AN35" s="597"/>
      <c r="AO35" s="598" t="str">
        <f>IF('各会計、関係団体の財政状況及び健全化判断比率'!B32="","",'各会計、関係団体の財政状況及び健全化判断比率'!B32)</f>
        <v>高山村水をきれいにする事業会計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10</v>
      </c>
      <c r="BX35" s="597"/>
      <c r="BY35" s="598" t="str">
        <f>IF('各会計、関係団体の財政状況及び健全化判断比率'!B69="","",'各会計、関係団体の財政状況及び健全化判断比率'!B69)</f>
        <v>吾妻広域町村圏振興整備組合（一般会計）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高山村介護保険特別会計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11</v>
      </c>
      <c r="BX36" s="597"/>
      <c r="BY36" s="598" t="str">
        <f>IF('各会計、関係団体の財政状況及び健全化判断比率'!B70="","",'各会計、関係団体の財政状況及び健全化判断比率'!B70)</f>
        <v>吾妻広域町村圏振興整備組合（病院事業）</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12</v>
      </c>
      <c r="BX37" s="597"/>
      <c r="BY37" s="598" t="str">
        <f>IF('各会計、関係団体の財政状況及び健全化判断比率'!B71="","",'各会計、関係団体の財政状況及び健全化判断比率'!B71)</f>
        <v>群馬県後期高齢者医療広域連合（一般会計）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13</v>
      </c>
      <c r="BX38" s="597"/>
      <c r="BY38" s="598" t="str">
        <f>IF('各会計、関係団体の財政状況及び健全化判断比率'!B72="","",'各会計、関係団体の財政状況及び健全化判断比率'!B72)</f>
        <v>群馬県後期高齢者医療広域連合（事業会計）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14</v>
      </c>
      <c r="BX39" s="597"/>
      <c r="BY39" s="598" t="str">
        <f>IF('各会計、関係団体の財政状況及び健全化判断比率'!B73="","",'各会計、関係団体の財政状況及び健全化判断比率'!B73)</f>
        <v>群馬県市町村総合事務組合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15</v>
      </c>
      <c r="BX40" s="597"/>
      <c r="BY40" s="598" t="str">
        <f>IF('各会計、関係団体の財政状況及び健全化判断比率'!B74="","",'各会計、関係団体の財政状況及び健全化判断比率'!B74)</f>
        <v>群馬県市町村会館管理組合</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16</v>
      </c>
      <c r="BX41" s="597"/>
      <c r="BY41" s="598" t="str">
        <f>IF('各会計、関係団体の財政状況及び健全化判断比率'!B75="","",'各会計、関係団体の財政状況及び健全化判断比率'!B75)</f>
        <v>吾妻環境施設組合</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6X/GpTctnxmHjrypHJD9liw/r/aP/T1FLmv+l332PH9BetFKaiNdfMSkH8dUYU/5VwxfmG4ttn9v94O3ESIO/A==" saltValue="hZ+Vb9oUOpKJduaBU23Qr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2">
      <c r="A34" s="22"/>
      <c r="B34" s="31"/>
      <c r="C34" s="1151" t="s">
        <v>534</v>
      </c>
      <c r="D34" s="1151"/>
      <c r="E34" s="1152"/>
      <c r="F34" s="32">
        <v>6.1</v>
      </c>
      <c r="G34" s="33">
        <v>7.96</v>
      </c>
      <c r="H34" s="33">
        <v>5.62</v>
      </c>
      <c r="I34" s="33">
        <v>7.68</v>
      </c>
      <c r="J34" s="34">
        <v>8.18</v>
      </c>
      <c r="K34" s="22"/>
      <c r="L34" s="22"/>
      <c r="M34" s="22"/>
      <c r="N34" s="22"/>
      <c r="O34" s="22"/>
      <c r="P34" s="22"/>
    </row>
    <row r="35" spans="1:16" ht="39" customHeight="1" x14ac:dyDescent="0.2">
      <c r="A35" s="22"/>
      <c r="B35" s="35"/>
      <c r="C35" s="1145" t="s">
        <v>535</v>
      </c>
      <c r="D35" s="1146"/>
      <c r="E35" s="1147"/>
      <c r="F35" s="36">
        <v>0.05</v>
      </c>
      <c r="G35" s="37">
        <v>0.68</v>
      </c>
      <c r="H35" s="37">
        <v>0.88</v>
      </c>
      <c r="I35" s="37">
        <v>0.78</v>
      </c>
      <c r="J35" s="38">
        <v>0.96</v>
      </c>
      <c r="K35" s="22"/>
      <c r="L35" s="22"/>
      <c r="M35" s="22"/>
      <c r="N35" s="22"/>
      <c r="O35" s="22"/>
      <c r="P35" s="22"/>
    </row>
    <row r="36" spans="1:16" ht="39" customHeight="1" x14ac:dyDescent="0.2">
      <c r="A36" s="22"/>
      <c r="B36" s="35"/>
      <c r="C36" s="1145" t="s">
        <v>536</v>
      </c>
      <c r="D36" s="1146"/>
      <c r="E36" s="1147"/>
      <c r="F36" s="36" t="s">
        <v>489</v>
      </c>
      <c r="G36" s="37" t="s">
        <v>489</v>
      </c>
      <c r="H36" s="37" t="s">
        <v>489</v>
      </c>
      <c r="I36" s="37" t="s">
        <v>489</v>
      </c>
      <c r="J36" s="38">
        <v>0.78</v>
      </c>
      <c r="K36" s="22"/>
      <c r="L36" s="22"/>
      <c r="M36" s="22"/>
      <c r="N36" s="22"/>
      <c r="O36" s="22"/>
      <c r="P36" s="22"/>
    </row>
    <row r="37" spans="1:16" ht="39" customHeight="1" x14ac:dyDescent="0.2">
      <c r="A37" s="22"/>
      <c r="B37" s="35"/>
      <c r="C37" s="1145" t="s">
        <v>537</v>
      </c>
      <c r="D37" s="1146"/>
      <c r="E37" s="1147"/>
      <c r="F37" s="36">
        <v>1.37</v>
      </c>
      <c r="G37" s="37">
        <v>1.1299999999999999</v>
      </c>
      <c r="H37" s="37">
        <v>1.36</v>
      </c>
      <c r="I37" s="37">
        <v>1.83</v>
      </c>
      <c r="J37" s="38">
        <v>0.74</v>
      </c>
      <c r="K37" s="22"/>
      <c r="L37" s="22"/>
      <c r="M37" s="22"/>
      <c r="N37" s="22"/>
      <c r="O37" s="22"/>
      <c r="P37" s="22"/>
    </row>
    <row r="38" spans="1:16" ht="39" customHeight="1" x14ac:dyDescent="0.2">
      <c r="A38" s="22"/>
      <c r="B38" s="35"/>
      <c r="C38" s="1145" t="s">
        <v>538</v>
      </c>
      <c r="D38" s="1146"/>
      <c r="E38" s="1147"/>
      <c r="F38" s="36" t="s">
        <v>489</v>
      </c>
      <c r="G38" s="37" t="s">
        <v>489</v>
      </c>
      <c r="H38" s="37" t="s">
        <v>489</v>
      </c>
      <c r="I38" s="37" t="s">
        <v>489</v>
      </c>
      <c r="J38" s="38">
        <v>0.63</v>
      </c>
      <c r="K38" s="22"/>
      <c r="L38" s="22"/>
      <c r="M38" s="22"/>
      <c r="N38" s="22"/>
      <c r="O38" s="22"/>
      <c r="P38" s="22"/>
    </row>
    <row r="39" spans="1:16" ht="39" customHeight="1" x14ac:dyDescent="0.2">
      <c r="A39" s="22"/>
      <c r="B39" s="35"/>
      <c r="C39" s="1145" t="s">
        <v>539</v>
      </c>
      <c r="D39" s="1146"/>
      <c r="E39" s="1147"/>
      <c r="F39" s="36">
        <v>0.92</v>
      </c>
      <c r="G39" s="37">
        <v>0.61</v>
      </c>
      <c r="H39" s="37">
        <v>0.24</v>
      </c>
      <c r="I39" s="37">
        <v>0.11</v>
      </c>
      <c r="J39" s="38">
        <v>0.26</v>
      </c>
      <c r="K39" s="22"/>
      <c r="L39" s="22"/>
      <c r="M39" s="22"/>
      <c r="N39" s="22"/>
      <c r="O39" s="22"/>
      <c r="P39" s="22"/>
    </row>
    <row r="40" spans="1:16" ht="39" customHeight="1" x14ac:dyDescent="0.2">
      <c r="A40" s="22"/>
      <c r="B40" s="35"/>
      <c r="C40" s="1145" t="s">
        <v>540</v>
      </c>
      <c r="D40" s="1146"/>
      <c r="E40" s="1147"/>
      <c r="F40" s="36">
        <v>0.08</v>
      </c>
      <c r="G40" s="37">
        <v>7.0000000000000007E-2</v>
      </c>
      <c r="H40" s="37">
        <v>0.06</v>
      </c>
      <c r="I40" s="37">
        <v>0.05</v>
      </c>
      <c r="J40" s="38">
        <v>0.05</v>
      </c>
      <c r="K40" s="22"/>
      <c r="L40" s="22"/>
      <c r="M40" s="22"/>
      <c r="N40" s="22"/>
      <c r="O40" s="22"/>
      <c r="P40" s="22"/>
    </row>
    <row r="41" spans="1:16" ht="39" customHeight="1" x14ac:dyDescent="0.2">
      <c r="A41" s="22"/>
      <c r="B41" s="35"/>
      <c r="C41" s="1145" t="s">
        <v>541</v>
      </c>
      <c r="D41" s="1146"/>
      <c r="E41" s="1147"/>
      <c r="F41" s="36">
        <v>0.03</v>
      </c>
      <c r="G41" s="37">
        <v>0.02</v>
      </c>
      <c r="H41" s="37">
        <v>0.11</v>
      </c>
      <c r="I41" s="37">
        <v>0.03</v>
      </c>
      <c r="J41" s="38">
        <v>0.02</v>
      </c>
      <c r="K41" s="22"/>
      <c r="L41" s="22"/>
      <c r="M41" s="22"/>
      <c r="N41" s="22"/>
      <c r="O41" s="22"/>
      <c r="P41" s="22"/>
    </row>
    <row r="42" spans="1:16" ht="39" customHeight="1" x14ac:dyDescent="0.2">
      <c r="A42" s="22"/>
      <c r="B42" s="39"/>
      <c r="C42" s="1145" t="s">
        <v>542</v>
      </c>
      <c r="D42" s="1146"/>
      <c r="E42" s="1147"/>
      <c r="F42" s="36" t="s">
        <v>489</v>
      </c>
      <c r="G42" s="37" t="s">
        <v>489</v>
      </c>
      <c r="H42" s="37" t="s">
        <v>489</v>
      </c>
      <c r="I42" s="37" t="s">
        <v>489</v>
      </c>
      <c r="J42" s="38" t="s">
        <v>489</v>
      </c>
      <c r="K42" s="22"/>
      <c r="L42" s="22"/>
      <c r="M42" s="22"/>
      <c r="N42" s="22"/>
      <c r="O42" s="22"/>
      <c r="P42" s="22"/>
    </row>
    <row r="43" spans="1:16" ht="39" customHeight="1" thickBot="1" x14ac:dyDescent="0.25">
      <c r="A43" s="22"/>
      <c r="B43" s="40"/>
      <c r="C43" s="1148" t="s">
        <v>543</v>
      </c>
      <c r="D43" s="1149"/>
      <c r="E43" s="1150"/>
      <c r="F43" s="41">
        <v>0.96</v>
      </c>
      <c r="G43" s="42">
        <v>0.61</v>
      </c>
      <c r="H43" s="42">
        <v>0.56000000000000005</v>
      </c>
      <c r="I43" s="42">
        <v>0.3</v>
      </c>
      <c r="J43" s="43" t="s">
        <v>489</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jdMlZdaaDzPYXu244cAp3gMemBjmrzpBL4frrqWJxREH6TjAUch2FEhP2wCkwWPtT11QiinKpamnB8jPtrezWA==" saltValue="Hwc2hT351/Jfp6+n9y43N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189</v>
      </c>
      <c r="L45" s="60">
        <v>216</v>
      </c>
      <c r="M45" s="60">
        <v>220</v>
      </c>
      <c r="N45" s="60">
        <v>221</v>
      </c>
      <c r="O45" s="61">
        <v>218</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489</v>
      </c>
      <c r="L46" s="64" t="s">
        <v>489</v>
      </c>
      <c r="M46" s="64" t="s">
        <v>489</v>
      </c>
      <c r="N46" s="64" t="s">
        <v>489</v>
      </c>
      <c r="O46" s="65" t="s">
        <v>489</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489</v>
      </c>
      <c r="L47" s="64" t="s">
        <v>489</v>
      </c>
      <c r="M47" s="64" t="s">
        <v>489</v>
      </c>
      <c r="N47" s="64" t="s">
        <v>489</v>
      </c>
      <c r="O47" s="65" t="s">
        <v>489</v>
      </c>
      <c r="P47" s="48"/>
      <c r="Q47" s="48"/>
      <c r="R47" s="48"/>
      <c r="S47" s="48"/>
      <c r="T47" s="48"/>
      <c r="U47" s="48"/>
    </row>
    <row r="48" spans="1:21" ht="30.75" customHeight="1" x14ac:dyDescent="0.2">
      <c r="A48" s="48"/>
      <c r="B48" s="1155"/>
      <c r="C48" s="1156"/>
      <c r="D48" s="62"/>
      <c r="E48" s="1161" t="s">
        <v>13</v>
      </c>
      <c r="F48" s="1161"/>
      <c r="G48" s="1161"/>
      <c r="H48" s="1161"/>
      <c r="I48" s="1161"/>
      <c r="J48" s="1162"/>
      <c r="K48" s="63">
        <v>90</v>
      </c>
      <c r="L48" s="64">
        <v>85</v>
      </c>
      <c r="M48" s="64">
        <v>83</v>
      </c>
      <c r="N48" s="64">
        <v>83</v>
      </c>
      <c r="O48" s="65">
        <v>80</v>
      </c>
      <c r="P48" s="48"/>
      <c r="Q48" s="48"/>
      <c r="R48" s="48"/>
      <c r="S48" s="48"/>
      <c r="T48" s="48"/>
      <c r="U48" s="48"/>
    </row>
    <row r="49" spans="1:21" ht="30.75" customHeight="1" x14ac:dyDescent="0.2">
      <c r="A49" s="48"/>
      <c r="B49" s="1155"/>
      <c r="C49" s="1156"/>
      <c r="D49" s="62"/>
      <c r="E49" s="1161" t="s">
        <v>14</v>
      </c>
      <c r="F49" s="1161"/>
      <c r="G49" s="1161"/>
      <c r="H49" s="1161"/>
      <c r="I49" s="1161"/>
      <c r="J49" s="1162"/>
      <c r="K49" s="63">
        <v>11</v>
      </c>
      <c r="L49" s="64">
        <v>14</v>
      </c>
      <c r="M49" s="64">
        <v>15</v>
      </c>
      <c r="N49" s="64">
        <v>11</v>
      </c>
      <c r="O49" s="65">
        <v>11</v>
      </c>
      <c r="P49" s="48"/>
      <c r="Q49" s="48"/>
      <c r="R49" s="48"/>
      <c r="S49" s="48"/>
      <c r="T49" s="48"/>
      <c r="U49" s="48"/>
    </row>
    <row r="50" spans="1:21" ht="30.75" customHeight="1" x14ac:dyDescent="0.2">
      <c r="A50" s="48"/>
      <c r="B50" s="1155"/>
      <c r="C50" s="1156"/>
      <c r="D50" s="62"/>
      <c r="E50" s="1161" t="s">
        <v>15</v>
      </c>
      <c r="F50" s="1161"/>
      <c r="G50" s="1161"/>
      <c r="H50" s="1161"/>
      <c r="I50" s="1161"/>
      <c r="J50" s="1162"/>
      <c r="K50" s="63" t="s">
        <v>489</v>
      </c>
      <c r="L50" s="64" t="s">
        <v>489</v>
      </c>
      <c r="M50" s="64" t="s">
        <v>489</v>
      </c>
      <c r="N50" s="64" t="s">
        <v>489</v>
      </c>
      <c r="O50" s="65" t="s">
        <v>489</v>
      </c>
      <c r="P50" s="48"/>
      <c r="Q50" s="48"/>
      <c r="R50" s="48"/>
      <c r="S50" s="48"/>
      <c r="T50" s="48"/>
      <c r="U50" s="48"/>
    </row>
    <row r="51" spans="1:21" ht="30.75" customHeight="1" x14ac:dyDescent="0.2">
      <c r="A51" s="48"/>
      <c r="B51" s="1157"/>
      <c r="C51" s="1158"/>
      <c r="D51" s="66"/>
      <c r="E51" s="1161" t="s">
        <v>16</v>
      </c>
      <c r="F51" s="1161"/>
      <c r="G51" s="1161"/>
      <c r="H51" s="1161"/>
      <c r="I51" s="1161"/>
      <c r="J51" s="1162"/>
      <c r="K51" s="63" t="s">
        <v>489</v>
      </c>
      <c r="L51" s="64" t="s">
        <v>489</v>
      </c>
      <c r="M51" s="64" t="s">
        <v>489</v>
      </c>
      <c r="N51" s="64" t="s">
        <v>489</v>
      </c>
      <c r="O51" s="65" t="s">
        <v>489</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161</v>
      </c>
      <c r="L52" s="64">
        <v>164</v>
      </c>
      <c r="M52" s="64">
        <v>163</v>
      </c>
      <c r="N52" s="64">
        <v>166</v>
      </c>
      <c r="O52" s="65">
        <v>160</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129</v>
      </c>
      <c r="L53" s="69">
        <v>151</v>
      </c>
      <c r="M53" s="69">
        <v>155</v>
      </c>
      <c r="N53" s="69">
        <v>149</v>
      </c>
      <c r="O53" s="70">
        <v>149</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544</v>
      </c>
      <c r="L57" s="81" t="s">
        <v>545</v>
      </c>
      <c r="M57" s="81" t="s">
        <v>546</v>
      </c>
      <c r="N57" s="81" t="s">
        <v>547</v>
      </c>
      <c r="O57" s="82" t="s">
        <v>548</v>
      </c>
      <c r="P57" s="48"/>
      <c r="Q57" s="48"/>
      <c r="R57" s="48"/>
      <c r="S57" s="48"/>
      <c r="T57" s="48"/>
      <c r="U57" s="48"/>
    </row>
    <row r="58" spans="1:21" ht="31.5" customHeight="1" x14ac:dyDescent="0.2">
      <c r="B58" s="1169" t="s">
        <v>24</v>
      </c>
      <c r="C58" s="1170"/>
      <c r="D58" s="1175" t="s">
        <v>25</v>
      </c>
      <c r="E58" s="1176"/>
      <c r="F58" s="1176"/>
      <c r="G58" s="1176"/>
      <c r="H58" s="1176"/>
      <c r="I58" s="1176"/>
      <c r="J58" s="1177"/>
      <c r="K58" s="83"/>
      <c r="L58" s="84"/>
      <c r="M58" s="84"/>
      <c r="N58" s="84"/>
      <c r="O58" s="85"/>
    </row>
    <row r="59" spans="1:21" ht="31.5" customHeight="1" x14ac:dyDescent="0.2">
      <c r="B59" s="1171"/>
      <c r="C59" s="1172"/>
      <c r="D59" s="1178" t="s">
        <v>26</v>
      </c>
      <c r="E59" s="1179"/>
      <c r="F59" s="1179"/>
      <c r="G59" s="1179"/>
      <c r="H59" s="1179"/>
      <c r="I59" s="1179"/>
      <c r="J59" s="1180"/>
      <c r="K59" s="86"/>
      <c r="L59" s="87"/>
      <c r="M59" s="87"/>
      <c r="N59" s="87"/>
      <c r="O59" s="88"/>
    </row>
    <row r="60" spans="1:21" ht="31.5" customHeight="1" thickBot="1" x14ac:dyDescent="0.25">
      <c r="B60" s="1173"/>
      <c r="C60" s="1174"/>
      <c r="D60" s="1181" t="s">
        <v>27</v>
      </c>
      <c r="E60" s="1182"/>
      <c r="F60" s="1182"/>
      <c r="G60" s="1182"/>
      <c r="H60" s="1182"/>
      <c r="I60" s="1182"/>
      <c r="J60" s="1183"/>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DXzuPpgiklnIOSSX4AYuy40Zemy4ZbIWVQGrVYYgoK/lnVzn/0jPBNUjjCQQLHLnduuKdBfiP6bS6+QWJ7ZEAQ==" saltValue="jeQy+ieXvX8ECHqeWkF4C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527</v>
      </c>
      <c r="J40" s="103" t="s">
        <v>528</v>
      </c>
      <c r="K40" s="103" t="s">
        <v>529</v>
      </c>
      <c r="L40" s="103" t="s">
        <v>530</v>
      </c>
      <c r="M40" s="104" t="s">
        <v>531</v>
      </c>
    </row>
    <row r="41" spans="2:13" ht="27.75" customHeight="1" x14ac:dyDescent="0.2">
      <c r="B41" s="1184" t="s">
        <v>30</v>
      </c>
      <c r="C41" s="1185"/>
      <c r="D41" s="105"/>
      <c r="E41" s="1190" t="s">
        <v>31</v>
      </c>
      <c r="F41" s="1190"/>
      <c r="G41" s="1190"/>
      <c r="H41" s="1191"/>
      <c r="I41" s="343">
        <v>1863</v>
      </c>
      <c r="J41" s="344">
        <v>1846</v>
      </c>
      <c r="K41" s="344">
        <v>1749</v>
      </c>
      <c r="L41" s="344">
        <v>1685</v>
      </c>
      <c r="M41" s="345">
        <v>1631</v>
      </c>
    </row>
    <row r="42" spans="2:13" ht="27.75" customHeight="1" x14ac:dyDescent="0.2">
      <c r="B42" s="1186"/>
      <c r="C42" s="1187"/>
      <c r="D42" s="106"/>
      <c r="E42" s="1192" t="s">
        <v>32</v>
      </c>
      <c r="F42" s="1192"/>
      <c r="G42" s="1192"/>
      <c r="H42" s="1193"/>
      <c r="I42" s="346" t="s">
        <v>489</v>
      </c>
      <c r="J42" s="347" t="s">
        <v>489</v>
      </c>
      <c r="K42" s="347" t="s">
        <v>489</v>
      </c>
      <c r="L42" s="347" t="s">
        <v>489</v>
      </c>
      <c r="M42" s="348" t="s">
        <v>489</v>
      </c>
    </row>
    <row r="43" spans="2:13" ht="27.75" customHeight="1" x14ac:dyDescent="0.2">
      <c r="B43" s="1186"/>
      <c r="C43" s="1187"/>
      <c r="D43" s="106"/>
      <c r="E43" s="1192" t="s">
        <v>33</v>
      </c>
      <c r="F43" s="1192"/>
      <c r="G43" s="1192"/>
      <c r="H43" s="1193"/>
      <c r="I43" s="346">
        <v>991</v>
      </c>
      <c r="J43" s="347">
        <v>961</v>
      </c>
      <c r="K43" s="347">
        <v>685</v>
      </c>
      <c r="L43" s="347">
        <v>826</v>
      </c>
      <c r="M43" s="348">
        <v>774</v>
      </c>
    </row>
    <row r="44" spans="2:13" ht="27.75" customHeight="1" x14ac:dyDescent="0.2">
      <c r="B44" s="1186"/>
      <c r="C44" s="1187"/>
      <c r="D44" s="106"/>
      <c r="E44" s="1192" t="s">
        <v>34</v>
      </c>
      <c r="F44" s="1192"/>
      <c r="G44" s="1192"/>
      <c r="H44" s="1193"/>
      <c r="I44" s="346">
        <v>87</v>
      </c>
      <c r="J44" s="347">
        <v>74</v>
      </c>
      <c r="K44" s="347">
        <v>71</v>
      </c>
      <c r="L44" s="347">
        <v>61</v>
      </c>
      <c r="M44" s="348">
        <v>87</v>
      </c>
    </row>
    <row r="45" spans="2:13" ht="27.75" customHeight="1" x14ac:dyDescent="0.2">
      <c r="B45" s="1186"/>
      <c r="C45" s="1187"/>
      <c r="D45" s="106"/>
      <c r="E45" s="1192" t="s">
        <v>35</v>
      </c>
      <c r="F45" s="1192"/>
      <c r="G45" s="1192"/>
      <c r="H45" s="1193"/>
      <c r="I45" s="346">
        <v>568</v>
      </c>
      <c r="J45" s="347">
        <v>553</v>
      </c>
      <c r="K45" s="347">
        <v>547</v>
      </c>
      <c r="L45" s="347">
        <v>524</v>
      </c>
      <c r="M45" s="348">
        <v>520</v>
      </c>
    </row>
    <row r="46" spans="2:13" ht="27.75" customHeight="1" x14ac:dyDescent="0.2">
      <c r="B46" s="1186"/>
      <c r="C46" s="1187"/>
      <c r="D46" s="107"/>
      <c r="E46" s="1192" t="s">
        <v>36</v>
      </c>
      <c r="F46" s="1192"/>
      <c r="G46" s="1192"/>
      <c r="H46" s="1193"/>
      <c r="I46" s="346" t="s">
        <v>489</v>
      </c>
      <c r="J46" s="347" t="s">
        <v>489</v>
      </c>
      <c r="K46" s="347" t="s">
        <v>489</v>
      </c>
      <c r="L46" s="347" t="s">
        <v>489</v>
      </c>
      <c r="M46" s="348" t="s">
        <v>489</v>
      </c>
    </row>
    <row r="47" spans="2:13" ht="27.75" customHeight="1" x14ac:dyDescent="0.2">
      <c r="B47" s="1186"/>
      <c r="C47" s="1187"/>
      <c r="D47" s="108"/>
      <c r="E47" s="1194" t="s">
        <v>37</v>
      </c>
      <c r="F47" s="1195"/>
      <c r="G47" s="1195"/>
      <c r="H47" s="1196"/>
      <c r="I47" s="346" t="s">
        <v>489</v>
      </c>
      <c r="J47" s="347" t="s">
        <v>489</v>
      </c>
      <c r="K47" s="347" t="s">
        <v>489</v>
      </c>
      <c r="L47" s="347" t="s">
        <v>489</v>
      </c>
      <c r="M47" s="348" t="s">
        <v>489</v>
      </c>
    </row>
    <row r="48" spans="2:13" ht="27.75" customHeight="1" x14ac:dyDescent="0.2">
      <c r="B48" s="1186"/>
      <c r="C48" s="1187"/>
      <c r="D48" s="106"/>
      <c r="E48" s="1192" t="s">
        <v>38</v>
      </c>
      <c r="F48" s="1192"/>
      <c r="G48" s="1192"/>
      <c r="H48" s="1193"/>
      <c r="I48" s="346" t="s">
        <v>489</v>
      </c>
      <c r="J48" s="347" t="s">
        <v>489</v>
      </c>
      <c r="K48" s="347" t="s">
        <v>489</v>
      </c>
      <c r="L48" s="347" t="s">
        <v>489</v>
      </c>
      <c r="M48" s="348" t="s">
        <v>489</v>
      </c>
    </row>
    <row r="49" spans="2:13" ht="27.75" customHeight="1" x14ac:dyDescent="0.2">
      <c r="B49" s="1188"/>
      <c r="C49" s="1189"/>
      <c r="D49" s="106"/>
      <c r="E49" s="1192" t="s">
        <v>39</v>
      </c>
      <c r="F49" s="1192"/>
      <c r="G49" s="1192"/>
      <c r="H49" s="1193"/>
      <c r="I49" s="346" t="s">
        <v>489</v>
      </c>
      <c r="J49" s="347" t="s">
        <v>489</v>
      </c>
      <c r="K49" s="347" t="s">
        <v>489</v>
      </c>
      <c r="L49" s="347" t="s">
        <v>489</v>
      </c>
      <c r="M49" s="348" t="s">
        <v>489</v>
      </c>
    </row>
    <row r="50" spans="2:13" ht="27.75" customHeight="1" x14ac:dyDescent="0.2">
      <c r="B50" s="1197" t="s">
        <v>40</v>
      </c>
      <c r="C50" s="1198"/>
      <c r="D50" s="109"/>
      <c r="E50" s="1192" t="s">
        <v>41</v>
      </c>
      <c r="F50" s="1192"/>
      <c r="G50" s="1192"/>
      <c r="H50" s="1193"/>
      <c r="I50" s="346">
        <v>3806</v>
      </c>
      <c r="J50" s="347">
        <v>3913</v>
      </c>
      <c r="K50" s="347">
        <v>4109</v>
      </c>
      <c r="L50" s="347">
        <v>4189</v>
      </c>
      <c r="M50" s="348">
        <v>4197</v>
      </c>
    </row>
    <row r="51" spans="2:13" ht="27.75" customHeight="1" x14ac:dyDescent="0.2">
      <c r="B51" s="1186"/>
      <c r="C51" s="1187"/>
      <c r="D51" s="106"/>
      <c r="E51" s="1192" t="s">
        <v>42</v>
      </c>
      <c r="F51" s="1192"/>
      <c r="G51" s="1192"/>
      <c r="H51" s="1193"/>
      <c r="I51" s="346" t="s">
        <v>489</v>
      </c>
      <c r="J51" s="347" t="s">
        <v>489</v>
      </c>
      <c r="K51" s="347" t="s">
        <v>489</v>
      </c>
      <c r="L51" s="347">
        <v>0</v>
      </c>
      <c r="M51" s="348" t="s">
        <v>489</v>
      </c>
    </row>
    <row r="52" spans="2:13" ht="27.75" customHeight="1" x14ac:dyDescent="0.2">
      <c r="B52" s="1188"/>
      <c r="C52" s="1189"/>
      <c r="D52" s="106"/>
      <c r="E52" s="1192" t="s">
        <v>43</v>
      </c>
      <c r="F52" s="1192"/>
      <c r="G52" s="1192"/>
      <c r="H52" s="1193"/>
      <c r="I52" s="346">
        <v>1972</v>
      </c>
      <c r="J52" s="347">
        <v>1934</v>
      </c>
      <c r="K52" s="347">
        <v>1864</v>
      </c>
      <c r="L52" s="347">
        <v>1802</v>
      </c>
      <c r="M52" s="348">
        <v>1781</v>
      </c>
    </row>
    <row r="53" spans="2:13" ht="27.75" customHeight="1" thickBot="1" x14ac:dyDescent="0.25">
      <c r="B53" s="1199" t="s">
        <v>19</v>
      </c>
      <c r="C53" s="1200"/>
      <c r="D53" s="110"/>
      <c r="E53" s="1201" t="s">
        <v>44</v>
      </c>
      <c r="F53" s="1201"/>
      <c r="G53" s="1201"/>
      <c r="H53" s="1202"/>
      <c r="I53" s="349">
        <v>-2269</v>
      </c>
      <c r="J53" s="350">
        <v>-2413</v>
      </c>
      <c r="K53" s="350">
        <v>-2920</v>
      </c>
      <c r="L53" s="350">
        <v>-2895</v>
      </c>
      <c r="M53" s="351">
        <v>-2966</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H3yCiEl4sX/C46YB+wbJ289F48GI02YVWYnBVxRSxSaIpVOd657ulQgFtU9aVieLMPftluy4qCmBhdvU7sppmA==" saltValue="NkBIsNJi5pQKwgWajoJ9N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529</v>
      </c>
      <c r="G54" s="119" t="s">
        <v>530</v>
      </c>
      <c r="H54" s="120" t="s">
        <v>531</v>
      </c>
    </row>
    <row r="55" spans="2:8" ht="52.5" customHeight="1" x14ac:dyDescent="0.2">
      <c r="B55" s="121"/>
      <c r="C55" s="1211" t="s">
        <v>46</v>
      </c>
      <c r="D55" s="1211"/>
      <c r="E55" s="1212"/>
      <c r="F55" s="352">
        <v>1230</v>
      </c>
      <c r="G55" s="352">
        <v>1252</v>
      </c>
      <c r="H55" s="353">
        <v>1229</v>
      </c>
    </row>
    <row r="56" spans="2:8" ht="52.5" customHeight="1" x14ac:dyDescent="0.2">
      <c r="B56" s="122"/>
      <c r="C56" s="1213" t="s">
        <v>47</v>
      </c>
      <c r="D56" s="1213"/>
      <c r="E56" s="1214"/>
      <c r="F56" s="354">
        <v>170</v>
      </c>
      <c r="G56" s="354">
        <v>190</v>
      </c>
      <c r="H56" s="355">
        <v>202</v>
      </c>
    </row>
    <row r="57" spans="2:8" ht="53.25" customHeight="1" x14ac:dyDescent="0.2">
      <c r="B57" s="122"/>
      <c r="C57" s="1215" t="s">
        <v>48</v>
      </c>
      <c r="D57" s="1215"/>
      <c r="E57" s="1216"/>
      <c r="F57" s="356">
        <v>2435</v>
      </c>
      <c r="G57" s="356">
        <v>2448</v>
      </c>
      <c r="H57" s="357">
        <v>2484</v>
      </c>
    </row>
    <row r="58" spans="2:8" ht="45.75" customHeight="1" x14ac:dyDescent="0.2">
      <c r="B58" s="123"/>
      <c r="C58" s="1203" t="s">
        <v>559</v>
      </c>
      <c r="D58" s="1204"/>
      <c r="E58" s="1205"/>
      <c r="F58" s="358">
        <v>1560</v>
      </c>
      <c r="G58" s="358">
        <v>1538</v>
      </c>
      <c r="H58" s="359">
        <v>1502</v>
      </c>
    </row>
    <row r="59" spans="2:8" ht="45.75" customHeight="1" x14ac:dyDescent="0.2">
      <c r="B59" s="123"/>
      <c r="C59" s="1203" t="s">
        <v>560</v>
      </c>
      <c r="D59" s="1204"/>
      <c r="E59" s="1205"/>
      <c r="F59" s="358">
        <v>454</v>
      </c>
      <c r="G59" s="358">
        <v>506</v>
      </c>
      <c r="H59" s="359">
        <v>559</v>
      </c>
    </row>
    <row r="60" spans="2:8" ht="45.75" customHeight="1" x14ac:dyDescent="0.2">
      <c r="B60" s="123"/>
      <c r="C60" s="1203" t="s">
        <v>561</v>
      </c>
      <c r="D60" s="1204"/>
      <c r="E60" s="1205"/>
      <c r="F60" s="358">
        <v>186</v>
      </c>
      <c r="G60" s="358">
        <v>179</v>
      </c>
      <c r="H60" s="359">
        <v>174</v>
      </c>
    </row>
    <row r="61" spans="2:8" ht="45.75" customHeight="1" x14ac:dyDescent="0.2">
      <c r="B61" s="123"/>
      <c r="C61" s="1203" t="s">
        <v>562</v>
      </c>
      <c r="D61" s="1204"/>
      <c r="E61" s="1205"/>
      <c r="F61" s="358">
        <v>79</v>
      </c>
      <c r="G61" s="358">
        <v>79</v>
      </c>
      <c r="H61" s="359">
        <v>79</v>
      </c>
    </row>
    <row r="62" spans="2:8" ht="45.75" customHeight="1" thickBot="1" x14ac:dyDescent="0.25">
      <c r="B62" s="124"/>
      <c r="C62" s="1206" t="s">
        <v>563</v>
      </c>
      <c r="D62" s="1207"/>
      <c r="E62" s="1208"/>
      <c r="F62" s="360">
        <v>78</v>
      </c>
      <c r="G62" s="360">
        <v>67</v>
      </c>
      <c r="H62" s="361">
        <v>57</v>
      </c>
    </row>
    <row r="63" spans="2:8" ht="52.5" customHeight="1" thickBot="1" x14ac:dyDescent="0.25">
      <c r="B63" s="125"/>
      <c r="C63" s="1209" t="s">
        <v>49</v>
      </c>
      <c r="D63" s="1209"/>
      <c r="E63" s="1210"/>
      <c r="F63" s="362">
        <v>3835</v>
      </c>
      <c r="G63" s="362">
        <v>3890</v>
      </c>
      <c r="H63" s="363">
        <v>3915</v>
      </c>
    </row>
    <row r="64" spans="2:8" ht="13.2" x14ac:dyDescent="0.2"/>
  </sheetData>
  <sheetProtection algorithmName="SHA-512" hashValue="Na4UWGg8OG0va3bpt6nPM9a8cI/G0ZPprIFWyi1gR47BDE6azTdOZ66VJq8jqb/8+jiWQSER4M5SOmtjQXluXg==" saltValue="5J0lJ3BB8hpSw6CRs2XnQ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526</v>
      </c>
      <c r="G2" s="139"/>
      <c r="H2" s="140"/>
    </row>
    <row r="3" spans="1:8" x14ac:dyDescent="0.2">
      <c r="A3" s="136" t="s">
        <v>519</v>
      </c>
      <c r="B3" s="141"/>
      <c r="C3" s="142"/>
      <c r="D3" s="143">
        <v>269373</v>
      </c>
      <c r="E3" s="144"/>
      <c r="F3" s="145">
        <v>263613</v>
      </c>
      <c r="G3" s="146"/>
      <c r="H3" s="147"/>
    </row>
    <row r="4" spans="1:8" x14ac:dyDescent="0.2">
      <c r="A4" s="148"/>
      <c r="B4" s="149"/>
      <c r="C4" s="150"/>
      <c r="D4" s="151">
        <v>235371</v>
      </c>
      <c r="E4" s="152"/>
      <c r="F4" s="153">
        <v>128823</v>
      </c>
      <c r="G4" s="154"/>
      <c r="H4" s="155"/>
    </row>
    <row r="5" spans="1:8" x14ac:dyDescent="0.2">
      <c r="A5" s="136" t="s">
        <v>521</v>
      </c>
      <c r="B5" s="141"/>
      <c r="C5" s="142"/>
      <c r="D5" s="143">
        <v>222708</v>
      </c>
      <c r="E5" s="144"/>
      <c r="F5" s="145">
        <v>362690</v>
      </c>
      <c r="G5" s="146"/>
      <c r="H5" s="147"/>
    </row>
    <row r="6" spans="1:8" x14ac:dyDescent="0.2">
      <c r="A6" s="148"/>
      <c r="B6" s="149"/>
      <c r="C6" s="150"/>
      <c r="D6" s="151">
        <v>122873</v>
      </c>
      <c r="E6" s="152"/>
      <c r="F6" s="153">
        <v>172580</v>
      </c>
      <c r="G6" s="154"/>
      <c r="H6" s="155"/>
    </row>
    <row r="7" spans="1:8" x14ac:dyDescent="0.2">
      <c r="A7" s="136" t="s">
        <v>522</v>
      </c>
      <c r="B7" s="141"/>
      <c r="C7" s="142"/>
      <c r="D7" s="143">
        <v>126166</v>
      </c>
      <c r="E7" s="144"/>
      <c r="F7" s="145">
        <v>296093</v>
      </c>
      <c r="G7" s="146"/>
      <c r="H7" s="147"/>
    </row>
    <row r="8" spans="1:8" x14ac:dyDescent="0.2">
      <c r="A8" s="148"/>
      <c r="B8" s="149"/>
      <c r="C8" s="150"/>
      <c r="D8" s="151">
        <v>62802</v>
      </c>
      <c r="E8" s="152"/>
      <c r="F8" s="153">
        <v>140545</v>
      </c>
      <c r="G8" s="154"/>
      <c r="H8" s="155"/>
    </row>
    <row r="9" spans="1:8" x14ac:dyDescent="0.2">
      <c r="A9" s="136" t="s">
        <v>523</v>
      </c>
      <c r="B9" s="141"/>
      <c r="C9" s="142"/>
      <c r="D9" s="143">
        <v>92238</v>
      </c>
      <c r="E9" s="144"/>
      <c r="F9" s="145">
        <v>308655</v>
      </c>
      <c r="G9" s="146"/>
      <c r="H9" s="147"/>
    </row>
    <row r="10" spans="1:8" x14ac:dyDescent="0.2">
      <c r="A10" s="148"/>
      <c r="B10" s="149"/>
      <c r="C10" s="150"/>
      <c r="D10" s="151">
        <v>34425</v>
      </c>
      <c r="E10" s="152"/>
      <c r="F10" s="153">
        <v>169887</v>
      </c>
      <c r="G10" s="154"/>
      <c r="H10" s="155"/>
    </row>
    <row r="11" spans="1:8" x14ac:dyDescent="0.2">
      <c r="A11" s="136" t="s">
        <v>524</v>
      </c>
      <c r="B11" s="141"/>
      <c r="C11" s="142"/>
      <c r="D11" s="143">
        <v>146697</v>
      </c>
      <c r="E11" s="144"/>
      <c r="F11" s="145">
        <v>325476</v>
      </c>
      <c r="G11" s="146"/>
      <c r="H11" s="147"/>
    </row>
    <row r="12" spans="1:8" x14ac:dyDescent="0.2">
      <c r="A12" s="148"/>
      <c r="B12" s="149"/>
      <c r="C12" s="156"/>
      <c r="D12" s="151">
        <v>38789</v>
      </c>
      <c r="E12" s="152"/>
      <c r="F12" s="153">
        <v>190204</v>
      </c>
      <c r="G12" s="154"/>
      <c r="H12" s="155"/>
    </row>
    <row r="13" spans="1:8" x14ac:dyDescent="0.2">
      <c r="A13" s="136"/>
      <c r="B13" s="141"/>
      <c r="C13" s="157"/>
      <c r="D13" s="158">
        <v>171436</v>
      </c>
      <c r="E13" s="159"/>
      <c r="F13" s="160">
        <v>311305</v>
      </c>
      <c r="G13" s="161"/>
      <c r="H13" s="147"/>
    </row>
    <row r="14" spans="1:8" x14ac:dyDescent="0.2">
      <c r="A14" s="148"/>
      <c r="B14" s="149"/>
      <c r="C14" s="150"/>
      <c r="D14" s="151">
        <v>98852</v>
      </c>
      <c r="E14" s="152"/>
      <c r="F14" s="153">
        <v>160408</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6.13</v>
      </c>
      <c r="C19" s="162">
        <f>ROUND(VALUE(SUBSTITUTE(実質収支比率等に係る経年分析!G$48,"▲","-")),2)</f>
        <v>7.99</v>
      </c>
      <c r="D19" s="162">
        <f>ROUND(VALUE(SUBSTITUTE(実質収支比率等に係る経年分析!H$48,"▲","-")),2)</f>
        <v>5.74</v>
      </c>
      <c r="E19" s="162">
        <f>ROUND(VALUE(SUBSTITUTE(実質収支比率等に係る経年分析!I$48,"▲","-")),2)</f>
        <v>7.72</v>
      </c>
      <c r="F19" s="162">
        <f>ROUND(VALUE(SUBSTITUTE(実質収支比率等に係る経年分析!J$48,"▲","-")),2)</f>
        <v>8.2100000000000009</v>
      </c>
    </row>
    <row r="20" spans="1:11" x14ac:dyDescent="0.2">
      <c r="A20" s="162" t="s">
        <v>53</v>
      </c>
      <c r="B20" s="162">
        <f>ROUND(VALUE(SUBSTITUTE(実質収支比率等に係る経年分析!F$47,"▲","-")),2)</f>
        <v>62.12</v>
      </c>
      <c r="C20" s="162">
        <f>ROUND(VALUE(SUBSTITUTE(実質収支比率等に係る経年分析!G$47,"▲","-")),2)</f>
        <v>53.65</v>
      </c>
      <c r="D20" s="162">
        <f>ROUND(VALUE(SUBSTITUTE(実質収支比率等に係る経年分析!H$47,"▲","-")),2)</f>
        <v>58.92</v>
      </c>
      <c r="E20" s="162">
        <f>ROUND(VALUE(SUBSTITUTE(実質収支比率等に係る経年分析!I$47,"▲","-")),2)</f>
        <v>60.33</v>
      </c>
      <c r="F20" s="162">
        <f>ROUND(VALUE(SUBSTITUTE(実質収支比率等に係る経年分析!J$47,"▲","-")),2)</f>
        <v>58.28</v>
      </c>
    </row>
    <row r="21" spans="1:11" x14ac:dyDescent="0.2">
      <c r="A21" s="162" t="s">
        <v>54</v>
      </c>
      <c r="B21" s="162">
        <f>IF(ISNUMBER(VALUE(SUBSTITUTE(実質収支比率等に係る経年分析!F$49,"▲","-"))),ROUND(VALUE(SUBSTITUTE(実質収支比率等に係る経年分析!F$49,"▲","-")),2),NA())</f>
        <v>-4.78</v>
      </c>
      <c r="C21" s="162">
        <f>IF(ISNUMBER(VALUE(SUBSTITUTE(実質収支比率等に係る経年分析!G$49,"▲","-"))),ROUND(VALUE(SUBSTITUTE(実質収支比率等に係る経年分析!G$49,"▲","-")),2),NA())</f>
        <v>3.19</v>
      </c>
      <c r="D21" s="162">
        <f>IF(ISNUMBER(VALUE(SUBSTITUTE(実質収支比率等に係る経年分析!H$49,"▲","-"))),ROUND(VALUE(SUBSTITUTE(実質収支比率等に係る経年分析!H$49,"▲","-")),2),NA())</f>
        <v>1.06</v>
      </c>
      <c r="E21" s="162">
        <f>IF(ISNUMBER(VALUE(SUBSTITUTE(実質収支比率等に係る経年分析!I$49,"▲","-"))),ROUND(VALUE(SUBSTITUTE(実質収支比率等に係る経年分析!I$49,"▲","-")),2),NA())</f>
        <v>3.11</v>
      </c>
      <c r="F21" s="162">
        <f>IF(ISNUMBER(VALUE(SUBSTITUTE(実質収支比率等に係る経年分析!J$49,"▲","-"))),ROUND(VALUE(SUBSTITUTE(実質収支比率等に係る経年分析!J$49,"▲","-")),2),NA())</f>
        <v>-0.47</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0.96</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0.61</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0.56000000000000005</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0.3</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高山村農業用水事業特別会計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0.03</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0.02</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0.11</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0.03</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0.02</v>
      </c>
    </row>
    <row r="30" spans="1:11" x14ac:dyDescent="0.2">
      <c r="A30" s="163" t="str">
        <f>IF(連結実質赤字比率に係る赤字・黒字の構成分析!C$40="",NA(),連結実質赤字比率に係る赤字・黒字の構成分析!C$40)</f>
        <v>高山村後期高齢者医療特別会計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0.08</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7.0000000000000007E-2</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0.06</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0.05</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0.05</v>
      </c>
    </row>
    <row r="31" spans="1:11" x14ac:dyDescent="0.2">
      <c r="A31" s="163" t="str">
        <f>IF(連結実質赤字比率に係る赤字・黒字の構成分析!C$39="",NA(),連結実質赤字比率に係る赤字・黒字の構成分析!C$39)</f>
        <v>高山村国民健康保険特別会計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0.92</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0.61</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0.24</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0.11</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0.26</v>
      </c>
    </row>
    <row r="32" spans="1:11" x14ac:dyDescent="0.2">
      <c r="A32" s="163" t="str">
        <f>IF(連結実質赤字比率に係る赤字・黒字の構成分析!C$38="",NA(),連結実質赤字比率に係る赤字・黒字の構成分析!C$38)</f>
        <v>高山村水をきれいにする事業会計</v>
      </c>
      <c r="B32" s="163" t="e">
        <f>IF(ROUND(VALUE(SUBSTITUTE(連結実質赤字比率に係る赤字・黒字の構成分析!F$38,"▲", "-")), 2) &lt; 0, ABS(ROUND(VALUE(SUBSTITUTE(連結実質赤字比率に係る赤字・黒字の構成分析!F$38,"▲", "-")), 2)), NA())</f>
        <v>#VALUE!</v>
      </c>
      <c r="C32" s="163" t="e">
        <f>IF(ROUND(VALUE(SUBSTITUTE(連結実質赤字比率に係る赤字・黒字の構成分析!F$38,"▲", "-")), 2) &gt;= 0, ABS(ROUND(VALUE(SUBSTITUTE(連結実質赤字比率に係る赤字・黒字の構成分析!F$38,"▲", "-")), 2)), NA())</f>
        <v>#VALUE!</v>
      </c>
      <c r="D32" s="163" t="e">
        <f>IF(ROUND(VALUE(SUBSTITUTE(連結実質赤字比率に係る赤字・黒字の構成分析!G$38,"▲", "-")), 2) &lt; 0, ABS(ROUND(VALUE(SUBSTITUTE(連結実質赤字比率に係る赤字・黒字の構成分析!G$38,"▲", "-")), 2)), NA())</f>
        <v>#VALUE!</v>
      </c>
      <c r="E32" s="163" t="e">
        <f>IF(ROUND(VALUE(SUBSTITUTE(連結実質赤字比率に係る赤字・黒字の構成分析!G$38,"▲", "-")), 2) &gt;= 0, ABS(ROUND(VALUE(SUBSTITUTE(連結実質赤字比率に係る赤字・黒字の構成分析!G$38,"▲", "-")), 2)), NA())</f>
        <v>#VALUE!</v>
      </c>
      <c r="F32" s="163" t="e">
        <f>IF(ROUND(VALUE(SUBSTITUTE(連結実質赤字比率に係る赤字・黒字の構成分析!H$38,"▲", "-")), 2) &lt; 0, ABS(ROUND(VALUE(SUBSTITUTE(連結実質赤字比率に係る赤字・黒字の構成分析!H$38,"▲", "-")), 2)), NA())</f>
        <v>#VALUE!</v>
      </c>
      <c r="G32" s="163" t="e">
        <f>IF(ROUND(VALUE(SUBSTITUTE(連結実質赤字比率に係る赤字・黒字の構成分析!H$38,"▲", "-")), 2) &gt;= 0, ABS(ROUND(VALUE(SUBSTITUTE(連結実質赤字比率に係る赤字・黒字の構成分析!H$38,"▲", "-")), 2)), NA())</f>
        <v>#VALUE!</v>
      </c>
      <c r="H32" s="163" t="e">
        <f>IF(ROUND(VALUE(SUBSTITUTE(連結実質赤字比率に係る赤字・黒字の構成分析!I$38,"▲", "-")), 2) &lt; 0, ABS(ROUND(VALUE(SUBSTITUTE(連結実質赤字比率に係る赤字・黒字の構成分析!I$38,"▲", "-")), 2)), NA())</f>
        <v>#VALUE!</v>
      </c>
      <c r="I32" s="163" t="e">
        <f>IF(ROUND(VALUE(SUBSTITUTE(連結実質赤字比率に係る赤字・黒字の構成分析!I$38,"▲", "-")), 2) &gt;= 0, ABS(ROUND(VALUE(SUBSTITUTE(連結実質赤字比率に係る赤字・黒字の構成分析!I$38,"▲", "-")), 2)), NA())</f>
        <v>#VALUE!</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0.63</v>
      </c>
    </row>
    <row r="33" spans="1:16" x14ac:dyDescent="0.2">
      <c r="A33" s="163" t="str">
        <f>IF(連結実質赤字比率に係る赤字・黒字の構成分析!C$37="",NA(),連結実質赤字比率に係る赤字・黒字の構成分析!C$37)</f>
        <v>高山村介護保険特別会計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1.37</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1.1299999999999999</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1.36</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1.83</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0.74</v>
      </c>
    </row>
    <row r="34" spans="1:16" x14ac:dyDescent="0.2">
      <c r="A34" s="163" t="str">
        <f>IF(連結実質赤字比率に係る赤字・黒字の構成分析!C$36="",NA(),連結実質赤字比率に係る赤字・黒字の構成分析!C$36)</f>
        <v>高山村簡易水道事業会計</v>
      </c>
      <c r="B34" s="163" t="e">
        <f>IF(ROUND(VALUE(SUBSTITUTE(連結実質赤字比率に係る赤字・黒字の構成分析!F$36,"▲", "-")), 2) &lt; 0, ABS(ROUND(VALUE(SUBSTITUTE(連結実質赤字比率に係る赤字・黒字の構成分析!F$36,"▲", "-")), 2)), NA())</f>
        <v>#VALUE!</v>
      </c>
      <c r="C34" s="163" t="e">
        <f>IF(ROUND(VALUE(SUBSTITUTE(連結実質赤字比率に係る赤字・黒字の構成分析!F$36,"▲", "-")), 2) &gt;= 0, ABS(ROUND(VALUE(SUBSTITUTE(連結実質赤字比率に係る赤字・黒字の構成分析!F$36,"▲", "-")), 2)), NA())</f>
        <v>#VALUE!</v>
      </c>
      <c r="D34" s="163" t="e">
        <f>IF(ROUND(VALUE(SUBSTITUTE(連結実質赤字比率に係る赤字・黒字の構成分析!G$36,"▲", "-")), 2) &lt; 0, ABS(ROUND(VALUE(SUBSTITUTE(連結実質赤字比率に係る赤字・黒字の構成分析!G$36,"▲", "-")), 2)), NA())</f>
        <v>#VALUE!</v>
      </c>
      <c r="E34" s="163" t="e">
        <f>IF(ROUND(VALUE(SUBSTITUTE(連結実質赤字比率に係る赤字・黒字の構成分析!G$36,"▲", "-")), 2) &gt;= 0, ABS(ROUND(VALUE(SUBSTITUTE(連結実質赤字比率に係る赤字・黒字の構成分析!G$36,"▲", "-")), 2)), NA())</f>
        <v>#VALUE!</v>
      </c>
      <c r="F34" s="163" t="e">
        <f>IF(ROUND(VALUE(SUBSTITUTE(連結実質赤字比率に係る赤字・黒字の構成分析!H$36,"▲", "-")), 2) &lt; 0, ABS(ROUND(VALUE(SUBSTITUTE(連結実質赤字比率に係る赤字・黒字の構成分析!H$36,"▲", "-")), 2)), NA())</f>
        <v>#VALUE!</v>
      </c>
      <c r="G34" s="163" t="e">
        <f>IF(ROUND(VALUE(SUBSTITUTE(連結実質赤字比率に係る赤字・黒字の構成分析!H$36,"▲", "-")), 2) &gt;= 0, ABS(ROUND(VALUE(SUBSTITUTE(連結実質赤字比率に係る赤字・黒字の構成分析!H$36,"▲", "-")), 2)), NA())</f>
        <v>#VALUE!</v>
      </c>
      <c r="H34" s="163" t="e">
        <f>IF(ROUND(VALUE(SUBSTITUTE(連結実質赤字比率に係る赤字・黒字の構成分析!I$36,"▲", "-")), 2) &lt; 0, ABS(ROUND(VALUE(SUBSTITUTE(連結実質赤字比率に係る赤字・黒字の構成分析!I$36,"▲", "-")), 2)), NA())</f>
        <v>#VALUE!</v>
      </c>
      <c r="I34" s="163" t="e">
        <f>IF(ROUND(VALUE(SUBSTITUTE(連結実質赤字比率に係る赤字・黒字の構成分析!I$36,"▲", "-")), 2) &gt;= 0, ABS(ROUND(VALUE(SUBSTITUTE(連結実質赤字比率に係る赤字・黒字の構成分析!I$36,"▲", "-")), 2)), NA())</f>
        <v>#VALUE!</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0.78</v>
      </c>
    </row>
    <row r="35" spans="1:16" x14ac:dyDescent="0.2">
      <c r="A35" s="163" t="str">
        <f>IF(連結実質赤字比率に係る赤字・黒字の構成分析!C$35="",NA(),連結実質赤字比率に係る赤字・黒字の構成分析!C$35)</f>
        <v>高山村土地開発事業特別会計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0.05</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0.68</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0.88</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0.78</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0.96</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6.1</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7.96</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5.62</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7.68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8.18</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161</v>
      </c>
      <c r="E42" s="164"/>
      <c r="F42" s="164"/>
      <c r="G42" s="164">
        <f>'実質公債費比率（分子）の構造'!L$52</f>
        <v>164</v>
      </c>
      <c r="H42" s="164"/>
      <c r="I42" s="164"/>
      <c r="J42" s="164">
        <f>'実質公債費比率（分子）の構造'!M$52</f>
        <v>163</v>
      </c>
      <c r="K42" s="164"/>
      <c r="L42" s="164"/>
      <c r="M42" s="164">
        <f>'実質公債費比率（分子）の構造'!N$52</f>
        <v>166</v>
      </c>
      <c r="N42" s="164"/>
      <c r="O42" s="164"/>
      <c r="P42" s="164">
        <f>'実質公債費比率（分子）の構造'!O$52</f>
        <v>160</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2">
      <c r="A45" s="164" t="s">
        <v>63</v>
      </c>
      <c r="B45" s="164">
        <f>'実質公債費比率（分子）の構造'!K$49</f>
        <v>11</v>
      </c>
      <c r="C45" s="164"/>
      <c r="D45" s="164"/>
      <c r="E45" s="164">
        <f>'実質公債費比率（分子）の構造'!L$49</f>
        <v>14</v>
      </c>
      <c r="F45" s="164"/>
      <c r="G45" s="164"/>
      <c r="H45" s="164">
        <f>'実質公債費比率（分子）の構造'!M$49</f>
        <v>15</v>
      </c>
      <c r="I45" s="164"/>
      <c r="J45" s="164"/>
      <c r="K45" s="164">
        <f>'実質公債費比率（分子）の構造'!N$49</f>
        <v>11</v>
      </c>
      <c r="L45" s="164"/>
      <c r="M45" s="164"/>
      <c r="N45" s="164">
        <f>'実質公債費比率（分子）の構造'!O$49</f>
        <v>11</v>
      </c>
      <c r="O45" s="164"/>
      <c r="P45" s="164"/>
    </row>
    <row r="46" spans="1:16" x14ac:dyDescent="0.2">
      <c r="A46" s="164" t="s">
        <v>64</v>
      </c>
      <c r="B46" s="164">
        <f>'実質公債費比率（分子）の構造'!K$48</f>
        <v>90</v>
      </c>
      <c r="C46" s="164"/>
      <c r="D46" s="164"/>
      <c r="E46" s="164">
        <f>'実質公債費比率（分子）の構造'!L$48</f>
        <v>85</v>
      </c>
      <c r="F46" s="164"/>
      <c r="G46" s="164"/>
      <c r="H46" s="164">
        <f>'実質公債費比率（分子）の構造'!M$48</f>
        <v>83</v>
      </c>
      <c r="I46" s="164"/>
      <c r="J46" s="164"/>
      <c r="K46" s="164">
        <f>'実質公債費比率（分子）の構造'!N$48</f>
        <v>83</v>
      </c>
      <c r="L46" s="164"/>
      <c r="M46" s="164"/>
      <c r="N46" s="164">
        <f>'実質公債費比率（分子）の構造'!O$48</f>
        <v>80</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189</v>
      </c>
      <c r="C49" s="164"/>
      <c r="D49" s="164"/>
      <c r="E49" s="164">
        <f>'実質公債費比率（分子）の構造'!L$45</f>
        <v>216</v>
      </c>
      <c r="F49" s="164"/>
      <c r="G49" s="164"/>
      <c r="H49" s="164">
        <f>'実質公債費比率（分子）の構造'!M$45</f>
        <v>220</v>
      </c>
      <c r="I49" s="164"/>
      <c r="J49" s="164"/>
      <c r="K49" s="164">
        <f>'実質公債費比率（分子）の構造'!N$45</f>
        <v>221</v>
      </c>
      <c r="L49" s="164"/>
      <c r="M49" s="164"/>
      <c r="N49" s="164">
        <f>'実質公債費比率（分子）の構造'!O$45</f>
        <v>218</v>
      </c>
      <c r="O49" s="164"/>
      <c r="P49" s="164"/>
    </row>
    <row r="50" spans="1:16" x14ac:dyDescent="0.2">
      <c r="A50" s="164" t="s">
        <v>67</v>
      </c>
      <c r="B50" s="164" t="e">
        <f>NA()</f>
        <v>#N/A</v>
      </c>
      <c r="C50" s="164">
        <f>IF(ISNUMBER('実質公債費比率（分子）の構造'!K$53),'実質公債費比率（分子）の構造'!K$53,NA())</f>
        <v>129</v>
      </c>
      <c r="D50" s="164" t="e">
        <f>NA()</f>
        <v>#N/A</v>
      </c>
      <c r="E50" s="164" t="e">
        <f>NA()</f>
        <v>#N/A</v>
      </c>
      <c r="F50" s="164">
        <f>IF(ISNUMBER('実質公債費比率（分子）の構造'!L$53),'実質公債費比率（分子）の構造'!L$53,NA())</f>
        <v>151</v>
      </c>
      <c r="G50" s="164" t="e">
        <f>NA()</f>
        <v>#N/A</v>
      </c>
      <c r="H50" s="164" t="e">
        <f>NA()</f>
        <v>#N/A</v>
      </c>
      <c r="I50" s="164">
        <f>IF(ISNUMBER('実質公債費比率（分子）の構造'!M$53),'実質公債費比率（分子）の構造'!M$53,NA())</f>
        <v>155</v>
      </c>
      <c r="J50" s="164" t="e">
        <f>NA()</f>
        <v>#N/A</v>
      </c>
      <c r="K50" s="164" t="e">
        <f>NA()</f>
        <v>#N/A</v>
      </c>
      <c r="L50" s="164">
        <f>IF(ISNUMBER('実質公債費比率（分子）の構造'!N$53),'実質公債費比率（分子）の構造'!N$53,NA())</f>
        <v>149</v>
      </c>
      <c r="M50" s="164" t="e">
        <f>NA()</f>
        <v>#N/A</v>
      </c>
      <c r="N50" s="164" t="e">
        <f>NA()</f>
        <v>#N/A</v>
      </c>
      <c r="O50" s="164">
        <f>IF(ISNUMBER('実質公債費比率（分子）の構造'!O$53),'実質公債費比率（分子）の構造'!O$53,NA())</f>
        <v>149</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1972</v>
      </c>
      <c r="E56" s="163"/>
      <c r="F56" s="163"/>
      <c r="G56" s="163">
        <f>'将来負担比率（分子）の構造'!J$52</f>
        <v>1934</v>
      </c>
      <c r="H56" s="163"/>
      <c r="I56" s="163"/>
      <c r="J56" s="163">
        <f>'将来負担比率（分子）の構造'!K$52</f>
        <v>1864</v>
      </c>
      <c r="K56" s="163"/>
      <c r="L56" s="163"/>
      <c r="M56" s="163">
        <f>'将来負担比率（分子）の構造'!L$52</f>
        <v>1802</v>
      </c>
      <c r="N56" s="163"/>
      <c r="O56" s="163"/>
      <c r="P56" s="163">
        <f>'将来負担比率（分子）の構造'!M$52</f>
        <v>1781</v>
      </c>
    </row>
    <row r="57" spans="1:16" x14ac:dyDescent="0.2">
      <c r="A57" s="163" t="s">
        <v>42</v>
      </c>
      <c r="B57" s="163"/>
      <c r="C57" s="163"/>
      <c r="D57" s="163" t="str">
        <f>'将来負担比率（分子）の構造'!I$51</f>
        <v>-</v>
      </c>
      <c r="E57" s="163"/>
      <c r="F57" s="163"/>
      <c r="G57" s="163" t="str">
        <f>'将来負担比率（分子）の構造'!J$51</f>
        <v>-</v>
      </c>
      <c r="H57" s="163"/>
      <c r="I57" s="163"/>
      <c r="J57" s="163" t="str">
        <f>'将来負担比率（分子）の構造'!K$51</f>
        <v>-</v>
      </c>
      <c r="K57" s="163"/>
      <c r="L57" s="163"/>
      <c r="M57" s="163">
        <f>'将来負担比率（分子）の構造'!L$51</f>
        <v>0</v>
      </c>
      <c r="N57" s="163"/>
      <c r="O57" s="163"/>
      <c r="P57" s="163" t="str">
        <f>'将来負担比率（分子）の構造'!M$51</f>
        <v>-</v>
      </c>
    </row>
    <row r="58" spans="1:16" x14ac:dyDescent="0.2">
      <c r="A58" s="163" t="s">
        <v>41</v>
      </c>
      <c r="B58" s="163"/>
      <c r="C58" s="163"/>
      <c r="D58" s="163">
        <f>'将来負担比率（分子）の構造'!I$50</f>
        <v>3806</v>
      </c>
      <c r="E58" s="163"/>
      <c r="F58" s="163"/>
      <c r="G58" s="163">
        <f>'将来負担比率（分子）の構造'!J$50</f>
        <v>3913</v>
      </c>
      <c r="H58" s="163"/>
      <c r="I58" s="163"/>
      <c r="J58" s="163">
        <f>'将来負担比率（分子）の構造'!K$50</f>
        <v>4109</v>
      </c>
      <c r="K58" s="163"/>
      <c r="L58" s="163"/>
      <c r="M58" s="163">
        <f>'将来負担比率（分子）の構造'!L$50</f>
        <v>4189</v>
      </c>
      <c r="N58" s="163"/>
      <c r="O58" s="163"/>
      <c r="P58" s="163">
        <f>'将来負担比率（分子）の構造'!M$50</f>
        <v>4197</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568</v>
      </c>
      <c r="C62" s="163"/>
      <c r="D62" s="163"/>
      <c r="E62" s="163">
        <f>'将来負担比率（分子）の構造'!J$45</f>
        <v>553</v>
      </c>
      <c r="F62" s="163"/>
      <c r="G62" s="163"/>
      <c r="H62" s="163">
        <f>'将来負担比率（分子）の構造'!K$45</f>
        <v>547</v>
      </c>
      <c r="I62" s="163"/>
      <c r="J62" s="163"/>
      <c r="K62" s="163">
        <f>'将来負担比率（分子）の構造'!L$45</f>
        <v>524</v>
      </c>
      <c r="L62" s="163"/>
      <c r="M62" s="163"/>
      <c r="N62" s="163">
        <f>'将来負担比率（分子）の構造'!M$45</f>
        <v>520</v>
      </c>
      <c r="O62" s="163"/>
      <c r="P62" s="163"/>
    </row>
    <row r="63" spans="1:16" x14ac:dyDescent="0.2">
      <c r="A63" s="163" t="s">
        <v>34</v>
      </c>
      <c r="B63" s="163">
        <f>'将来負担比率（分子）の構造'!I$44</f>
        <v>87</v>
      </c>
      <c r="C63" s="163"/>
      <c r="D63" s="163"/>
      <c r="E63" s="163">
        <f>'将来負担比率（分子）の構造'!J$44</f>
        <v>74</v>
      </c>
      <c r="F63" s="163"/>
      <c r="G63" s="163"/>
      <c r="H63" s="163">
        <f>'将来負担比率（分子）の構造'!K$44</f>
        <v>71</v>
      </c>
      <c r="I63" s="163"/>
      <c r="J63" s="163"/>
      <c r="K63" s="163">
        <f>'将来負担比率（分子）の構造'!L$44</f>
        <v>61</v>
      </c>
      <c r="L63" s="163"/>
      <c r="M63" s="163"/>
      <c r="N63" s="163">
        <f>'将来負担比率（分子）の構造'!M$44</f>
        <v>87</v>
      </c>
      <c r="O63" s="163"/>
      <c r="P63" s="163"/>
    </row>
    <row r="64" spans="1:16" x14ac:dyDescent="0.2">
      <c r="A64" s="163" t="s">
        <v>33</v>
      </c>
      <c r="B64" s="163">
        <f>'将来負担比率（分子）の構造'!I$43</f>
        <v>991</v>
      </c>
      <c r="C64" s="163"/>
      <c r="D64" s="163"/>
      <c r="E64" s="163">
        <f>'将来負担比率（分子）の構造'!J$43</f>
        <v>961</v>
      </c>
      <c r="F64" s="163"/>
      <c r="G64" s="163"/>
      <c r="H64" s="163">
        <f>'将来負担比率（分子）の構造'!K$43</f>
        <v>685</v>
      </c>
      <c r="I64" s="163"/>
      <c r="J64" s="163"/>
      <c r="K64" s="163">
        <f>'将来負担比率（分子）の構造'!L$43</f>
        <v>826</v>
      </c>
      <c r="L64" s="163"/>
      <c r="M64" s="163"/>
      <c r="N64" s="163">
        <f>'将来負担比率（分子）の構造'!M$43</f>
        <v>774</v>
      </c>
      <c r="O64" s="163"/>
      <c r="P64" s="163"/>
    </row>
    <row r="65" spans="1:16" x14ac:dyDescent="0.2">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2">
      <c r="A66" s="163" t="s">
        <v>31</v>
      </c>
      <c r="B66" s="163">
        <f>'将来負担比率（分子）の構造'!I$41</f>
        <v>1863</v>
      </c>
      <c r="C66" s="163"/>
      <c r="D66" s="163"/>
      <c r="E66" s="163">
        <f>'将来負担比率（分子）の構造'!J$41</f>
        <v>1846</v>
      </c>
      <c r="F66" s="163"/>
      <c r="G66" s="163"/>
      <c r="H66" s="163">
        <f>'将来負担比率（分子）の構造'!K$41</f>
        <v>1749</v>
      </c>
      <c r="I66" s="163"/>
      <c r="J66" s="163"/>
      <c r="K66" s="163">
        <f>'将来負担比率（分子）の構造'!L$41</f>
        <v>1685</v>
      </c>
      <c r="L66" s="163"/>
      <c r="M66" s="163"/>
      <c r="N66" s="163">
        <f>'将来負担比率（分子）の構造'!M$41</f>
        <v>1631</v>
      </c>
      <c r="O66" s="163"/>
      <c r="P66" s="163"/>
    </row>
    <row r="67" spans="1:16" x14ac:dyDescent="0.2">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1230</v>
      </c>
      <c r="C72" s="167">
        <f>基金残高に係る経年分析!G55</f>
        <v>1252</v>
      </c>
      <c r="D72" s="167">
        <f>基金残高に係る経年分析!H55</f>
        <v>1229</v>
      </c>
    </row>
    <row r="73" spans="1:16" x14ac:dyDescent="0.2">
      <c r="A73" s="166" t="s">
        <v>74</v>
      </c>
      <c r="B73" s="167">
        <f>基金残高に係る経年分析!F56</f>
        <v>170</v>
      </c>
      <c r="C73" s="167">
        <f>基金残高に係る経年分析!G56</f>
        <v>190</v>
      </c>
      <c r="D73" s="167">
        <f>基金残高に係る経年分析!H56</f>
        <v>202</v>
      </c>
    </row>
    <row r="74" spans="1:16" x14ac:dyDescent="0.2">
      <c r="A74" s="166" t="s">
        <v>75</v>
      </c>
      <c r="B74" s="167">
        <f>基金残高に係る経年分析!F57</f>
        <v>2435</v>
      </c>
      <c r="C74" s="167">
        <f>基金残高に係る経年分析!G57</f>
        <v>2448</v>
      </c>
      <c r="D74" s="167">
        <f>基金残高に係る経年分析!H57</f>
        <v>2484</v>
      </c>
    </row>
  </sheetData>
  <sheetProtection algorithmName="SHA-512" hashValue="IrctyuSebXrIlQ76Sk113+LQxznhX3y2xSOs/S0jL7vvuilaU130rfC8UEsV22g/wCeYrUMz56IsFyVSNmAEsg==" saltValue="T3pOYcO7fHUpZTGNRlmpj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517128</v>
      </c>
      <c r="S5" s="613"/>
      <c r="T5" s="613"/>
      <c r="U5" s="613"/>
      <c r="V5" s="613"/>
      <c r="W5" s="613"/>
      <c r="X5" s="613"/>
      <c r="Y5" s="614"/>
      <c r="Z5" s="615">
        <v>14.6</v>
      </c>
      <c r="AA5" s="615"/>
      <c r="AB5" s="615"/>
      <c r="AC5" s="615"/>
      <c r="AD5" s="616">
        <v>517128</v>
      </c>
      <c r="AE5" s="616"/>
      <c r="AF5" s="616"/>
      <c r="AG5" s="616"/>
      <c r="AH5" s="616"/>
      <c r="AI5" s="616"/>
      <c r="AJ5" s="616"/>
      <c r="AK5" s="616"/>
      <c r="AL5" s="617">
        <v>24.2</v>
      </c>
      <c r="AM5" s="618"/>
      <c r="AN5" s="618"/>
      <c r="AO5" s="619"/>
      <c r="AP5" s="609" t="s">
        <v>216</v>
      </c>
      <c r="AQ5" s="610"/>
      <c r="AR5" s="610"/>
      <c r="AS5" s="610"/>
      <c r="AT5" s="610"/>
      <c r="AU5" s="610"/>
      <c r="AV5" s="610"/>
      <c r="AW5" s="610"/>
      <c r="AX5" s="610"/>
      <c r="AY5" s="610"/>
      <c r="AZ5" s="610"/>
      <c r="BA5" s="610"/>
      <c r="BB5" s="610"/>
      <c r="BC5" s="610"/>
      <c r="BD5" s="610"/>
      <c r="BE5" s="610"/>
      <c r="BF5" s="611"/>
      <c r="BG5" s="623">
        <v>517128</v>
      </c>
      <c r="BH5" s="624"/>
      <c r="BI5" s="624"/>
      <c r="BJ5" s="624"/>
      <c r="BK5" s="624"/>
      <c r="BL5" s="624"/>
      <c r="BM5" s="624"/>
      <c r="BN5" s="625"/>
      <c r="BO5" s="626">
        <v>100</v>
      </c>
      <c r="BP5" s="626"/>
      <c r="BQ5" s="626"/>
      <c r="BR5" s="626"/>
      <c r="BS5" s="627">
        <v>4412</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42340</v>
      </c>
      <c r="S6" s="624"/>
      <c r="T6" s="624"/>
      <c r="U6" s="624"/>
      <c r="V6" s="624"/>
      <c r="W6" s="624"/>
      <c r="X6" s="624"/>
      <c r="Y6" s="625"/>
      <c r="Z6" s="626">
        <v>1.2</v>
      </c>
      <c r="AA6" s="626"/>
      <c r="AB6" s="626"/>
      <c r="AC6" s="626"/>
      <c r="AD6" s="627">
        <v>42340</v>
      </c>
      <c r="AE6" s="627"/>
      <c r="AF6" s="627"/>
      <c r="AG6" s="627"/>
      <c r="AH6" s="627"/>
      <c r="AI6" s="627"/>
      <c r="AJ6" s="627"/>
      <c r="AK6" s="627"/>
      <c r="AL6" s="628">
        <v>2</v>
      </c>
      <c r="AM6" s="629"/>
      <c r="AN6" s="629"/>
      <c r="AO6" s="630"/>
      <c r="AP6" s="620" t="s">
        <v>221</v>
      </c>
      <c r="AQ6" s="621"/>
      <c r="AR6" s="621"/>
      <c r="AS6" s="621"/>
      <c r="AT6" s="621"/>
      <c r="AU6" s="621"/>
      <c r="AV6" s="621"/>
      <c r="AW6" s="621"/>
      <c r="AX6" s="621"/>
      <c r="AY6" s="621"/>
      <c r="AZ6" s="621"/>
      <c r="BA6" s="621"/>
      <c r="BB6" s="621"/>
      <c r="BC6" s="621"/>
      <c r="BD6" s="621"/>
      <c r="BE6" s="621"/>
      <c r="BF6" s="622"/>
      <c r="BG6" s="623">
        <v>517128</v>
      </c>
      <c r="BH6" s="624"/>
      <c r="BI6" s="624"/>
      <c r="BJ6" s="624"/>
      <c r="BK6" s="624"/>
      <c r="BL6" s="624"/>
      <c r="BM6" s="624"/>
      <c r="BN6" s="625"/>
      <c r="BO6" s="626">
        <v>100</v>
      </c>
      <c r="BP6" s="626"/>
      <c r="BQ6" s="626"/>
      <c r="BR6" s="626"/>
      <c r="BS6" s="627">
        <v>4412</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57790</v>
      </c>
      <c r="CS6" s="624"/>
      <c r="CT6" s="624"/>
      <c r="CU6" s="624"/>
      <c r="CV6" s="624"/>
      <c r="CW6" s="624"/>
      <c r="CX6" s="624"/>
      <c r="CY6" s="625"/>
      <c r="CZ6" s="617">
        <v>1.8</v>
      </c>
      <c r="DA6" s="618"/>
      <c r="DB6" s="618"/>
      <c r="DC6" s="634"/>
      <c r="DD6" s="632" t="s">
        <v>122</v>
      </c>
      <c r="DE6" s="624"/>
      <c r="DF6" s="624"/>
      <c r="DG6" s="624"/>
      <c r="DH6" s="624"/>
      <c r="DI6" s="624"/>
      <c r="DJ6" s="624"/>
      <c r="DK6" s="624"/>
      <c r="DL6" s="624"/>
      <c r="DM6" s="624"/>
      <c r="DN6" s="624"/>
      <c r="DO6" s="624"/>
      <c r="DP6" s="625"/>
      <c r="DQ6" s="632">
        <v>52982</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138</v>
      </c>
      <c r="S7" s="624"/>
      <c r="T7" s="624"/>
      <c r="U7" s="624"/>
      <c r="V7" s="624"/>
      <c r="W7" s="624"/>
      <c r="X7" s="624"/>
      <c r="Y7" s="625"/>
      <c r="Z7" s="626">
        <v>0</v>
      </c>
      <c r="AA7" s="626"/>
      <c r="AB7" s="626"/>
      <c r="AC7" s="626"/>
      <c r="AD7" s="627">
        <v>138</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139734</v>
      </c>
      <c r="BH7" s="624"/>
      <c r="BI7" s="624"/>
      <c r="BJ7" s="624"/>
      <c r="BK7" s="624"/>
      <c r="BL7" s="624"/>
      <c r="BM7" s="624"/>
      <c r="BN7" s="625"/>
      <c r="BO7" s="626">
        <v>27</v>
      </c>
      <c r="BP7" s="626"/>
      <c r="BQ7" s="626"/>
      <c r="BR7" s="626"/>
      <c r="BS7" s="627">
        <v>4412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635702</v>
      </c>
      <c r="CS7" s="624"/>
      <c r="CT7" s="624"/>
      <c r="CU7" s="624"/>
      <c r="CV7" s="624"/>
      <c r="CW7" s="624"/>
      <c r="CX7" s="624"/>
      <c r="CY7" s="625"/>
      <c r="CZ7" s="626">
        <v>19.3</v>
      </c>
      <c r="DA7" s="626"/>
      <c r="DB7" s="626"/>
      <c r="DC7" s="626"/>
      <c r="DD7" s="632">
        <v>13124</v>
      </c>
      <c r="DE7" s="624"/>
      <c r="DF7" s="624"/>
      <c r="DG7" s="624"/>
      <c r="DH7" s="624"/>
      <c r="DI7" s="624"/>
      <c r="DJ7" s="624"/>
      <c r="DK7" s="624"/>
      <c r="DL7" s="624"/>
      <c r="DM7" s="624"/>
      <c r="DN7" s="624"/>
      <c r="DO7" s="624"/>
      <c r="DP7" s="625"/>
      <c r="DQ7" s="632">
        <v>565359</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2760</v>
      </c>
      <c r="S8" s="624"/>
      <c r="T8" s="624"/>
      <c r="U8" s="624"/>
      <c r="V8" s="624"/>
      <c r="W8" s="624"/>
      <c r="X8" s="624"/>
      <c r="Y8" s="625"/>
      <c r="Z8" s="626">
        <v>0.1</v>
      </c>
      <c r="AA8" s="626"/>
      <c r="AB8" s="626"/>
      <c r="AC8" s="626"/>
      <c r="AD8" s="627">
        <v>2760</v>
      </c>
      <c r="AE8" s="627"/>
      <c r="AF8" s="627"/>
      <c r="AG8" s="627"/>
      <c r="AH8" s="627"/>
      <c r="AI8" s="627"/>
      <c r="AJ8" s="627"/>
      <c r="AK8" s="627"/>
      <c r="AL8" s="628">
        <v>0.1</v>
      </c>
      <c r="AM8" s="629"/>
      <c r="AN8" s="629"/>
      <c r="AO8" s="630"/>
      <c r="AP8" s="620" t="s">
        <v>227</v>
      </c>
      <c r="AQ8" s="621"/>
      <c r="AR8" s="621"/>
      <c r="AS8" s="621"/>
      <c r="AT8" s="621"/>
      <c r="AU8" s="621"/>
      <c r="AV8" s="621"/>
      <c r="AW8" s="621"/>
      <c r="AX8" s="621"/>
      <c r="AY8" s="621"/>
      <c r="AZ8" s="621"/>
      <c r="BA8" s="621"/>
      <c r="BB8" s="621"/>
      <c r="BC8" s="621"/>
      <c r="BD8" s="621"/>
      <c r="BE8" s="621"/>
      <c r="BF8" s="622"/>
      <c r="BG8" s="623">
        <v>5462</v>
      </c>
      <c r="BH8" s="624"/>
      <c r="BI8" s="624"/>
      <c r="BJ8" s="624"/>
      <c r="BK8" s="624"/>
      <c r="BL8" s="624"/>
      <c r="BM8" s="624"/>
      <c r="BN8" s="625"/>
      <c r="BO8" s="626">
        <v>1.1000000000000001</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743670</v>
      </c>
      <c r="CS8" s="624"/>
      <c r="CT8" s="624"/>
      <c r="CU8" s="624"/>
      <c r="CV8" s="624"/>
      <c r="CW8" s="624"/>
      <c r="CX8" s="624"/>
      <c r="CY8" s="625"/>
      <c r="CZ8" s="626">
        <v>22.6</v>
      </c>
      <c r="DA8" s="626"/>
      <c r="DB8" s="626"/>
      <c r="DC8" s="626"/>
      <c r="DD8" s="632">
        <v>15259</v>
      </c>
      <c r="DE8" s="624"/>
      <c r="DF8" s="624"/>
      <c r="DG8" s="624"/>
      <c r="DH8" s="624"/>
      <c r="DI8" s="624"/>
      <c r="DJ8" s="624"/>
      <c r="DK8" s="624"/>
      <c r="DL8" s="624"/>
      <c r="DM8" s="624"/>
      <c r="DN8" s="624"/>
      <c r="DO8" s="624"/>
      <c r="DP8" s="625"/>
      <c r="DQ8" s="632">
        <v>528699</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3721</v>
      </c>
      <c r="S9" s="624"/>
      <c r="T9" s="624"/>
      <c r="U9" s="624"/>
      <c r="V9" s="624"/>
      <c r="W9" s="624"/>
      <c r="X9" s="624"/>
      <c r="Y9" s="625"/>
      <c r="Z9" s="626">
        <v>0.1</v>
      </c>
      <c r="AA9" s="626"/>
      <c r="AB9" s="626"/>
      <c r="AC9" s="626"/>
      <c r="AD9" s="627">
        <v>3721</v>
      </c>
      <c r="AE9" s="627"/>
      <c r="AF9" s="627"/>
      <c r="AG9" s="627"/>
      <c r="AH9" s="627"/>
      <c r="AI9" s="627"/>
      <c r="AJ9" s="627"/>
      <c r="AK9" s="627"/>
      <c r="AL9" s="628">
        <v>0.2</v>
      </c>
      <c r="AM9" s="629"/>
      <c r="AN9" s="629"/>
      <c r="AO9" s="630"/>
      <c r="AP9" s="620" t="s">
        <v>230</v>
      </c>
      <c r="AQ9" s="621"/>
      <c r="AR9" s="621"/>
      <c r="AS9" s="621"/>
      <c r="AT9" s="621"/>
      <c r="AU9" s="621"/>
      <c r="AV9" s="621"/>
      <c r="AW9" s="621"/>
      <c r="AX9" s="621"/>
      <c r="AY9" s="621"/>
      <c r="AZ9" s="621"/>
      <c r="BA9" s="621"/>
      <c r="BB9" s="621"/>
      <c r="BC9" s="621"/>
      <c r="BD9" s="621"/>
      <c r="BE9" s="621"/>
      <c r="BF9" s="622"/>
      <c r="BG9" s="623">
        <v>112717</v>
      </c>
      <c r="BH9" s="624"/>
      <c r="BI9" s="624"/>
      <c r="BJ9" s="624"/>
      <c r="BK9" s="624"/>
      <c r="BL9" s="624"/>
      <c r="BM9" s="624"/>
      <c r="BN9" s="625"/>
      <c r="BO9" s="626">
        <v>21.8</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168650</v>
      </c>
      <c r="CS9" s="624"/>
      <c r="CT9" s="624"/>
      <c r="CU9" s="624"/>
      <c r="CV9" s="624"/>
      <c r="CW9" s="624"/>
      <c r="CX9" s="624"/>
      <c r="CY9" s="625"/>
      <c r="CZ9" s="626">
        <v>5.0999999999999996</v>
      </c>
      <c r="DA9" s="626"/>
      <c r="DB9" s="626"/>
      <c r="DC9" s="626"/>
      <c r="DD9" s="632">
        <v>2675</v>
      </c>
      <c r="DE9" s="624"/>
      <c r="DF9" s="624"/>
      <c r="DG9" s="624"/>
      <c r="DH9" s="624"/>
      <c r="DI9" s="624"/>
      <c r="DJ9" s="624"/>
      <c r="DK9" s="624"/>
      <c r="DL9" s="624"/>
      <c r="DM9" s="624"/>
      <c r="DN9" s="624"/>
      <c r="DO9" s="624"/>
      <c r="DP9" s="625"/>
      <c r="DQ9" s="632">
        <v>153158</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6109</v>
      </c>
      <c r="BH10" s="624"/>
      <c r="BI10" s="624"/>
      <c r="BJ10" s="624"/>
      <c r="BK10" s="624"/>
      <c r="BL10" s="624"/>
      <c r="BM10" s="624"/>
      <c r="BN10" s="625"/>
      <c r="BO10" s="626">
        <v>1.2</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t="s">
        <v>122</v>
      </c>
      <c r="CS10" s="624"/>
      <c r="CT10" s="624"/>
      <c r="CU10" s="624"/>
      <c r="CV10" s="624"/>
      <c r="CW10" s="624"/>
      <c r="CX10" s="624"/>
      <c r="CY10" s="625"/>
      <c r="CZ10" s="626" t="s">
        <v>122</v>
      </c>
      <c r="DA10" s="626"/>
      <c r="DB10" s="626"/>
      <c r="DC10" s="626"/>
      <c r="DD10" s="632" t="s">
        <v>122</v>
      </c>
      <c r="DE10" s="624"/>
      <c r="DF10" s="624"/>
      <c r="DG10" s="624"/>
      <c r="DH10" s="624"/>
      <c r="DI10" s="624"/>
      <c r="DJ10" s="624"/>
      <c r="DK10" s="624"/>
      <c r="DL10" s="624"/>
      <c r="DM10" s="624"/>
      <c r="DN10" s="624"/>
      <c r="DO10" s="624"/>
      <c r="DP10" s="625"/>
      <c r="DQ10" s="632" t="s">
        <v>122</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90229</v>
      </c>
      <c r="S11" s="624"/>
      <c r="T11" s="624"/>
      <c r="U11" s="624"/>
      <c r="V11" s="624"/>
      <c r="W11" s="624"/>
      <c r="X11" s="624"/>
      <c r="Y11" s="625"/>
      <c r="Z11" s="628">
        <v>2.5</v>
      </c>
      <c r="AA11" s="629"/>
      <c r="AB11" s="629"/>
      <c r="AC11" s="635"/>
      <c r="AD11" s="632">
        <v>90229</v>
      </c>
      <c r="AE11" s="624"/>
      <c r="AF11" s="624"/>
      <c r="AG11" s="624"/>
      <c r="AH11" s="624"/>
      <c r="AI11" s="624"/>
      <c r="AJ11" s="624"/>
      <c r="AK11" s="625"/>
      <c r="AL11" s="628">
        <v>4.2</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15446</v>
      </c>
      <c r="BH11" s="624"/>
      <c r="BI11" s="624"/>
      <c r="BJ11" s="624"/>
      <c r="BK11" s="624"/>
      <c r="BL11" s="624"/>
      <c r="BM11" s="624"/>
      <c r="BN11" s="625"/>
      <c r="BO11" s="626">
        <v>3</v>
      </c>
      <c r="BP11" s="626"/>
      <c r="BQ11" s="626"/>
      <c r="BR11" s="626"/>
      <c r="BS11" s="627">
        <v>4412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400668</v>
      </c>
      <c r="CS11" s="624"/>
      <c r="CT11" s="624"/>
      <c r="CU11" s="624"/>
      <c r="CV11" s="624"/>
      <c r="CW11" s="624"/>
      <c r="CX11" s="624"/>
      <c r="CY11" s="625"/>
      <c r="CZ11" s="626">
        <v>12.2</v>
      </c>
      <c r="DA11" s="626"/>
      <c r="DB11" s="626"/>
      <c r="DC11" s="626"/>
      <c r="DD11" s="632">
        <v>128048</v>
      </c>
      <c r="DE11" s="624"/>
      <c r="DF11" s="624"/>
      <c r="DG11" s="624"/>
      <c r="DH11" s="624"/>
      <c r="DI11" s="624"/>
      <c r="DJ11" s="624"/>
      <c r="DK11" s="624"/>
      <c r="DL11" s="624"/>
      <c r="DM11" s="624"/>
      <c r="DN11" s="624"/>
      <c r="DO11" s="624"/>
      <c r="DP11" s="625"/>
      <c r="DQ11" s="632">
        <v>201803</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v>22606</v>
      </c>
      <c r="S12" s="624"/>
      <c r="T12" s="624"/>
      <c r="U12" s="624"/>
      <c r="V12" s="624"/>
      <c r="W12" s="624"/>
      <c r="X12" s="624"/>
      <c r="Y12" s="625"/>
      <c r="Z12" s="626">
        <v>0.6</v>
      </c>
      <c r="AA12" s="626"/>
      <c r="AB12" s="626"/>
      <c r="AC12" s="626"/>
      <c r="AD12" s="627">
        <v>22606</v>
      </c>
      <c r="AE12" s="627"/>
      <c r="AF12" s="627"/>
      <c r="AG12" s="627"/>
      <c r="AH12" s="627"/>
      <c r="AI12" s="627"/>
      <c r="AJ12" s="627"/>
      <c r="AK12" s="627"/>
      <c r="AL12" s="628">
        <v>1.1000000000000001</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343709</v>
      </c>
      <c r="BH12" s="624"/>
      <c r="BI12" s="624"/>
      <c r="BJ12" s="624"/>
      <c r="BK12" s="624"/>
      <c r="BL12" s="624"/>
      <c r="BM12" s="624"/>
      <c r="BN12" s="625"/>
      <c r="BO12" s="626">
        <v>66.5</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121694</v>
      </c>
      <c r="CS12" s="624"/>
      <c r="CT12" s="624"/>
      <c r="CU12" s="624"/>
      <c r="CV12" s="624"/>
      <c r="CW12" s="624"/>
      <c r="CX12" s="624"/>
      <c r="CY12" s="625"/>
      <c r="CZ12" s="626">
        <v>3.7</v>
      </c>
      <c r="DA12" s="626"/>
      <c r="DB12" s="626"/>
      <c r="DC12" s="626"/>
      <c r="DD12" s="632">
        <v>2995</v>
      </c>
      <c r="DE12" s="624"/>
      <c r="DF12" s="624"/>
      <c r="DG12" s="624"/>
      <c r="DH12" s="624"/>
      <c r="DI12" s="624"/>
      <c r="DJ12" s="624"/>
      <c r="DK12" s="624"/>
      <c r="DL12" s="624"/>
      <c r="DM12" s="624"/>
      <c r="DN12" s="624"/>
      <c r="DO12" s="624"/>
      <c r="DP12" s="625"/>
      <c r="DQ12" s="632">
        <v>116281</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343304</v>
      </c>
      <c r="BH13" s="624"/>
      <c r="BI13" s="624"/>
      <c r="BJ13" s="624"/>
      <c r="BK13" s="624"/>
      <c r="BL13" s="624"/>
      <c r="BM13" s="624"/>
      <c r="BN13" s="625"/>
      <c r="BO13" s="626">
        <v>66.400000000000006</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229335</v>
      </c>
      <c r="CS13" s="624"/>
      <c r="CT13" s="624"/>
      <c r="CU13" s="624"/>
      <c r="CV13" s="624"/>
      <c r="CW13" s="624"/>
      <c r="CX13" s="624"/>
      <c r="CY13" s="625"/>
      <c r="CZ13" s="626">
        <v>7</v>
      </c>
      <c r="DA13" s="626"/>
      <c r="DB13" s="626"/>
      <c r="DC13" s="626"/>
      <c r="DD13" s="632">
        <v>38386</v>
      </c>
      <c r="DE13" s="624"/>
      <c r="DF13" s="624"/>
      <c r="DG13" s="624"/>
      <c r="DH13" s="624"/>
      <c r="DI13" s="624"/>
      <c r="DJ13" s="624"/>
      <c r="DK13" s="624"/>
      <c r="DL13" s="624"/>
      <c r="DM13" s="624"/>
      <c r="DN13" s="624"/>
      <c r="DO13" s="624"/>
      <c r="DP13" s="625"/>
      <c r="DQ13" s="632">
        <v>177781</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18974</v>
      </c>
      <c r="BH14" s="624"/>
      <c r="BI14" s="624"/>
      <c r="BJ14" s="624"/>
      <c r="BK14" s="624"/>
      <c r="BL14" s="624"/>
      <c r="BM14" s="624"/>
      <c r="BN14" s="625"/>
      <c r="BO14" s="626">
        <v>3.7</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159605</v>
      </c>
      <c r="CS14" s="624"/>
      <c r="CT14" s="624"/>
      <c r="CU14" s="624"/>
      <c r="CV14" s="624"/>
      <c r="CW14" s="624"/>
      <c r="CX14" s="624"/>
      <c r="CY14" s="625"/>
      <c r="CZ14" s="626">
        <v>4.8</v>
      </c>
      <c r="DA14" s="626"/>
      <c r="DB14" s="626"/>
      <c r="DC14" s="626"/>
      <c r="DD14" s="632">
        <v>10744</v>
      </c>
      <c r="DE14" s="624"/>
      <c r="DF14" s="624"/>
      <c r="DG14" s="624"/>
      <c r="DH14" s="624"/>
      <c r="DI14" s="624"/>
      <c r="DJ14" s="624"/>
      <c r="DK14" s="624"/>
      <c r="DL14" s="624"/>
      <c r="DM14" s="624"/>
      <c r="DN14" s="624"/>
      <c r="DO14" s="624"/>
      <c r="DP14" s="625"/>
      <c r="DQ14" s="632">
        <v>150505</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4417</v>
      </c>
      <c r="S15" s="624"/>
      <c r="T15" s="624"/>
      <c r="U15" s="624"/>
      <c r="V15" s="624"/>
      <c r="W15" s="624"/>
      <c r="X15" s="624"/>
      <c r="Y15" s="625"/>
      <c r="Z15" s="626">
        <v>0.1</v>
      </c>
      <c r="AA15" s="626"/>
      <c r="AB15" s="626"/>
      <c r="AC15" s="626"/>
      <c r="AD15" s="627">
        <v>4417</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14711</v>
      </c>
      <c r="BH15" s="624"/>
      <c r="BI15" s="624"/>
      <c r="BJ15" s="624"/>
      <c r="BK15" s="624"/>
      <c r="BL15" s="624"/>
      <c r="BM15" s="624"/>
      <c r="BN15" s="625"/>
      <c r="BO15" s="626">
        <v>2.8</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557707</v>
      </c>
      <c r="CS15" s="624"/>
      <c r="CT15" s="624"/>
      <c r="CU15" s="624"/>
      <c r="CV15" s="624"/>
      <c r="CW15" s="624"/>
      <c r="CX15" s="624"/>
      <c r="CY15" s="625"/>
      <c r="CZ15" s="626">
        <v>16.899999999999999</v>
      </c>
      <c r="DA15" s="626"/>
      <c r="DB15" s="626"/>
      <c r="DC15" s="626"/>
      <c r="DD15" s="632">
        <v>267000</v>
      </c>
      <c r="DE15" s="624"/>
      <c r="DF15" s="624"/>
      <c r="DG15" s="624"/>
      <c r="DH15" s="624"/>
      <c r="DI15" s="624"/>
      <c r="DJ15" s="624"/>
      <c r="DK15" s="624"/>
      <c r="DL15" s="624"/>
      <c r="DM15" s="624"/>
      <c r="DN15" s="624"/>
      <c r="DO15" s="624"/>
      <c r="DP15" s="625"/>
      <c r="DQ15" s="632">
        <v>267011</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8844</v>
      </c>
      <c r="S16" s="624"/>
      <c r="T16" s="624"/>
      <c r="U16" s="624"/>
      <c r="V16" s="624"/>
      <c r="W16" s="624"/>
      <c r="X16" s="624"/>
      <c r="Y16" s="625"/>
      <c r="Z16" s="626">
        <v>0.2</v>
      </c>
      <c r="AA16" s="626"/>
      <c r="AB16" s="626"/>
      <c r="AC16" s="626"/>
      <c r="AD16" s="627">
        <v>8844</v>
      </c>
      <c r="AE16" s="627"/>
      <c r="AF16" s="627"/>
      <c r="AG16" s="627"/>
      <c r="AH16" s="627"/>
      <c r="AI16" s="627"/>
      <c r="AJ16" s="627"/>
      <c r="AK16" s="627"/>
      <c r="AL16" s="628">
        <v>0.4</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15818</v>
      </c>
      <c r="S17" s="624"/>
      <c r="T17" s="624"/>
      <c r="U17" s="624"/>
      <c r="V17" s="624"/>
      <c r="W17" s="624"/>
      <c r="X17" s="624"/>
      <c r="Y17" s="625"/>
      <c r="Z17" s="626">
        <v>0.4</v>
      </c>
      <c r="AA17" s="626"/>
      <c r="AB17" s="626"/>
      <c r="AC17" s="626"/>
      <c r="AD17" s="627">
        <v>15818</v>
      </c>
      <c r="AE17" s="627"/>
      <c r="AF17" s="627"/>
      <c r="AG17" s="627"/>
      <c r="AH17" s="627"/>
      <c r="AI17" s="627"/>
      <c r="AJ17" s="627"/>
      <c r="AK17" s="627"/>
      <c r="AL17" s="628">
        <v>0.7</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217584</v>
      </c>
      <c r="CS17" s="624"/>
      <c r="CT17" s="624"/>
      <c r="CU17" s="624"/>
      <c r="CV17" s="624"/>
      <c r="CW17" s="624"/>
      <c r="CX17" s="624"/>
      <c r="CY17" s="625"/>
      <c r="CZ17" s="626">
        <v>6.6</v>
      </c>
      <c r="DA17" s="626"/>
      <c r="DB17" s="626"/>
      <c r="DC17" s="626"/>
      <c r="DD17" s="632" t="s">
        <v>122</v>
      </c>
      <c r="DE17" s="624"/>
      <c r="DF17" s="624"/>
      <c r="DG17" s="624"/>
      <c r="DH17" s="624"/>
      <c r="DI17" s="624"/>
      <c r="DJ17" s="624"/>
      <c r="DK17" s="624"/>
      <c r="DL17" s="624"/>
      <c r="DM17" s="624"/>
      <c r="DN17" s="624"/>
      <c r="DO17" s="624"/>
      <c r="DP17" s="625"/>
      <c r="DQ17" s="632">
        <v>217584</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2252</v>
      </c>
      <c r="S18" s="624"/>
      <c r="T18" s="624"/>
      <c r="U18" s="624"/>
      <c r="V18" s="624"/>
      <c r="W18" s="624"/>
      <c r="X18" s="624"/>
      <c r="Y18" s="625"/>
      <c r="Z18" s="626">
        <v>0.1</v>
      </c>
      <c r="AA18" s="626"/>
      <c r="AB18" s="626"/>
      <c r="AC18" s="626"/>
      <c r="AD18" s="627">
        <v>2252</v>
      </c>
      <c r="AE18" s="627"/>
      <c r="AF18" s="627"/>
      <c r="AG18" s="627"/>
      <c r="AH18" s="627"/>
      <c r="AI18" s="627"/>
      <c r="AJ18" s="627"/>
      <c r="AK18" s="627"/>
      <c r="AL18" s="628">
        <v>0.1</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13338</v>
      </c>
      <c r="S19" s="624"/>
      <c r="T19" s="624"/>
      <c r="U19" s="624"/>
      <c r="V19" s="624"/>
      <c r="W19" s="624"/>
      <c r="X19" s="624"/>
      <c r="Y19" s="625"/>
      <c r="Z19" s="626">
        <v>0.4</v>
      </c>
      <c r="AA19" s="626"/>
      <c r="AB19" s="626"/>
      <c r="AC19" s="626"/>
      <c r="AD19" s="627">
        <v>13338</v>
      </c>
      <c r="AE19" s="627"/>
      <c r="AF19" s="627"/>
      <c r="AG19" s="627"/>
      <c r="AH19" s="627"/>
      <c r="AI19" s="627"/>
      <c r="AJ19" s="627"/>
      <c r="AK19" s="627"/>
      <c r="AL19" s="628">
        <v>0.6</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t="s">
        <v>122</v>
      </c>
      <c r="BH19" s="624"/>
      <c r="BI19" s="624"/>
      <c r="BJ19" s="624"/>
      <c r="BK19" s="624"/>
      <c r="BL19" s="624"/>
      <c r="BM19" s="624"/>
      <c r="BN19" s="625"/>
      <c r="BO19" s="626" t="s">
        <v>122</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228</v>
      </c>
      <c r="S20" s="624"/>
      <c r="T20" s="624"/>
      <c r="U20" s="624"/>
      <c r="V20" s="624"/>
      <c r="W20" s="624"/>
      <c r="X20" s="624"/>
      <c r="Y20" s="625"/>
      <c r="Z20" s="626">
        <v>0</v>
      </c>
      <c r="AA20" s="626"/>
      <c r="AB20" s="626"/>
      <c r="AC20" s="626"/>
      <c r="AD20" s="627">
        <v>228</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t="s">
        <v>122</v>
      </c>
      <c r="BH20" s="624"/>
      <c r="BI20" s="624"/>
      <c r="BJ20" s="624"/>
      <c r="BK20" s="624"/>
      <c r="BL20" s="624"/>
      <c r="BM20" s="624"/>
      <c r="BN20" s="625"/>
      <c r="BO20" s="626" t="s">
        <v>122</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3292405</v>
      </c>
      <c r="CS20" s="624"/>
      <c r="CT20" s="624"/>
      <c r="CU20" s="624"/>
      <c r="CV20" s="624"/>
      <c r="CW20" s="624"/>
      <c r="CX20" s="624"/>
      <c r="CY20" s="625"/>
      <c r="CZ20" s="626">
        <v>100</v>
      </c>
      <c r="DA20" s="626"/>
      <c r="DB20" s="626"/>
      <c r="DC20" s="626"/>
      <c r="DD20" s="632">
        <v>478231</v>
      </c>
      <c r="DE20" s="624"/>
      <c r="DF20" s="624"/>
      <c r="DG20" s="624"/>
      <c r="DH20" s="624"/>
      <c r="DI20" s="624"/>
      <c r="DJ20" s="624"/>
      <c r="DK20" s="624"/>
      <c r="DL20" s="624"/>
      <c r="DM20" s="624"/>
      <c r="DN20" s="624"/>
      <c r="DO20" s="624"/>
      <c r="DP20" s="625"/>
      <c r="DQ20" s="632">
        <v>2431163</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1587227</v>
      </c>
      <c r="S21" s="624"/>
      <c r="T21" s="624"/>
      <c r="U21" s="624"/>
      <c r="V21" s="624"/>
      <c r="W21" s="624"/>
      <c r="X21" s="624"/>
      <c r="Y21" s="625"/>
      <c r="Z21" s="626">
        <v>44.8</v>
      </c>
      <c r="AA21" s="626"/>
      <c r="AB21" s="626"/>
      <c r="AC21" s="626"/>
      <c r="AD21" s="627">
        <v>1416710</v>
      </c>
      <c r="AE21" s="627"/>
      <c r="AF21" s="627"/>
      <c r="AG21" s="627"/>
      <c r="AH21" s="627"/>
      <c r="AI21" s="627"/>
      <c r="AJ21" s="627"/>
      <c r="AK21" s="627"/>
      <c r="AL21" s="628">
        <v>66.3</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1416710</v>
      </c>
      <c r="S22" s="624"/>
      <c r="T22" s="624"/>
      <c r="U22" s="624"/>
      <c r="V22" s="624"/>
      <c r="W22" s="624"/>
      <c r="X22" s="624"/>
      <c r="Y22" s="625"/>
      <c r="Z22" s="626">
        <v>40</v>
      </c>
      <c r="AA22" s="626"/>
      <c r="AB22" s="626"/>
      <c r="AC22" s="626"/>
      <c r="AD22" s="627">
        <v>1416710</v>
      </c>
      <c r="AE22" s="627"/>
      <c r="AF22" s="627"/>
      <c r="AG22" s="627"/>
      <c r="AH22" s="627"/>
      <c r="AI22" s="627"/>
      <c r="AJ22" s="627"/>
      <c r="AK22" s="627"/>
      <c r="AL22" s="628">
        <v>66.3</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170517</v>
      </c>
      <c r="S23" s="624"/>
      <c r="T23" s="624"/>
      <c r="U23" s="624"/>
      <c r="V23" s="624"/>
      <c r="W23" s="624"/>
      <c r="X23" s="624"/>
      <c r="Y23" s="625"/>
      <c r="Z23" s="626">
        <v>4.8</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1213472</v>
      </c>
      <c r="CS24" s="613"/>
      <c r="CT24" s="613"/>
      <c r="CU24" s="613"/>
      <c r="CV24" s="613"/>
      <c r="CW24" s="613"/>
      <c r="CX24" s="613"/>
      <c r="CY24" s="614"/>
      <c r="CZ24" s="617">
        <v>36.9</v>
      </c>
      <c r="DA24" s="618"/>
      <c r="DB24" s="618"/>
      <c r="DC24" s="634"/>
      <c r="DD24" s="655">
        <v>1026549</v>
      </c>
      <c r="DE24" s="613"/>
      <c r="DF24" s="613"/>
      <c r="DG24" s="613"/>
      <c r="DH24" s="613"/>
      <c r="DI24" s="613"/>
      <c r="DJ24" s="613"/>
      <c r="DK24" s="614"/>
      <c r="DL24" s="655">
        <v>1026247</v>
      </c>
      <c r="DM24" s="613"/>
      <c r="DN24" s="613"/>
      <c r="DO24" s="613"/>
      <c r="DP24" s="613"/>
      <c r="DQ24" s="613"/>
      <c r="DR24" s="613"/>
      <c r="DS24" s="613"/>
      <c r="DT24" s="613"/>
      <c r="DU24" s="613"/>
      <c r="DV24" s="614"/>
      <c r="DW24" s="617">
        <v>47.9</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2295228</v>
      </c>
      <c r="S25" s="624"/>
      <c r="T25" s="624"/>
      <c r="U25" s="624"/>
      <c r="V25" s="624"/>
      <c r="W25" s="624"/>
      <c r="X25" s="624"/>
      <c r="Y25" s="625"/>
      <c r="Z25" s="626">
        <v>64.8</v>
      </c>
      <c r="AA25" s="626"/>
      <c r="AB25" s="626"/>
      <c r="AC25" s="626"/>
      <c r="AD25" s="627">
        <v>2124711</v>
      </c>
      <c r="AE25" s="627"/>
      <c r="AF25" s="627"/>
      <c r="AG25" s="627"/>
      <c r="AH25" s="627"/>
      <c r="AI25" s="627"/>
      <c r="AJ25" s="627"/>
      <c r="AK25" s="627"/>
      <c r="AL25" s="628">
        <v>99.4</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709933</v>
      </c>
      <c r="CS25" s="656"/>
      <c r="CT25" s="656"/>
      <c r="CU25" s="656"/>
      <c r="CV25" s="656"/>
      <c r="CW25" s="656"/>
      <c r="CX25" s="656"/>
      <c r="CY25" s="657"/>
      <c r="CZ25" s="628">
        <v>21.6</v>
      </c>
      <c r="DA25" s="653"/>
      <c r="DB25" s="653"/>
      <c r="DC25" s="658"/>
      <c r="DD25" s="632">
        <v>673940</v>
      </c>
      <c r="DE25" s="656"/>
      <c r="DF25" s="656"/>
      <c r="DG25" s="656"/>
      <c r="DH25" s="656"/>
      <c r="DI25" s="656"/>
      <c r="DJ25" s="656"/>
      <c r="DK25" s="657"/>
      <c r="DL25" s="632">
        <v>673638</v>
      </c>
      <c r="DM25" s="656"/>
      <c r="DN25" s="656"/>
      <c r="DO25" s="656"/>
      <c r="DP25" s="656"/>
      <c r="DQ25" s="656"/>
      <c r="DR25" s="656"/>
      <c r="DS25" s="656"/>
      <c r="DT25" s="656"/>
      <c r="DU25" s="656"/>
      <c r="DV25" s="657"/>
      <c r="DW25" s="628">
        <v>31.4</v>
      </c>
      <c r="DX25" s="653"/>
      <c r="DY25" s="653"/>
      <c r="DZ25" s="653"/>
      <c r="EA25" s="653"/>
      <c r="EB25" s="653"/>
      <c r="EC25" s="654"/>
    </row>
    <row r="26" spans="2:133" ht="11.25" customHeight="1" x14ac:dyDescent="0.2">
      <c r="B26" s="620" t="s">
        <v>283</v>
      </c>
      <c r="C26" s="621"/>
      <c r="D26" s="621"/>
      <c r="E26" s="621"/>
      <c r="F26" s="621"/>
      <c r="G26" s="621"/>
      <c r="H26" s="621"/>
      <c r="I26" s="621"/>
      <c r="J26" s="621"/>
      <c r="K26" s="621"/>
      <c r="L26" s="621"/>
      <c r="M26" s="621"/>
      <c r="N26" s="621"/>
      <c r="O26" s="621"/>
      <c r="P26" s="621"/>
      <c r="Q26" s="622"/>
      <c r="R26" s="623" t="s">
        <v>122</v>
      </c>
      <c r="S26" s="624"/>
      <c r="T26" s="624"/>
      <c r="U26" s="624"/>
      <c r="V26" s="624"/>
      <c r="W26" s="624"/>
      <c r="X26" s="624"/>
      <c r="Y26" s="625"/>
      <c r="Z26" s="626" t="s">
        <v>122</v>
      </c>
      <c r="AA26" s="626"/>
      <c r="AB26" s="626"/>
      <c r="AC26" s="626"/>
      <c r="AD26" s="627" t="s">
        <v>122</v>
      </c>
      <c r="AE26" s="627"/>
      <c r="AF26" s="627"/>
      <c r="AG26" s="627"/>
      <c r="AH26" s="627"/>
      <c r="AI26" s="627"/>
      <c r="AJ26" s="627"/>
      <c r="AK26" s="627"/>
      <c r="AL26" s="628" t="s">
        <v>122</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422275</v>
      </c>
      <c r="CS26" s="624"/>
      <c r="CT26" s="624"/>
      <c r="CU26" s="624"/>
      <c r="CV26" s="624"/>
      <c r="CW26" s="624"/>
      <c r="CX26" s="624"/>
      <c r="CY26" s="625"/>
      <c r="CZ26" s="628">
        <v>12.8</v>
      </c>
      <c r="DA26" s="653"/>
      <c r="DB26" s="653"/>
      <c r="DC26" s="658"/>
      <c r="DD26" s="632">
        <v>398728</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2">
      <c r="B27" s="620" t="s">
        <v>286</v>
      </c>
      <c r="C27" s="621"/>
      <c r="D27" s="621"/>
      <c r="E27" s="621"/>
      <c r="F27" s="621"/>
      <c r="G27" s="621"/>
      <c r="H27" s="621"/>
      <c r="I27" s="621"/>
      <c r="J27" s="621"/>
      <c r="K27" s="621"/>
      <c r="L27" s="621"/>
      <c r="M27" s="621"/>
      <c r="N27" s="621"/>
      <c r="O27" s="621"/>
      <c r="P27" s="621"/>
      <c r="Q27" s="622"/>
      <c r="R27" s="623">
        <v>8736</v>
      </c>
      <c r="S27" s="624"/>
      <c r="T27" s="624"/>
      <c r="U27" s="624"/>
      <c r="V27" s="624"/>
      <c r="W27" s="624"/>
      <c r="X27" s="624"/>
      <c r="Y27" s="625"/>
      <c r="Z27" s="626">
        <v>0.2</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517128</v>
      </c>
      <c r="BH27" s="624"/>
      <c r="BI27" s="624"/>
      <c r="BJ27" s="624"/>
      <c r="BK27" s="624"/>
      <c r="BL27" s="624"/>
      <c r="BM27" s="624"/>
      <c r="BN27" s="625"/>
      <c r="BO27" s="626">
        <v>100</v>
      </c>
      <c r="BP27" s="626"/>
      <c r="BQ27" s="626"/>
      <c r="BR27" s="626"/>
      <c r="BS27" s="627">
        <v>4412</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285955</v>
      </c>
      <c r="CS27" s="656"/>
      <c r="CT27" s="656"/>
      <c r="CU27" s="656"/>
      <c r="CV27" s="656"/>
      <c r="CW27" s="656"/>
      <c r="CX27" s="656"/>
      <c r="CY27" s="657"/>
      <c r="CZ27" s="628">
        <v>8.6999999999999993</v>
      </c>
      <c r="DA27" s="653"/>
      <c r="DB27" s="653"/>
      <c r="DC27" s="658"/>
      <c r="DD27" s="632">
        <v>135025</v>
      </c>
      <c r="DE27" s="656"/>
      <c r="DF27" s="656"/>
      <c r="DG27" s="656"/>
      <c r="DH27" s="656"/>
      <c r="DI27" s="656"/>
      <c r="DJ27" s="656"/>
      <c r="DK27" s="657"/>
      <c r="DL27" s="632">
        <v>135025</v>
      </c>
      <c r="DM27" s="656"/>
      <c r="DN27" s="656"/>
      <c r="DO27" s="656"/>
      <c r="DP27" s="656"/>
      <c r="DQ27" s="656"/>
      <c r="DR27" s="656"/>
      <c r="DS27" s="656"/>
      <c r="DT27" s="656"/>
      <c r="DU27" s="656"/>
      <c r="DV27" s="657"/>
      <c r="DW27" s="628">
        <v>6.3</v>
      </c>
      <c r="DX27" s="653"/>
      <c r="DY27" s="653"/>
      <c r="DZ27" s="653"/>
      <c r="EA27" s="653"/>
      <c r="EB27" s="653"/>
      <c r="EC27" s="654"/>
    </row>
    <row r="28" spans="2:133" ht="11.25" customHeight="1" x14ac:dyDescent="0.2">
      <c r="B28" s="620" t="s">
        <v>289</v>
      </c>
      <c r="C28" s="621"/>
      <c r="D28" s="621"/>
      <c r="E28" s="621"/>
      <c r="F28" s="621"/>
      <c r="G28" s="621"/>
      <c r="H28" s="621"/>
      <c r="I28" s="621"/>
      <c r="J28" s="621"/>
      <c r="K28" s="621"/>
      <c r="L28" s="621"/>
      <c r="M28" s="621"/>
      <c r="N28" s="621"/>
      <c r="O28" s="621"/>
      <c r="P28" s="621"/>
      <c r="Q28" s="622"/>
      <c r="R28" s="623">
        <v>27075</v>
      </c>
      <c r="S28" s="624"/>
      <c r="T28" s="624"/>
      <c r="U28" s="624"/>
      <c r="V28" s="624"/>
      <c r="W28" s="624"/>
      <c r="X28" s="624"/>
      <c r="Y28" s="625"/>
      <c r="Z28" s="626">
        <v>0.8</v>
      </c>
      <c r="AA28" s="626"/>
      <c r="AB28" s="626"/>
      <c r="AC28" s="626"/>
      <c r="AD28" s="627" t="s">
        <v>122</v>
      </c>
      <c r="AE28" s="627"/>
      <c r="AF28" s="627"/>
      <c r="AG28" s="627"/>
      <c r="AH28" s="627"/>
      <c r="AI28" s="627"/>
      <c r="AJ28" s="627"/>
      <c r="AK28" s="627"/>
      <c r="AL28" s="628" t="s">
        <v>122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217584</v>
      </c>
      <c r="CS28" s="624"/>
      <c r="CT28" s="624"/>
      <c r="CU28" s="624"/>
      <c r="CV28" s="624"/>
      <c r="CW28" s="624"/>
      <c r="CX28" s="624"/>
      <c r="CY28" s="625"/>
      <c r="CZ28" s="628">
        <v>6.6</v>
      </c>
      <c r="DA28" s="653"/>
      <c r="DB28" s="653"/>
      <c r="DC28" s="658"/>
      <c r="DD28" s="632">
        <v>217584</v>
      </c>
      <c r="DE28" s="624"/>
      <c r="DF28" s="624"/>
      <c r="DG28" s="624"/>
      <c r="DH28" s="624"/>
      <c r="DI28" s="624"/>
      <c r="DJ28" s="624"/>
      <c r="DK28" s="625"/>
      <c r="DL28" s="632">
        <v>217584</v>
      </c>
      <c r="DM28" s="624"/>
      <c r="DN28" s="624"/>
      <c r="DO28" s="624"/>
      <c r="DP28" s="624"/>
      <c r="DQ28" s="624"/>
      <c r="DR28" s="624"/>
      <c r="DS28" s="624"/>
      <c r="DT28" s="624"/>
      <c r="DU28" s="624"/>
      <c r="DV28" s="625"/>
      <c r="DW28" s="628">
        <v>10.199999999999999</v>
      </c>
      <c r="DX28" s="653"/>
      <c r="DY28" s="653"/>
      <c r="DZ28" s="653"/>
      <c r="EA28" s="653"/>
      <c r="EB28" s="653"/>
      <c r="EC28" s="654"/>
    </row>
    <row r="29" spans="2:133" ht="11.25" customHeight="1" x14ac:dyDescent="0.2">
      <c r="B29" s="620" t="s">
        <v>291</v>
      </c>
      <c r="C29" s="621"/>
      <c r="D29" s="621"/>
      <c r="E29" s="621"/>
      <c r="F29" s="621"/>
      <c r="G29" s="621"/>
      <c r="H29" s="621"/>
      <c r="I29" s="621"/>
      <c r="J29" s="621"/>
      <c r="K29" s="621"/>
      <c r="L29" s="621"/>
      <c r="M29" s="621"/>
      <c r="N29" s="621"/>
      <c r="O29" s="621"/>
      <c r="P29" s="621"/>
      <c r="Q29" s="622"/>
      <c r="R29" s="623">
        <v>1834</v>
      </c>
      <c r="S29" s="624"/>
      <c r="T29" s="624"/>
      <c r="U29" s="624"/>
      <c r="V29" s="624"/>
      <c r="W29" s="624"/>
      <c r="X29" s="624"/>
      <c r="Y29" s="625"/>
      <c r="Z29" s="626">
        <v>0.1</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217584</v>
      </c>
      <c r="CS29" s="656"/>
      <c r="CT29" s="656"/>
      <c r="CU29" s="656"/>
      <c r="CV29" s="656"/>
      <c r="CW29" s="656"/>
      <c r="CX29" s="656"/>
      <c r="CY29" s="657"/>
      <c r="CZ29" s="628">
        <v>6.6</v>
      </c>
      <c r="DA29" s="653"/>
      <c r="DB29" s="653"/>
      <c r="DC29" s="658"/>
      <c r="DD29" s="632">
        <v>217584</v>
      </c>
      <c r="DE29" s="656"/>
      <c r="DF29" s="656"/>
      <c r="DG29" s="656"/>
      <c r="DH29" s="656"/>
      <c r="DI29" s="656"/>
      <c r="DJ29" s="656"/>
      <c r="DK29" s="657"/>
      <c r="DL29" s="632">
        <v>217584</v>
      </c>
      <c r="DM29" s="656"/>
      <c r="DN29" s="656"/>
      <c r="DO29" s="656"/>
      <c r="DP29" s="656"/>
      <c r="DQ29" s="656"/>
      <c r="DR29" s="656"/>
      <c r="DS29" s="656"/>
      <c r="DT29" s="656"/>
      <c r="DU29" s="656"/>
      <c r="DV29" s="657"/>
      <c r="DW29" s="628">
        <v>10.199999999999999</v>
      </c>
      <c r="DX29" s="653"/>
      <c r="DY29" s="653"/>
      <c r="DZ29" s="653"/>
      <c r="EA29" s="653"/>
      <c r="EB29" s="653"/>
      <c r="EC29" s="654"/>
    </row>
    <row r="30" spans="2:133" ht="11.25" customHeight="1" x14ac:dyDescent="0.2">
      <c r="B30" s="620" t="s">
        <v>293</v>
      </c>
      <c r="C30" s="621"/>
      <c r="D30" s="621"/>
      <c r="E30" s="621"/>
      <c r="F30" s="621"/>
      <c r="G30" s="621"/>
      <c r="H30" s="621"/>
      <c r="I30" s="621"/>
      <c r="J30" s="621"/>
      <c r="K30" s="621"/>
      <c r="L30" s="621"/>
      <c r="M30" s="621"/>
      <c r="N30" s="621"/>
      <c r="O30" s="621"/>
      <c r="P30" s="621"/>
      <c r="Q30" s="622"/>
      <c r="R30" s="623">
        <v>224034</v>
      </c>
      <c r="S30" s="624"/>
      <c r="T30" s="624"/>
      <c r="U30" s="624"/>
      <c r="V30" s="624"/>
      <c r="W30" s="624"/>
      <c r="X30" s="624"/>
      <c r="Y30" s="625"/>
      <c r="Z30" s="626">
        <v>6.3</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214252</v>
      </c>
      <c r="CS30" s="624"/>
      <c r="CT30" s="624"/>
      <c r="CU30" s="624"/>
      <c r="CV30" s="624"/>
      <c r="CW30" s="624"/>
      <c r="CX30" s="624"/>
      <c r="CY30" s="625"/>
      <c r="CZ30" s="628">
        <v>6.5</v>
      </c>
      <c r="DA30" s="653"/>
      <c r="DB30" s="653"/>
      <c r="DC30" s="658"/>
      <c r="DD30" s="632">
        <v>214252</v>
      </c>
      <c r="DE30" s="624"/>
      <c r="DF30" s="624"/>
      <c r="DG30" s="624"/>
      <c r="DH30" s="624"/>
      <c r="DI30" s="624"/>
      <c r="DJ30" s="624"/>
      <c r="DK30" s="625"/>
      <c r="DL30" s="632">
        <v>214252</v>
      </c>
      <c r="DM30" s="624"/>
      <c r="DN30" s="624"/>
      <c r="DO30" s="624"/>
      <c r="DP30" s="624"/>
      <c r="DQ30" s="624"/>
      <c r="DR30" s="624"/>
      <c r="DS30" s="624"/>
      <c r="DT30" s="624"/>
      <c r="DU30" s="624"/>
      <c r="DV30" s="625"/>
      <c r="DW30" s="628">
        <v>10</v>
      </c>
      <c r="DX30" s="653"/>
      <c r="DY30" s="653"/>
      <c r="DZ30" s="653"/>
      <c r="EA30" s="653"/>
      <c r="EB30" s="653"/>
      <c r="EC30" s="654"/>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98.7</v>
      </c>
      <c r="BH31" s="667"/>
      <c r="BI31" s="667"/>
      <c r="BJ31" s="667"/>
      <c r="BK31" s="667"/>
      <c r="BL31" s="667"/>
      <c r="BM31" s="618">
        <v>94.4</v>
      </c>
      <c r="BN31" s="667"/>
      <c r="BO31" s="667"/>
      <c r="BP31" s="667"/>
      <c r="BQ31" s="668"/>
      <c r="BR31" s="670">
        <v>98.5</v>
      </c>
      <c r="BS31" s="667"/>
      <c r="BT31" s="667"/>
      <c r="BU31" s="667"/>
      <c r="BV31" s="667"/>
      <c r="BW31" s="667"/>
      <c r="BX31" s="618">
        <v>94.7</v>
      </c>
      <c r="BY31" s="667"/>
      <c r="BZ31" s="667"/>
      <c r="CA31" s="667"/>
      <c r="CB31" s="668"/>
      <c r="CD31" s="663"/>
      <c r="CE31" s="664"/>
      <c r="CF31" s="620" t="s">
        <v>300</v>
      </c>
      <c r="CG31" s="621"/>
      <c r="CH31" s="621"/>
      <c r="CI31" s="621"/>
      <c r="CJ31" s="621"/>
      <c r="CK31" s="621"/>
      <c r="CL31" s="621"/>
      <c r="CM31" s="621"/>
      <c r="CN31" s="621"/>
      <c r="CO31" s="621"/>
      <c r="CP31" s="621"/>
      <c r="CQ31" s="622"/>
      <c r="CR31" s="623">
        <v>3332</v>
      </c>
      <c r="CS31" s="656"/>
      <c r="CT31" s="656"/>
      <c r="CU31" s="656"/>
      <c r="CV31" s="656"/>
      <c r="CW31" s="656"/>
      <c r="CX31" s="656"/>
      <c r="CY31" s="657"/>
      <c r="CZ31" s="628">
        <v>0.1</v>
      </c>
      <c r="DA31" s="653"/>
      <c r="DB31" s="653"/>
      <c r="DC31" s="658"/>
      <c r="DD31" s="632">
        <v>3332</v>
      </c>
      <c r="DE31" s="656"/>
      <c r="DF31" s="656"/>
      <c r="DG31" s="656"/>
      <c r="DH31" s="656"/>
      <c r="DI31" s="656"/>
      <c r="DJ31" s="656"/>
      <c r="DK31" s="657"/>
      <c r="DL31" s="632">
        <v>3332</v>
      </c>
      <c r="DM31" s="656"/>
      <c r="DN31" s="656"/>
      <c r="DO31" s="656"/>
      <c r="DP31" s="656"/>
      <c r="DQ31" s="656"/>
      <c r="DR31" s="656"/>
      <c r="DS31" s="656"/>
      <c r="DT31" s="656"/>
      <c r="DU31" s="656"/>
      <c r="DV31" s="657"/>
      <c r="DW31" s="628">
        <v>0.2</v>
      </c>
      <c r="DX31" s="653"/>
      <c r="DY31" s="653"/>
      <c r="DZ31" s="653"/>
      <c r="EA31" s="653"/>
      <c r="EB31" s="653"/>
      <c r="EC31" s="654"/>
    </row>
    <row r="32" spans="2:133" ht="11.25" customHeight="1" x14ac:dyDescent="0.2">
      <c r="B32" s="620" t="s">
        <v>301</v>
      </c>
      <c r="C32" s="621"/>
      <c r="D32" s="621"/>
      <c r="E32" s="621"/>
      <c r="F32" s="621"/>
      <c r="G32" s="621"/>
      <c r="H32" s="621"/>
      <c r="I32" s="621"/>
      <c r="J32" s="621"/>
      <c r="K32" s="621"/>
      <c r="L32" s="621"/>
      <c r="M32" s="621"/>
      <c r="N32" s="621"/>
      <c r="O32" s="621"/>
      <c r="P32" s="621"/>
      <c r="Q32" s="622"/>
      <c r="R32" s="623">
        <v>415262</v>
      </c>
      <c r="S32" s="624"/>
      <c r="T32" s="624"/>
      <c r="U32" s="624"/>
      <c r="V32" s="624"/>
      <c r="W32" s="624"/>
      <c r="X32" s="624"/>
      <c r="Y32" s="625"/>
      <c r="Z32" s="626">
        <v>11.7</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99.6</v>
      </c>
      <c r="BH32" s="656"/>
      <c r="BI32" s="656"/>
      <c r="BJ32" s="656"/>
      <c r="BK32" s="656"/>
      <c r="BL32" s="656"/>
      <c r="BM32" s="629">
        <v>97.7</v>
      </c>
      <c r="BN32" s="656"/>
      <c r="BO32" s="656"/>
      <c r="BP32" s="656"/>
      <c r="BQ32" s="669"/>
      <c r="BR32" s="680">
        <v>99.3</v>
      </c>
      <c r="BS32" s="656"/>
      <c r="BT32" s="656"/>
      <c r="BU32" s="656"/>
      <c r="BV32" s="656"/>
      <c r="BW32" s="656"/>
      <c r="BX32" s="629">
        <v>96.8</v>
      </c>
      <c r="BY32" s="656"/>
      <c r="BZ32" s="656"/>
      <c r="CA32" s="656"/>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3"/>
      <c r="DB32" s="653"/>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3"/>
      <c r="DY32" s="653"/>
      <c r="DZ32" s="653"/>
      <c r="EA32" s="653"/>
      <c r="EB32" s="653"/>
      <c r="EC32" s="654"/>
    </row>
    <row r="33" spans="2:133" ht="11.25" customHeight="1" x14ac:dyDescent="0.2">
      <c r="B33" s="620" t="s">
        <v>305</v>
      </c>
      <c r="C33" s="621"/>
      <c r="D33" s="621"/>
      <c r="E33" s="621"/>
      <c r="F33" s="621"/>
      <c r="G33" s="621"/>
      <c r="H33" s="621"/>
      <c r="I33" s="621"/>
      <c r="J33" s="621"/>
      <c r="K33" s="621"/>
      <c r="L33" s="621"/>
      <c r="M33" s="621"/>
      <c r="N33" s="621"/>
      <c r="O33" s="621"/>
      <c r="P33" s="621"/>
      <c r="Q33" s="622"/>
      <c r="R33" s="623">
        <v>28109</v>
      </c>
      <c r="S33" s="624"/>
      <c r="T33" s="624"/>
      <c r="U33" s="624"/>
      <c r="V33" s="624"/>
      <c r="W33" s="624"/>
      <c r="X33" s="624"/>
      <c r="Y33" s="625"/>
      <c r="Z33" s="626">
        <v>0.8</v>
      </c>
      <c r="AA33" s="626"/>
      <c r="AB33" s="626"/>
      <c r="AC33" s="626"/>
      <c r="AD33" s="627">
        <v>12890</v>
      </c>
      <c r="AE33" s="627"/>
      <c r="AF33" s="627"/>
      <c r="AG33" s="627"/>
      <c r="AH33" s="627"/>
      <c r="AI33" s="627"/>
      <c r="AJ33" s="627"/>
      <c r="AK33" s="627"/>
      <c r="AL33" s="628">
        <v>0.6</v>
      </c>
      <c r="AM33" s="629"/>
      <c r="AN33" s="629"/>
      <c r="AO33" s="630"/>
      <c r="AP33" s="675"/>
      <c r="AQ33" s="676"/>
      <c r="AR33" s="676"/>
      <c r="AS33" s="676"/>
      <c r="AT33" s="679"/>
      <c r="AU33" s="207"/>
      <c r="AV33" s="207"/>
      <c r="AW33" s="207"/>
      <c r="AX33" s="644" t="s">
        <v>306</v>
      </c>
      <c r="AY33" s="645"/>
      <c r="AZ33" s="645"/>
      <c r="BA33" s="645"/>
      <c r="BB33" s="645"/>
      <c r="BC33" s="645"/>
      <c r="BD33" s="645"/>
      <c r="BE33" s="645"/>
      <c r="BF33" s="646"/>
      <c r="BG33" s="681">
        <v>98.3</v>
      </c>
      <c r="BH33" s="682"/>
      <c r="BI33" s="682"/>
      <c r="BJ33" s="682"/>
      <c r="BK33" s="682"/>
      <c r="BL33" s="682"/>
      <c r="BM33" s="683">
        <v>92.7</v>
      </c>
      <c r="BN33" s="682"/>
      <c r="BO33" s="682"/>
      <c r="BP33" s="682"/>
      <c r="BQ33" s="684"/>
      <c r="BR33" s="681">
        <v>98.1</v>
      </c>
      <c r="BS33" s="682"/>
      <c r="BT33" s="682"/>
      <c r="BU33" s="682"/>
      <c r="BV33" s="682"/>
      <c r="BW33" s="682"/>
      <c r="BX33" s="683">
        <v>93.6</v>
      </c>
      <c r="BY33" s="682"/>
      <c r="BZ33" s="682"/>
      <c r="CA33" s="682"/>
      <c r="CB33" s="684"/>
      <c r="CD33" s="620" t="s">
        <v>307</v>
      </c>
      <c r="CE33" s="621"/>
      <c r="CF33" s="621"/>
      <c r="CG33" s="621"/>
      <c r="CH33" s="621"/>
      <c r="CI33" s="621"/>
      <c r="CJ33" s="621"/>
      <c r="CK33" s="621"/>
      <c r="CL33" s="621"/>
      <c r="CM33" s="621"/>
      <c r="CN33" s="621"/>
      <c r="CO33" s="621"/>
      <c r="CP33" s="621"/>
      <c r="CQ33" s="622"/>
      <c r="CR33" s="623">
        <v>1600702</v>
      </c>
      <c r="CS33" s="656"/>
      <c r="CT33" s="656"/>
      <c r="CU33" s="656"/>
      <c r="CV33" s="656"/>
      <c r="CW33" s="656"/>
      <c r="CX33" s="656"/>
      <c r="CY33" s="657"/>
      <c r="CZ33" s="628">
        <v>48.6</v>
      </c>
      <c r="DA33" s="653"/>
      <c r="DB33" s="653"/>
      <c r="DC33" s="658"/>
      <c r="DD33" s="632">
        <v>1337099</v>
      </c>
      <c r="DE33" s="656"/>
      <c r="DF33" s="656"/>
      <c r="DG33" s="656"/>
      <c r="DH33" s="656"/>
      <c r="DI33" s="656"/>
      <c r="DJ33" s="656"/>
      <c r="DK33" s="657"/>
      <c r="DL33" s="632">
        <v>941138</v>
      </c>
      <c r="DM33" s="656"/>
      <c r="DN33" s="656"/>
      <c r="DO33" s="656"/>
      <c r="DP33" s="656"/>
      <c r="DQ33" s="656"/>
      <c r="DR33" s="656"/>
      <c r="DS33" s="656"/>
      <c r="DT33" s="656"/>
      <c r="DU33" s="656"/>
      <c r="DV33" s="657"/>
      <c r="DW33" s="628">
        <v>43.9</v>
      </c>
      <c r="DX33" s="653"/>
      <c r="DY33" s="653"/>
      <c r="DZ33" s="653"/>
      <c r="EA33" s="653"/>
      <c r="EB33" s="653"/>
      <c r="EC33" s="654"/>
    </row>
    <row r="34" spans="2:133" ht="11.25" customHeight="1" x14ac:dyDescent="0.2">
      <c r="B34" s="620" t="s">
        <v>308</v>
      </c>
      <c r="C34" s="621"/>
      <c r="D34" s="621"/>
      <c r="E34" s="621"/>
      <c r="F34" s="621"/>
      <c r="G34" s="621"/>
      <c r="H34" s="621"/>
      <c r="I34" s="621"/>
      <c r="J34" s="621"/>
      <c r="K34" s="621"/>
      <c r="L34" s="621"/>
      <c r="M34" s="621"/>
      <c r="N34" s="621"/>
      <c r="O34" s="621"/>
      <c r="P34" s="621"/>
      <c r="Q34" s="622"/>
      <c r="R34" s="623">
        <v>12199</v>
      </c>
      <c r="S34" s="624"/>
      <c r="T34" s="624"/>
      <c r="U34" s="624"/>
      <c r="V34" s="624"/>
      <c r="W34" s="624"/>
      <c r="X34" s="624"/>
      <c r="Y34" s="625"/>
      <c r="Z34" s="626">
        <v>0.3</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582148</v>
      </c>
      <c r="CS34" s="624"/>
      <c r="CT34" s="624"/>
      <c r="CU34" s="624"/>
      <c r="CV34" s="624"/>
      <c r="CW34" s="624"/>
      <c r="CX34" s="624"/>
      <c r="CY34" s="625"/>
      <c r="CZ34" s="628">
        <v>17.7</v>
      </c>
      <c r="DA34" s="653"/>
      <c r="DB34" s="653"/>
      <c r="DC34" s="658"/>
      <c r="DD34" s="632">
        <v>444432</v>
      </c>
      <c r="DE34" s="624"/>
      <c r="DF34" s="624"/>
      <c r="DG34" s="624"/>
      <c r="DH34" s="624"/>
      <c r="DI34" s="624"/>
      <c r="DJ34" s="624"/>
      <c r="DK34" s="625"/>
      <c r="DL34" s="632">
        <v>402146</v>
      </c>
      <c r="DM34" s="624"/>
      <c r="DN34" s="624"/>
      <c r="DO34" s="624"/>
      <c r="DP34" s="624"/>
      <c r="DQ34" s="624"/>
      <c r="DR34" s="624"/>
      <c r="DS34" s="624"/>
      <c r="DT34" s="624"/>
      <c r="DU34" s="624"/>
      <c r="DV34" s="625"/>
      <c r="DW34" s="628">
        <v>18.8</v>
      </c>
      <c r="DX34" s="653"/>
      <c r="DY34" s="653"/>
      <c r="DZ34" s="653"/>
      <c r="EA34" s="653"/>
      <c r="EB34" s="653"/>
      <c r="EC34" s="654"/>
    </row>
    <row r="35" spans="2:133" ht="11.25" customHeight="1" x14ac:dyDescent="0.2">
      <c r="B35" s="620" t="s">
        <v>310</v>
      </c>
      <c r="C35" s="621"/>
      <c r="D35" s="621"/>
      <c r="E35" s="621"/>
      <c r="F35" s="621"/>
      <c r="G35" s="621"/>
      <c r="H35" s="621"/>
      <c r="I35" s="621"/>
      <c r="J35" s="621"/>
      <c r="K35" s="621"/>
      <c r="L35" s="621"/>
      <c r="M35" s="621"/>
      <c r="N35" s="621"/>
      <c r="O35" s="621"/>
      <c r="P35" s="621"/>
      <c r="Q35" s="622"/>
      <c r="R35" s="623">
        <v>122566</v>
      </c>
      <c r="S35" s="624"/>
      <c r="T35" s="624"/>
      <c r="U35" s="624"/>
      <c r="V35" s="624"/>
      <c r="W35" s="624"/>
      <c r="X35" s="624"/>
      <c r="Y35" s="625"/>
      <c r="Z35" s="626">
        <v>3.5</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49578</v>
      </c>
      <c r="CS35" s="656"/>
      <c r="CT35" s="656"/>
      <c r="CU35" s="656"/>
      <c r="CV35" s="656"/>
      <c r="CW35" s="656"/>
      <c r="CX35" s="656"/>
      <c r="CY35" s="657"/>
      <c r="CZ35" s="628">
        <v>1.5</v>
      </c>
      <c r="DA35" s="653"/>
      <c r="DB35" s="653"/>
      <c r="DC35" s="658"/>
      <c r="DD35" s="632">
        <v>39650</v>
      </c>
      <c r="DE35" s="656"/>
      <c r="DF35" s="656"/>
      <c r="DG35" s="656"/>
      <c r="DH35" s="656"/>
      <c r="DI35" s="656"/>
      <c r="DJ35" s="656"/>
      <c r="DK35" s="657"/>
      <c r="DL35" s="632">
        <v>39650</v>
      </c>
      <c r="DM35" s="656"/>
      <c r="DN35" s="656"/>
      <c r="DO35" s="656"/>
      <c r="DP35" s="656"/>
      <c r="DQ35" s="656"/>
      <c r="DR35" s="656"/>
      <c r="DS35" s="656"/>
      <c r="DT35" s="656"/>
      <c r="DU35" s="656"/>
      <c r="DV35" s="657"/>
      <c r="DW35" s="628">
        <v>1.9</v>
      </c>
      <c r="DX35" s="653"/>
      <c r="DY35" s="653"/>
      <c r="DZ35" s="653"/>
      <c r="EA35" s="653"/>
      <c r="EB35" s="653"/>
      <c r="EC35" s="654"/>
    </row>
    <row r="36" spans="2:133" ht="11.25" customHeight="1" x14ac:dyDescent="0.2">
      <c r="B36" s="620" t="s">
        <v>314</v>
      </c>
      <c r="C36" s="621"/>
      <c r="D36" s="621"/>
      <c r="E36" s="621"/>
      <c r="F36" s="621"/>
      <c r="G36" s="621"/>
      <c r="H36" s="621"/>
      <c r="I36" s="621"/>
      <c r="J36" s="621"/>
      <c r="K36" s="621"/>
      <c r="L36" s="621"/>
      <c r="M36" s="621"/>
      <c r="N36" s="621"/>
      <c r="O36" s="621"/>
      <c r="P36" s="621"/>
      <c r="Q36" s="622"/>
      <c r="R36" s="623">
        <v>200125</v>
      </c>
      <c r="S36" s="624"/>
      <c r="T36" s="624"/>
      <c r="U36" s="624"/>
      <c r="V36" s="624"/>
      <c r="W36" s="624"/>
      <c r="X36" s="624"/>
      <c r="Y36" s="625"/>
      <c r="Z36" s="626">
        <v>5.7</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325984</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5537</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622426</v>
      </c>
      <c r="CS36" s="624"/>
      <c r="CT36" s="624"/>
      <c r="CU36" s="624"/>
      <c r="CV36" s="624"/>
      <c r="CW36" s="624"/>
      <c r="CX36" s="624"/>
      <c r="CY36" s="625"/>
      <c r="CZ36" s="628">
        <v>18.899999999999999</v>
      </c>
      <c r="DA36" s="653"/>
      <c r="DB36" s="653"/>
      <c r="DC36" s="658"/>
      <c r="DD36" s="632">
        <v>558166</v>
      </c>
      <c r="DE36" s="624"/>
      <c r="DF36" s="624"/>
      <c r="DG36" s="624"/>
      <c r="DH36" s="624"/>
      <c r="DI36" s="624"/>
      <c r="DJ36" s="624"/>
      <c r="DK36" s="625"/>
      <c r="DL36" s="632">
        <v>327991</v>
      </c>
      <c r="DM36" s="624"/>
      <c r="DN36" s="624"/>
      <c r="DO36" s="624"/>
      <c r="DP36" s="624"/>
      <c r="DQ36" s="624"/>
      <c r="DR36" s="624"/>
      <c r="DS36" s="624"/>
      <c r="DT36" s="624"/>
      <c r="DU36" s="624"/>
      <c r="DV36" s="625"/>
      <c r="DW36" s="628">
        <v>15.3</v>
      </c>
      <c r="DX36" s="653"/>
      <c r="DY36" s="653"/>
      <c r="DZ36" s="653"/>
      <c r="EA36" s="653"/>
      <c r="EB36" s="653"/>
      <c r="EC36" s="654"/>
    </row>
    <row r="37" spans="2:133" ht="11.25" customHeight="1" x14ac:dyDescent="0.2">
      <c r="B37" s="620" t="s">
        <v>318</v>
      </c>
      <c r="C37" s="621"/>
      <c r="D37" s="621"/>
      <c r="E37" s="621"/>
      <c r="F37" s="621"/>
      <c r="G37" s="621"/>
      <c r="H37" s="621"/>
      <c r="I37" s="621"/>
      <c r="J37" s="621"/>
      <c r="K37" s="621"/>
      <c r="L37" s="621"/>
      <c r="M37" s="621"/>
      <c r="N37" s="621"/>
      <c r="O37" s="621"/>
      <c r="P37" s="621"/>
      <c r="Q37" s="622"/>
      <c r="R37" s="623">
        <v>44019</v>
      </c>
      <c r="S37" s="624"/>
      <c r="T37" s="624"/>
      <c r="U37" s="624"/>
      <c r="V37" s="624"/>
      <c r="W37" s="624"/>
      <c r="X37" s="624"/>
      <c r="Y37" s="625"/>
      <c r="Z37" s="626">
        <v>1.2</v>
      </c>
      <c r="AA37" s="626"/>
      <c r="AB37" s="626"/>
      <c r="AC37" s="626"/>
      <c r="AD37" s="627">
        <v>522</v>
      </c>
      <c r="AE37" s="627"/>
      <c r="AF37" s="627"/>
      <c r="AG37" s="627"/>
      <c r="AH37" s="627"/>
      <c r="AI37" s="627"/>
      <c r="AJ37" s="627"/>
      <c r="AK37" s="627"/>
      <c r="AL37" s="628">
        <v>0</v>
      </c>
      <c r="AM37" s="629"/>
      <c r="AN37" s="629"/>
      <c r="AO37" s="630"/>
      <c r="AQ37" s="686" t="s">
        <v>319</v>
      </c>
      <c r="AR37" s="687"/>
      <c r="AS37" s="687"/>
      <c r="AT37" s="687"/>
      <c r="AU37" s="687"/>
      <c r="AV37" s="687"/>
      <c r="AW37" s="687"/>
      <c r="AX37" s="687"/>
      <c r="AY37" s="688"/>
      <c r="AZ37" s="623">
        <v>107143</v>
      </c>
      <c r="BA37" s="624"/>
      <c r="BB37" s="624"/>
      <c r="BC37" s="624"/>
      <c r="BD37" s="656"/>
      <c r="BE37" s="656"/>
      <c r="BF37" s="669"/>
      <c r="BG37" s="620" t="s">
        <v>320</v>
      </c>
      <c r="BH37" s="621"/>
      <c r="BI37" s="621"/>
      <c r="BJ37" s="621"/>
      <c r="BK37" s="621"/>
      <c r="BL37" s="621"/>
      <c r="BM37" s="621"/>
      <c r="BN37" s="621"/>
      <c r="BO37" s="621"/>
      <c r="BP37" s="621"/>
      <c r="BQ37" s="621"/>
      <c r="BR37" s="621"/>
      <c r="BS37" s="621"/>
      <c r="BT37" s="621"/>
      <c r="BU37" s="622"/>
      <c r="BV37" s="623">
        <v>3208</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202635</v>
      </c>
      <c r="CS37" s="656"/>
      <c r="CT37" s="656"/>
      <c r="CU37" s="656"/>
      <c r="CV37" s="656"/>
      <c r="CW37" s="656"/>
      <c r="CX37" s="656"/>
      <c r="CY37" s="657"/>
      <c r="CZ37" s="628">
        <v>6.2</v>
      </c>
      <c r="DA37" s="653"/>
      <c r="DB37" s="653"/>
      <c r="DC37" s="658"/>
      <c r="DD37" s="632">
        <v>201431</v>
      </c>
      <c r="DE37" s="656"/>
      <c r="DF37" s="656"/>
      <c r="DG37" s="656"/>
      <c r="DH37" s="656"/>
      <c r="DI37" s="656"/>
      <c r="DJ37" s="656"/>
      <c r="DK37" s="657"/>
      <c r="DL37" s="632">
        <v>198701</v>
      </c>
      <c r="DM37" s="656"/>
      <c r="DN37" s="656"/>
      <c r="DO37" s="656"/>
      <c r="DP37" s="656"/>
      <c r="DQ37" s="656"/>
      <c r="DR37" s="656"/>
      <c r="DS37" s="656"/>
      <c r="DT37" s="656"/>
      <c r="DU37" s="656"/>
      <c r="DV37" s="657"/>
      <c r="DW37" s="628">
        <v>9.3000000000000007</v>
      </c>
      <c r="DX37" s="653"/>
      <c r="DY37" s="653"/>
      <c r="DZ37" s="653"/>
      <c r="EA37" s="653"/>
      <c r="EB37" s="653"/>
      <c r="EC37" s="654"/>
    </row>
    <row r="38" spans="2:133" ht="11.25" customHeight="1" x14ac:dyDescent="0.2">
      <c r="B38" s="620" t="s">
        <v>322</v>
      </c>
      <c r="C38" s="621"/>
      <c r="D38" s="621"/>
      <c r="E38" s="621"/>
      <c r="F38" s="621"/>
      <c r="G38" s="621"/>
      <c r="H38" s="621"/>
      <c r="I38" s="621"/>
      <c r="J38" s="621"/>
      <c r="K38" s="621"/>
      <c r="L38" s="621"/>
      <c r="M38" s="621"/>
      <c r="N38" s="621"/>
      <c r="O38" s="621"/>
      <c r="P38" s="621"/>
      <c r="Q38" s="622"/>
      <c r="R38" s="623">
        <v>160257</v>
      </c>
      <c r="S38" s="624"/>
      <c r="T38" s="624"/>
      <c r="U38" s="624"/>
      <c r="V38" s="624"/>
      <c r="W38" s="624"/>
      <c r="X38" s="624"/>
      <c r="Y38" s="625"/>
      <c r="Z38" s="626">
        <v>4.5</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13819</v>
      </c>
      <c r="BA38" s="624"/>
      <c r="BB38" s="624"/>
      <c r="BC38" s="624"/>
      <c r="BD38" s="656"/>
      <c r="BE38" s="656"/>
      <c r="BF38" s="669"/>
      <c r="BG38" s="620" t="s">
        <v>324</v>
      </c>
      <c r="BH38" s="621"/>
      <c r="BI38" s="621"/>
      <c r="BJ38" s="621"/>
      <c r="BK38" s="621"/>
      <c r="BL38" s="621"/>
      <c r="BM38" s="621"/>
      <c r="BN38" s="621"/>
      <c r="BO38" s="621"/>
      <c r="BP38" s="621"/>
      <c r="BQ38" s="621"/>
      <c r="BR38" s="621"/>
      <c r="BS38" s="621"/>
      <c r="BT38" s="621"/>
      <c r="BU38" s="622"/>
      <c r="BV38" s="623">
        <v>553</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205022</v>
      </c>
      <c r="CS38" s="624"/>
      <c r="CT38" s="624"/>
      <c r="CU38" s="624"/>
      <c r="CV38" s="624"/>
      <c r="CW38" s="624"/>
      <c r="CX38" s="624"/>
      <c r="CY38" s="625"/>
      <c r="CZ38" s="628">
        <v>6.2</v>
      </c>
      <c r="DA38" s="653"/>
      <c r="DB38" s="653"/>
      <c r="DC38" s="658"/>
      <c r="DD38" s="632">
        <v>171351</v>
      </c>
      <c r="DE38" s="624"/>
      <c r="DF38" s="624"/>
      <c r="DG38" s="624"/>
      <c r="DH38" s="624"/>
      <c r="DI38" s="624"/>
      <c r="DJ38" s="624"/>
      <c r="DK38" s="625"/>
      <c r="DL38" s="632">
        <v>171351</v>
      </c>
      <c r="DM38" s="624"/>
      <c r="DN38" s="624"/>
      <c r="DO38" s="624"/>
      <c r="DP38" s="624"/>
      <c r="DQ38" s="624"/>
      <c r="DR38" s="624"/>
      <c r="DS38" s="624"/>
      <c r="DT38" s="624"/>
      <c r="DU38" s="624"/>
      <c r="DV38" s="625"/>
      <c r="DW38" s="628">
        <v>8</v>
      </c>
      <c r="DX38" s="653"/>
      <c r="DY38" s="653"/>
      <c r="DZ38" s="653"/>
      <c r="EA38" s="653"/>
      <c r="EB38" s="653"/>
      <c r="EC38" s="654"/>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12210</v>
      </c>
      <c r="BA39" s="624"/>
      <c r="BB39" s="624"/>
      <c r="BC39" s="624"/>
      <c r="BD39" s="656"/>
      <c r="BE39" s="656"/>
      <c r="BF39" s="669"/>
      <c r="BG39" s="620" t="s">
        <v>328</v>
      </c>
      <c r="BH39" s="621"/>
      <c r="BI39" s="621"/>
      <c r="BJ39" s="621"/>
      <c r="BK39" s="621"/>
      <c r="BL39" s="621"/>
      <c r="BM39" s="621"/>
      <c r="BN39" s="621"/>
      <c r="BO39" s="621"/>
      <c r="BP39" s="621"/>
      <c r="BQ39" s="621"/>
      <c r="BR39" s="621"/>
      <c r="BS39" s="621"/>
      <c r="BT39" s="621"/>
      <c r="BU39" s="622"/>
      <c r="BV39" s="623">
        <v>826</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141528</v>
      </c>
      <c r="CS39" s="656"/>
      <c r="CT39" s="656"/>
      <c r="CU39" s="656"/>
      <c r="CV39" s="656"/>
      <c r="CW39" s="656"/>
      <c r="CX39" s="656"/>
      <c r="CY39" s="657"/>
      <c r="CZ39" s="628">
        <v>4.3</v>
      </c>
      <c r="DA39" s="653"/>
      <c r="DB39" s="653"/>
      <c r="DC39" s="658"/>
      <c r="DD39" s="632">
        <v>123500</v>
      </c>
      <c r="DE39" s="656"/>
      <c r="DF39" s="656"/>
      <c r="DG39" s="656"/>
      <c r="DH39" s="656"/>
      <c r="DI39" s="656"/>
      <c r="DJ39" s="656"/>
      <c r="DK39" s="657"/>
      <c r="DL39" s="632" t="s">
        <v>122</v>
      </c>
      <c r="DM39" s="656"/>
      <c r="DN39" s="656"/>
      <c r="DO39" s="656"/>
      <c r="DP39" s="656"/>
      <c r="DQ39" s="656"/>
      <c r="DR39" s="656"/>
      <c r="DS39" s="656"/>
      <c r="DT39" s="656"/>
      <c r="DU39" s="656"/>
      <c r="DV39" s="657"/>
      <c r="DW39" s="628" t="s">
        <v>122</v>
      </c>
      <c r="DX39" s="653"/>
      <c r="DY39" s="653"/>
      <c r="DZ39" s="653"/>
      <c r="EA39" s="653"/>
      <c r="EB39" s="653"/>
      <c r="EC39" s="654"/>
    </row>
    <row r="40" spans="2:133" ht="11.25" customHeight="1" x14ac:dyDescent="0.2">
      <c r="B40" s="620" t="s">
        <v>330</v>
      </c>
      <c r="C40" s="621"/>
      <c r="D40" s="621"/>
      <c r="E40" s="621"/>
      <c r="F40" s="621"/>
      <c r="G40" s="621"/>
      <c r="H40" s="621"/>
      <c r="I40" s="621"/>
      <c r="J40" s="621"/>
      <c r="K40" s="621"/>
      <c r="L40" s="621"/>
      <c r="M40" s="621"/>
      <c r="N40" s="621"/>
      <c r="O40" s="621"/>
      <c r="P40" s="621"/>
      <c r="Q40" s="622"/>
      <c r="R40" s="623">
        <v>4857</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6"/>
      <c r="BE40" s="656"/>
      <c r="BF40" s="669"/>
      <c r="BG40" s="673" t="s">
        <v>332</v>
      </c>
      <c r="BH40" s="674"/>
      <c r="BI40" s="674"/>
      <c r="BJ40" s="674"/>
      <c r="BK40" s="674"/>
      <c r="BL40" s="211"/>
      <c r="BM40" s="621" t="s">
        <v>333</v>
      </c>
      <c r="BN40" s="621"/>
      <c r="BO40" s="621"/>
      <c r="BP40" s="621"/>
      <c r="BQ40" s="621"/>
      <c r="BR40" s="621"/>
      <c r="BS40" s="621"/>
      <c r="BT40" s="621"/>
      <c r="BU40" s="622"/>
      <c r="BV40" s="623">
        <v>102</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t="s">
        <v>122</v>
      </c>
      <c r="CS40" s="624"/>
      <c r="CT40" s="624"/>
      <c r="CU40" s="624"/>
      <c r="CV40" s="624"/>
      <c r="CW40" s="624"/>
      <c r="CX40" s="624"/>
      <c r="CY40" s="625"/>
      <c r="CZ40" s="628" t="s">
        <v>122</v>
      </c>
      <c r="DA40" s="653"/>
      <c r="DB40" s="653"/>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x14ac:dyDescent="0.2">
      <c r="B41" s="644" t="s">
        <v>335</v>
      </c>
      <c r="C41" s="645"/>
      <c r="D41" s="645"/>
      <c r="E41" s="645"/>
      <c r="F41" s="645"/>
      <c r="G41" s="645"/>
      <c r="H41" s="645"/>
      <c r="I41" s="645"/>
      <c r="J41" s="645"/>
      <c r="K41" s="645"/>
      <c r="L41" s="645"/>
      <c r="M41" s="645"/>
      <c r="N41" s="645"/>
      <c r="O41" s="645"/>
      <c r="P41" s="645"/>
      <c r="Q41" s="646"/>
      <c r="R41" s="695">
        <v>3539444</v>
      </c>
      <c r="S41" s="696"/>
      <c r="T41" s="696"/>
      <c r="U41" s="696"/>
      <c r="V41" s="696"/>
      <c r="W41" s="696"/>
      <c r="X41" s="696"/>
      <c r="Y41" s="700"/>
      <c r="Z41" s="701">
        <v>100</v>
      </c>
      <c r="AA41" s="701"/>
      <c r="AB41" s="701"/>
      <c r="AC41" s="701"/>
      <c r="AD41" s="702">
        <v>2138123</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45479</v>
      </c>
      <c r="BA41" s="624"/>
      <c r="BB41" s="624"/>
      <c r="BC41" s="624"/>
      <c r="BD41" s="656"/>
      <c r="BE41" s="656"/>
      <c r="BF41" s="669"/>
      <c r="BG41" s="673"/>
      <c r="BH41" s="674"/>
      <c r="BI41" s="674"/>
      <c r="BJ41" s="674"/>
      <c r="BK41" s="674"/>
      <c r="BL41" s="211"/>
      <c r="BM41" s="621" t="s">
        <v>337</v>
      </c>
      <c r="BN41" s="621"/>
      <c r="BO41" s="621"/>
      <c r="BP41" s="621"/>
      <c r="BQ41" s="621"/>
      <c r="BR41" s="621"/>
      <c r="BS41" s="621"/>
      <c r="BT41" s="621"/>
      <c r="BU41" s="622"/>
      <c r="BV41" s="623">
        <v>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6"/>
      <c r="CT41" s="656"/>
      <c r="CU41" s="656"/>
      <c r="CV41" s="656"/>
      <c r="CW41" s="656"/>
      <c r="CX41" s="656"/>
      <c r="CY41" s="657"/>
      <c r="CZ41" s="628" t="s">
        <v>122</v>
      </c>
      <c r="DA41" s="653"/>
      <c r="DB41" s="653"/>
      <c r="DC41" s="658"/>
      <c r="DD41" s="632" t="s">
        <v>122</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147333</v>
      </c>
      <c r="BA42" s="696"/>
      <c r="BB42" s="696"/>
      <c r="BC42" s="696"/>
      <c r="BD42" s="682"/>
      <c r="BE42" s="682"/>
      <c r="BF42" s="684"/>
      <c r="BG42" s="675"/>
      <c r="BH42" s="676"/>
      <c r="BI42" s="676"/>
      <c r="BJ42" s="676"/>
      <c r="BK42" s="676"/>
      <c r="BL42" s="212"/>
      <c r="BM42" s="645" t="s">
        <v>340</v>
      </c>
      <c r="BN42" s="645"/>
      <c r="BO42" s="645"/>
      <c r="BP42" s="645"/>
      <c r="BQ42" s="645"/>
      <c r="BR42" s="645"/>
      <c r="BS42" s="645"/>
      <c r="BT42" s="645"/>
      <c r="BU42" s="646"/>
      <c r="BV42" s="695">
        <v>383</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478231</v>
      </c>
      <c r="CS42" s="656"/>
      <c r="CT42" s="656"/>
      <c r="CU42" s="656"/>
      <c r="CV42" s="656"/>
      <c r="CW42" s="656"/>
      <c r="CX42" s="656"/>
      <c r="CY42" s="657"/>
      <c r="CZ42" s="628">
        <v>14.5</v>
      </c>
      <c r="DA42" s="653"/>
      <c r="DB42" s="653"/>
      <c r="DC42" s="658"/>
      <c r="DD42" s="632">
        <v>67515</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8457</v>
      </c>
      <c r="CS43" s="656"/>
      <c r="CT43" s="656"/>
      <c r="CU43" s="656"/>
      <c r="CV43" s="656"/>
      <c r="CW43" s="656"/>
      <c r="CX43" s="656"/>
      <c r="CY43" s="657"/>
      <c r="CZ43" s="628">
        <v>0.3</v>
      </c>
      <c r="DA43" s="653"/>
      <c r="DB43" s="653"/>
      <c r="DC43" s="658"/>
      <c r="DD43" s="632">
        <v>8457</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478231</v>
      </c>
      <c r="CS44" s="624"/>
      <c r="CT44" s="624"/>
      <c r="CU44" s="624"/>
      <c r="CV44" s="624"/>
      <c r="CW44" s="624"/>
      <c r="CX44" s="624"/>
      <c r="CY44" s="625"/>
      <c r="CZ44" s="628">
        <v>14.5</v>
      </c>
      <c r="DA44" s="629"/>
      <c r="DB44" s="629"/>
      <c r="DC44" s="635"/>
      <c r="DD44" s="632">
        <v>67515</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336061</v>
      </c>
      <c r="CS45" s="656"/>
      <c r="CT45" s="656"/>
      <c r="CU45" s="656"/>
      <c r="CV45" s="656"/>
      <c r="CW45" s="656"/>
      <c r="CX45" s="656"/>
      <c r="CY45" s="657"/>
      <c r="CZ45" s="628">
        <v>10.199999999999999</v>
      </c>
      <c r="DA45" s="653"/>
      <c r="DB45" s="653"/>
      <c r="DC45" s="658"/>
      <c r="DD45" s="632">
        <v>15766</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3"/>
      <c r="CE46" s="664"/>
      <c r="CF46" s="620" t="s">
        <v>348</v>
      </c>
      <c r="CG46" s="621"/>
      <c r="CH46" s="621"/>
      <c r="CI46" s="621"/>
      <c r="CJ46" s="621"/>
      <c r="CK46" s="621"/>
      <c r="CL46" s="621"/>
      <c r="CM46" s="621"/>
      <c r="CN46" s="621"/>
      <c r="CO46" s="621"/>
      <c r="CP46" s="621"/>
      <c r="CQ46" s="622"/>
      <c r="CR46" s="623">
        <v>126452</v>
      </c>
      <c r="CS46" s="624"/>
      <c r="CT46" s="624"/>
      <c r="CU46" s="624"/>
      <c r="CV46" s="624"/>
      <c r="CW46" s="624"/>
      <c r="CX46" s="624"/>
      <c r="CY46" s="625"/>
      <c r="CZ46" s="628">
        <v>3.8</v>
      </c>
      <c r="DA46" s="629"/>
      <c r="DB46" s="629"/>
      <c r="DC46" s="635"/>
      <c r="DD46" s="632">
        <v>36031</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3"/>
      <c r="CE47" s="664"/>
      <c r="CF47" s="620" t="s">
        <v>349</v>
      </c>
      <c r="CG47" s="621"/>
      <c r="CH47" s="621"/>
      <c r="CI47" s="621"/>
      <c r="CJ47" s="621"/>
      <c r="CK47" s="621"/>
      <c r="CL47" s="621"/>
      <c r="CM47" s="621"/>
      <c r="CN47" s="621"/>
      <c r="CO47" s="621"/>
      <c r="CP47" s="621"/>
      <c r="CQ47" s="622"/>
      <c r="CR47" s="623" t="s">
        <v>122</v>
      </c>
      <c r="CS47" s="656"/>
      <c r="CT47" s="656"/>
      <c r="CU47" s="656"/>
      <c r="CV47" s="656"/>
      <c r="CW47" s="656"/>
      <c r="CX47" s="656"/>
      <c r="CY47" s="657"/>
      <c r="CZ47" s="628" t="s">
        <v>122</v>
      </c>
      <c r="DA47" s="653"/>
      <c r="DB47" s="653"/>
      <c r="DC47" s="658"/>
      <c r="DD47" s="632" t="s">
        <v>122</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4" t="s">
        <v>351</v>
      </c>
      <c r="CE49" s="645"/>
      <c r="CF49" s="645"/>
      <c r="CG49" s="645"/>
      <c r="CH49" s="645"/>
      <c r="CI49" s="645"/>
      <c r="CJ49" s="645"/>
      <c r="CK49" s="645"/>
      <c r="CL49" s="645"/>
      <c r="CM49" s="645"/>
      <c r="CN49" s="645"/>
      <c r="CO49" s="645"/>
      <c r="CP49" s="645"/>
      <c r="CQ49" s="646"/>
      <c r="CR49" s="695">
        <v>3292405</v>
      </c>
      <c r="CS49" s="682"/>
      <c r="CT49" s="682"/>
      <c r="CU49" s="682"/>
      <c r="CV49" s="682"/>
      <c r="CW49" s="682"/>
      <c r="CX49" s="682"/>
      <c r="CY49" s="711"/>
      <c r="CZ49" s="703">
        <v>100</v>
      </c>
      <c r="DA49" s="712"/>
      <c r="DB49" s="712"/>
      <c r="DC49" s="713"/>
      <c r="DD49" s="714">
        <v>2431163</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tL6lpS6ckxPPRy4Y8hT6aVsC8nOo/6Ifr90SrlPUL1BSz3wZVs2+44VlRojxmWIfNdyF3nKbIcG6FbuQonaOtA==" saltValue="fpey8kFTo4IuycJA7l3RV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3540</v>
      </c>
      <c r="R7" s="753"/>
      <c r="S7" s="753"/>
      <c r="T7" s="753"/>
      <c r="U7" s="753"/>
      <c r="V7" s="753">
        <v>3303</v>
      </c>
      <c r="W7" s="753"/>
      <c r="X7" s="753"/>
      <c r="Y7" s="753"/>
      <c r="Z7" s="753"/>
      <c r="AA7" s="753">
        <v>237</v>
      </c>
      <c r="AB7" s="753"/>
      <c r="AC7" s="753"/>
      <c r="AD7" s="753"/>
      <c r="AE7" s="754"/>
      <c r="AF7" s="755">
        <v>173</v>
      </c>
      <c r="AG7" s="756"/>
      <c r="AH7" s="756"/>
      <c r="AI7" s="756"/>
      <c r="AJ7" s="757"/>
      <c r="AK7" s="758">
        <v>6</v>
      </c>
      <c r="AL7" s="759"/>
      <c r="AM7" s="759"/>
      <c r="AN7" s="759"/>
      <c r="AO7" s="759"/>
      <c r="AP7" s="759">
        <v>1631</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558</v>
      </c>
      <c r="BT7" s="747"/>
      <c r="BU7" s="747"/>
      <c r="BV7" s="747"/>
      <c r="BW7" s="747"/>
      <c r="BX7" s="747"/>
      <c r="BY7" s="747"/>
      <c r="BZ7" s="747"/>
      <c r="CA7" s="747"/>
      <c r="CB7" s="747"/>
      <c r="CC7" s="747"/>
      <c r="CD7" s="747"/>
      <c r="CE7" s="747"/>
      <c r="CF7" s="747"/>
      <c r="CG7" s="762"/>
      <c r="CH7" s="743">
        <v>1</v>
      </c>
      <c r="CI7" s="744"/>
      <c r="CJ7" s="744"/>
      <c r="CK7" s="744"/>
      <c r="CL7" s="745"/>
      <c r="CM7" s="743">
        <v>-31</v>
      </c>
      <c r="CN7" s="744"/>
      <c r="CO7" s="744"/>
      <c r="CP7" s="744"/>
      <c r="CQ7" s="745"/>
      <c r="CR7" s="743">
        <v>20</v>
      </c>
      <c r="CS7" s="744"/>
      <c r="CT7" s="744"/>
      <c r="CU7" s="744"/>
      <c r="CV7" s="745"/>
      <c r="CW7" s="743" t="s">
        <v>557</v>
      </c>
      <c r="CX7" s="744"/>
      <c r="CY7" s="744"/>
      <c r="CZ7" s="744"/>
      <c r="DA7" s="745"/>
      <c r="DB7" s="743" t="s">
        <v>557</v>
      </c>
      <c r="DC7" s="744"/>
      <c r="DD7" s="744"/>
      <c r="DE7" s="744"/>
      <c r="DF7" s="745"/>
      <c r="DG7" s="743" t="s">
        <v>557</v>
      </c>
      <c r="DH7" s="744"/>
      <c r="DI7" s="744"/>
      <c r="DJ7" s="744"/>
      <c r="DK7" s="745"/>
      <c r="DL7" s="743" t="s">
        <v>557</v>
      </c>
      <c r="DM7" s="744"/>
      <c r="DN7" s="744"/>
      <c r="DO7" s="744"/>
      <c r="DP7" s="745"/>
      <c r="DQ7" s="743" t="s">
        <v>557</v>
      </c>
      <c r="DR7" s="744"/>
      <c r="DS7" s="744"/>
      <c r="DT7" s="744"/>
      <c r="DU7" s="745"/>
      <c r="DV7" s="746"/>
      <c r="DW7" s="747"/>
      <c r="DX7" s="747"/>
      <c r="DY7" s="747"/>
      <c r="DZ7" s="748"/>
      <c r="EA7" s="222"/>
    </row>
    <row r="8" spans="1:131" s="223" customFormat="1" ht="26.25" customHeight="1" x14ac:dyDescent="0.2">
      <c r="A8" s="226">
        <v>2</v>
      </c>
      <c r="B8" s="780" t="s">
        <v>375</v>
      </c>
      <c r="C8" s="781"/>
      <c r="D8" s="781"/>
      <c r="E8" s="781"/>
      <c r="F8" s="781"/>
      <c r="G8" s="781"/>
      <c r="H8" s="781"/>
      <c r="I8" s="781"/>
      <c r="J8" s="781"/>
      <c r="K8" s="781"/>
      <c r="L8" s="781"/>
      <c r="M8" s="781"/>
      <c r="N8" s="781"/>
      <c r="O8" s="781"/>
      <c r="P8" s="782"/>
      <c r="Q8" s="783">
        <v>41</v>
      </c>
      <c r="R8" s="784"/>
      <c r="S8" s="784"/>
      <c r="T8" s="784"/>
      <c r="U8" s="784"/>
      <c r="V8" s="784">
        <v>31</v>
      </c>
      <c r="W8" s="784"/>
      <c r="X8" s="784"/>
      <c r="Y8" s="784"/>
      <c r="Z8" s="784"/>
      <c r="AA8" s="784">
        <v>10</v>
      </c>
      <c r="AB8" s="784"/>
      <c r="AC8" s="784"/>
      <c r="AD8" s="784"/>
      <c r="AE8" s="785"/>
      <c r="AF8" s="786">
        <v>0</v>
      </c>
      <c r="AG8" s="787"/>
      <c r="AH8" s="787"/>
      <c r="AI8" s="787"/>
      <c r="AJ8" s="788"/>
      <c r="AK8" s="769">
        <v>40</v>
      </c>
      <c r="AL8" s="770"/>
      <c r="AM8" s="770"/>
      <c r="AN8" s="770"/>
      <c r="AO8" s="770"/>
      <c r="AP8" s="770">
        <v>0</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377</v>
      </c>
      <c r="B23" s="789" t="s">
        <v>378</v>
      </c>
      <c r="C23" s="790"/>
      <c r="D23" s="790"/>
      <c r="E23" s="790"/>
      <c r="F23" s="790"/>
      <c r="G23" s="790"/>
      <c r="H23" s="790"/>
      <c r="I23" s="790"/>
      <c r="J23" s="790"/>
      <c r="K23" s="790"/>
      <c r="L23" s="790"/>
      <c r="M23" s="790"/>
      <c r="N23" s="790"/>
      <c r="O23" s="790"/>
      <c r="P23" s="791"/>
      <c r="Q23" s="792">
        <v>3581</v>
      </c>
      <c r="R23" s="793"/>
      <c r="S23" s="793"/>
      <c r="T23" s="793"/>
      <c r="U23" s="793"/>
      <c r="V23" s="793">
        <v>3334</v>
      </c>
      <c r="W23" s="793"/>
      <c r="X23" s="793"/>
      <c r="Y23" s="793"/>
      <c r="Z23" s="793"/>
      <c r="AA23" s="793">
        <v>74</v>
      </c>
      <c r="AB23" s="793"/>
      <c r="AC23" s="793"/>
      <c r="AD23" s="793"/>
      <c r="AE23" s="794"/>
      <c r="AF23" s="795">
        <v>173</v>
      </c>
      <c r="AG23" s="793"/>
      <c r="AH23" s="793"/>
      <c r="AI23" s="793"/>
      <c r="AJ23" s="796"/>
      <c r="AK23" s="797"/>
      <c r="AL23" s="798"/>
      <c r="AM23" s="798"/>
      <c r="AN23" s="798"/>
      <c r="AO23" s="798"/>
      <c r="AP23" s="793">
        <v>1631</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389</v>
      </c>
      <c r="C28" s="750"/>
      <c r="D28" s="750"/>
      <c r="E28" s="750"/>
      <c r="F28" s="750"/>
      <c r="G28" s="750"/>
      <c r="H28" s="750"/>
      <c r="I28" s="750"/>
      <c r="J28" s="750"/>
      <c r="K28" s="750"/>
      <c r="L28" s="750"/>
      <c r="M28" s="750"/>
      <c r="N28" s="750"/>
      <c r="O28" s="750"/>
      <c r="P28" s="751"/>
      <c r="Q28" s="822">
        <v>468</v>
      </c>
      <c r="R28" s="823"/>
      <c r="S28" s="823"/>
      <c r="T28" s="823"/>
      <c r="U28" s="823"/>
      <c r="V28" s="823">
        <v>462</v>
      </c>
      <c r="W28" s="823"/>
      <c r="X28" s="823"/>
      <c r="Y28" s="823"/>
      <c r="Z28" s="823"/>
      <c r="AA28" s="823">
        <v>0</v>
      </c>
      <c r="AB28" s="823"/>
      <c r="AC28" s="823"/>
      <c r="AD28" s="823"/>
      <c r="AE28" s="824"/>
      <c r="AF28" s="825">
        <v>6</v>
      </c>
      <c r="AG28" s="823"/>
      <c r="AH28" s="823"/>
      <c r="AI28" s="823"/>
      <c r="AJ28" s="826"/>
      <c r="AK28" s="827">
        <v>38</v>
      </c>
      <c r="AL28" s="828"/>
      <c r="AM28" s="828"/>
      <c r="AN28" s="828"/>
      <c r="AO28" s="828"/>
      <c r="AP28" s="828" t="s">
        <v>557</v>
      </c>
      <c r="AQ28" s="828"/>
      <c r="AR28" s="828"/>
      <c r="AS28" s="828"/>
      <c r="AT28" s="828"/>
      <c r="AU28" s="828" t="s">
        <v>557</v>
      </c>
      <c r="AV28" s="828"/>
      <c r="AW28" s="828"/>
      <c r="AX28" s="828"/>
      <c r="AY28" s="828"/>
      <c r="AZ28" s="829" t="s">
        <v>557</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390</v>
      </c>
      <c r="C29" s="781"/>
      <c r="D29" s="781"/>
      <c r="E29" s="781"/>
      <c r="F29" s="781"/>
      <c r="G29" s="781"/>
      <c r="H29" s="781"/>
      <c r="I29" s="781"/>
      <c r="J29" s="781"/>
      <c r="K29" s="781"/>
      <c r="L29" s="781"/>
      <c r="M29" s="781"/>
      <c r="N29" s="781"/>
      <c r="O29" s="781"/>
      <c r="P29" s="782"/>
      <c r="Q29" s="783">
        <v>63</v>
      </c>
      <c r="R29" s="784"/>
      <c r="S29" s="784"/>
      <c r="T29" s="784"/>
      <c r="U29" s="784"/>
      <c r="V29" s="784">
        <v>62</v>
      </c>
      <c r="W29" s="784"/>
      <c r="X29" s="784"/>
      <c r="Y29" s="784"/>
      <c r="Z29" s="784"/>
      <c r="AA29" s="784">
        <v>0</v>
      </c>
      <c r="AB29" s="784"/>
      <c r="AC29" s="784"/>
      <c r="AD29" s="784"/>
      <c r="AE29" s="785"/>
      <c r="AF29" s="786">
        <v>1</v>
      </c>
      <c r="AG29" s="787"/>
      <c r="AH29" s="787"/>
      <c r="AI29" s="787"/>
      <c r="AJ29" s="788"/>
      <c r="AK29" s="834">
        <v>17</v>
      </c>
      <c r="AL29" s="830"/>
      <c r="AM29" s="830"/>
      <c r="AN29" s="830"/>
      <c r="AO29" s="830"/>
      <c r="AP29" s="830" t="s">
        <v>557</v>
      </c>
      <c r="AQ29" s="830"/>
      <c r="AR29" s="830"/>
      <c r="AS29" s="830"/>
      <c r="AT29" s="830"/>
      <c r="AU29" s="830" t="s">
        <v>557</v>
      </c>
      <c r="AV29" s="830"/>
      <c r="AW29" s="830"/>
      <c r="AX29" s="830"/>
      <c r="AY29" s="830"/>
      <c r="AZ29" s="831" t="s">
        <v>557</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391</v>
      </c>
      <c r="C30" s="781"/>
      <c r="D30" s="781"/>
      <c r="E30" s="781"/>
      <c r="F30" s="781"/>
      <c r="G30" s="781"/>
      <c r="H30" s="781"/>
      <c r="I30" s="781"/>
      <c r="J30" s="781"/>
      <c r="K30" s="781"/>
      <c r="L30" s="781"/>
      <c r="M30" s="781"/>
      <c r="N30" s="781"/>
      <c r="O30" s="781"/>
      <c r="P30" s="782"/>
      <c r="Q30" s="783">
        <v>486</v>
      </c>
      <c r="R30" s="784"/>
      <c r="S30" s="784"/>
      <c r="T30" s="784"/>
      <c r="U30" s="784"/>
      <c r="V30" s="784">
        <v>470</v>
      </c>
      <c r="W30" s="784"/>
      <c r="X30" s="784"/>
      <c r="Y30" s="784"/>
      <c r="Z30" s="784"/>
      <c r="AA30" s="784">
        <v>0</v>
      </c>
      <c r="AB30" s="784"/>
      <c r="AC30" s="784"/>
      <c r="AD30" s="784"/>
      <c r="AE30" s="785"/>
      <c r="AF30" s="786">
        <v>16</v>
      </c>
      <c r="AG30" s="787"/>
      <c r="AH30" s="787"/>
      <c r="AI30" s="787"/>
      <c r="AJ30" s="788"/>
      <c r="AK30" s="834">
        <v>67</v>
      </c>
      <c r="AL30" s="830"/>
      <c r="AM30" s="830"/>
      <c r="AN30" s="830"/>
      <c r="AO30" s="830"/>
      <c r="AP30" s="830" t="s">
        <v>557</v>
      </c>
      <c r="AQ30" s="830"/>
      <c r="AR30" s="830"/>
      <c r="AS30" s="830"/>
      <c r="AT30" s="830"/>
      <c r="AU30" s="830" t="s">
        <v>557</v>
      </c>
      <c r="AV30" s="830"/>
      <c r="AW30" s="830"/>
      <c r="AX30" s="830"/>
      <c r="AY30" s="830"/>
      <c r="AZ30" s="831" t="s">
        <v>557</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392</v>
      </c>
      <c r="C31" s="781"/>
      <c r="D31" s="781"/>
      <c r="E31" s="781"/>
      <c r="F31" s="781"/>
      <c r="G31" s="781"/>
      <c r="H31" s="781"/>
      <c r="I31" s="781"/>
      <c r="J31" s="781"/>
      <c r="K31" s="781"/>
      <c r="L31" s="781"/>
      <c r="M31" s="781"/>
      <c r="N31" s="781"/>
      <c r="O31" s="781"/>
      <c r="P31" s="782"/>
      <c r="Q31" s="783">
        <v>85</v>
      </c>
      <c r="R31" s="784"/>
      <c r="S31" s="784"/>
      <c r="T31" s="784"/>
      <c r="U31" s="784"/>
      <c r="V31" s="784">
        <v>88</v>
      </c>
      <c r="W31" s="784"/>
      <c r="X31" s="784"/>
      <c r="Y31" s="784"/>
      <c r="Z31" s="784"/>
      <c r="AA31" s="784">
        <v>-3</v>
      </c>
      <c r="AB31" s="784"/>
      <c r="AC31" s="784"/>
      <c r="AD31" s="784"/>
      <c r="AE31" s="785"/>
      <c r="AF31" s="786">
        <v>16</v>
      </c>
      <c r="AG31" s="787"/>
      <c r="AH31" s="787"/>
      <c r="AI31" s="787"/>
      <c r="AJ31" s="788"/>
      <c r="AK31" s="834">
        <v>14</v>
      </c>
      <c r="AL31" s="830"/>
      <c r="AM31" s="830"/>
      <c r="AN31" s="830"/>
      <c r="AO31" s="830"/>
      <c r="AP31" s="830">
        <v>161</v>
      </c>
      <c r="AQ31" s="830"/>
      <c r="AR31" s="830"/>
      <c r="AS31" s="830"/>
      <c r="AT31" s="830"/>
      <c r="AU31" s="830">
        <v>79</v>
      </c>
      <c r="AV31" s="830"/>
      <c r="AW31" s="830"/>
      <c r="AX31" s="830"/>
      <c r="AY31" s="830"/>
      <c r="AZ31" s="831" t="s">
        <v>557</v>
      </c>
      <c r="BA31" s="831"/>
      <c r="BB31" s="831"/>
      <c r="BC31" s="831"/>
      <c r="BD31" s="831"/>
      <c r="BE31" s="832" t="s">
        <v>393</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t="s">
        <v>394</v>
      </c>
      <c r="C32" s="781"/>
      <c r="D32" s="781"/>
      <c r="E32" s="781"/>
      <c r="F32" s="781"/>
      <c r="G32" s="781"/>
      <c r="H32" s="781"/>
      <c r="I32" s="781"/>
      <c r="J32" s="781"/>
      <c r="K32" s="781"/>
      <c r="L32" s="781"/>
      <c r="M32" s="781"/>
      <c r="N32" s="781"/>
      <c r="O32" s="781"/>
      <c r="P32" s="782"/>
      <c r="Q32" s="783">
        <v>109</v>
      </c>
      <c r="R32" s="784"/>
      <c r="S32" s="784"/>
      <c r="T32" s="784"/>
      <c r="U32" s="784"/>
      <c r="V32" s="784">
        <v>136</v>
      </c>
      <c r="W32" s="784"/>
      <c r="X32" s="784"/>
      <c r="Y32" s="784"/>
      <c r="Z32" s="784"/>
      <c r="AA32" s="784">
        <v>-27</v>
      </c>
      <c r="AB32" s="784"/>
      <c r="AC32" s="784"/>
      <c r="AD32" s="784"/>
      <c r="AE32" s="785"/>
      <c r="AF32" s="786">
        <v>13</v>
      </c>
      <c r="AG32" s="787"/>
      <c r="AH32" s="787"/>
      <c r="AI32" s="787"/>
      <c r="AJ32" s="788"/>
      <c r="AK32" s="834">
        <v>107</v>
      </c>
      <c r="AL32" s="830"/>
      <c r="AM32" s="830"/>
      <c r="AN32" s="830"/>
      <c r="AO32" s="830"/>
      <c r="AP32" s="830">
        <f>92+614</f>
        <v>706</v>
      </c>
      <c r="AQ32" s="830"/>
      <c r="AR32" s="830"/>
      <c r="AS32" s="830"/>
      <c r="AT32" s="830"/>
      <c r="AU32" s="830">
        <v>695</v>
      </c>
      <c r="AV32" s="830"/>
      <c r="AW32" s="830"/>
      <c r="AX32" s="830"/>
      <c r="AY32" s="830"/>
      <c r="AZ32" s="831" t="s">
        <v>557</v>
      </c>
      <c r="BA32" s="831"/>
      <c r="BB32" s="831"/>
      <c r="BC32" s="831"/>
      <c r="BD32" s="831"/>
      <c r="BE32" s="832" t="s">
        <v>393</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t="s">
        <v>395</v>
      </c>
      <c r="C33" s="781"/>
      <c r="D33" s="781"/>
      <c r="E33" s="781"/>
      <c r="F33" s="781"/>
      <c r="G33" s="781"/>
      <c r="H33" s="781"/>
      <c r="I33" s="781"/>
      <c r="J33" s="781"/>
      <c r="K33" s="781"/>
      <c r="L33" s="781"/>
      <c r="M33" s="781"/>
      <c r="N33" s="781"/>
      <c r="O33" s="781"/>
      <c r="P33" s="782"/>
      <c r="Q33" s="783">
        <v>12</v>
      </c>
      <c r="R33" s="784"/>
      <c r="S33" s="784"/>
      <c r="T33" s="784"/>
      <c r="U33" s="784"/>
      <c r="V33" s="784">
        <v>12</v>
      </c>
      <c r="W33" s="784"/>
      <c r="X33" s="784"/>
      <c r="Y33" s="784"/>
      <c r="Z33" s="784"/>
      <c r="AA33" s="784">
        <v>0</v>
      </c>
      <c r="AB33" s="784"/>
      <c r="AC33" s="784"/>
      <c r="AD33" s="784"/>
      <c r="AE33" s="785"/>
      <c r="AF33" s="786">
        <v>20</v>
      </c>
      <c r="AG33" s="787"/>
      <c r="AH33" s="787"/>
      <c r="AI33" s="787"/>
      <c r="AJ33" s="788"/>
      <c r="AK33" s="834">
        <v>12</v>
      </c>
      <c r="AL33" s="830"/>
      <c r="AM33" s="830"/>
      <c r="AN33" s="830"/>
      <c r="AO33" s="830"/>
      <c r="AP33" s="830" t="s">
        <v>557</v>
      </c>
      <c r="AQ33" s="830"/>
      <c r="AR33" s="830"/>
      <c r="AS33" s="830"/>
      <c r="AT33" s="830"/>
      <c r="AU33" s="830" t="s">
        <v>557</v>
      </c>
      <c r="AV33" s="830"/>
      <c r="AW33" s="830"/>
      <c r="AX33" s="830"/>
      <c r="AY33" s="830"/>
      <c r="AZ33" s="831" t="s">
        <v>557</v>
      </c>
      <c r="BA33" s="831"/>
      <c r="BB33" s="831"/>
      <c r="BC33" s="831"/>
      <c r="BD33" s="831"/>
      <c r="BE33" s="832" t="s">
        <v>396</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397</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377</v>
      </c>
      <c r="B63" s="789" t="s">
        <v>398</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73</v>
      </c>
      <c r="AG63" s="844"/>
      <c r="AH63" s="844"/>
      <c r="AI63" s="844"/>
      <c r="AJ63" s="845"/>
      <c r="AK63" s="846"/>
      <c r="AL63" s="841"/>
      <c r="AM63" s="841"/>
      <c r="AN63" s="841"/>
      <c r="AO63" s="841"/>
      <c r="AP63" s="844">
        <v>867</v>
      </c>
      <c r="AQ63" s="844"/>
      <c r="AR63" s="844"/>
      <c r="AS63" s="844"/>
      <c r="AT63" s="844"/>
      <c r="AU63" s="844">
        <v>774</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399</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400</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401</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9" t="s">
        <v>549</v>
      </c>
      <c r="C68" s="870"/>
      <c r="D68" s="870"/>
      <c r="E68" s="870"/>
      <c r="F68" s="870"/>
      <c r="G68" s="870"/>
      <c r="H68" s="870"/>
      <c r="I68" s="870"/>
      <c r="J68" s="870"/>
      <c r="K68" s="870"/>
      <c r="L68" s="870"/>
      <c r="M68" s="870"/>
      <c r="N68" s="870"/>
      <c r="O68" s="870"/>
      <c r="P68" s="871"/>
      <c r="Q68" s="872">
        <v>731</v>
      </c>
      <c r="R68" s="866"/>
      <c r="S68" s="866"/>
      <c r="T68" s="866"/>
      <c r="U68" s="866"/>
      <c r="V68" s="866">
        <v>700</v>
      </c>
      <c r="W68" s="866"/>
      <c r="X68" s="866"/>
      <c r="Y68" s="866"/>
      <c r="Z68" s="866"/>
      <c r="AA68" s="866">
        <v>31</v>
      </c>
      <c r="AB68" s="866"/>
      <c r="AC68" s="866"/>
      <c r="AD68" s="866"/>
      <c r="AE68" s="866"/>
      <c r="AF68" s="866">
        <v>31</v>
      </c>
      <c r="AG68" s="866"/>
      <c r="AH68" s="866"/>
      <c r="AI68" s="866"/>
      <c r="AJ68" s="866"/>
      <c r="AK68" s="866">
        <v>40</v>
      </c>
      <c r="AL68" s="866"/>
      <c r="AM68" s="866"/>
      <c r="AN68" s="866"/>
      <c r="AO68" s="866"/>
      <c r="AP68" s="866" t="s">
        <v>557</v>
      </c>
      <c r="AQ68" s="866"/>
      <c r="AR68" s="866"/>
      <c r="AS68" s="866"/>
      <c r="AT68" s="866"/>
      <c r="AU68" s="866" t="s">
        <v>557</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3" t="s">
        <v>550</v>
      </c>
      <c r="C69" s="874"/>
      <c r="D69" s="874"/>
      <c r="E69" s="874"/>
      <c r="F69" s="874"/>
      <c r="G69" s="874"/>
      <c r="H69" s="874"/>
      <c r="I69" s="874"/>
      <c r="J69" s="874"/>
      <c r="K69" s="874"/>
      <c r="L69" s="874"/>
      <c r="M69" s="874"/>
      <c r="N69" s="874"/>
      <c r="O69" s="874"/>
      <c r="P69" s="875"/>
      <c r="Q69" s="876">
        <v>2462</v>
      </c>
      <c r="R69" s="830"/>
      <c r="S69" s="830"/>
      <c r="T69" s="830"/>
      <c r="U69" s="830"/>
      <c r="V69" s="830">
        <v>2076</v>
      </c>
      <c r="W69" s="830"/>
      <c r="X69" s="830"/>
      <c r="Y69" s="830"/>
      <c r="Z69" s="830"/>
      <c r="AA69" s="830">
        <v>387</v>
      </c>
      <c r="AB69" s="830"/>
      <c r="AC69" s="830"/>
      <c r="AD69" s="830"/>
      <c r="AE69" s="830"/>
      <c r="AF69" s="830">
        <v>49</v>
      </c>
      <c r="AG69" s="830"/>
      <c r="AH69" s="830"/>
      <c r="AI69" s="830"/>
      <c r="AJ69" s="830"/>
      <c r="AK69" s="830">
        <v>113</v>
      </c>
      <c r="AL69" s="830"/>
      <c r="AM69" s="830"/>
      <c r="AN69" s="830"/>
      <c r="AO69" s="830"/>
      <c r="AP69" s="830">
        <v>87</v>
      </c>
      <c r="AQ69" s="830"/>
      <c r="AR69" s="830"/>
      <c r="AS69" s="830"/>
      <c r="AT69" s="830"/>
      <c r="AU69" s="830">
        <v>87</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3" t="s">
        <v>551</v>
      </c>
      <c r="C70" s="874"/>
      <c r="D70" s="874"/>
      <c r="E70" s="874"/>
      <c r="F70" s="874"/>
      <c r="G70" s="874"/>
      <c r="H70" s="874"/>
      <c r="I70" s="874"/>
      <c r="J70" s="874"/>
      <c r="K70" s="874"/>
      <c r="L70" s="874"/>
      <c r="M70" s="874"/>
      <c r="N70" s="874"/>
      <c r="O70" s="874"/>
      <c r="P70" s="875"/>
      <c r="Q70" s="876">
        <v>65</v>
      </c>
      <c r="R70" s="830"/>
      <c r="S70" s="830"/>
      <c r="T70" s="830"/>
      <c r="U70" s="830"/>
      <c r="V70" s="830">
        <v>64</v>
      </c>
      <c r="W70" s="830"/>
      <c r="X70" s="830"/>
      <c r="Y70" s="830"/>
      <c r="Z70" s="830"/>
      <c r="AA70" s="830">
        <v>1</v>
      </c>
      <c r="AB70" s="830"/>
      <c r="AC70" s="830"/>
      <c r="AD70" s="830"/>
      <c r="AE70" s="830"/>
      <c r="AF70" s="830">
        <v>511</v>
      </c>
      <c r="AG70" s="830"/>
      <c r="AH70" s="830"/>
      <c r="AI70" s="830"/>
      <c r="AJ70" s="830"/>
      <c r="AK70" s="830" t="s">
        <v>557</v>
      </c>
      <c r="AL70" s="830"/>
      <c r="AM70" s="830"/>
      <c r="AN70" s="830"/>
      <c r="AO70" s="830"/>
      <c r="AP70" s="830" t="s">
        <v>557</v>
      </c>
      <c r="AQ70" s="830"/>
      <c r="AR70" s="830"/>
      <c r="AS70" s="830"/>
      <c r="AT70" s="830"/>
      <c r="AU70" s="830" t="s">
        <v>557</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3" t="s">
        <v>552</v>
      </c>
      <c r="C71" s="874"/>
      <c r="D71" s="874"/>
      <c r="E71" s="874"/>
      <c r="F71" s="874"/>
      <c r="G71" s="874"/>
      <c r="H71" s="874"/>
      <c r="I71" s="874"/>
      <c r="J71" s="874"/>
      <c r="K71" s="874"/>
      <c r="L71" s="874"/>
      <c r="M71" s="874"/>
      <c r="N71" s="874"/>
      <c r="O71" s="874"/>
      <c r="P71" s="875"/>
      <c r="Q71" s="876">
        <v>103</v>
      </c>
      <c r="R71" s="830"/>
      <c r="S71" s="830"/>
      <c r="T71" s="830"/>
      <c r="U71" s="830"/>
      <c r="V71" s="830">
        <v>91</v>
      </c>
      <c r="W71" s="830"/>
      <c r="X71" s="830"/>
      <c r="Y71" s="830"/>
      <c r="Z71" s="830"/>
      <c r="AA71" s="830">
        <v>11</v>
      </c>
      <c r="AB71" s="830"/>
      <c r="AC71" s="830"/>
      <c r="AD71" s="830"/>
      <c r="AE71" s="830"/>
      <c r="AF71" s="830">
        <v>11</v>
      </c>
      <c r="AG71" s="830"/>
      <c r="AH71" s="830"/>
      <c r="AI71" s="830"/>
      <c r="AJ71" s="830"/>
      <c r="AK71" s="830" t="s">
        <v>557</v>
      </c>
      <c r="AL71" s="830"/>
      <c r="AM71" s="830"/>
      <c r="AN71" s="830"/>
      <c r="AO71" s="830"/>
      <c r="AP71" s="830" t="s">
        <v>557</v>
      </c>
      <c r="AQ71" s="830"/>
      <c r="AR71" s="830"/>
      <c r="AS71" s="830"/>
      <c r="AT71" s="830"/>
      <c r="AU71" s="830" t="s">
        <v>557</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3" t="s">
        <v>553</v>
      </c>
      <c r="C72" s="874"/>
      <c r="D72" s="874"/>
      <c r="E72" s="874"/>
      <c r="F72" s="874"/>
      <c r="G72" s="874"/>
      <c r="H72" s="874"/>
      <c r="I72" s="874"/>
      <c r="J72" s="874"/>
      <c r="K72" s="874"/>
      <c r="L72" s="874"/>
      <c r="M72" s="874"/>
      <c r="N72" s="874"/>
      <c r="O72" s="874"/>
      <c r="P72" s="875"/>
      <c r="Q72" s="876">
        <v>276838</v>
      </c>
      <c r="R72" s="830"/>
      <c r="S72" s="830"/>
      <c r="T72" s="830"/>
      <c r="U72" s="830"/>
      <c r="V72" s="830">
        <v>269931</v>
      </c>
      <c r="W72" s="830"/>
      <c r="X72" s="830"/>
      <c r="Y72" s="830"/>
      <c r="Z72" s="830"/>
      <c r="AA72" s="830">
        <v>6907</v>
      </c>
      <c r="AB72" s="830"/>
      <c r="AC72" s="830"/>
      <c r="AD72" s="830"/>
      <c r="AE72" s="830"/>
      <c r="AF72" s="830">
        <v>6907</v>
      </c>
      <c r="AG72" s="830"/>
      <c r="AH72" s="830"/>
      <c r="AI72" s="830"/>
      <c r="AJ72" s="830"/>
      <c r="AK72" s="830">
        <v>2277</v>
      </c>
      <c r="AL72" s="830"/>
      <c r="AM72" s="830"/>
      <c r="AN72" s="830"/>
      <c r="AO72" s="830"/>
      <c r="AP72" s="830" t="s">
        <v>557</v>
      </c>
      <c r="AQ72" s="830"/>
      <c r="AR72" s="830"/>
      <c r="AS72" s="830"/>
      <c r="AT72" s="830"/>
      <c r="AU72" s="830" t="s">
        <v>557</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3" t="s">
        <v>554</v>
      </c>
      <c r="C73" s="874"/>
      <c r="D73" s="874"/>
      <c r="E73" s="874"/>
      <c r="F73" s="874"/>
      <c r="G73" s="874"/>
      <c r="H73" s="874"/>
      <c r="I73" s="874"/>
      <c r="J73" s="874"/>
      <c r="K73" s="874"/>
      <c r="L73" s="874"/>
      <c r="M73" s="874"/>
      <c r="N73" s="874"/>
      <c r="O73" s="874"/>
      <c r="P73" s="875"/>
      <c r="Q73" s="876">
        <v>4539</v>
      </c>
      <c r="R73" s="830"/>
      <c r="S73" s="830"/>
      <c r="T73" s="830"/>
      <c r="U73" s="830"/>
      <c r="V73" s="830">
        <v>4239</v>
      </c>
      <c r="W73" s="830"/>
      <c r="X73" s="830"/>
      <c r="Y73" s="830"/>
      <c r="Z73" s="830"/>
      <c r="AA73" s="830">
        <v>300</v>
      </c>
      <c r="AB73" s="830"/>
      <c r="AC73" s="830"/>
      <c r="AD73" s="830"/>
      <c r="AE73" s="830"/>
      <c r="AF73" s="830">
        <v>300</v>
      </c>
      <c r="AG73" s="830"/>
      <c r="AH73" s="830"/>
      <c r="AI73" s="830"/>
      <c r="AJ73" s="830"/>
      <c r="AK73" s="830" t="s">
        <v>557</v>
      </c>
      <c r="AL73" s="830"/>
      <c r="AM73" s="830"/>
      <c r="AN73" s="830"/>
      <c r="AO73" s="830"/>
      <c r="AP73" s="830" t="s">
        <v>557</v>
      </c>
      <c r="AQ73" s="830"/>
      <c r="AR73" s="830"/>
      <c r="AS73" s="830"/>
      <c r="AT73" s="830"/>
      <c r="AU73" s="830" t="s">
        <v>557</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3" t="s">
        <v>555</v>
      </c>
      <c r="C74" s="874"/>
      <c r="D74" s="874"/>
      <c r="E74" s="874"/>
      <c r="F74" s="874"/>
      <c r="G74" s="874"/>
      <c r="H74" s="874"/>
      <c r="I74" s="874"/>
      <c r="J74" s="874"/>
      <c r="K74" s="874"/>
      <c r="L74" s="874"/>
      <c r="M74" s="874"/>
      <c r="N74" s="874"/>
      <c r="O74" s="874"/>
      <c r="P74" s="875"/>
      <c r="Q74" s="876">
        <v>227</v>
      </c>
      <c r="R74" s="830"/>
      <c r="S74" s="830"/>
      <c r="T74" s="830"/>
      <c r="U74" s="830"/>
      <c r="V74" s="830">
        <v>199</v>
      </c>
      <c r="W74" s="830"/>
      <c r="X74" s="830"/>
      <c r="Y74" s="830"/>
      <c r="Z74" s="830"/>
      <c r="AA74" s="830">
        <v>28</v>
      </c>
      <c r="AB74" s="830"/>
      <c r="AC74" s="830"/>
      <c r="AD74" s="830"/>
      <c r="AE74" s="830"/>
      <c r="AF74" s="830">
        <v>28</v>
      </c>
      <c r="AG74" s="830"/>
      <c r="AH74" s="830"/>
      <c r="AI74" s="830"/>
      <c r="AJ74" s="830"/>
      <c r="AK74" s="830">
        <v>75</v>
      </c>
      <c r="AL74" s="830"/>
      <c r="AM74" s="830"/>
      <c r="AN74" s="830"/>
      <c r="AO74" s="830"/>
      <c r="AP74" s="830" t="s">
        <v>557</v>
      </c>
      <c r="AQ74" s="830"/>
      <c r="AR74" s="830"/>
      <c r="AS74" s="830"/>
      <c r="AT74" s="830"/>
      <c r="AU74" s="830" t="s">
        <v>557</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3" t="s">
        <v>556</v>
      </c>
      <c r="C75" s="874"/>
      <c r="D75" s="874"/>
      <c r="E75" s="874"/>
      <c r="F75" s="874"/>
      <c r="G75" s="874"/>
      <c r="H75" s="874"/>
      <c r="I75" s="874"/>
      <c r="J75" s="874"/>
      <c r="K75" s="874"/>
      <c r="L75" s="874"/>
      <c r="M75" s="874"/>
      <c r="N75" s="874"/>
      <c r="O75" s="874"/>
      <c r="P75" s="875"/>
      <c r="Q75" s="877">
        <v>202</v>
      </c>
      <c r="R75" s="878"/>
      <c r="S75" s="878"/>
      <c r="T75" s="878"/>
      <c r="U75" s="834"/>
      <c r="V75" s="879">
        <v>145</v>
      </c>
      <c r="W75" s="878"/>
      <c r="X75" s="878"/>
      <c r="Y75" s="878"/>
      <c r="Z75" s="834"/>
      <c r="AA75" s="879">
        <v>56</v>
      </c>
      <c r="AB75" s="878"/>
      <c r="AC75" s="878"/>
      <c r="AD75" s="878"/>
      <c r="AE75" s="834"/>
      <c r="AF75" s="879">
        <v>56</v>
      </c>
      <c r="AG75" s="878"/>
      <c r="AH75" s="878"/>
      <c r="AI75" s="878"/>
      <c r="AJ75" s="834"/>
      <c r="AK75" s="879" t="s">
        <v>557</v>
      </c>
      <c r="AL75" s="878"/>
      <c r="AM75" s="878"/>
      <c r="AN75" s="878"/>
      <c r="AO75" s="834"/>
      <c r="AP75" s="879" t="s">
        <v>557</v>
      </c>
      <c r="AQ75" s="878"/>
      <c r="AR75" s="878"/>
      <c r="AS75" s="878"/>
      <c r="AT75" s="834"/>
      <c r="AU75" s="879" t="s">
        <v>557</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377</v>
      </c>
      <c r="B88" s="789" t="s">
        <v>402</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7894</v>
      </c>
      <c r="AG88" s="844"/>
      <c r="AH88" s="844"/>
      <c r="AI88" s="844"/>
      <c r="AJ88" s="844"/>
      <c r="AK88" s="841"/>
      <c r="AL88" s="841"/>
      <c r="AM88" s="841"/>
      <c r="AN88" s="841"/>
      <c r="AO88" s="841"/>
      <c r="AP88" s="844">
        <v>87</v>
      </c>
      <c r="AQ88" s="844"/>
      <c r="AR88" s="844"/>
      <c r="AS88" s="844"/>
      <c r="AT88" s="844"/>
      <c r="AU88" s="844">
        <v>87</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403</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20</v>
      </c>
      <c r="CS102" s="852"/>
      <c r="CT102" s="852"/>
      <c r="CU102" s="852"/>
      <c r="CV102" s="891"/>
      <c r="CW102" s="890" t="s">
        <v>557</v>
      </c>
      <c r="CX102" s="852"/>
      <c r="CY102" s="852"/>
      <c r="CZ102" s="852"/>
      <c r="DA102" s="891"/>
      <c r="DB102" s="890" t="s">
        <v>557</v>
      </c>
      <c r="DC102" s="852"/>
      <c r="DD102" s="852"/>
      <c r="DE102" s="852"/>
      <c r="DF102" s="891"/>
      <c r="DG102" s="890" t="s">
        <v>557</v>
      </c>
      <c r="DH102" s="852"/>
      <c r="DI102" s="852"/>
      <c r="DJ102" s="852"/>
      <c r="DK102" s="891"/>
      <c r="DL102" s="890" t="s">
        <v>557</v>
      </c>
      <c r="DM102" s="852"/>
      <c r="DN102" s="852"/>
      <c r="DO102" s="852"/>
      <c r="DP102" s="891"/>
      <c r="DQ102" s="890" t="s">
        <v>557</v>
      </c>
      <c r="DR102" s="852"/>
      <c r="DS102" s="852"/>
      <c r="DT102" s="852"/>
      <c r="DU102" s="891"/>
      <c r="DV102" s="789"/>
      <c r="DW102" s="790"/>
      <c r="DX102" s="790"/>
      <c r="DY102" s="790"/>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404</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405</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406</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407</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408</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409</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410</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411</v>
      </c>
      <c r="AB109" s="893"/>
      <c r="AC109" s="893"/>
      <c r="AD109" s="893"/>
      <c r="AE109" s="894"/>
      <c r="AF109" s="892" t="s">
        <v>412</v>
      </c>
      <c r="AG109" s="893"/>
      <c r="AH109" s="893"/>
      <c r="AI109" s="893"/>
      <c r="AJ109" s="894"/>
      <c r="AK109" s="892" t="s">
        <v>294</v>
      </c>
      <c r="AL109" s="893"/>
      <c r="AM109" s="893"/>
      <c r="AN109" s="893"/>
      <c r="AO109" s="894"/>
      <c r="AP109" s="892" t="s">
        <v>413</v>
      </c>
      <c r="AQ109" s="893"/>
      <c r="AR109" s="893"/>
      <c r="AS109" s="893"/>
      <c r="AT109" s="895"/>
      <c r="AU109" s="912" t="s">
        <v>410</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411</v>
      </c>
      <c r="BR109" s="893"/>
      <c r="BS109" s="893"/>
      <c r="BT109" s="893"/>
      <c r="BU109" s="894"/>
      <c r="BV109" s="892" t="s">
        <v>412</v>
      </c>
      <c r="BW109" s="893"/>
      <c r="BX109" s="893"/>
      <c r="BY109" s="893"/>
      <c r="BZ109" s="894"/>
      <c r="CA109" s="892" t="s">
        <v>294</v>
      </c>
      <c r="CB109" s="893"/>
      <c r="CC109" s="893"/>
      <c r="CD109" s="893"/>
      <c r="CE109" s="894"/>
      <c r="CF109" s="913" t="s">
        <v>413</v>
      </c>
      <c r="CG109" s="913"/>
      <c r="CH109" s="913"/>
      <c r="CI109" s="913"/>
      <c r="CJ109" s="913"/>
      <c r="CK109" s="892" t="s">
        <v>414</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411</v>
      </c>
      <c r="DH109" s="893"/>
      <c r="DI109" s="893"/>
      <c r="DJ109" s="893"/>
      <c r="DK109" s="894"/>
      <c r="DL109" s="892" t="s">
        <v>412</v>
      </c>
      <c r="DM109" s="893"/>
      <c r="DN109" s="893"/>
      <c r="DO109" s="893"/>
      <c r="DP109" s="894"/>
      <c r="DQ109" s="892" t="s">
        <v>294</v>
      </c>
      <c r="DR109" s="893"/>
      <c r="DS109" s="893"/>
      <c r="DT109" s="893"/>
      <c r="DU109" s="894"/>
      <c r="DV109" s="892" t="s">
        <v>413</v>
      </c>
      <c r="DW109" s="893"/>
      <c r="DX109" s="893"/>
      <c r="DY109" s="893"/>
      <c r="DZ109" s="895"/>
    </row>
    <row r="110" spans="1:131" s="218" customFormat="1" ht="26.25" customHeight="1" x14ac:dyDescent="0.2">
      <c r="A110" s="896" t="s">
        <v>415</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220495</v>
      </c>
      <c r="AB110" s="900"/>
      <c r="AC110" s="900"/>
      <c r="AD110" s="900"/>
      <c r="AE110" s="901"/>
      <c r="AF110" s="902">
        <v>221346</v>
      </c>
      <c r="AG110" s="900"/>
      <c r="AH110" s="900"/>
      <c r="AI110" s="900"/>
      <c r="AJ110" s="901"/>
      <c r="AK110" s="902">
        <v>217584</v>
      </c>
      <c r="AL110" s="900"/>
      <c r="AM110" s="900"/>
      <c r="AN110" s="900"/>
      <c r="AO110" s="901"/>
      <c r="AP110" s="903">
        <v>11.2</v>
      </c>
      <c r="AQ110" s="904"/>
      <c r="AR110" s="904"/>
      <c r="AS110" s="904"/>
      <c r="AT110" s="905"/>
      <c r="AU110" s="906" t="s">
        <v>69</v>
      </c>
      <c r="AV110" s="907"/>
      <c r="AW110" s="907"/>
      <c r="AX110" s="907"/>
      <c r="AY110" s="907"/>
      <c r="AZ110" s="929" t="s">
        <v>416</v>
      </c>
      <c r="BA110" s="897"/>
      <c r="BB110" s="897"/>
      <c r="BC110" s="897"/>
      <c r="BD110" s="897"/>
      <c r="BE110" s="897"/>
      <c r="BF110" s="897"/>
      <c r="BG110" s="897"/>
      <c r="BH110" s="897"/>
      <c r="BI110" s="897"/>
      <c r="BJ110" s="897"/>
      <c r="BK110" s="897"/>
      <c r="BL110" s="897"/>
      <c r="BM110" s="897"/>
      <c r="BN110" s="897"/>
      <c r="BO110" s="897"/>
      <c r="BP110" s="898"/>
      <c r="BQ110" s="930">
        <v>1748580</v>
      </c>
      <c r="BR110" s="931"/>
      <c r="BS110" s="931"/>
      <c r="BT110" s="931"/>
      <c r="BU110" s="931"/>
      <c r="BV110" s="931">
        <v>1684670</v>
      </c>
      <c r="BW110" s="931"/>
      <c r="BX110" s="931"/>
      <c r="BY110" s="931"/>
      <c r="BZ110" s="931"/>
      <c r="CA110" s="931">
        <v>1630675</v>
      </c>
      <c r="CB110" s="931"/>
      <c r="CC110" s="931"/>
      <c r="CD110" s="931"/>
      <c r="CE110" s="931"/>
      <c r="CF110" s="944">
        <v>83.7</v>
      </c>
      <c r="CG110" s="945"/>
      <c r="CH110" s="945"/>
      <c r="CI110" s="945"/>
      <c r="CJ110" s="945"/>
      <c r="CK110" s="946" t="s">
        <v>417</v>
      </c>
      <c r="CL110" s="947"/>
      <c r="CM110" s="929" t="s">
        <v>418</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2">
      <c r="A111" s="934" t="s">
        <v>419</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420</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421</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2">
      <c r="A112" s="952" t="s">
        <v>422</v>
      </c>
      <c r="B112" s="953"/>
      <c r="C112" s="923" t="s">
        <v>423</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424</v>
      </c>
      <c r="BA112" s="923"/>
      <c r="BB112" s="923"/>
      <c r="BC112" s="923"/>
      <c r="BD112" s="923"/>
      <c r="BE112" s="923"/>
      <c r="BF112" s="923"/>
      <c r="BG112" s="923"/>
      <c r="BH112" s="923"/>
      <c r="BI112" s="923"/>
      <c r="BJ112" s="923"/>
      <c r="BK112" s="923"/>
      <c r="BL112" s="923"/>
      <c r="BM112" s="923"/>
      <c r="BN112" s="923"/>
      <c r="BO112" s="923"/>
      <c r="BP112" s="924"/>
      <c r="BQ112" s="925">
        <v>685174</v>
      </c>
      <c r="BR112" s="926"/>
      <c r="BS112" s="926"/>
      <c r="BT112" s="926"/>
      <c r="BU112" s="926"/>
      <c r="BV112" s="926">
        <v>826080</v>
      </c>
      <c r="BW112" s="926"/>
      <c r="BX112" s="926"/>
      <c r="BY112" s="926"/>
      <c r="BZ112" s="926"/>
      <c r="CA112" s="926">
        <v>774236</v>
      </c>
      <c r="CB112" s="926"/>
      <c r="CC112" s="926"/>
      <c r="CD112" s="926"/>
      <c r="CE112" s="926"/>
      <c r="CF112" s="920">
        <v>39.700000000000003</v>
      </c>
      <c r="CG112" s="921"/>
      <c r="CH112" s="921"/>
      <c r="CI112" s="921"/>
      <c r="CJ112" s="921"/>
      <c r="CK112" s="948"/>
      <c r="CL112" s="949"/>
      <c r="CM112" s="922" t="s">
        <v>425</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2">
      <c r="A113" s="954"/>
      <c r="B113" s="955"/>
      <c r="C113" s="923" t="s">
        <v>426</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83142</v>
      </c>
      <c r="AB113" s="938"/>
      <c r="AC113" s="938"/>
      <c r="AD113" s="938"/>
      <c r="AE113" s="939"/>
      <c r="AF113" s="940">
        <v>82856</v>
      </c>
      <c r="AG113" s="938"/>
      <c r="AH113" s="938"/>
      <c r="AI113" s="938"/>
      <c r="AJ113" s="939"/>
      <c r="AK113" s="940">
        <v>80208</v>
      </c>
      <c r="AL113" s="938"/>
      <c r="AM113" s="938"/>
      <c r="AN113" s="938"/>
      <c r="AO113" s="939"/>
      <c r="AP113" s="941">
        <v>4.0999999999999996</v>
      </c>
      <c r="AQ113" s="942"/>
      <c r="AR113" s="942"/>
      <c r="AS113" s="942"/>
      <c r="AT113" s="943"/>
      <c r="AU113" s="908"/>
      <c r="AV113" s="909"/>
      <c r="AW113" s="909"/>
      <c r="AX113" s="909"/>
      <c r="AY113" s="909"/>
      <c r="AZ113" s="922" t="s">
        <v>427</v>
      </c>
      <c r="BA113" s="923"/>
      <c r="BB113" s="923"/>
      <c r="BC113" s="923"/>
      <c r="BD113" s="923"/>
      <c r="BE113" s="923"/>
      <c r="BF113" s="923"/>
      <c r="BG113" s="923"/>
      <c r="BH113" s="923"/>
      <c r="BI113" s="923"/>
      <c r="BJ113" s="923"/>
      <c r="BK113" s="923"/>
      <c r="BL113" s="923"/>
      <c r="BM113" s="923"/>
      <c r="BN113" s="923"/>
      <c r="BO113" s="923"/>
      <c r="BP113" s="924"/>
      <c r="BQ113" s="925">
        <v>71039</v>
      </c>
      <c r="BR113" s="926"/>
      <c r="BS113" s="926"/>
      <c r="BT113" s="926"/>
      <c r="BU113" s="926"/>
      <c r="BV113" s="926">
        <v>61363</v>
      </c>
      <c r="BW113" s="926"/>
      <c r="BX113" s="926"/>
      <c r="BY113" s="926"/>
      <c r="BZ113" s="926"/>
      <c r="CA113" s="926">
        <v>87441</v>
      </c>
      <c r="CB113" s="926"/>
      <c r="CC113" s="926"/>
      <c r="CD113" s="926"/>
      <c r="CE113" s="926"/>
      <c r="CF113" s="920">
        <v>4.5</v>
      </c>
      <c r="CG113" s="921"/>
      <c r="CH113" s="921"/>
      <c r="CI113" s="921"/>
      <c r="CJ113" s="921"/>
      <c r="CK113" s="948"/>
      <c r="CL113" s="949"/>
      <c r="CM113" s="922" t="s">
        <v>428</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2">
      <c r="A114" s="954"/>
      <c r="B114" s="955"/>
      <c r="C114" s="923" t="s">
        <v>429</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15128</v>
      </c>
      <c r="AB114" s="959"/>
      <c r="AC114" s="959"/>
      <c r="AD114" s="959"/>
      <c r="AE114" s="960"/>
      <c r="AF114" s="961">
        <v>10852</v>
      </c>
      <c r="AG114" s="959"/>
      <c r="AH114" s="959"/>
      <c r="AI114" s="959"/>
      <c r="AJ114" s="960"/>
      <c r="AK114" s="961">
        <v>10766</v>
      </c>
      <c r="AL114" s="959"/>
      <c r="AM114" s="959"/>
      <c r="AN114" s="959"/>
      <c r="AO114" s="960"/>
      <c r="AP114" s="962">
        <v>0.6</v>
      </c>
      <c r="AQ114" s="963"/>
      <c r="AR114" s="963"/>
      <c r="AS114" s="963"/>
      <c r="AT114" s="964"/>
      <c r="AU114" s="908"/>
      <c r="AV114" s="909"/>
      <c r="AW114" s="909"/>
      <c r="AX114" s="909"/>
      <c r="AY114" s="909"/>
      <c r="AZ114" s="922" t="s">
        <v>430</v>
      </c>
      <c r="BA114" s="923"/>
      <c r="BB114" s="923"/>
      <c r="BC114" s="923"/>
      <c r="BD114" s="923"/>
      <c r="BE114" s="923"/>
      <c r="BF114" s="923"/>
      <c r="BG114" s="923"/>
      <c r="BH114" s="923"/>
      <c r="BI114" s="923"/>
      <c r="BJ114" s="923"/>
      <c r="BK114" s="923"/>
      <c r="BL114" s="923"/>
      <c r="BM114" s="923"/>
      <c r="BN114" s="923"/>
      <c r="BO114" s="923"/>
      <c r="BP114" s="924"/>
      <c r="BQ114" s="925">
        <v>547427</v>
      </c>
      <c r="BR114" s="926"/>
      <c r="BS114" s="926"/>
      <c r="BT114" s="926"/>
      <c r="BU114" s="926"/>
      <c r="BV114" s="926">
        <v>524443</v>
      </c>
      <c r="BW114" s="926"/>
      <c r="BX114" s="926"/>
      <c r="BY114" s="926"/>
      <c r="BZ114" s="926"/>
      <c r="CA114" s="926">
        <v>519841</v>
      </c>
      <c r="CB114" s="926"/>
      <c r="CC114" s="926"/>
      <c r="CD114" s="926"/>
      <c r="CE114" s="926"/>
      <c r="CF114" s="920">
        <v>26.7</v>
      </c>
      <c r="CG114" s="921"/>
      <c r="CH114" s="921"/>
      <c r="CI114" s="921"/>
      <c r="CJ114" s="921"/>
      <c r="CK114" s="948"/>
      <c r="CL114" s="949"/>
      <c r="CM114" s="922" t="s">
        <v>431</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2">
      <c r="A115" s="954"/>
      <c r="B115" s="955"/>
      <c r="C115" s="923" t="s">
        <v>432</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433</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434</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2">
      <c r="A116" s="956"/>
      <c r="B116" s="957"/>
      <c r="C116" s="965" t="s">
        <v>435</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436</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437</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2">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438</v>
      </c>
      <c r="Z117" s="894"/>
      <c r="AA117" s="978">
        <v>318765</v>
      </c>
      <c r="AB117" s="979"/>
      <c r="AC117" s="979"/>
      <c r="AD117" s="979"/>
      <c r="AE117" s="980"/>
      <c r="AF117" s="981">
        <v>315054</v>
      </c>
      <c r="AG117" s="979"/>
      <c r="AH117" s="979"/>
      <c r="AI117" s="979"/>
      <c r="AJ117" s="980"/>
      <c r="AK117" s="981">
        <v>308558</v>
      </c>
      <c r="AL117" s="979"/>
      <c r="AM117" s="979"/>
      <c r="AN117" s="979"/>
      <c r="AO117" s="980"/>
      <c r="AP117" s="982"/>
      <c r="AQ117" s="983"/>
      <c r="AR117" s="983"/>
      <c r="AS117" s="983"/>
      <c r="AT117" s="984"/>
      <c r="AU117" s="908"/>
      <c r="AV117" s="909"/>
      <c r="AW117" s="909"/>
      <c r="AX117" s="909"/>
      <c r="AY117" s="909"/>
      <c r="AZ117" s="974" t="s">
        <v>439</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440</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2">
      <c r="A118" s="912" t="s">
        <v>414</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411</v>
      </c>
      <c r="AB118" s="893"/>
      <c r="AC118" s="893"/>
      <c r="AD118" s="893"/>
      <c r="AE118" s="894"/>
      <c r="AF118" s="892" t="s">
        <v>412</v>
      </c>
      <c r="AG118" s="893"/>
      <c r="AH118" s="893"/>
      <c r="AI118" s="893"/>
      <c r="AJ118" s="894"/>
      <c r="AK118" s="892" t="s">
        <v>294</v>
      </c>
      <c r="AL118" s="893"/>
      <c r="AM118" s="893"/>
      <c r="AN118" s="893"/>
      <c r="AO118" s="894"/>
      <c r="AP118" s="970" t="s">
        <v>413</v>
      </c>
      <c r="AQ118" s="971"/>
      <c r="AR118" s="971"/>
      <c r="AS118" s="971"/>
      <c r="AT118" s="972"/>
      <c r="AU118" s="908"/>
      <c r="AV118" s="909"/>
      <c r="AW118" s="909"/>
      <c r="AX118" s="909"/>
      <c r="AY118" s="909"/>
      <c r="AZ118" s="973" t="s">
        <v>441</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442</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2">
      <c r="A119" s="1056" t="s">
        <v>417</v>
      </c>
      <c r="B119" s="947"/>
      <c r="C119" s="929" t="s">
        <v>418</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443</v>
      </c>
      <c r="BP119" s="1005"/>
      <c r="BQ119" s="999">
        <v>3052220</v>
      </c>
      <c r="BR119" s="1000"/>
      <c r="BS119" s="1000"/>
      <c r="BT119" s="1000"/>
      <c r="BU119" s="1000"/>
      <c r="BV119" s="1000">
        <v>3096556</v>
      </c>
      <c r="BW119" s="1000"/>
      <c r="BX119" s="1000"/>
      <c r="BY119" s="1000"/>
      <c r="BZ119" s="1000"/>
      <c r="CA119" s="1000">
        <v>3012193</v>
      </c>
      <c r="CB119" s="1000"/>
      <c r="CC119" s="1000"/>
      <c r="CD119" s="1000"/>
      <c r="CE119" s="1000"/>
      <c r="CF119" s="1001"/>
      <c r="CG119" s="1002"/>
      <c r="CH119" s="1002"/>
      <c r="CI119" s="1002"/>
      <c r="CJ119" s="1003"/>
      <c r="CK119" s="950"/>
      <c r="CL119" s="951"/>
      <c r="CM119" s="973" t="s">
        <v>444</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2">
      <c r="A120" s="1057"/>
      <c r="B120" s="949"/>
      <c r="C120" s="922" t="s">
        <v>421</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445</v>
      </c>
      <c r="AV120" s="992"/>
      <c r="AW120" s="992"/>
      <c r="AX120" s="992"/>
      <c r="AY120" s="993"/>
      <c r="AZ120" s="929" t="s">
        <v>446</v>
      </c>
      <c r="BA120" s="897"/>
      <c r="BB120" s="897"/>
      <c r="BC120" s="897"/>
      <c r="BD120" s="897"/>
      <c r="BE120" s="897"/>
      <c r="BF120" s="897"/>
      <c r="BG120" s="897"/>
      <c r="BH120" s="897"/>
      <c r="BI120" s="897"/>
      <c r="BJ120" s="897"/>
      <c r="BK120" s="897"/>
      <c r="BL120" s="897"/>
      <c r="BM120" s="897"/>
      <c r="BN120" s="897"/>
      <c r="BO120" s="897"/>
      <c r="BP120" s="898"/>
      <c r="BQ120" s="930">
        <v>4108551</v>
      </c>
      <c r="BR120" s="931"/>
      <c r="BS120" s="931"/>
      <c r="BT120" s="931"/>
      <c r="BU120" s="931"/>
      <c r="BV120" s="931">
        <v>4189384</v>
      </c>
      <c r="BW120" s="931"/>
      <c r="BX120" s="931"/>
      <c r="BY120" s="931"/>
      <c r="BZ120" s="931"/>
      <c r="CA120" s="931">
        <v>4196644</v>
      </c>
      <c r="CB120" s="931"/>
      <c r="CC120" s="931"/>
      <c r="CD120" s="931"/>
      <c r="CE120" s="931"/>
      <c r="CF120" s="944">
        <v>215.4</v>
      </c>
      <c r="CG120" s="945"/>
      <c r="CH120" s="945"/>
      <c r="CI120" s="945"/>
      <c r="CJ120" s="945"/>
      <c r="CK120" s="1006" t="s">
        <v>447</v>
      </c>
      <c r="CL120" s="1007"/>
      <c r="CM120" s="1007"/>
      <c r="CN120" s="1007"/>
      <c r="CO120" s="1008"/>
      <c r="CP120" s="1014" t="s">
        <v>394</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v>694979</v>
      </c>
      <c r="DR120" s="931"/>
      <c r="DS120" s="931"/>
      <c r="DT120" s="931"/>
      <c r="DU120" s="931"/>
      <c r="DV120" s="932">
        <v>35.700000000000003</v>
      </c>
      <c r="DW120" s="932"/>
      <c r="DX120" s="932"/>
      <c r="DY120" s="932"/>
      <c r="DZ120" s="933"/>
    </row>
    <row r="121" spans="1:130" s="218" customFormat="1" ht="26.25" customHeight="1" x14ac:dyDescent="0.2">
      <c r="A121" s="1057"/>
      <c r="B121" s="949"/>
      <c r="C121" s="974" t="s">
        <v>448</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449</v>
      </c>
      <c r="BA121" s="923"/>
      <c r="BB121" s="923"/>
      <c r="BC121" s="923"/>
      <c r="BD121" s="923"/>
      <c r="BE121" s="923"/>
      <c r="BF121" s="923"/>
      <c r="BG121" s="923"/>
      <c r="BH121" s="923"/>
      <c r="BI121" s="923"/>
      <c r="BJ121" s="923"/>
      <c r="BK121" s="923"/>
      <c r="BL121" s="923"/>
      <c r="BM121" s="923"/>
      <c r="BN121" s="923"/>
      <c r="BO121" s="923"/>
      <c r="BP121" s="924"/>
      <c r="BQ121" s="925" t="s">
        <v>122</v>
      </c>
      <c r="BR121" s="926"/>
      <c r="BS121" s="926"/>
      <c r="BT121" s="926"/>
      <c r="BU121" s="926"/>
      <c r="BV121" s="926">
        <v>66</v>
      </c>
      <c r="BW121" s="926"/>
      <c r="BX121" s="926"/>
      <c r="BY121" s="926"/>
      <c r="BZ121" s="926"/>
      <c r="CA121" s="926" t="s">
        <v>122</v>
      </c>
      <c r="CB121" s="926"/>
      <c r="CC121" s="926"/>
      <c r="CD121" s="926"/>
      <c r="CE121" s="926"/>
      <c r="CF121" s="920" t="s">
        <v>122</v>
      </c>
      <c r="CG121" s="921"/>
      <c r="CH121" s="921"/>
      <c r="CI121" s="921"/>
      <c r="CJ121" s="921"/>
      <c r="CK121" s="1009"/>
      <c r="CL121" s="1010"/>
      <c r="CM121" s="1010"/>
      <c r="CN121" s="1010"/>
      <c r="CO121" s="1011"/>
      <c r="CP121" s="1019" t="s">
        <v>392</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v>79257</v>
      </c>
      <c r="DR121" s="926"/>
      <c r="DS121" s="926"/>
      <c r="DT121" s="926"/>
      <c r="DU121" s="926"/>
      <c r="DV121" s="927">
        <v>4.0999999999999996</v>
      </c>
      <c r="DW121" s="927"/>
      <c r="DX121" s="927"/>
      <c r="DY121" s="927"/>
      <c r="DZ121" s="928"/>
    </row>
    <row r="122" spans="1:130" s="218" customFormat="1" ht="26.25" customHeight="1" x14ac:dyDescent="0.2">
      <c r="A122" s="1057"/>
      <c r="B122" s="949"/>
      <c r="C122" s="922" t="s">
        <v>431</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450</v>
      </c>
      <c r="BA122" s="965"/>
      <c r="BB122" s="965"/>
      <c r="BC122" s="965"/>
      <c r="BD122" s="965"/>
      <c r="BE122" s="965"/>
      <c r="BF122" s="965"/>
      <c r="BG122" s="965"/>
      <c r="BH122" s="965"/>
      <c r="BI122" s="965"/>
      <c r="BJ122" s="965"/>
      <c r="BK122" s="965"/>
      <c r="BL122" s="965"/>
      <c r="BM122" s="965"/>
      <c r="BN122" s="965"/>
      <c r="BO122" s="965"/>
      <c r="BP122" s="966"/>
      <c r="BQ122" s="999">
        <v>1863952</v>
      </c>
      <c r="BR122" s="1000"/>
      <c r="BS122" s="1000"/>
      <c r="BT122" s="1000"/>
      <c r="BU122" s="1000"/>
      <c r="BV122" s="1000">
        <v>1802452</v>
      </c>
      <c r="BW122" s="1000"/>
      <c r="BX122" s="1000"/>
      <c r="BY122" s="1000"/>
      <c r="BZ122" s="1000"/>
      <c r="CA122" s="1000">
        <v>1781162</v>
      </c>
      <c r="CB122" s="1000"/>
      <c r="CC122" s="1000"/>
      <c r="CD122" s="1000"/>
      <c r="CE122" s="1000"/>
      <c r="CF122" s="1017">
        <v>91.4</v>
      </c>
      <c r="CG122" s="1018"/>
      <c r="CH122" s="1018"/>
      <c r="CI122" s="1018"/>
      <c r="CJ122" s="1018"/>
      <c r="CK122" s="1009"/>
      <c r="CL122" s="1010"/>
      <c r="CM122" s="1010"/>
      <c r="CN122" s="1010"/>
      <c r="CO122" s="1011"/>
      <c r="CP122" s="1019" t="s">
        <v>391</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x14ac:dyDescent="0.2">
      <c r="A123" s="1057"/>
      <c r="B123" s="949"/>
      <c r="C123" s="922" t="s">
        <v>437</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451</v>
      </c>
      <c r="BP123" s="1005"/>
      <c r="BQ123" s="1063">
        <v>5972503</v>
      </c>
      <c r="BR123" s="1064"/>
      <c r="BS123" s="1064"/>
      <c r="BT123" s="1064"/>
      <c r="BU123" s="1064"/>
      <c r="BV123" s="1064">
        <v>5991902</v>
      </c>
      <c r="BW123" s="1064"/>
      <c r="BX123" s="1064"/>
      <c r="BY123" s="1064"/>
      <c r="BZ123" s="1064"/>
      <c r="CA123" s="1064">
        <v>5977806</v>
      </c>
      <c r="CB123" s="1064"/>
      <c r="CC123" s="1064"/>
      <c r="CD123" s="1064"/>
      <c r="CE123" s="1064"/>
      <c r="CF123" s="1001"/>
      <c r="CG123" s="1002"/>
      <c r="CH123" s="1002"/>
      <c r="CI123" s="1002"/>
      <c r="CJ123" s="1003"/>
      <c r="CK123" s="1009"/>
      <c r="CL123" s="1010"/>
      <c r="CM123" s="1010"/>
      <c r="CN123" s="1010"/>
      <c r="CO123" s="1011"/>
      <c r="CP123" s="1019" t="s">
        <v>390</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5">
      <c r="A124" s="1057"/>
      <c r="B124" s="949"/>
      <c r="C124" s="922" t="s">
        <v>440</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452</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122</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453</v>
      </c>
      <c r="CQ124" s="1020"/>
      <c r="CR124" s="1020"/>
      <c r="CS124" s="1020"/>
      <c r="CT124" s="1020"/>
      <c r="CU124" s="1020"/>
      <c r="CV124" s="1020"/>
      <c r="CW124" s="1020"/>
      <c r="CX124" s="1020"/>
      <c r="CY124" s="1020"/>
      <c r="CZ124" s="1020"/>
      <c r="DA124" s="1020"/>
      <c r="DB124" s="1020"/>
      <c r="DC124" s="1020"/>
      <c r="DD124" s="1020"/>
      <c r="DE124" s="1020"/>
      <c r="DF124" s="1021"/>
      <c r="DG124" s="1004">
        <v>685174</v>
      </c>
      <c r="DH124" s="986"/>
      <c r="DI124" s="986"/>
      <c r="DJ124" s="986"/>
      <c r="DK124" s="987"/>
      <c r="DL124" s="985">
        <v>826080</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2">
      <c r="A125" s="1057"/>
      <c r="B125" s="949"/>
      <c r="C125" s="922" t="s">
        <v>442</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454</v>
      </c>
      <c r="CL125" s="1007"/>
      <c r="CM125" s="1007"/>
      <c r="CN125" s="1007"/>
      <c r="CO125" s="1008"/>
      <c r="CP125" s="929" t="s">
        <v>455</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5">
      <c r="A126" s="1057"/>
      <c r="B126" s="949"/>
      <c r="C126" s="922" t="s">
        <v>444</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456</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2">
      <c r="A127" s="1058"/>
      <c r="B127" s="951"/>
      <c r="C127" s="973" t="s">
        <v>457</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458</v>
      </c>
      <c r="AY127" s="1032"/>
      <c r="AZ127" s="1032"/>
      <c r="BA127" s="1032"/>
      <c r="BB127" s="1032"/>
      <c r="BC127" s="1032"/>
      <c r="BD127" s="1032"/>
      <c r="BE127" s="1033"/>
      <c r="BF127" s="1034" t="s">
        <v>459</v>
      </c>
      <c r="BG127" s="1032"/>
      <c r="BH127" s="1032"/>
      <c r="BI127" s="1032"/>
      <c r="BJ127" s="1032"/>
      <c r="BK127" s="1032"/>
      <c r="BL127" s="1033"/>
      <c r="BM127" s="1034" t="s">
        <v>460</v>
      </c>
      <c r="BN127" s="1032"/>
      <c r="BO127" s="1032"/>
      <c r="BP127" s="1032"/>
      <c r="BQ127" s="1032"/>
      <c r="BR127" s="1032"/>
      <c r="BS127" s="1033"/>
      <c r="BT127" s="1034" t="s">
        <v>461</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462</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5">
      <c r="A128" s="1041" t="s">
        <v>463</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464</v>
      </c>
      <c r="X128" s="1043"/>
      <c r="Y128" s="1043"/>
      <c r="Z128" s="1044"/>
      <c r="AA128" s="1045" t="s">
        <v>122</v>
      </c>
      <c r="AB128" s="1046"/>
      <c r="AC128" s="1046"/>
      <c r="AD128" s="1046"/>
      <c r="AE128" s="1047"/>
      <c r="AF128" s="1048">
        <v>66</v>
      </c>
      <c r="AG128" s="1046"/>
      <c r="AH128" s="1046"/>
      <c r="AI128" s="1046"/>
      <c r="AJ128" s="1047"/>
      <c r="AK128" s="1048">
        <v>66</v>
      </c>
      <c r="AL128" s="1046"/>
      <c r="AM128" s="1046"/>
      <c r="AN128" s="1046"/>
      <c r="AO128" s="1047"/>
      <c r="AP128" s="1049"/>
      <c r="AQ128" s="1050"/>
      <c r="AR128" s="1050"/>
      <c r="AS128" s="1050"/>
      <c r="AT128" s="1051"/>
      <c r="AU128" s="220"/>
      <c r="AV128" s="220"/>
      <c r="AW128" s="220"/>
      <c r="AX128" s="896" t="s">
        <v>465</v>
      </c>
      <c r="AY128" s="897"/>
      <c r="AZ128" s="897"/>
      <c r="BA128" s="897"/>
      <c r="BB128" s="897"/>
      <c r="BC128" s="897"/>
      <c r="BD128" s="897"/>
      <c r="BE128" s="898"/>
      <c r="BF128" s="1052" t="s">
        <v>122</v>
      </c>
      <c r="BG128" s="1053"/>
      <c r="BH128" s="1053"/>
      <c r="BI128" s="1053"/>
      <c r="BJ128" s="1053"/>
      <c r="BK128" s="1053"/>
      <c r="BL128" s="1054"/>
      <c r="BM128" s="1052">
        <v>15</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466</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2">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467</v>
      </c>
      <c r="X129" s="1071"/>
      <c r="Y129" s="1071"/>
      <c r="Z129" s="1072"/>
      <c r="AA129" s="958">
        <v>2086995</v>
      </c>
      <c r="AB129" s="959"/>
      <c r="AC129" s="959"/>
      <c r="AD129" s="959"/>
      <c r="AE129" s="960"/>
      <c r="AF129" s="961">
        <v>2075076</v>
      </c>
      <c r="AG129" s="959"/>
      <c r="AH129" s="959"/>
      <c r="AI129" s="959"/>
      <c r="AJ129" s="960"/>
      <c r="AK129" s="961">
        <v>2108781</v>
      </c>
      <c r="AL129" s="959"/>
      <c r="AM129" s="959"/>
      <c r="AN129" s="959"/>
      <c r="AO129" s="960"/>
      <c r="AP129" s="1073"/>
      <c r="AQ129" s="1074"/>
      <c r="AR129" s="1074"/>
      <c r="AS129" s="1074"/>
      <c r="AT129" s="1075"/>
      <c r="AU129" s="221"/>
      <c r="AV129" s="221"/>
      <c r="AW129" s="221"/>
      <c r="AX129" s="1065" t="s">
        <v>468</v>
      </c>
      <c r="AY129" s="923"/>
      <c r="AZ129" s="923"/>
      <c r="BA129" s="923"/>
      <c r="BB129" s="923"/>
      <c r="BC129" s="923"/>
      <c r="BD129" s="923"/>
      <c r="BE129" s="924"/>
      <c r="BF129" s="1066" t="s">
        <v>122</v>
      </c>
      <c r="BG129" s="1067"/>
      <c r="BH129" s="1067"/>
      <c r="BI129" s="1067"/>
      <c r="BJ129" s="1067"/>
      <c r="BK129" s="1067"/>
      <c r="BL129" s="1068"/>
      <c r="BM129" s="1066">
        <v>20</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469</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470</v>
      </c>
      <c r="X130" s="1071"/>
      <c r="Y130" s="1071"/>
      <c r="Z130" s="1072"/>
      <c r="AA130" s="958">
        <v>164223</v>
      </c>
      <c r="AB130" s="959"/>
      <c r="AC130" s="959"/>
      <c r="AD130" s="959"/>
      <c r="AE130" s="960"/>
      <c r="AF130" s="961">
        <v>165520</v>
      </c>
      <c r="AG130" s="959"/>
      <c r="AH130" s="959"/>
      <c r="AI130" s="959"/>
      <c r="AJ130" s="960"/>
      <c r="AK130" s="961">
        <v>160928</v>
      </c>
      <c r="AL130" s="959"/>
      <c r="AM130" s="959"/>
      <c r="AN130" s="959"/>
      <c r="AO130" s="960"/>
      <c r="AP130" s="1073"/>
      <c r="AQ130" s="1074"/>
      <c r="AR130" s="1074"/>
      <c r="AS130" s="1074"/>
      <c r="AT130" s="1075"/>
      <c r="AU130" s="221"/>
      <c r="AV130" s="221"/>
      <c r="AW130" s="221"/>
      <c r="AX130" s="1065" t="s">
        <v>471</v>
      </c>
      <c r="AY130" s="923"/>
      <c r="AZ130" s="923"/>
      <c r="BA130" s="923"/>
      <c r="BB130" s="923"/>
      <c r="BC130" s="923"/>
      <c r="BD130" s="923"/>
      <c r="BE130" s="924"/>
      <c r="BF130" s="1101">
        <v>7.8</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472</v>
      </c>
      <c r="X131" s="1108"/>
      <c r="Y131" s="1108"/>
      <c r="Z131" s="1109"/>
      <c r="AA131" s="1004">
        <v>1922772</v>
      </c>
      <c r="AB131" s="986"/>
      <c r="AC131" s="986"/>
      <c r="AD131" s="986"/>
      <c r="AE131" s="987"/>
      <c r="AF131" s="985">
        <v>1909556</v>
      </c>
      <c r="AG131" s="986"/>
      <c r="AH131" s="986"/>
      <c r="AI131" s="986"/>
      <c r="AJ131" s="987"/>
      <c r="AK131" s="985">
        <v>1947853</v>
      </c>
      <c r="AL131" s="986"/>
      <c r="AM131" s="986"/>
      <c r="AN131" s="986"/>
      <c r="AO131" s="987"/>
      <c r="AP131" s="1110"/>
      <c r="AQ131" s="1111"/>
      <c r="AR131" s="1111"/>
      <c r="AS131" s="1111"/>
      <c r="AT131" s="1112"/>
      <c r="AU131" s="221"/>
      <c r="AV131" s="221"/>
      <c r="AW131" s="221"/>
      <c r="AX131" s="1083" t="s">
        <v>473</v>
      </c>
      <c r="AY131" s="726"/>
      <c r="AZ131" s="726"/>
      <c r="BA131" s="726"/>
      <c r="BB131" s="726"/>
      <c r="BC131" s="726"/>
      <c r="BD131" s="726"/>
      <c r="BE131" s="1036"/>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474</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475</v>
      </c>
      <c r="W132" s="1094"/>
      <c r="X132" s="1094"/>
      <c r="Y132" s="1094"/>
      <c r="Z132" s="1095"/>
      <c r="AA132" s="1096">
        <v>8.037458419</v>
      </c>
      <c r="AB132" s="1097"/>
      <c r="AC132" s="1097"/>
      <c r="AD132" s="1097"/>
      <c r="AE132" s="1098"/>
      <c r="AF132" s="1099">
        <v>7.8273692940000004</v>
      </c>
      <c r="AG132" s="1097"/>
      <c r="AH132" s="1097"/>
      <c r="AI132" s="1097"/>
      <c r="AJ132" s="1098"/>
      <c r="AK132" s="1099">
        <v>7.575725684</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476</v>
      </c>
      <c r="W133" s="1077"/>
      <c r="X133" s="1077"/>
      <c r="Y133" s="1077"/>
      <c r="Z133" s="1078"/>
      <c r="AA133" s="1079">
        <v>7.7</v>
      </c>
      <c r="AB133" s="1080"/>
      <c r="AC133" s="1080"/>
      <c r="AD133" s="1080"/>
      <c r="AE133" s="1081"/>
      <c r="AF133" s="1079">
        <v>7.8</v>
      </c>
      <c r="AG133" s="1080"/>
      <c r="AH133" s="1080"/>
      <c r="AI133" s="1080"/>
      <c r="AJ133" s="1081"/>
      <c r="AK133" s="1079">
        <v>7.8</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KBcFKdvD3XOhILzj/A5jlxvdrLlncVYbpwvgMJQBfalxHMDQjmhC3zXo4HDYeSp4+TA+CBFEZm2VTvA6Fj1hSA==" saltValue="mVmDfWqvJnIk3fvFIe4WY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477</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9h+zDhF+Uh/9z+O2XKncJ9pSJjz8KAk22xgJ6sDze6p/BOTNeUrTg9jzD8ZyQtyRlTUctkfyLENMUNKmIYOjJw==" saltValue="UJJiO+pFrysrVlweSldXv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Uj501PSjQ+bRVVKO96DjeQJrH5AEYYABrMpVx9F1RQH9Eayd15do/o4g7UyzhouRe2xQecFZL0MPDNMBmT4lQ==" saltValue="uPoCrwFZesqhhflQbahsD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478</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479</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480</v>
      </c>
      <c r="AP7" s="260"/>
      <c r="AQ7" s="261" t="s">
        <v>481</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482</v>
      </c>
      <c r="AQ8" s="267" t="s">
        <v>483</v>
      </c>
      <c r="AR8" s="268" t="s">
        <v>484</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485</v>
      </c>
      <c r="AL9" s="1117"/>
      <c r="AM9" s="1117"/>
      <c r="AN9" s="1118"/>
      <c r="AO9" s="269">
        <v>709933</v>
      </c>
      <c r="AP9" s="269">
        <v>217771</v>
      </c>
      <c r="AQ9" s="270">
        <v>289558</v>
      </c>
      <c r="AR9" s="271">
        <v>-24.8</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486</v>
      </c>
      <c r="AL10" s="1117"/>
      <c r="AM10" s="1117"/>
      <c r="AN10" s="1118"/>
      <c r="AO10" s="272">
        <v>99718</v>
      </c>
      <c r="AP10" s="272">
        <v>30588</v>
      </c>
      <c r="AQ10" s="273">
        <v>31838</v>
      </c>
      <c r="AR10" s="274">
        <v>-3.9</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487</v>
      </c>
      <c r="AL11" s="1117"/>
      <c r="AM11" s="1117"/>
      <c r="AN11" s="1118"/>
      <c r="AO11" s="272">
        <v>300</v>
      </c>
      <c r="AP11" s="272">
        <v>92</v>
      </c>
      <c r="AQ11" s="273">
        <v>5309</v>
      </c>
      <c r="AR11" s="274">
        <v>-98.3</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488</v>
      </c>
      <c r="AL12" s="1117"/>
      <c r="AM12" s="1117"/>
      <c r="AN12" s="1118"/>
      <c r="AO12" s="272" t="s">
        <v>489</v>
      </c>
      <c r="AP12" s="272" t="s">
        <v>489</v>
      </c>
      <c r="AQ12" s="273" t="s">
        <v>489</v>
      </c>
      <c r="AR12" s="274" t="s">
        <v>489</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490</v>
      </c>
      <c r="AL13" s="1117"/>
      <c r="AM13" s="1117"/>
      <c r="AN13" s="1118"/>
      <c r="AO13" s="272">
        <v>15540</v>
      </c>
      <c r="AP13" s="272">
        <v>4767</v>
      </c>
      <c r="AQ13" s="273">
        <v>8195</v>
      </c>
      <c r="AR13" s="274">
        <v>-41.8</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491</v>
      </c>
      <c r="AL14" s="1117"/>
      <c r="AM14" s="1117"/>
      <c r="AN14" s="1118"/>
      <c r="AO14" s="272">
        <v>8457</v>
      </c>
      <c r="AP14" s="272">
        <v>2594</v>
      </c>
      <c r="AQ14" s="273">
        <v>5752</v>
      </c>
      <c r="AR14" s="274">
        <v>-54.9</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492</v>
      </c>
      <c r="AL15" s="1120"/>
      <c r="AM15" s="1120"/>
      <c r="AN15" s="1121"/>
      <c r="AO15" s="272">
        <v>-50627</v>
      </c>
      <c r="AP15" s="272">
        <v>-15530</v>
      </c>
      <c r="AQ15" s="273">
        <v>-17150</v>
      </c>
      <c r="AR15" s="274">
        <v>-9.4</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783321</v>
      </c>
      <c r="AP16" s="272">
        <v>240283</v>
      </c>
      <c r="AQ16" s="273">
        <v>323504</v>
      </c>
      <c r="AR16" s="274">
        <v>-25.7</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493</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494</v>
      </c>
      <c r="AP20" s="281" t="s">
        <v>495</v>
      </c>
      <c r="AQ20" s="282" t="s">
        <v>496</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497</v>
      </c>
      <c r="AL21" s="1123"/>
      <c r="AM21" s="1123"/>
      <c r="AN21" s="1124"/>
      <c r="AO21" s="285">
        <v>20.25</v>
      </c>
      <c r="AP21" s="286">
        <v>26.26</v>
      </c>
      <c r="AQ21" s="287">
        <v>-6.01</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498</v>
      </c>
      <c r="AL22" s="1123"/>
      <c r="AM22" s="1123"/>
      <c r="AN22" s="1124"/>
      <c r="AO22" s="290">
        <v>95.3</v>
      </c>
      <c r="AP22" s="291">
        <v>94.5</v>
      </c>
      <c r="AQ22" s="292">
        <v>0.8</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3" t="s">
        <v>499</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2" x14ac:dyDescent="0.2">
      <c r="A27" s="297"/>
      <c r="AO27" s="250"/>
      <c r="AP27" s="250"/>
      <c r="AQ27" s="250"/>
      <c r="AR27" s="250"/>
      <c r="AS27" s="250"/>
      <c r="AT27" s="250"/>
    </row>
    <row r="28" spans="1:46" ht="16.2" x14ac:dyDescent="0.2">
      <c r="A28" s="251" t="s">
        <v>500</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501</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480</v>
      </c>
      <c r="AP30" s="260"/>
      <c r="AQ30" s="261" t="s">
        <v>481</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482</v>
      </c>
      <c r="AQ31" s="267" t="s">
        <v>483</v>
      </c>
      <c r="AR31" s="268" t="s">
        <v>484</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502</v>
      </c>
      <c r="AL32" s="1131"/>
      <c r="AM32" s="1131"/>
      <c r="AN32" s="1132"/>
      <c r="AO32" s="300">
        <v>217584</v>
      </c>
      <c r="AP32" s="300">
        <v>66744</v>
      </c>
      <c r="AQ32" s="301">
        <v>167749</v>
      </c>
      <c r="AR32" s="302">
        <v>-60.2</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503</v>
      </c>
      <c r="AL33" s="1131"/>
      <c r="AM33" s="1131"/>
      <c r="AN33" s="1132"/>
      <c r="AO33" s="300" t="s">
        <v>489</v>
      </c>
      <c r="AP33" s="300" t="s">
        <v>489</v>
      </c>
      <c r="AQ33" s="301" t="s">
        <v>489</v>
      </c>
      <c r="AR33" s="302" t="s">
        <v>489</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504</v>
      </c>
      <c r="AL34" s="1131"/>
      <c r="AM34" s="1131"/>
      <c r="AN34" s="1132"/>
      <c r="AO34" s="300" t="s">
        <v>489</v>
      </c>
      <c r="AP34" s="300" t="s">
        <v>489</v>
      </c>
      <c r="AQ34" s="301" t="s">
        <v>489</v>
      </c>
      <c r="AR34" s="302" t="s">
        <v>489</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505</v>
      </c>
      <c r="AL35" s="1131"/>
      <c r="AM35" s="1131"/>
      <c r="AN35" s="1132"/>
      <c r="AO35" s="300">
        <v>80208</v>
      </c>
      <c r="AP35" s="300">
        <v>24604</v>
      </c>
      <c r="AQ35" s="301">
        <v>32778</v>
      </c>
      <c r="AR35" s="302">
        <v>-24.9</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506</v>
      </c>
      <c r="AL36" s="1131"/>
      <c r="AM36" s="1131"/>
      <c r="AN36" s="1132"/>
      <c r="AO36" s="300">
        <v>10766</v>
      </c>
      <c r="AP36" s="300">
        <v>3302</v>
      </c>
      <c r="AQ36" s="301">
        <v>4535</v>
      </c>
      <c r="AR36" s="302">
        <v>-27.2</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507</v>
      </c>
      <c r="AL37" s="1131"/>
      <c r="AM37" s="1131"/>
      <c r="AN37" s="1132"/>
      <c r="AO37" s="300" t="s">
        <v>489</v>
      </c>
      <c r="AP37" s="300" t="s">
        <v>489</v>
      </c>
      <c r="AQ37" s="301">
        <v>1146</v>
      </c>
      <c r="AR37" s="302" t="s">
        <v>489</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508</v>
      </c>
      <c r="AL38" s="1134"/>
      <c r="AM38" s="1134"/>
      <c r="AN38" s="1135"/>
      <c r="AO38" s="303" t="s">
        <v>489</v>
      </c>
      <c r="AP38" s="303" t="s">
        <v>489</v>
      </c>
      <c r="AQ38" s="304">
        <v>37</v>
      </c>
      <c r="AR38" s="292" t="s">
        <v>489</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509</v>
      </c>
      <c r="AL39" s="1134"/>
      <c r="AM39" s="1134"/>
      <c r="AN39" s="1135"/>
      <c r="AO39" s="300">
        <v>-66</v>
      </c>
      <c r="AP39" s="300">
        <v>-20</v>
      </c>
      <c r="AQ39" s="301">
        <v>-7395</v>
      </c>
      <c r="AR39" s="302">
        <v>-99.7</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510</v>
      </c>
      <c r="AL40" s="1131"/>
      <c r="AM40" s="1131"/>
      <c r="AN40" s="1132"/>
      <c r="AO40" s="300">
        <v>-160928</v>
      </c>
      <c r="AP40" s="300">
        <v>-49364</v>
      </c>
      <c r="AQ40" s="301">
        <v>-144519</v>
      </c>
      <c r="AR40" s="302">
        <v>-65.8</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147564</v>
      </c>
      <c r="AP41" s="300">
        <v>45265</v>
      </c>
      <c r="AQ41" s="301">
        <v>54333</v>
      </c>
      <c r="AR41" s="302">
        <v>-16.7</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511</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512</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480</v>
      </c>
      <c r="AN49" s="1127" t="s">
        <v>513</v>
      </c>
      <c r="AO49" s="1128"/>
      <c r="AP49" s="1128"/>
      <c r="AQ49" s="1128"/>
      <c r="AR49" s="1129"/>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514</v>
      </c>
      <c r="AO50" s="317" t="s">
        <v>515</v>
      </c>
      <c r="AP50" s="318" t="s">
        <v>516</v>
      </c>
      <c r="AQ50" s="319" t="s">
        <v>517</v>
      </c>
      <c r="AR50" s="320" t="s">
        <v>518</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519</v>
      </c>
      <c r="AL51" s="313"/>
      <c r="AM51" s="321">
        <v>974860</v>
      </c>
      <c r="AN51" s="322">
        <v>269373</v>
      </c>
      <c r="AO51" s="323">
        <v>64.8</v>
      </c>
      <c r="AP51" s="324">
        <v>263613</v>
      </c>
      <c r="AQ51" s="325">
        <v>-0.2</v>
      </c>
      <c r="AR51" s="326">
        <v>65</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520</v>
      </c>
      <c r="AM52" s="329">
        <v>851809</v>
      </c>
      <c r="AN52" s="330">
        <v>235371</v>
      </c>
      <c r="AO52" s="331">
        <v>63.2</v>
      </c>
      <c r="AP52" s="332">
        <v>128823</v>
      </c>
      <c r="AQ52" s="333">
        <v>-3.8</v>
      </c>
      <c r="AR52" s="334">
        <v>67</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521</v>
      </c>
      <c r="AL53" s="313"/>
      <c r="AM53" s="321">
        <v>779700</v>
      </c>
      <c r="AN53" s="322">
        <v>222708</v>
      </c>
      <c r="AO53" s="323">
        <v>-17.3</v>
      </c>
      <c r="AP53" s="324">
        <v>362690</v>
      </c>
      <c r="AQ53" s="325">
        <v>37.6</v>
      </c>
      <c r="AR53" s="326">
        <v>-54.9</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520</v>
      </c>
      <c r="AM54" s="329">
        <v>430180</v>
      </c>
      <c r="AN54" s="330">
        <v>122873</v>
      </c>
      <c r="AO54" s="331">
        <v>-47.8</v>
      </c>
      <c r="AP54" s="332">
        <v>172580</v>
      </c>
      <c r="AQ54" s="333">
        <v>34</v>
      </c>
      <c r="AR54" s="334">
        <v>-81.8</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522</v>
      </c>
      <c r="AL55" s="313"/>
      <c r="AM55" s="321">
        <v>420260</v>
      </c>
      <c r="AN55" s="322">
        <v>126166</v>
      </c>
      <c r="AO55" s="323">
        <v>-43.3</v>
      </c>
      <c r="AP55" s="324">
        <v>296093</v>
      </c>
      <c r="AQ55" s="325">
        <v>-18.399999999999999</v>
      </c>
      <c r="AR55" s="326">
        <v>-24.9</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520</v>
      </c>
      <c r="AM56" s="329">
        <v>209193</v>
      </c>
      <c r="AN56" s="330">
        <v>62802</v>
      </c>
      <c r="AO56" s="331">
        <v>-48.9</v>
      </c>
      <c r="AP56" s="332">
        <v>140545</v>
      </c>
      <c r="AQ56" s="333">
        <v>-18.600000000000001</v>
      </c>
      <c r="AR56" s="334">
        <v>-30.3</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523</v>
      </c>
      <c r="AL57" s="313"/>
      <c r="AM57" s="321">
        <v>301433</v>
      </c>
      <c r="AN57" s="322">
        <v>92238</v>
      </c>
      <c r="AO57" s="323">
        <v>-26.9</v>
      </c>
      <c r="AP57" s="324">
        <v>308655</v>
      </c>
      <c r="AQ57" s="325">
        <v>4.2</v>
      </c>
      <c r="AR57" s="326">
        <v>-31.1</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520</v>
      </c>
      <c r="AM58" s="329">
        <v>112500</v>
      </c>
      <c r="AN58" s="330">
        <v>34425</v>
      </c>
      <c r="AO58" s="331">
        <v>-45.2</v>
      </c>
      <c r="AP58" s="332">
        <v>169887</v>
      </c>
      <c r="AQ58" s="333">
        <v>20.9</v>
      </c>
      <c r="AR58" s="334">
        <v>-66.099999999999994</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524</v>
      </c>
      <c r="AL59" s="313"/>
      <c r="AM59" s="321">
        <v>478231</v>
      </c>
      <c r="AN59" s="322">
        <v>146697</v>
      </c>
      <c r="AO59" s="323">
        <v>59</v>
      </c>
      <c r="AP59" s="324">
        <v>325476</v>
      </c>
      <c r="AQ59" s="325">
        <v>5.4</v>
      </c>
      <c r="AR59" s="326">
        <v>53.6</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520</v>
      </c>
      <c r="AM60" s="329">
        <v>126452</v>
      </c>
      <c r="AN60" s="330">
        <v>38789</v>
      </c>
      <c r="AO60" s="331">
        <v>12.7</v>
      </c>
      <c r="AP60" s="332">
        <v>190204</v>
      </c>
      <c r="AQ60" s="333">
        <v>12</v>
      </c>
      <c r="AR60" s="334">
        <v>0.7</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525</v>
      </c>
      <c r="AL61" s="335"/>
      <c r="AM61" s="336">
        <v>590897</v>
      </c>
      <c r="AN61" s="337">
        <v>171436</v>
      </c>
      <c r="AO61" s="338">
        <v>7.3</v>
      </c>
      <c r="AP61" s="339">
        <v>311305</v>
      </c>
      <c r="AQ61" s="340">
        <v>5.7</v>
      </c>
      <c r="AR61" s="326">
        <v>1.6</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520</v>
      </c>
      <c r="AM62" s="329">
        <v>346027</v>
      </c>
      <c r="AN62" s="330">
        <v>98852</v>
      </c>
      <c r="AO62" s="331">
        <v>-13.2</v>
      </c>
      <c r="AP62" s="332">
        <v>160408</v>
      </c>
      <c r="AQ62" s="333">
        <v>8.9</v>
      </c>
      <c r="AR62" s="334">
        <v>-22.1</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7cWEdChgdGQBFi6GnHB/wIbbl2jjRtURHFEqRu2QzvxnHsG1BK/hhiI0qW4uwivcbysK1aYzIDLbBoVnj7ES0A==" saltValue="4l4FA7Z1F4ShcUEds1Fkn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477</v>
      </c>
    </row>
    <row r="121" spans="125:125" ht="13.5" hidden="1" customHeight="1" x14ac:dyDescent="0.2">
      <c r="DU121" s="247"/>
    </row>
  </sheetData>
  <sheetProtection algorithmName="SHA-512" hashValue="2Tg0K+SyPEtuc+A+Hrl4Dt+pvSMEWfqLnDliI0QxlNDAR5a2tmHGC0sF3BCUaOQXcvW5LRC0RvHv5l8hKm3ATw==" saltValue="gQP4DCWQ3U6q6oRAb7g/k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477</v>
      </c>
    </row>
  </sheetData>
  <sheetProtection algorithmName="SHA-512" hashValue="bay4Deiz6oTg6z/oDoyoFG63kl6Vgcg8Gz68oTrT3jFtFIb4jIgfDnOKnlixjpAS0tn/l3VvUrBYSDN3C+KVPQ==" saltValue="eLuBE1DDPMl/IJ0gULnIl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2">
      <c r="B47" s="10"/>
      <c r="C47" s="1139" t="s">
        <v>3</v>
      </c>
      <c r="D47" s="1139"/>
      <c r="E47" s="1140"/>
      <c r="F47" s="11">
        <v>62.12</v>
      </c>
      <c r="G47" s="12">
        <v>53.65</v>
      </c>
      <c r="H47" s="12">
        <v>58.92</v>
      </c>
      <c r="I47" s="12">
        <v>60.33</v>
      </c>
      <c r="J47" s="13">
        <v>58.28</v>
      </c>
    </row>
    <row r="48" spans="2:10" ht="57.75" customHeight="1" x14ac:dyDescent="0.2">
      <c r="B48" s="14"/>
      <c r="C48" s="1141" t="s">
        <v>4</v>
      </c>
      <c r="D48" s="1141"/>
      <c r="E48" s="1142"/>
      <c r="F48" s="15">
        <v>6.13</v>
      </c>
      <c r="G48" s="16">
        <v>7.99</v>
      </c>
      <c r="H48" s="16">
        <v>5.74</v>
      </c>
      <c r="I48" s="16">
        <v>7.72</v>
      </c>
      <c r="J48" s="17">
        <v>8.2100000000000009</v>
      </c>
    </row>
    <row r="49" spans="2:10" ht="57.75" customHeight="1" thickBot="1" x14ac:dyDescent="0.25">
      <c r="B49" s="18"/>
      <c r="C49" s="1143" t="s">
        <v>5</v>
      </c>
      <c r="D49" s="1143"/>
      <c r="E49" s="1144"/>
      <c r="F49" s="19" t="s">
        <v>532</v>
      </c>
      <c r="G49" s="20">
        <v>3.19</v>
      </c>
      <c r="H49" s="20">
        <v>1.06</v>
      </c>
      <c r="I49" s="20">
        <v>3.11</v>
      </c>
      <c r="J49" s="21" t="s">
        <v>533</v>
      </c>
    </row>
    <row r="50" spans="2:10" ht="13.2" x14ac:dyDescent="0.2"/>
  </sheetData>
  <sheetProtection algorithmName="SHA-512" hashValue="+jC2unqtiZyWEOkLMwVgJTuXZwZdhyFUZKpJRAPkK7zh/2sXMqeO/9qgyle4v/fzhgXj4ngP4NrFhTPVx76qkg==" saltValue="FFR2WPLX9XaJBoJje06kq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eb85bf95333b1fe6fd76811390cd836d">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40f18fa7ad25a36c136b823c31e4eefe"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C99BCE-B342-466E-894A-42AAB6474170}"/>
</file>

<file path=customXml/itemProps2.xml><?xml version="1.0" encoding="utf-8"?>
<ds:datastoreItem xmlns:ds="http://schemas.openxmlformats.org/officeDocument/2006/customXml" ds:itemID="{A48B7C1A-4CD0-4655-A218-DF4398D1C1A3}"/>
</file>

<file path=customXml/itemProps3.xml><?xml version="1.0" encoding="utf-8"?>
<ds:datastoreItem xmlns:ds="http://schemas.openxmlformats.org/officeDocument/2006/customXml" ds:itemID="{A3E30D83-E326-47C2-8617-AEBC7E5E544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2026-02-26T09:35:55Z</dcterms:created>
  <dcterms:modified xsi:type="dcterms:W3CDTF">2026-03-16T01:12:53Z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