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1" documentId="13_ncr:1_{AF5052BC-5707-4F37-9267-B343EF96D4FD}" xr6:coauthVersionLast="47" xr6:coauthVersionMax="47" xr10:uidLastSave="{2FC9A820-B7FF-46BA-B1BD-0466D444CC48}"/>
  <bookViews>
    <workbookView xWindow="28680" yWindow="-120" windowWidth="29040" windowHeight="15720" tabRatio="92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U38" i="10"/>
  <c r="C38" i="10"/>
  <c r="CO37" i="10"/>
  <c r="BE37" i="10"/>
  <c r="C37" i="10"/>
  <c r="CO36" i="10"/>
  <c r="BE36" i="10"/>
  <c r="C36" i="10"/>
  <c r="CO35" i="10"/>
  <c r="BE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AM36" i="10" s="1"/>
  <c r="AM37" i="10" s="1"/>
  <c r="AM38" i="10" s="1"/>
  <c r="BE34" i="10" l="1"/>
</calcChain>
</file>

<file path=xl/sharedStrings.xml><?xml version="1.0" encoding="utf-8"?>
<sst xmlns="http://schemas.openxmlformats.org/spreadsheetml/2006/main" count="1095" uniqueCount="573">
  <si>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</si>
  <si>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</si>
  <si>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</si>
  <si>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</si>
  <si>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</si>
  <si>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</si>
  <si>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</si>
  <si>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</si>
  <si>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</si>
  <si>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</si>
  <si>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</si>
  <si>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</si>
  <si>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</si>
  <si>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</si>
  <si>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</si>
  <si>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</si>
  <si>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</si>
  <si>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</si>
  <si>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</si>
  <si>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</si>
  <si>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</si>
  <si>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</si>
  <si>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</si>
  <si>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</si>
  <si>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</si>
  <si>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</si>
  <si>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</si>
  <si>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</si>
  <si>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</si>
  <si>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</si>
  <si>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</si>
  <si>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</si>
  <si>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</si>
  <si>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</si>
  <si>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</si>
  <si>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</si>
  <si>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</si>
  <si>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</si>
  <si>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</si>
  <si>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</si>
  <si>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</si>
  <si>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</si>
  <si>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</si>
  <si>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</si>
  <si>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</si>
  <si>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</si>
  <si>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</si>
  <si>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</si>
  <si>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</si>
  <si>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</si>
  <si>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</si>
  <si>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</si>
  <si>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</si>
  <si>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</si>
  <si>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</si>
  <si>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</si>
  <si>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</si>
  <si>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</si>
  <si>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</si>
  <si>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</si>
  <si>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</si>
  <si>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</si>
  <si>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</si>
  <si>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</si>
  <si>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</si>
  <si>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</si>
  <si>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</si>
  <si>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</si>
  <si>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</si>
  <si>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</si>
  <si>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</si>
  <si>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</si>
  <si>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</si>
  <si>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</si>
  <si>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</si>
  <si>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</si>
  <si>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</si>
  <si>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</si>
  <si>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</si>
  <si>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</si>
  <si>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</si>
  <si>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</si>
  <si>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</si>
  <si>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</si>
  <si>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</si>
  <si>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</si>
  <si>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</si>
  <si>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</si>
  <si>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</si>
  <si>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</si>
  <si>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</si>
  <si>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</si>
  <si>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</si>
  <si>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</si>
  <si>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中之条町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</si>
  <si>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</si>
  <si>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</si>
  <si>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</si>
  <si>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</si>
  <si>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</si>
  <si>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</si>
  <si>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</si>
  <si>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</si>
  <si>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</si>
  <si>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</si>
  <si>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</si>
  <si>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</si>
  <si>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</si>
  <si>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</si>
  <si>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</si>
  <si>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</si>
  <si>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</si>
  <si>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</si>
  <si>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</si>
  <si>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</si>
  <si>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</si>
  <si>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</si>
  <si>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</si>
  <si>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</si>
  <si>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</si>
  <si>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</si>
  <si>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</si>
  <si>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</si>
  <si>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</si>
  <si>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</si>
  <si>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</si>
  <si>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</si>
  <si>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</si>
  <si>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</si>
  <si>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</si>
  <si>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</si>
  <si>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</si>
  <si>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</si>
  <si>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</si>
  <si>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</si>
  <si>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</si>
  <si>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</si>
  <si>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</si>
  <si>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</si>
  <si>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</si>
  <si>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</si>
  <si>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</si>
  <si>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</si>
  <si>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</si>
  <si>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</si>
  <si>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</si>
  <si>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</si>
  <si>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</si>
  <si>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</si>
  <si>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</si>
  <si>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</si>
  <si>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</si>
  <si>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</si>
  <si>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</si>
  <si>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</si>
  <si>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</si>
  <si>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</si>
  <si>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</si>
  <si>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</si>
  <si>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</si>
  <si>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</si>
  <si>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</si>
  <si>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</si>
  <si>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</si>
  <si>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</si>
  <si>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</si>
  <si>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</si>
  <si>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</si>
  <si>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</si>
  <si>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</si>
  <si>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</si>
  <si>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</si>
  <si>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</si>
  <si>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</si>
  <si>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</si>
  <si>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</si>
  <si>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</si>
  <si>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</si>
  <si>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</si>
  <si>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</si>
  <si>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</si>
  <si>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</si>
  <si>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</si>
  <si>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</si>
  <si>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</si>
  <si>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</si>
  <si>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</si>
  <si>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</si>
  <si>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</si>
  <si>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</si>
  <si>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</si>
  <si>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</si>
  <si>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</si>
  <si>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</si>
  <si>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</si>
  <si>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</si>
  <si>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</si>
  <si>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</si>
  <si>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</si>
  <si>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</si>
  <si>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</si>
  <si>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</si>
  <si>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</si>
  <si>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群馬県中之条町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</si>
  <si>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</si>
  <si>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</si>
  <si>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</si>
  <si>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</si>
  <si>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</si>
  <si>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</si>
  <si>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</si>
  <si>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</si>
  <si>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</si>
  <si>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</si>
  <si>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</si>
  <si>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</si>
  <si>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</si>
  <si>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</si>
  <si>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</si>
  <si>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</si>
  <si>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</si>
  <si>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</si>
  <si>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</si>
  <si>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</si>
  <si>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</si>
  <si>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</si>
  <si>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</si>
  <si>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</si>
  <si>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</si>
  <si>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</si>
  <si>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</si>
  <si>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</si>
  <si>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</si>
  <si>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</si>
  <si>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</si>
  <si>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</si>
  <si>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</si>
  <si>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</si>
  <si>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</si>
  <si>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</si>
  <si>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</si>
  <si>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</si>
  <si>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</si>
  <si>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</si>
  <si>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</si>
  <si>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</si>
  <si>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</si>
  <si>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</si>
  <si>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</si>
  <si>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</si>
  <si>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</si>
  <si>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</si>
  <si>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</si>
  <si>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</si>
  <si>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</si>
  <si>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</si>
  <si>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</si>
  <si>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</si>
  <si>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</si>
  <si>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</si>
  <si>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</si>
  <si>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</si>
  <si>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</si>
  <si>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</si>
  <si>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</si>
  <si>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</si>
  <si>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</si>
  <si>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</si>
  <si>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</si>
  <si>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</si>
  <si>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</si>
  <si>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</si>
  <si>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</si>
  <si>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</si>
  <si>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</si>
  <si>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</si>
  <si>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</si>
  <si>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</si>
  <si>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</si>
  <si>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</si>
  <si>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</si>
  <si>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</si>
  <si>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</si>
  <si>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</si>
  <si>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</si>
  <si>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</si>
  <si>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</si>
  <si>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</si>
  <si>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</si>
  <si>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</si>
  <si>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</si>
  <si>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</si>
  <si>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</si>
  <si>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</si>
  <si>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</si>
  <si>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</si>
  <si>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</si>
  <si>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</si>
  <si>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</si>
  <si>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</si>
  <si>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</si>
  <si>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</si>
  <si>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</si>
  <si>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</si>
  <si>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</si>
  <si>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</si>
  <si>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</si>
  <si>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</si>
  <si>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</si>
  <si>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</si>
  <si>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</si>
  <si>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</si>
  <si>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</si>
  <si>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</si>
  <si>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</si>
  <si>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</si>
  <si>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</si>
  <si>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</si>
  <si>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</si>
  <si>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</si>
  <si>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</si>
  <si>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</si>
  <si>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</si>
  <si>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</si>
  <si>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</si>
  <si>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</si>
  <si>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</si>
  <si>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</si>
  <si>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</si>
  <si>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</si>
  <si>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</si>
  <si>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</si>
  <si>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</si>
  <si>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</si>
  <si>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</si>
  <si>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</si>
  <si>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</si>
  <si>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</si>
  <si>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</si>
  <si>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</si>
  <si>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</si>
  <si>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</si>
  <si>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</si>
  <si>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</si>
  <si>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</si>
  <si>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</si>
  <si>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</si>
  <si>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</si>
  <si>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</si>
  <si>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</si>
  <si>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</si>
  <si>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</si>
  <si>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</si>
  <si>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</si>
  <si>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群馬県中之条町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</si>
  <si>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</si>
  <si>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</si>
  <si>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</si>
  <si>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</si>
  <si>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</si>
  <si>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</si>
  <si>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</si>
  <si>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</si>
  <si>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</si>
  <si>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</si>
  <si>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</si>
  <si>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</si>
  <si>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</si>
  <si>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</si>
  <si>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</si>
  <si>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</si>
  <si>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</si>
  <si>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</si>
  <si>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</si>
  <si>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</si>
  <si>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四万へき地診療所事業特別会計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</si>
  <si>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</si>
  <si>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</si>
  <si>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</si>
  <si>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</si>
  <si>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</si>
  <si>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</si>
  <si>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</si>
  <si>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</si>
  <si>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</si>
  <si>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</si>
  <si>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</si>
  <si>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</si>
  <si>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</si>
  <si>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</si>
  <si>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</si>
  <si>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</si>
  <si>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介護老人保健施設ゆうあい荘事業特別会計</t>
    <phoneticPr fontId="5"/>
  </si>
  <si>
    <t>自動車教習所事業会計</t>
    <phoneticPr fontId="5"/>
  </si>
  <si>
    <t>法適用企業</t>
    <phoneticPr fontId="5"/>
  </si>
  <si>
    <t>上水道事業会計</t>
    <phoneticPr fontId="5"/>
  </si>
  <si>
    <t>簡易水道事業会計</t>
    <phoneticPr fontId="5"/>
  </si>
  <si>
    <t>下水道事業会計</t>
    <phoneticPr fontId="5"/>
  </si>
  <si>
    <t>農業集落排水事業会計</t>
    <phoneticPr fontId="5"/>
  </si>
  <si>
    <t>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</si>
  <si>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</si>
  <si>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</si>
  <si>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</si>
  <si>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</si>
  <si>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</si>
  <si>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</si>
  <si>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</si>
  <si>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</si>
  <si>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</si>
  <si>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</si>
  <si>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</si>
  <si>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</si>
  <si>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</si>
  <si>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</si>
  <si>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</si>
  <si>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</si>
  <si>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</si>
  <si>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</si>
  <si>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</si>
  <si>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</si>
  <si>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</si>
  <si>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</si>
  <si>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</si>
  <si>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</si>
  <si>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</si>
  <si>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</si>
  <si>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</si>
  <si>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</si>
  <si>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</si>
  <si>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</si>
  <si>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</si>
  <si>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</si>
  <si>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</si>
  <si>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</si>
  <si>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</si>
  <si>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</si>
  <si>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</si>
  <si>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</si>
  <si>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</si>
  <si>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</si>
  <si>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</si>
  <si>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</si>
  <si>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</si>
  <si>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</si>
  <si>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</si>
  <si>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</si>
  <si>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</si>
  <si>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</si>
  <si>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</si>
  <si>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</si>
  <si>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</si>
  <si>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</si>
  <si>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</si>
  <si>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</si>
  <si>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</si>
  <si>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</si>
  <si>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</si>
  <si>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</si>
  <si>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</si>
  <si>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</si>
  <si>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</si>
  <si>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</si>
  <si>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</si>
  <si>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</si>
  <si>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</si>
  <si>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</si>
  <si>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</si>
  <si>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</si>
  <si>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</si>
  <si>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</si>
  <si>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</si>
  <si>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</si>
  <si>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</si>
  <si>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</si>
  <si>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</si>
  <si>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</si>
  <si>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</si>
  <si>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</si>
  <si>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</si>
  <si>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</si>
  <si>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</si>
  <si>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</si>
  <si>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</si>
  <si>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</si>
  <si>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</si>
  <si>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</si>
  <si>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</si>
  <si>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</si>
  <si>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</si>
  <si>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</si>
  <si>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</si>
  <si>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</si>
  <si>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</si>
  <si>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</si>
  <si>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</si>
  <si>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</si>
  <si>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</si>
  <si>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</si>
  <si>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</si>
  <si>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</si>
  <si>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</si>
  <si>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</si>
  <si>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</si>
  <si>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</si>
  <si>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</si>
  <si>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</si>
  <si>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</si>
  <si>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</si>
  <si>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</si>
  <si>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</si>
  <si>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</si>
  <si>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</si>
  <si>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</si>
  <si>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</si>
  <si>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</si>
  <si>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</si>
  <si>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</si>
  <si>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</si>
  <si>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</si>
  <si>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</si>
  <si>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</si>
  <si>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</si>
  <si>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</si>
  <si>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</si>
  <si>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</si>
  <si>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</si>
  <si>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</si>
  <si>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</si>
  <si>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</si>
  <si>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</si>
  <si>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</si>
  <si>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</si>
  <si>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</si>
  <si>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</si>
  <si>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</si>
  <si>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</si>
  <si>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8.19</t>
  </si>
  <si>
    <t>▲ 8.21</t>
  </si>
  <si>
    <t>▲ 6.11</t>
  </si>
  <si>
    <t>一般会計</t>
  </si>
  <si>
    <t>上水道事業会計</t>
  </si>
  <si>
    <t>簡易水道事業会計</t>
  </si>
  <si>
    <t>介護保険特別会計</t>
  </si>
  <si>
    <t>下水道事業会計</t>
  </si>
  <si>
    <t>自動車教習所事業会計</t>
  </si>
  <si>
    <t>国民健康保険特別会計</t>
  </si>
  <si>
    <t>農業集落排水事業会計</t>
  </si>
  <si>
    <t>その他会計（赤字）</t>
  </si>
  <si>
    <t>その他会計（黒字）</t>
  </si>
  <si>
    <t>R02</t>
    <phoneticPr fontId="5"/>
  </si>
  <si>
    <t>R03</t>
    <phoneticPr fontId="5"/>
  </si>
  <si>
    <t>R04</t>
    <phoneticPr fontId="5"/>
  </si>
  <si>
    <t>R05</t>
    <phoneticPr fontId="5"/>
  </si>
  <si>
    <t>R06</t>
    <phoneticPr fontId="5"/>
  </si>
  <si>
    <t>烏帽子山植林組合</t>
  </si>
  <si>
    <t>群馬県後期高齢者医療広域連合（一般会計）</t>
  </si>
  <si>
    <t>群馬県後期高齢者医療広域連合（後期高齢者医療特別会計）</t>
  </si>
  <si>
    <t>群馬県市町村会館管理組合</t>
  </si>
  <si>
    <t>群馬県市町村総合事務組合</t>
  </si>
  <si>
    <t>吾妻環境施設組合</t>
  </si>
  <si>
    <t>吾妻広域町村圏振興整備組合（一般会計）</t>
  </si>
  <si>
    <t>吾妻広域町村圏振興整備組合（病院事業会計）</t>
  </si>
  <si>
    <t>吾妻東部衛生施設組合</t>
  </si>
  <si>
    <t>西吾妻環境衛生施設組合</t>
  </si>
  <si>
    <t>西吾妻福祉病院組合</t>
  </si>
  <si>
    <t>－</t>
  </si>
  <si>
    <t>中之条電力</t>
    <rPh sb="0" eb="5">
      <t>ナカノジョウデンリョク</t>
    </rPh>
    <phoneticPr fontId="2"/>
  </si>
  <si>
    <t>-</t>
    <phoneticPr fontId="2"/>
  </si>
  <si>
    <t>ふるさと思いやり基金</t>
    <rPh sb="4" eb="5">
      <t>オモ</t>
    </rPh>
    <rPh sb="8" eb="10">
      <t>キキン</t>
    </rPh>
    <phoneticPr fontId="5"/>
  </si>
  <si>
    <t>森林環境譲与税基金</t>
    <rPh sb="0" eb="9">
      <t>シンリンカンキョウジョウヨゼイキキン</t>
    </rPh>
    <phoneticPr fontId="5"/>
  </si>
  <si>
    <t>地域づくり推進事業基金</t>
    <rPh sb="0" eb="2">
      <t>チイキ</t>
    </rPh>
    <rPh sb="5" eb="11">
      <t>スイシンジギョウキキン</t>
    </rPh>
    <phoneticPr fontId="5"/>
  </si>
  <si>
    <t>学校教育施設整備基金</t>
    <rPh sb="0" eb="10">
      <t>ガッコウキョウイクシセツセイビキキン</t>
    </rPh>
    <phoneticPr fontId="5"/>
  </si>
  <si>
    <t>地域福祉基金</t>
    <rPh sb="0" eb="6">
      <t>チイキフクシキキン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</si>
</sst>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1278-4805-9B8D-242BF7C938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89246</c:v>
                </c:pt>
                <c:pt idx="1">
                  <c:v>52403</c:v>
                </c:pt>
                <c:pt idx="2">
                  <c:v>71094</c:v>
                </c:pt>
                <c:pt idx="3">
                  <c:v>78900</c:v>
                </c:pt>
                <c:pt idx="4">
                  <c:v>80498</c:v>
                </c:pt>
              </c:numCache>
            </c:numRef>
          </c:val>
          <c:smooth val="0"/>
          <c:extLst>
            <c:ext xmlns:c16="http://schemas.microsoft.com/office/drawing/2014/chart" uri="{C3380CC4-5D6E-409C-BE32-E72D297353CC}">
              <c16:uniqueId val="{00000001-1278-4805-9B8D-242BF7C938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11.92</c:v>
                </c:pt>
                <c:pt idx="1">
                  <c:v>10.95</c:v>
                </c:pt>
                <c:pt idx="2">
                  <c:v>8.11</c:v>
                </c:pt>
                <c:pt idx="3">
                  <c:v>10.029999999999999</c:v>
                </c:pt>
                <c:pt idx="4">
                  <c:v>10.58</c:v>
                </c:pt>
              </c:numCache>
            </c:numRef>
          </c:val>
          <c:extLst>
            <c:ext xmlns:c16="http://schemas.microsoft.com/office/drawing/2014/chart" uri="{C3380CC4-5D6E-409C-BE32-E72D297353CC}">
              <c16:uniqueId val="{00000000-C0D5-4F7D-A0CD-129E118DC6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118.76</c:v>
                </c:pt>
                <c:pt idx="1">
                  <c:v>121.21</c:v>
                </c:pt>
                <c:pt idx="2">
                  <c:v>127.05</c:v>
                </c:pt>
                <c:pt idx="3">
                  <c:v>121.53</c:v>
                </c:pt>
                <c:pt idx="4">
                  <c:v>116.79</c:v>
                </c:pt>
              </c:numCache>
            </c:numRef>
          </c:val>
          <c:extLst>
            <c:ext xmlns:c16="http://schemas.microsoft.com/office/drawing/2014/chart" uri="{C3380CC4-5D6E-409C-BE32-E72D297353CC}">
              <c16:uniqueId val="{00000001-C0D5-4F7D-A0CD-129E118DC6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1.93</c:v>
                </c:pt>
                <c:pt idx="1">
                  <c:v>4.18</c:v>
                </c:pt>
                <c:pt idx="2">
                  <c:v>-8.19</c:v>
                </c:pt>
                <c:pt idx="3">
                  <c:v>-8.2100000000000009</c:v>
                </c:pt>
                <c:pt idx="4">
                  <c:v>-6.11</c:v>
                </c:pt>
              </c:numCache>
            </c:numRef>
          </c:val>
          <c:smooth val="0"/>
          <c:extLst>
            <c:ext xmlns:c16="http://schemas.microsoft.com/office/drawing/2014/chart" uri="{C3380CC4-5D6E-409C-BE32-E72D297353CC}">
              <c16:uniqueId val="{00000002-C0D5-4F7D-A0CD-129E118DC6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2.44</c:v>
                </c:pt>
                <c:pt idx="2">
                  <c:v>#N/A</c:v>
                </c:pt>
                <c:pt idx="3">
                  <c:v>2.21</c:v>
                </c:pt>
                <c:pt idx="4">
                  <c:v>#N/A</c:v>
                </c:pt>
                <c:pt idx="5">
                  <c:v>1.56</c:v>
                </c:pt>
                <c:pt idx="6">
                  <c:v>#N/A</c:v>
                </c:pt>
                <c:pt idx="7">
                  <c:v>3.44</c:v>
                </c:pt>
                <c:pt idx="8">
                  <c:v>#N/A</c:v>
                </c:pt>
                <c:pt idx="9">
                  <c:v>1.28</c:v>
                </c:pt>
              </c:numCache>
            </c:numRef>
          </c:val>
          <c:extLst>
            <c:ext xmlns:c16="http://schemas.microsoft.com/office/drawing/2014/chart" uri="{C3380CC4-5D6E-409C-BE32-E72D297353CC}">
              <c16:uniqueId val="{00000000-D99A-46EE-BCE2-2DD893EAA4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9A-46EE-BCE2-2DD893EAA43B}"/>
            </c:ext>
          </c:extLst>
        </c:ser>
        <c:ser>
          <c:idx val="2"/>
          <c:order val="2"/>
          <c:tx>
            <c:strRef>
              <c:f>データシート!$A$29</c:f>
              <c:strCache>
                <c:ptCount val="1"/>
                <c:pt idx="0">
                  <c:v>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0.99</c:v>
                </c:pt>
              </c:numCache>
            </c:numRef>
          </c:val>
          <c:extLst>
            <c:ext xmlns:c16="http://schemas.microsoft.com/office/drawing/2014/chart" uri="{C3380CC4-5D6E-409C-BE32-E72D297353CC}">
              <c16:uniqueId val="{00000002-D99A-46EE-BCE2-2DD893EAA43B}"/>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0.88</c:v>
                </c:pt>
                <c:pt idx="2">
                  <c:v>#N/A</c:v>
                </c:pt>
                <c:pt idx="3">
                  <c:v>1.18</c:v>
                </c:pt>
                <c:pt idx="4">
                  <c:v>#N/A</c:v>
                </c:pt>
                <c:pt idx="5">
                  <c:v>1.67</c:v>
                </c:pt>
                <c:pt idx="6">
                  <c:v>#N/A</c:v>
                </c:pt>
                <c:pt idx="7">
                  <c:v>1.38</c:v>
                </c:pt>
                <c:pt idx="8">
                  <c:v>#N/A</c:v>
                </c:pt>
                <c:pt idx="9">
                  <c:v>1.0900000000000001</c:v>
                </c:pt>
              </c:numCache>
            </c:numRef>
          </c:val>
          <c:extLst>
            <c:ext xmlns:c16="http://schemas.microsoft.com/office/drawing/2014/chart" uri="{C3380CC4-5D6E-409C-BE32-E72D297353CC}">
              <c16:uniqueId val="{00000003-D99A-46EE-BCE2-2DD893EAA43B}"/>
            </c:ext>
          </c:extLst>
        </c:ser>
        <c:ser>
          <c:idx val="4"/>
          <c:order val="4"/>
          <c:tx>
            <c:strRef>
              <c:f>データシート!$A$31</c:f>
              <c:strCache>
                <c:ptCount val="1"/>
                <c:pt idx="0">
                  <c:v>自動車教習所事業会計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1.7</c:v>
                </c:pt>
                <c:pt idx="2">
                  <c:v>#N/A</c:v>
                </c:pt>
                <c:pt idx="3">
                  <c:v>1.64</c:v>
                </c:pt>
                <c:pt idx="4">
                  <c:v>#N/A</c:v>
                </c:pt>
                <c:pt idx="5">
                  <c:v>1.71</c:v>
                </c:pt>
                <c:pt idx="6">
                  <c:v>#N/A</c:v>
                </c:pt>
                <c:pt idx="7">
                  <c:v>1.88</c:v>
                </c:pt>
                <c:pt idx="8">
                  <c:v>#N/A</c:v>
                </c:pt>
                <c:pt idx="9">
                  <c:v>1.85</c:v>
                </c:pt>
              </c:numCache>
            </c:numRef>
          </c:val>
          <c:extLst>
            <c:ext xmlns:c16="http://schemas.microsoft.com/office/drawing/2014/chart" uri="{C3380CC4-5D6E-409C-BE32-E72D297353CC}">
              <c16:uniqueId val="{00000004-D99A-46EE-BCE2-2DD893EAA43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1.94</c:v>
                </c:pt>
              </c:numCache>
            </c:numRef>
          </c:val>
          <c:extLst>
            <c:ext xmlns:c16="http://schemas.microsoft.com/office/drawing/2014/chart" uri="{C3380CC4-5D6E-409C-BE32-E72D297353CC}">
              <c16:uniqueId val="{00000005-D99A-46EE-BCE2-2DD893EAA43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1.93</c:v>
                </c:pt>
                <c:pt idx="2">
                  <c:v>#N/A</c:v>
                </c:pt>
                <c:pt idx="3">
                  <c:v>2.58</c:v>
                </c:pt>
                <c:pt idx="4">
                  <c:v>#N/A</c:v>
                </c:pt>
                <c:pt idx="5">
                  <c:v>2.15</c:v>
                </c:pt>
                <c:pt idx="6">
                  <c:v>#N/A</c:v>
                </c:pt>
                <c:pt idx="7">
                  <c:v>2.42</c:v>
                </c:pt>
                <c:pt idx="8">
                  <c:v>#N/A</c:v>
                </c:pt>
                <c:pt idx="9">
                  <c:v>2.2200000000000002</c:v>
                </c:pt>
              </c:numCache>
            </c:numRef>
          </c:val>
          <c:extLst>
            <c:ext xmlns:c16="http://schemas.microsoft.com/office/drawing/2014/chart" uri="{C3380CC4-5D6E-409C-BE32-E72D297353CC}">
              <c16:uniqueId val="{00000006-D99A-46EE-BCE2-2DD893EAA43B}"/>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4.22</c:v>
                </c:pt>
                <c:pt idx="2">
                  <c:v>#N/A</c:v>
                </c:pt>
                <c:pt idx="3">
                  <c:v>3.64</c:v>
                </c:pt>
                <c:pt idx="4">
                  <c:v>#N/A</c:v>
                </c:pt>
                <c:pt idx="5">
                  <c:v>3.48</c:v>
                </c:pt>
                <c:pt idx="6">
                  <c:v>#N/A</c:v>
                </c:pt>
                <c:pt idx="7">
                  <c:v>3.47</c:v>
                </c:pt>
                <c:pt idx="8">
                  <c:v>#N/A</c:v>
                </c:pt>
                <c:pt idx="9">
                  <c:v>3.48</c:v>
                </c:pt>
              </c:numCache>
            </c:numRef>
          </c:val>
          <c:extLst>
            <c:ext xmlns:c16="http://schemas.microsoft.com/office/drawing/2014/chart" uri="{C3380CC4-5D6E-409C-BE32-E72D297353CC}">
              <c16:uniqueId val="{00000007-D99A-46EE-BCE2-2DD893EAA43B}"/>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5.55</c:v>
                </c:pt>
                <c:pt idx="2">
                  <c:v>#N/A</c:v>
                </c:pt>
                <c:pt idx="3">
                  <c:v>5.53</c:v>
                </c:pt>
                <c:pt idx="4">
                  <c:v>#N/A</c:v>
                </c:pt>
                <c:pt idx="5">
                  <c:v>5.76</c:v>
                </c:pt>
                <c:pt idx="6">
                  <c:v>#N/A</c:v>
                </c:pt>
                <c:pt idx="7">
                  <c:v>5.92</c:v>
                </c:pt>
                <c:pt idx="8">
                  <c:v>#N/A</c:v>
                </c:pt>
                <c:pt idx="9">
                  <c:v>5.92</c:v>
                </c:pt>
              </c:numCache>
            </c:numRef>
          </c:val>
          <c:extLst>
            <c:ext xmlns:c16="http://schemas.microsoft.com/office/drawing/2014/chart" uri="{C3380CC4-5D6E-409C-BE32-E72D297353CC}">
              <c16:uniqueId val="{00000008-D99A-46EE-BCE2-2DD893EAA4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11.78</c:v>
                </c:pt>
                <c:pt idx="2">
                  <c:v>#N/A</c:v>
                </c:pt>
                <c:pt idx="3">
                  <c:v>10.72</c:v>
                </c:pt>
                <c:pt idx="4">
                  <c:v>#N/A</c:v>
                </c:pt>
                <c:pt idx="5">
                  <c:v>7.87</c:v>
                </c:pt>
                <c:pt idx="6">
                  <c:v>#N/A</c:v>
                </c:pt>
                <c:pt idx="7">
                  <c:v>9.9</c:v>
                </c:pt>
                <c:pt idx="8">
                  <c:v>#N/A</c:v>
                </c:pt>
                <c:pt idx="9">
                  <c:v>10.47</c:v>
                </c:pt>
              </c:numCache>
            </c:numRef>
          </c:val>
          <c:extLst>
            <c:ext xmlns:c16="http://schemas.microsoft.com/office/drawing/2014/chart" uri="{C3380CC4-5D6E-409C-BE32-E72D297353CC}">
              <c16:uniqueId val="{00000009-D99A-46EE-BCE2-2DD893EAA4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1044</c:v>
                </c:pt>
                <c:pt idx="5">
                  <c:v>1123</c:v>
                </c:pt>
                <c:pt idx="8">
                  <c:v>1094</c:v>
                </c:pt>
                <c:pt idx="11">
                  <c:v>1054</c:v>
                </c:pt>
                <c:pt idx="14">
                  <c:v>1066</c:v>
                </c:pt>
              </c:numCache>
            </c:numRef>
          </c:val>
          <c:extLst>
            <c:ext xmlns:c16="http://schemas.microsoft.com/office/drawing/2014/chart" uri="{C3380CC4-5D6E-409C-BE32-E72D297353CC}">
              <c16:uniqueId val="{00000000-2918-4EE5-88D3-A80C51B3EA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18-4EE5-88D3-A80C51B3EA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918-4EE5-88D3-A80C51B3EA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100</c:v>
                </c:pt>
                <c:pt idx="3">
                  <c:v>110</c:v>
                </c:pt>
                <c:pt idx="6">
                  <c:v>105</c:v>
                </c:pt>
                <c:pt idx="9">
                  <c:v>56</c:v>
                </c:pt>
                <c:pt idx="12">
                  <c:v>55</c:v>
                </c:pt>
              </c:numCache>
            </c:numRef>
          </c:val>
          <c:extLst>
            <c:ext xmlns:c16="http://schemas.microsoft.com/office/drawing/2014/chart" uri="{C3380CC4-5D6E-409C-BE32-E72D297353CC}">
              <c16:uniqueId val="{00000003-2918-4EE5-88D3-A80C51B3EA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470</c:v>
                </c:pt>
                <c:pt idx="3">
                  <c:v>483</c:v>
                </c:pt>
                <c:pt idx="6">
                  <c:v>495</c:v>
                </c:pt>
                <c:pt idx="9">
                  <c:v>492</c:v>
                </c:pt>
                <c:pt idx="12">
                  <c:v>346</c:v>
                </c:pt>
              </c:numCache>
            </c:numRef>
          </c:val>
          <c:extLst>
            <c:ext xmlns:c16="http://schemas.microsoft.com/office/drawing/2014/chart" uri="{C3380CC4-5D6E-409C-BE32-E72D297353CC}">
              <c16:uniqueId val="{00000004-2918-4EE5-88D3-A80C51B3EA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18-4EE5-88D3-A80C51B3EA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18-4EE5-88D3-A80C51B3EA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1060</c:v>
                </c:pt>
                <c:pt idx="3">
                  <c:v>1156</c:v>
                </c:pt>
                <c:pt idx="6">
                  <c:v>1179</c:v>
                </c:pt>
                <c:pt idx="9">
                  <c:v>1062</c:v>
                </c:pt>
                <c:pt idx="12">
                  <c:v>1068</c:v>
                </c:pt>
              </c:numCache>
            </c:numRef>
          </c:val>
          <c:extLst>
            <c:ext xmlns:c16="http://schemas.microsoft.com/office/drawing/2014/chart" uri="{C3380CC4-5D6E-409C-BE32-E72D297353CC}">
              <c16:uniqueId val="{00000007-2918-4EE5-88D3-A80C51B3EA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586</c:v>
                </c:pt>
                <c:pt idx="2">
                  <c:v>#N/A</c:v>
                </c:pt>
                <c:pt idx="3">
                  <c:v>#N/A</c:v>
                </c:pt>
                <c:pt idx="4">
                  <c:v>626</c:v>
                </c:pt>
                <c:pt idx="5">
                  <c:v>#N/A</c:v>
                </c:pt>
                <c:pt idx="6">
                  <c:v>#N/A</c:v>
                </c:pt>
                <c:pt idx="7">
                  <c:v>685</c:v>
                </c:pt>
                <c:pt idx="8">
                  <c:v>#N/A</c:v>
                </c:pt>
                <c:pt idx="9">
                  <c:v>#N/A</c:v>
                </c:pt>
                <c:pt idx="10">
                  <c:v>556</c:v>
                </c:pt>
                <c:pt idx="11">
                  <c:v>#N/A</c:v>
                </c:pt>
                <c:pt idx="12">
                  <c:v>#N/A</c:v>
                </c:pt>
                <c:pt idx="13">
                  <c:v>403</c:v>
                </c:pt>
                <c:pt idx="14">
                  <c:v>#N/A</c:v>
                </c:pt>
              </c:numCache>
            </c:numRef>
          </c:val>
          <c:smooth val="0"/>
          <c:extLst>
            <c:ext xmlns:c16="http://schemas.microsoft.com/office/drawing/2014/chart" uri="{C3380CC4-5D6E-409C-BE32-E72D297353CC}">
              <c16:uniqueId val="{00000008-2918-4EE5-88D3-A80C51B3EA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10418</c:v>
                </c:pt>
                <c:pt idx="5">
                  <c:v>9697</c:v>
                </c:pt>
                <c:pt idx="8">
                  <c:v>8826</c:v>
                </c:pt>
                <c:pt idx="11">
                  <c:v>9124</c:v>
                </c:pt>
                <c:pt idx="14">
                  <c:v>8668</c:v>
                </c:pt>
              </c:numCache>
            </c:numRef>
          </c:val>
          <c:extLst>
            <c:ext xmlns:c16="http://schemas.microsoft.com/office/drawing/2014/chart" uri="{C3380CC4-5D6E-409C-BE32-E72D297353CC}">
              <c16:uniqueId val="{00000000-2636-4380-9DA0-FF7ED0E52A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326</c:v>
                </c:pt>
                <c:pt idx="5">
                  <c:v>293</c:v>
                </c:pt>
                <c:pt idx="8">
                  <c:v>260</c:v>
                </c:pt>
                <c:pt idx="11">
                  <c:v>249</c:v>
                </c:pt>
                <c:pt idx="14">
                  <c:v>205</c:v>
                </c:pt>
              </c:numCache>
            </c:numRef>
          </c:val>
          <c:extLst>
            <c:ext xmlns:c16="http://schemas.microsoft.com/office/drawing/2014/chart" uri="{C3380CC4-5D6E-409C-BE32-E72D297353CC}">
              <c16:uniqueId val="{00000001-2636-4380-9DA0-FF7ED0E52A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10361</c:v>
                </c:pt>
                <c:pt idx="5">
                  <c:v>11067</c:v>
                </c:pt>
                <c:pt idx="8">
                  <c:v>11136</c:v>
                </c:pt>
                <c:pt idx="11">
                  <c:v>10738</c:v>
                </c:pt>
                <c:pt idx="14">
                  <c:v>10595</c:v>
                </c:pt>
              </c:numCache>
            </c:numRef>
          </c:val>
          <c:extLst>
            <c:ext xmlns:c16="http://schemas.microsoft.com/office/drawing/2014/chart" uri="{C3380CC4-5D6E-409C-BE32-E72D297353CC}">
              <c16:uniqueId val="{00000002-2636-4380-9DA0-FF7ED0E52A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36-4380-9DA0-FF7ED0E52A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36-4380-9DA0-FF7ED0E52A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5-2636-4380-9DA0-FF7ED0E52A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2502</c:v>
                </c:pt>
                <c:pt idx="3">
                  <c:v>2552</c:v>
                </c:pt>
                <c:pt idx="6">
                  <c:v>2450</c:v>
                </c:pt>
                <c:pt idx="9">
                  <c:v>2460</c:v>
                </c:pt>
                <c:pt idx="12">
                  <c:v>2349</c:v>
                </c:pt>
              </c:numCache>
            </c:numRef>
          </c:val>
          <c:extLst>
            <c:ext xmlns:c16="http://schemas.microsoft.com/office/drawing/2014/chart" uri="{C3380CC4-5D6E-409C-BE32-E72D297353CC}">
              <c16:uniqueId val="{00000006-2636-4380-9DA0-FF7ED0E52A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562</c:v>
                </c:pt>
                <c:pt idx="3">
                  <c:v>470</c:v>
                </c:pt>
                <c:pt idx="6">
                  <c:v>356</c:v>
                </c:pt>
                <c:pt idx="9">
                  <c:v>304</c:v>
                </c:pt>
                <c:pt idx="12">
                  <c:v>390</c:v>
                </c:pt>
              </c:numCache>
            </c:numRef>
          </c:val>
          <c:extLst>
            <c:ext xmlns:c16="http://schemas.microsoft.com/office/drawing/2014/chart" uri="{C3380CC4-5D6E-409C-BE32-E72D297353CC}">
              <c16:uniqueId val="{00000007-2636-4380-9DA0-FF7ED0E52A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5225</c:v>
                </c:pt>
                <c:pt idx="3">
                  <c:v>4893</c:v>
                </c:pt>
                <c:pt idx="6">
                  <c:v>4317</c:v>
                </c:pt>
                <c:pt idx="9">
                  <c:v>3638</c:v>
                </c:pt>
                <c:pt idx="12">
                  <c:v>3299</c:v>
                </c:pt>
              </c:numCache>
            </c:numRef>
          </c:val>
          <c:extLst>
            <c:ext xmlns:c16="http://schemas.microsoft.com/office/drawing/2014/chart" uri="{C3380CC4-5D6E-409C-BE32-E72D297353CC}">
              <c16:uniqueId val="{00000008-2636-4380-9DA0-FF7ED0E52A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9-2636-4380-9DA0-FF7ED0E52A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7783</c:v>
                </c:pt>
                <c:pt idx="3">
                  <c:v>7401</c:v>
                </c:pt>
                <c:pt idx="6">
                  <c:v>6915</c:v>
                </c:pt>
                <c:pt idx="9">
                  <c:v>6515</c:v>
                </c:pt>
                <c:pt idx="12">
                  <c:v>6139</c:v>
                </c:pt>
              </c:numCache>
            </c:numRef>
          </c:val>
          <c:extLst>
            <c:ext xmlns:c16="http://schemas.microsoft.com/office/drawing/2014/chart" uri="{C3380CC4-5D6E-409C-BE32-E72D297353CC}">
              <c16:uniqueId val="{0000000A-2636-4380-9DA0-FF7ED0E52A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636-4380-9DA0-FF7ED0E52A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8480</c:v>
                </c:pt>
                <c:pt idx="1">
                  <c:v>8073</c:v>
                </c:pt>
                <c:pt idx="2">
                  <c:v>7936</c:v>
                </c:pt>
              </c:numCache>
            </c:numRef>
          </c:val>
          <c:extLst>
            <c:ext xmlns:c16="http://schemas.microsoft.com/office/drawing/2014/chart" uri="{C3380CC4-5D6E-409C-BE32-E72D297353CC}">
              <c16:uniqueId val="{00000000-6106-438F-8CA5-6C613FE800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528</c:v>
                </c:pt>
                <c:pt idx="1">
                  <c:v>519</c:v>
                </c:pt>
                <c:pt idx="2">
                  <c:v>519</c:v>
                </c:pt>
              </c:numCache>
            </c:numRef>
          </c:val>
          <c:extLst>
            <c:ext xmlns:c16="http://schemas.microsoft.com/office/drawing/2014/chart" uri="{C3380CC4-5D6E-409C-BE32-E72D297353CC}">
              <c16:uniqueId val="{00000001-6106-438F-8CA5-6C613FE800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1357</c:v>
                </c:pt>
                <c:pt idx="1">
                  <c:v>1354</c:v>
                </c:pt>
                <c:pt idx="2">
                  <c:v>1326</c:v>
                </c:pt>
              </c:numCache>
            </c:numRef>
          </c:val>
          <c:extLst>
            <c:ext xmlns:c16="http://schemas.microsoft.com/office/drawing/2014/chart" uri="{C3380CC4-5D6E-409C-BE32-E72D297353CC}">
              <c16:uniqueId val="{00000002-6106-438F-8CA5-6C613FE800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群馬県中之条町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今後も過疎対策事業債や緊急防災・減災事業債などの借入を行っていくことから、元利償還金・算入公債費等も共に増えていくと考えられる。</a:t>
          </a:r>
        </a:p>
        <a:p>
          <a:r>
            <a:rPr kumimoji="1" lang="ja-JP" altLang="en-US" sz="1400">
              <a:latin typeface="ＭＳ ゴシック" pitchFamily="49" charset="-128"/>
              <a:ea typeface="ＭＳ ゴシック" pitchFamily="49" charset="-128"/>
            </a:rPr>
            <a:t>　大規模ゴミ処理施設の建設や公共施設の修繕等も予定しているため、借りる起債を考えながら行っていく必要がある。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群馬県中之条町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将来負担額は全体的に減少傾向にあり、特に「一般会計等に係る地方債の現在高」及び「公営企業債等繰入見込額」の減少によるものである。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群馬県中之条町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基金全体を見ると、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毎年減少傾向にあり、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財政調整基金の減少によるものが主な要因となった。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近年物価高騰の影響もあり、人件費等もあわせて高騰している。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日本だけでなく、世界情勢も不安定であり、今後の見通しも立てづらい状況である。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基金の貯えがあるものの、安定した自主財源の確保と歳出の見直しは急務であり、基金に頼らない財政を組み立てていく。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ふるさと思いやり基金：心豊かな活力あるふるさとづくりするため、教育環境の充実、産業の振興、健康増進、福祉の充実といった町の柱となる施策の推進。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地域づくり推進事業基金：交流人口の増加に関するイベントや、町内の中学生がふるさとに親しみをもつための事業等を推進。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ふるさと思いやり基金：ふるさと納税による寄附金の減少。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その他の基金については、ほぼ横ばいとなっている。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ふるさと思いやり基金：ふるさと納税で寄附していただいた分を当年度に積立て、翌年に同額を取り崩すを繰り返し、町の柱となる施策を推進していく。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その他の基金についても、必要な時に取り崩し活用していく。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毎年減少傾向となり、公共施設の更新等に充てられている現状がある。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緊急時の災害に備え、最低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程度積み立てることとしている。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大規模ごみ処理場の建設や公共施設の更新工事などの需要も多くあるため、今後は基金の取り崩しも想定している。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令和６年度は、臨時財政対策償還基金費として普通交付税が追加交付されたため、基金残高は横ばいとなっている。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令和７年度以降も、臨時財政対策償還基金費を需要額に含み普通交付税が算定される見込みだが、令和９年度に予定している大規模処理施設建設に係る起債の償還により、今後は減少する見込みである。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群馬県中之条町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14,326
13,955
439.28
11,156,695
10,360,663
718,738
6,794,996
6,139,239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減少傾向であることに加え、企業が撤退しだしている現状では税収の増額を見込むのは難しい状況となっている。このため、税等の収納率のさらなる向上を図るとともに、ふるさと納税等も含めた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165629</xdr:rowOff>
    </xdr:from>
    <xdr:to>
      <xdr:col>23</xdr:col>
      <xdr:colOff>133350</xdr:colOff>
      <xdr:row>43</xdr:row>
      <xdr:rowOff>165629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379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165629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279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145521</xdr:rowOff>
    </xdr:from>
    <xdr:to>
      <xdr:col>15</xdr:col>
      <xdr:colOff>82550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178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145521</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114829</xdr:rowOff>
    </xdr:from>
    <xdr:to>
      <xdr:col>23</xdr:col>
      <xdr:colOff>184150</xdr:colOff>
      <xdr:row>44</xdr:row>
      <xdr:rowOff>44979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86906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114829</xdr:rowOff>
    </xdr:from>
    <xdr:to>
      <xdr:col>19</xdr:col>
      <xdr:colOff>184150</xdr:colOff>
      <xdr:row>44</xdr:row>
      <xdr:rowOff>44979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29756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73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94721</xdr:rowOff>
    </xdr:from>
    <xdr:to>
      <xdr:col>11</xdr:col>
      <xdr:colOff>82550</xdr:colOff>
      <xdr:row>44</xdr:row>
      <xdr:rowOff>24871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9648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町税の収納率向上に努めているものの、歳入の３分の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超を地方交付税に依存している状況である。経常一般財源の増減は国に左右されてしまうのが現状で、不安定な状況である。また、高齢化や人件費等の増加に伴い、経常経費充当一般財源も増加傾向になってし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そのため、自主財源の確保も急務であるとともに、歳出の見直しも必要だと考える。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14181</xdr:rowOff>
    </xdr:from>
    <xdr:to>
      <xdr:col>23</xdr:col>
      <xdr:colOff>133350</xdr:colOff>
      <xdr:row>66</xdr:row>
      <xdr:rowOff>46355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329881"/>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137371</xdr:rowOff>
    </xdr:from>
    <xdr:to>
      <xdr:col>19</xdr:col>
      <xdr:colOff>133350</xdr:colOff>
      <xdr:row>66</xdr:row>
      <xdr:rowOff>46355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28162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119804</xdr:rowOff>
    </xdr:from>
    <xdr:to>
      <xdr:col>15</xdr:col>
      <xdr:colOff>82550</xdr:colOff>
      <xdr:row>65</xdr:row>
      <xdr:rowOff>137371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92604"/>
          <a:ext cx="889000" cy="18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119804</xdr:rowOff>
    </xdr:from>
    <xdr:to>
      <xdr:col>11</xdr:col>
      <xdr:colOff>31750</xdr:colOff>
      <xdr:row>65</xdr:row>
      <xdr:rowOff>16721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92604"/>
          <a:ext cx="889000" cy="6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134831</xdr:rowOff>
    </xdr:from>
    <xdr:to>
      <xdr:col>23</xdr:col>
      <xdr:colOff>184150</xdr:colOff>
      <xdr:row>66</xdr:row>
      <xdr:rowOff>64981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106908</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51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167005</xdr:rowOff>
    </xdr:from>
    <xdr:to>
      <xdr:col>19</xdr:col>
      <xdr:colOff>184150</xdr:colOff>
      <xdr:row>66</xdr:row>
      <xdr:rowOff>97155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81932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9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86571</xdr:rowOff>
    </xdr:from>
    <xdr:to>
      <xdr:col>15</xdr:col>
      <xdr:colOff>133350</xdr:colOff>
      <xdr:row>66</xdr:row>
      <xdr:rowOff>16721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1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69004</xdr:rowOff>
    </xdr:from>
    <xdr:to>
      <xdr:col>11</xdr:col>
      <xdr:colOff>82550</xdr:colOff>
      <xdr:row>64</xdr:row>
      <xdr:rowOff>170604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155381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137371</xdr:rowOff>
    </xdr:from>
    <xdr:to>
      <xdr:col>7</xdr:col>
      <xdr:colOff>31750</xdr:colOff>
      <xdr:row>65</xdr:row>
      <xdr:rowOff>67521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77698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7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類似団体平均に比べ高くなっているのは、民間の保育所や幼稚園の施設がないことに加え、直営施設を維持するための人件費が多額となっているためである。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そのため、職員数や事業を見直し、民間でも実施可能な部分については指定管理者制度の導入を検討し、コスト削減に努める。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143571</xdr:rowOff>
    </xdr:from>
    <xdr:to>
      <xdr:col>23</xdr:col>
      <xdr:colOff>133350</xdr:colOff>
      <xdr:row>81</xdr:row>
      <xdr:rowOff>146833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4114800" y="14031021"/>
          <a:ext cx="8382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146833</xdr:rowOff>
    </xdr:from>
    <xdr:to>
      <xdr:col>19</xdr:col>
      <xdr:colOff>133350</xdr:colOff>
      <xdr:row>81</xdr:row>
      <xdr:rowOff>152200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034283"/>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114951</xdr:rowOff>
    </xdr:from>
    <xdr:to>
      <xdr:col>15</xdr:col>
      <xdr:colOff>82550</xdr:colOff>
      <xdr:row>81</xdr:row>
      <xdr:rowOff>152200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02401"/>
          <a:ext cx="889000" cy="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114498</xdr:rowOff>
    </xdr:from>
    <xdr:to>
      <xdr:col>11</xdr:col>
      <xdr:colOff>31750</xdr:colOff>
      <xdr:row>81</xdr:row>
      <xdr:rowOff>114951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001948"/>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92771</xdr:rowOff>
    </xdr:from>
    <xdr:to>
      <xdr:col>23</xdr:col>
      <xdr:colOff>184150</xdr:colOff>
      <xdr:row>82</xdr:row>
      <xdr:rowOff>22921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8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64848</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5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96033</xdr:rowOff>
    </xdr:from>
    <xdr:to>
      <xdr:col>19</xdr:col>
      <xdr:colOff>184150</xdr:colOff>
      <xdr:row>82</xdr:row>
      <xdr:rowOff>26183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8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10960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69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101400</xdr:rowOff>
    </xdr:from>
    <xdr:to>
      <xdr:col>15</xdr:col>
      <xdr:colOff>133350</xdr:colOff>
      <xdr:row>82</xdr:row>
      <xdr:rowOff>31550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8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16327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64151</xdr:rowOff>
    </xdr:from>
    <xdr:to>
      <xdr:col>11</xdr:col>
      <xdr:colOff>82550</xdr:colOff>
      <xdr:row>81</xdr:row>
      <xdr:rowOff>165751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5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150528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3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63698</xdr:rowOff>
    </xdr:from>
    <xdr:to>
      <xdr:col>7</xdr:col>
      <xdr:colOff>31750</xdr:colOff>
      <xdr:row>81</xdr:row>
      <xdr:rowOff>165298</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150075</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3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類似団体の平均を下回っている理由は、地域手当等の各種手当の充実が図れていないからである。職員一人一人が実情を把握し、国との給与の適正化を努めていく必要がある。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76805</xdr:rowOff>
    </xdr:from>
    <xdr:to>
      <xdr:col>81</xdr:col>
      <xdr:colOff>44450</xdr:colOff>
      <xdr:row>84</xdr:row>
      <xdr:rowOff>76805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4786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76805</xdr:rowOff>
    </xdr:from>
    <xdr:to>
      <xdr:col>77</xdr:col>
      <xdr:colOff>44450</xdr:colOff>
      <xdr:row>84</xdr:row>
      <xdr:rowOff>111277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4786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111277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5015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8768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501586"/>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26005</xdr:rowOff>
    </xdr:from>
    <xdr:to>
      <xdr:col>81</xdr:col>
      <xdr:colOff>95250</xdr:colOff>
      <xdr:row>84</xdr:row>
      <xdr:rowOff>127605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42532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27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26005</xdr:rowOff>
    </xdr:from>
    <xdr:to>
      <xdr:col>77</xdr:col>
      <xdr:colOff>95250</xdr:colOff>
      <xdr:row>84</xdr:row>
      <xdr:rowOff>127605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137782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19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60477</xdr:rowOff>
    </xdr:from>
    <xdr:to>
      <xdr:col>73</xdr:col>
      <xdr:colOff>44450</xdr:colOff>
      <xdr:row>84</xdr:row>
      <xdr:rowOff>162077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804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129418</xdr:rowOff>
    </xdr:from>
    <xdr:to>
      <xdr:col>64</xdr:col>
      <xdr:colOff>152400</xdr:colOff>
      <xdr:row>85</xdr:row>
      <xdr:rowOff>59568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44345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61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類似団体の平均を上回っている理由は、他自治体と比べ、保育所・幼稚園等直営管理の施設に関わる職員数が多いからである。今後は指定管理制度や</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等を活用して、運営していくことが望ましいと考える。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76764</xdr:rowOff>
    </xdr:from>
    <xdr:to>
      <xdr:col>81</xdr:col>
      <xdr:colOff>44450</xdr:colOff>
      <xdr:row>63</xdr:row>
      <xdr:rowOff>87489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878114"/>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17780</xdr:rowOff>
    </xdr:from>
    <xdr:to>
      <xdr:col>77</xdr:col>
      <xdr:colOff>44450</xdr:colOff>
      <xdr:row>63</xdr:row>
      <xdr:rowOff>76764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819130"/>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17780</xdr:rowOff>
    </xdr:from>
    <xdr:to>
      <xdr:col>72</xdr:col>
      <xdr:colOff>203200</xdr:colOff>
      <xdr:row>63</xdr:row>
      <xdr:rowOff>23142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819130"/>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159738</xdr:rowOff>
    </xdr:from>
    <xdr:to>
      <xdr:col>68</xdr:col>
      <xdr:colOff>152400</xdr:colOff>
      <xdr:row>63</xdr:row>
      <xdr:rowOff>23142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789638"/>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36689</xdr:rowOff>
    </xdr:from>
    <xdr:to>
      <xdr:col>81</xdr:col>
      <xdr:colOff>95250</xdr:colOff>
      <xdr:row>63</xdr:row>
      <xdr:rowOff>138289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8766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81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25964</xdr:rowOff>
    </xdr:from>
    <xdr:to>
      <xdr:col>77</xdr:col>
      <xdr:colOff>95250</xdr:colOff>
      <xdr:row>63</xdr:row>
      <xdr:rowOff>127564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82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112341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913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138430</xdr:rowOff>
    </xdr:from>
    <xdr:to>
      <xdr:col>73</xdr:col>
      <xdr:colOff>44450</xdr:colOff>
      <xdr:row>63</xdr:row>
      <xdr:rowOff>68580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53357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143792</xdr:rowOff>
    </xdr:from>
    <xdr:to>
      <xdr:col>68</xdr:col>
      <xdr:colOff>203200</xdr:colOff>
      <xdr:row>63</xdr:row>
      <xdr:rowOff>73942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7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58719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86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108938</xdr:rowOff>
    </xdr:from>
    <xdr:to>
      <xdr:col>64</xdr:col>
      <xdr:colOff>152400</xdr:colOff>
      <xdr:row>63</xdr:row>
      <xdr:rowOff>39088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7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23865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82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上回っている理由は、近年過疎対策事業債や緊急防災・減災事業債などの有利な起債を活用しているからである。なお、去年よりも数値が下回ったのは、計画的に償還できているからだが、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年度より大規模な建設工事を予定しているため、今後比率が再び高くなってしまうことが予想される。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162137</xdr:rowOff>
    </xdr:from>
    <xdr:to>
      <xdr:col>81</xdr:col>
      <xdr:colOff>44450</xdr:colOff>
      <xdr:row>43</xdr:row>
      <xdr:rowOff>87206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6303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87206</xdr:rowOff>
    </xdr:from>
    <xdr:to>
      <xdr:col>77</xdr:col>
      <xdr:colOff>44450</xdr:colOff>
      <xdr:row>43</xdr:row>
      <xdr:rowOff>111337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4595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111337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4273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55033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111337</xdr:rowOff>
    </xdr:from>
    <xdr:to>
      <xdr:col>81</xdr:col>
      <xdr:colOff>95250</xdr:colOff>
      <xdr:row>43</xdr:row>
      <xdr:rowOff>41487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83414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8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36406</xdr:rowOff>
    </xdr:from>
    <xdr:to>
      <xdr:col>77</xdr:col>
      <xdr:colOff>95250</xdr:colOff>
      <xdr:row>43</xdr:row>
      <xdr:rowOff>138006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122783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49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60537</xdr:rowOff>
    </xdr:from>
    <xdr:to>
      <xdr:col>73</xdr:col>
      <xdr:colOff>44450</xdr:colOff>
      <xdr:row>43</xdr:row>
      <xdr:rowOff>162137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146914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将来負担比率は現在算定されていない。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の抑制ができていることに加え、充当可能基金が現状十分に確保されているからだと考える。ただ近年基金の取り崩しは行われているので、将来的には完全に安心できる状況ではないため、歳入および歳出のさらなる見直しが必要であ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群馬県中之条町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14,326
13,955
439.28
11,156,695
10,360,663
718,738
6,794,996
6,139,239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類似団体平均を上回っている理由は、他自治体と比べ、保育所・幼稚園等直営管理の施設に関わる職員数が多いからだと考えられる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今後は指定管理や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AI</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等を活用して、運営していくことが望ましいと考える。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137885</xdr:rowOff>
    </xdr:from>
    <xdr:to>
      <xdr:col>24</xdr:col>
      <xdr:colOff>25400</xdr:colOff>
      <xdr:row>39</xdr:row>
      <xdr:rowOff>118835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5298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156936</xdr:rowOff>
    </xdr:from>
    <xdr:to>
      <xdr:col>19</xdr:col>
      <xdr:colOff>187325</xdr:colOff>
      <xdr:row>38</xdr:row>
      <xdr:rowOff>137885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00586"/>
          <a:ext cx="889000" cy="15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113393</xdr:rowOff>
    </xdr:from>
    <xdr:to>
      <xdr:col>15</xdr:col>
      <xdr:colOff>98425</xdr:colOff>
      <xdr:row>37</xdr:row>
      <xdr:rowOff>156936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570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113393</xdr:rowOff>
    </xdr:from>
    <xdr:to>
      <xdr:col>11</xdr:col>
      <xdr:colOff>9525</xdr:colOff>
      <xdr:row>38</xdr:row>
      <xdr:rowOff>39915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57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68035</xdr:rowOff>
    </xdr:from>
    <xdr:to>
      <xdr:col>24</xdr:col>
      <xdr:colOff>76200</xdr:colOff>
      <xdr:row>39</xdr:row>
      <xdr:rowOff>169635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40112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87085</xdr:rowOff>
    </xdr:from>
    <xdr:to>
      <xdr:col>20</xdr:col>
      <xdr:colOff>38100</xdr:colOff>
      <xdr:row>39</xdr:row>
      <xdr:rowOff>17235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2012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8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106136</xdr:rowOff>
    </xdr:from>
    <xdr:to>
      <xdr:col>15</xdr:col>
      <xdr:colOff>149225</xdr:colOff>
      <xdr:row>38</xdr:row>
      <xdr:rowOff>36286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21062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62593</xdr:rowOff>
    </xdr:from>
    <xdr:to>
      <xdr:col>11</xdr:col>
      <xdr:colOff>60325</xdr:colOff>
      <xdr:row>37</xdr:row>
      <xdr:rowOff>164193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148970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160565</xdr:rowOff>
    </xdr:from>
    <xdr:to>
      <xdr:col>6</xdr:col>
      <xdr:colOff>171450</xdr:colOff>
      <xdr:row>38</xdr:row>
      <xdr:rowOff>90715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75492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類似平均団体を下回っている理由は、物価高騰の煽りを受けているものの、備品等の再利用等に努めているからである。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今後は、経費削減に努めるとともに、民間でも実施可能な業務については委託や指定管理を進めるなど、コストの削減を図っていく。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154432</xdr:rowOff>
    </xdr:from>
    <xdr:to>
      <xdr:col>82</xdr:col>
      <xdr:colOff>107950</xdr:colOff>
      <xdr:row>15</xdr:row>
      <xdr:rowOff>120142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5473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97282</xdr:rowOff>
    </xdr:from>
    <xdr:to>
      <xdr:col>78</xdr:col>
      <xdr:colOff>69850</xdr:colOff>
      <xdr:row>15</xdr:row>
      <xdr:rowOff>120142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26132"/>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60706</xdr:rowOff>
    </xdr:from>
    <xdr:to>
      <xdr:col>73</xdr:col>
      <xdr:colOff>180975</xdr:colOff>
      <xdr:row>13</xdr:row>
      <xdr:rowOff>97282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895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60706</xdr:rowOff>
    </xdr:from>
    <xdr:to>
      <xdr:col>69</xdr:col>
      <xdr:colOff>92075</xdr:colOff>
      <xdr:row>13</xdr:row>
      <xdr:rowOff>124714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895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103632</xdr:rowOff>
    </xdr:from>
    <xdr:to>
      <xdr:col>82</xdr:col>
      <xdr:colOff>158750</xdr:colOff>
      <xdr:row>15</xdr:row>
      <xdr:rowOff>33782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120159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4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69342</xdr:rowOff>
    </xdr:from>
    <xdr:to>
      <xdr:col>78</xdr:col>
      <xdr:colOff>120650</xdr:colOff>
      <xdr:row>15</xdr:row>
      <xdr:rowOff>170942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9669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09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46482</xdr:rowOff>
    </xdr:from>
    <xdr:to>
      <xdr:col>74</xdr:col>
      <xdr:colOff>31750</xdr:colOff>
      <xdr:row>13</xdr:row>
      <xdr:rowOff>148082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158259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9906</xdr:rowOff>
    </xdr:from>
    <xdr:to>
      <xdr:col>69</xdr:col>
      <xdr:colOff>142875</xdr:colOff>
      <xdr:row>13</xdr:row>
      <xdr:rowOff>111506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121683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73914</xdr:rowOff>
    </xdr:from>
    <xdr:to>
      <xdr:col>65</xdr:col>
      <xdr:colOff>53975</xdr:colOff>
      <xdr:row>14</xdr:row>
      <xdr:rowOff>4064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理由は、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人件費が高くなっている分、扶助費の率が相対的に下回っているのだと考えられる。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福祉医療費の充実、少子高齢化や子育て支援対策などを手厚く行っている。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48078</xdr:rowOff>
    </xdr:from>
    <xdr:to>
      <xdr:col>24</xdr:col>
      <xdr:colOff>25400</xdr:colOff>
      <xdr:row>53</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1349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24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4535</xdr:rowOff>
    </xdr:from>
    <xdr:to>
      <xdr:col>15</xdr:col>
      <xdr:colOff>98425</xdr:colOff>
      <xdr:row>53</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091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67128</xdr:rowOff>
    </xdr:from>
    <xdr:to>
      <xdr:col>11</xdr:col>
      <xdr:colOff>9525</xdr:colOff>
      <xdr:row>53</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89825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168728</xdr:rowOff>
    </xdr:from>
    <xdr:to>
      <xdr:col>24</xdr:col>
      <xdr:colOff>76200</xdr:colOff>
      <xdr:row>53</xdr:row>
      <xdr:rowOff>98878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13805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125185</xdr:rowOff>
    </xdr:from>
    <xdr:to>
      <xdr:col>11</xdr:col>
      <xdr:colOff>60325</xdr:colOff>
      <xdr:row>53</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16328</xdr:rowOff>
    </xdr:from>
    <xdr:to>
      <xdr:col>6</xdr:col>
      <xdr:colOff>171450</xdr:colOff>
      <xdr:row>52</xdr:row>
      <xdr:rowOff>117928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89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128105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70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類似平均団体を下回っている理由は、繰出金が減額になっているからである。昨年より介護老人施設への繰出金が減額となったが、現状も苦しい状況は変わらないようなので、引き続き注意は必要である。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58</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9080"/>
          <a:ext cx="0" cy="94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121937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06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149860</xdr:rowOff>
    </xdr:from>
    <xdr:to>
      <xdr:col>82</xdr:col>
      <xdr:colOff>196850</xdr:colOff>
      <xdr:row>58</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09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xdr:rowOff>
    </xdr:from>
    <xdr:to>
      <xdr:col>82</xdr:col>
      <xdr:colOff>107950</xdr:colOff>
      <xdr:row>55</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462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135907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60</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37700"/>
          <a:ext cx="8890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130810</xdr:rowOff>
    </xdr:from>
    <xdr:to>
      <xdr:col>73</xdr:col>
      <xdr:colOff>180975</xdr:colOff>
      <xdr:row>60</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463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60</xdr:row>
      <xdr:rowOff>157480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463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137160</xdr:rowOff>
    </xdr:from>
    <xdr:to>
      <xdr:col>82</xdr:col>
      <xdr:colOff>158750</xdr:colOff>
      <xdr:row>55</xdr:row>
      <xdr:rowOff>67310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153687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106680</xdr:rowOff>
    </xdr:from>
    <xdr:to>
      <xdr:col>65</xdr:col>
      <xdr:colOff>53975</xdr:colOff>
      <xdr:row>61</xdr:row>
      <xdr:rowOff>36830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21607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8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平均団体を上回っている理由は、外郭団体への補助金や負担金が増加しているからである。また、住民や企業への補助金等も充実化を図っているため、必要性や将来性の低い補助金等の見直しをしていく必要があると考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98425</xdr:rowOff>
    </xdr:from>
    <xdr:to>
      <xdr:col>82</xdr:col>
      <xdr:colOff>107950</xdr:colOff>
      <xdr:row>38</xdr:row>
      <xdr:rowOff>29845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44207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37</xdr:row>
      <xdr:rowOff>98425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79160"/>
          <a:ext cx="889000" cy="4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3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xdr:rowOff>
    </xdr:from>
    <xdr:to>
      <xdr:col>69</xdr:col>
      <xdr:colOff>92075</xdr:colOff>
      <xdr:row>34</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83628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150495</xdr:rowOff>
    </xdr:from>
    <xdr:to>
      <xdr:col>82</xdr:col>
      <xdr:colOff>158750</xdr:colOff>
      <xdr:row>38</xdr:row>
      <xdr:rowOff>80645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122572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47625</xdr:rowOff>
    </xdr:from>
    <xdr:to>
      <xdr:col>78</xdr:col>
      <xdr:colOff>120650</xdr:colOff>
      <xdr:row>37</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134002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7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127635</xdr:rowOff>
    </xdr:from>
    <xdr:to>
      <xdr:col>65</xdr:col>
      <xdr:colOff>53975</xdr:colOff>
      <xdr:row>34</xdr:row>
      <xdr:rowOff>57785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67962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5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近年過疎対策事業債や緊急防災・減災事業債などの有利な起債を活用しているからで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ある。また、大規模ゴミ処理施設の建設や公共施設の修繕等を予定しているため、今後公債費は上がっていくと考えられる。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106426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28521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77</xdr:row>
      <xdr:rowOff>170435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3080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120142</xdr:rowOff>
    </xdr:from>
    <xdr:to>
      <xdr:col>15</xdr:col>
      <xdr:colOff>98425</xdr:colOff>
      <xdr:row>77</xdr:row>
      <xdr:rowOff>170435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3217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120142</xdr:rowOff>
    </xdr:from>
    <xdr:to>
      <xdr:col>11</xdr:col>
      <xdr:colOff>9525</xdr:colOff>
      <xdr:row>77</xdr:row>
      <xdr:rowOff>129287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3217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55626</xdr:rowOff>
    </xdr:from>
    <xdr:to>
      <xdr:col>20</xdr:col>
      <xdr:colOff>38100</xdr:colOff>
      <xdr:row>77</xdr:row>
      <xdr:rowOff>157226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69342</xdr:rowOff>
    </xdr:from>
    <xdr:to>
      <xdr:col>11</xdr:col>
      <xdr:colOff>60325</xdr:colOff>
      <xdr:row>77</xdr:row>
      <xdr:rowOff>170942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164864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類似団体平均を上回っている理由は、人件費等の義務的経費の高騰である。指定管理や</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等を駆使し、施設や状況に合わせた運営をしていくことが財政の健全化につながっていくと考えられる。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49276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40866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78</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669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77</xdr:row>
      <xdr:rowOff>65278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102337"/>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140715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023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107714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群馬県中之条町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139279</xdr:rowOff>
    </xdr:from>
    <xdr:to>
      <xdr:col>29</xdr:col>
      <xdr:colOff>127000</xdr:colOff>
      <xdr:row>14</xdr:row>
      <xdr:rowOff>62023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15754"/>
          <a:ext cx="647700" cy="94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62023</xdr:rowOff>
    </xdr:from>
    <xdr:to>
      <xdr:col>26</xdr:col>
      <xdr:colOff>50800</xdr:colOff>
      <xdr:row>14</xdr:row>
      <xdr:rowOff>166940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09948"/>
          <a:ext cx="698500" cy="104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166940</xdr:rowOff>
    </xdr:from>
    <xdr:to>
      <xdr:col>22</xdr:col>
      <xdr:colOff>114300</xdr:colOff>
      <xdr:row>15</xdr:row>
      <xdr:rowOff>4198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14865"/>
          <a:ext cx="698500" cy="8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4198</xdr:rowOff>
    </xdr:from>
    <xdr:to>
      <xdr:col>18</xdr:col>
      <xdr:colOff>177800</xdr:colOff>
      <xdr:row>15</xdr:row>
      <xdr:rowOff>74106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23573"/>
          <a:ext cx="698500" cy="69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88479</xdr:rowOff>
    </xdr:from>
    <xdr:to>
      <xdr:col>29</xdr:col>
      <xdr:colOff>177800</xdr:colOff>
      <xdr:row>14</xdr:row>
      <xdr:rowOff>18629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64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105006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1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11223</xdr:rowOff>
    </xdr:from>
    <xdr:to>
      <xdr:col>26</xdr:col>
      <xdr:colOff>101600</xdr:colOff>
      <xdr:row>14</xdr:row>
      <xdr:rowOff>112823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59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123000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28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116140</xdr:rowOff>
    </xdr:from>
    <xdr:to>
      <xdr:col>22</xdr:col>
      <xdr:colOff>165100</xdr:colOff>
      <xdr:row>15</xdr:row>
      <xdr:rowOff>46290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6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56467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3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124848</xdr:rowOff>
    </xdr:from>
    <xdr:to>
      <xdr:col>19</xdr:col>
      <xdr:colOff>38100</xdr:colOff>
      <xdr:row>15</xdr:row>
      <xdr:rowOff>54998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72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65175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4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23306</xdr:rowOff>
    </xdr:from>
    <xdr:to>
      <xdr:col>15</xdr:col>
      <xdr:colOff>101600</xdr:colOff>
      <xdr:row>15</xdr:row>
      <xdr:rowOff>124906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42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135083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1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180969</xdr:rowOff>
    </xdr:from>
    <xdr:to>
      <xdr:col>29</xdr:col>
      <xdr:colOff>127000</xdr:colOff>
      <xdr:row>35</xdr:row>
      <xdr:rowOff>28302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48419"/>
          <a:ext cx="647700" cy="190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34208</xdr:rowOff>
    </xdr:from>
    <xdr:to>
      <xdr:col>26</xdr:col>
      <xdr:colOff>50800</xdr:colOff>
      <xdr:row>34</xdr:row>
      <xdr:rowOff>180969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301658"/>
          <a:ext cx="698500" cy="146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34208</xdr:rowOff>
    </xdr:from>
    <xdr:to>
      <xdr:col>22</xdr:col>
      <xdr:colOff>114300</xdr:colOff>
      <xdr:row>34</xdr:row>
      <xdr:rowOff>124295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301658"/>
          <a:ext cx="698500" cy="90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124295</xdr:rowOff>
    </xdr:from>
    <xdr:to>
      <xdr:col>18</xdr:col>
      <xdr:colOff>177800</xdr:colOff>
      <xdr:row>34</xdr:row>
      <xdr:rowOff>190360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391745"/>
          <a:ext cx="698500" cy="66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320402</xdr:rowOff>
    </xdr:from>
    <xdr:to>
      <xdr:col>29</xdr:col>
      <xdr:colOff>177800</xdr:colOff>
      <xdr:row>35</xdr:row>
      <xdr:rowOff>79102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87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165479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3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130169</xdr:rowOff>
    </xdr:from>
    <xdr:to>
      <xdr:col>26</xdr:col>
      <xdr:colOff>101600</xdr:colOff>
      <xdr:row>34</xdr:row>
      <xdr:rowOff>231769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97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241946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6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326308</xdr:rowOff>
    </xdr:from>
    <xdr:to>
      <xdr:col>22</xdr:col>
      <xdr:colOff>165100</xdr:colOff>
      <xdr:row>34</xdr:row>
      <xdr:rowOff>85008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50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95185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1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73495</xdr:rowOff>
    </xdr:from>
    <xdr:to>
      <xdr:col>19</xdr:col>
      <xdr:colOff>38100</xdr:colOff>
      <xdr:row>34</xdr:row>
      <xdr:rowOff>175095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40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185272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09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139560</xdr:rowOff>
    </xdr:from>
    <xdr:to>
      <xdr:col>15</xdr:col>
      <xdr:colOff>101600</xdr:colOff>
      <xdr:row>34</xdr:row>
      <xdr:rowOff>241160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07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251337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7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群馬県中之条町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14,326
13,955
439.28
11,156,695
10,360,663
718,738
6,794,996
6,139,239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110744</xdr:rowOff>
    </xdr:from>
    <xdr:to>
      <xdr:col>24</xdr:col>
      <xdr:colOff>63500</xdr:colOff>
      <xdr:row>33</xdr:row>
      <xdr:rowOff>69494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97144"/>
          <a:ext cx="838200" cy="1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69494</xdr:rowOff>
    </xdr:from>
    <xdr:to>
      <xdr:col>19</xdr:col>
      <xdr:colOff>177800</xdr:colOff>
      <xdr:row>34</xdr:row>
      <xdr:rowOff>15684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27344"/>
          <a:ext cx="889000" cy="1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7125</xdr:rowOff>
    </xdr:from>
    <xdr:to>
      <xdr:col>15</xdr:col>
      <xdr:colOff>50800</xdr:colOff>
      <xdr:row>34</xdr:row>
      <xdr:rowOff>15684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36425"/>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7125</xdr:rowOff>
    </xdr:from>
    <xdr:to>
      <xdr:col>10</xdr:col>
      <xdr:colOff>114300</xdr:colOff>
      <xdr:row>34</xdr:row>
      <xdr:rowOff>136169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36425"/>
          <a:ext cx="889000" cy="12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59944</xdr:rowOff>
    </xdr:from>
    <xdr:to>
      <xdr:col>24</xdr:col>
      <xdr:colOff>114300</xdr:colOff>
      <xdr:row>32</xdr:row>
      <xdr:rowOff>161544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82821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9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18694</xdr:rowOff>
    </xdr:from>
    <xdr:to>
      <xdr:col>20</xdr:col>
      <xdr:colOff>38100</xdr:colOff>
      <xdr:row>33</xdr:row>
      <xdr:rowOff>120294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7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136821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5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136334</xdr:rowOff>
    </xdr:from>
    <xdr:to>
      <xdr:col>15</xdr:col>
      <xdr:colOff>101600</xdr:colOff>
      <xdr:row>34</xdr:row>
      <xdr:rowOff>66484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83011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6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127775</xdr:rowOff>
    </xdr:from>
    <xdr:to>
      <xdr:col>10</xdr:col>
      <xdr:colOff>165100</xdr:colOff>
      <xdr:row>34</xdr:row>
      <xdr:rowOff>57925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8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74452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6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85369</xdr:rowOff>
    </xdr:from>
    <xdr:to>
      <xdr:col>6</xdr:col>
      <xdr:colOff>38100</xdr:colOff>
      <xdr:row>35</xdr:row>
      <xdr:rowOff>15519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32046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8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74497</xdr:rowOff>
    </xdr:from>
    <xdr:to>
      <xdr:col>24</xdr:col>
      <xdr:colOff>63500</xdr:colOff>
      <xdr:row>58</xdr:row>
      <xdr:rowOff>88623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18597"/>
          <a:ext cx="8382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61196</xdr:rowOff>
    </xdr:from>
    <xdr:to>
      <xdr:col>19</xdr:col>
      <xdr:colOff>177800</xdr:colOff>
      <xdr:row>58</xdr:row>
      <xdr:rowOff>74497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05296"/>
          <a:ext cx="889000" cy="1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61196</xdr:rowOff>
    </xdr:from>
    <xdr:to>
      <xdr:col>15</xdr:col>
      <xdr:colOff>50800</xdr:colOff>
      <xdr:row>58</xdr:row>
      <xdr:rowOff>103487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05296"/>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103225</xdr:rowOff>
    </xdr:from>
    <xdr:to>
      <xdr:col>10</xdr:col>
      <xdr:colOff>114300</xdr:colOff>
      <xdr:row>58</xdr:row>
      <xdr:rowOff>103487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47325"/>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37823</xdr:rowOff>
    </xdr:from>
    <xdr:to>
      <xdr:col>24</xdr:col>
      <xdr:colOff>114300</xdr:colOff>
      <xdr:row>58</xdr:row>
      <xdr:rowOff>139423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23697</xdr:rowOff>
    </xdr:from>
    <xdr:to>
      <xdr:col>20</xdr:col>
      <xdr:colOff>38100</xdr:colOff>
      <xdr:row>58</xdr:row>
      <xdr:rowOff>125297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141824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4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10396</xdr:rowOff>
    </xdr:from>
    <xdr:to>
      <xdr:col>15</xdr:col>
      <xdr:colOff>101600</xdr:colOff>
      <xdr:row>58</xdr:row>
      <xdr:rowOff>111996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128523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2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52687</xdr:rowOff>
    </xdr:from>
    <xdr:to>
      <xdr:col>10</xdr:col>
      <xdr:colOff>165100</xdr:colOff>
      <xdr:row>58</xdr:row>
      <xdr:rowOff>154287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145414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8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52425</xdr:rowOff>
    </xdr:from>
    <xdr:to>
      <xdr:col>6</xdr:col>
      <xdr:colOff>38100</xdr:colOff>
      <xdr:row>58</xdr:row>
      <xdr:rowOff>154025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170552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7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112359</xdr:rowOff>
    </xdr:from>
    <xdr:to>
      <xdr:col>24</xdr:col>
      <xdr:colOff>63500</xdr:colOff>
      <xdr:row>77</xdr:row>
      <xdr:rowOff>153943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14009"/>
          <a:ext cx="8382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41539</xdr:rowOff>
    </xdr:from>
    <xdr:to>
      <xdr:col>19</xdr:col>
      <xdr:colOff>177800</xdr:colOff>
      <xdr:row>77</xdr:row>
      <xdr:rowOff>112359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243189"/>
          <a:ext cx="889000" cy="7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162263</xdr:rowOff>
    </xdr:from>
    <xdr:to>
      <xdr:col>15</xdr:col>
      <xdr:colOff>50800</xdr:colOff>
      <xdr:row>77</xdr:row>
      <xdr:rowOff>41539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192463"/>
          <a:ext cx="889000" cy="5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42568</xdr:rowOff>
    </xdr:from>
    <xdr:to>
      <xdr:col>10</xdr:col>
      <xdr:colOff>114300</xdr:colOff>
      <xdr:row>76</xdr:row>
      <xdr:rowOff>162263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072768"/>
          <a:ext cx="889000" cy="11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169443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103143</xdr:rowOff>
    </xdr:from>
    <xdr:to>
      <xdr:col>24</xdr:col>
      <xdr:colOff>114300</xdr:colOff>
      <xdr:row>78</xdr:row>
      <xdr:rowOff>33293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81570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61559</xdr:rowOff>
    </xdr:from>
    <xdr:to>
      <xdr:col>20</xdr:col>
      <xdr:colOff>38100</xdr:colOff>
      <xdr:row>77</xdr:row>
      <xdr:rowOff>163159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154286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162189</xdr:rowOff>
    </xdr:from>
    <xdr:to>
      <xdr:col>15</xdr:col>
      <xdr:colOff>101600</xdr:colOff>
      <xdr:row>77</xdr:row>
      <xdr:rowOff>92339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9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108866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96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111463</xdr:rowOff>
    </xdr:from>
    <xdr:to>
      <xdr:col>10</xdr:col>
      <xdr:colOff>165100</xdr:colOff>
      <xdr:row>77</xdr:row>
      <xdr:rowOff>41613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14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58140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91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163218</xdr:rowOff>
    </xdr:from>
    <xdr:to>
      <xdr:col>6</xdr:col>
      <xdr:colOff>38100</xdr:colOff>
      <xdr:row>76</xdr:row>
      <xdr:rowOff>93368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02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109895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79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107859</xdr:rowOff>
    </xdr:from>
    <xdr:to>
      <xdr:col>24</xdr:col>
      <xdr:colOff>63500</xdr:colOff>
      <xdr:row>97</xdr:row>
      <xdr:rowOff>5381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67059"/>
          <a:ext cx="838200" cy="6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5381</xdr:rowOff>
    </xdr:from>
    <xdr:to>
      <xdr:col>19</xdr:col>
      <xdr:colOff>177800</xdr:colOff>
      <xdr:row>97</xdr:row>
      <xdr:rowOff>79164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36031"/>
          <a:ext cx="889000" cy="7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133680</xdr:rowOff>
    </xdr:from>
    <xdr:to>
      <xdr:col>15</xdr:col>
      <xdr:colOff>50800</xdr:colOff>
      <xdr:row>97</xdr:row>
      <xdr:rowOff>79164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92880"/>
          <a:ext cx="889000" cy="11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133680</xdr:rowOff>
    </xdr:from>
    <xdr:to>
      <xdr:col>10</xdr:col>
      <xdr:colOff>114300</xdr:colOff>
      <xdr:row>98</xdr:row>
      <xdr:rowOff>25933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92880"/>
          <a:ext cx="889000" cy="23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57059</xdr:rowOff>
    </xdr:from>
    <xdr:to>
      <xdr:col>24</xdr:col>
      <xdr:colOff>114300</xdr:colOff>
      <xdr:row>96</xdr:row>
      <xdr:rowOff>158659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1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35486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9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126031</xdr:rowOff>
    </xdr:from>
    <xdr:to>
      <xdr:col>20</xdr:col>
      <xdr:colOff>38100</xdr:colOff>
      <xdr:row>97</xdr:row>
      <xdr:rowOff>56181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47308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7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28364</xdr:rowOff>
    </xdr:from>
    <xdr:to>
      <xdr:col>15</xdr:col>
      <xdr:colOff>101600</xdr:colOff>
      <xdr:row>97</xdr:row>
      <xdr:rowOff>129964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5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121091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5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82880</xdr:rowOff>
    </xdr:from>
    <xdr:to>
      <xdr:col>10</xdr:col>
      <xdr:colOff>165100</xdr:colOff>
      <xdr:row>97</xdr:row>
      <xdr:rowOff>13030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4157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146583</xdr:rowOff>
    </xdr:from>
    <xdr:to>
      <xdr:col>6</xdr:col>
      <xdr:colOff>38100</xdr:colOff>
      <xdr:row>98</xdr:row>
      <xdr:rowOff>76733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7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67860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6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161032</xdr:rowOff>
    </xdr:from>
    <xdr:to>
      <xdr:col>55</xdr:col>
      <xdr:colOff>0</xdr:colOff>
      <xdr:row>36</xdr:row>
      <xdr:rowOff>13315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61782"/>
          <a:ext cx="838200" cy="2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13315</xdr:rowOff>
    </xdr:from>
    <xdr:to>
      <xdr:col>50</xdr:col>
      <xdr:colOff>114300</xdr:colOff>
      <xdr:row>36</xdr:row>
      <xdr:rowOff>76995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185515"/>
          <a:ext cx="889000" cy="6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76995</xdr:rowOff>
    </xdr:from>
    <xdr:to>
      <xdr:col>45</xdr:col>
      <xdr:colOff>177800</xdr:colOff>
      <xdr:row>36</xdr:row>
      <xdr:rowOff>110462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49195"/>
          <a:ext cx="889000" cy="3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32258</xdr:rowOff>
    </xdr:from>
    <xdr:to>
      <xdr:col>41</xdr:col>
      <xdr:colOff>50800</xdr:colOff>
      <xdr:row>36</xdr:row>
      <xdr:rowOff>110462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861558"/>
          <a:ext cx="889000" cy="42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110232</xdr:rowOff>
    </xdr:from>
    <xdr:to>
      <xdr:col>55</xdr:col>
      <xdr:colOff>50800</xdr:colOff>
      <xdr:row>36</xdr:row>
      <xdr:rowOff>40382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1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133109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6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133965</xdr:rowOff>
    </xdr:from>
    <xdr:to>
      <xdr:col>50</xdr:col>
      <xdr:colOff>165100</xdr:colOff>
      <xdr:row>36</xdr:row>
      <xdr:rowOff>64115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80642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0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26195</xdr:rowOff>
    </xdr:from>
    <xdr:to>
      <xdr:col>46</xdr:col>
      <xdr:colOff>38100</xdr:colOff>
      <xdr:row>36</xdr:row>
      <xdr:rowOff>127795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9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144322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7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59662</xdr:rowOff>
    </xdr:from>
    <xdr:to>
      <xdr:col>41</xdr:col>
      <xdr:colOff>101600</xdr:colOff>
      <xdr:row>36</xdr:row>
      <xdr:rowOff>161262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3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6339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152908</xdr:rowOff>
    </xdr:from>
    <xdr:to>
      <xdr:col>36</xdr:col>
      <xdr:colOff>165100</xdr:colOff>
      <xdr:row>34</xdr:row>
      <xdr:rowOff>83058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99585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58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114563</xdr:rowOff>
    </xdr:from>
    <xdr:to>
      <xdr:col>55</xdr:col>
      <xdr:colOff>0</xdr:colOff>
      <xdr:row>56</xdr:row>
      <xdr:rowOff>121869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15763"/>
          <a:ext cx="838200" cy="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121869</xdr:rowOff>
    </xdr:from>
    <xdr:to>
      <xdr:col>50</xdr:col>
      <xdr:colOff>114300</xdr:colOff>
      <xdr:row>56</xdr:row>
      <xdr:rowOff>157559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23069"/>
          <a:ext cx="889000" cy="3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157559</xdr:rowOff>
    </xdr:from>
    <xdr:to>
      <xdr:col>45</xdr:col>
      <xdr:colOff>177800</xdr:colOff>
      <xdr:row>57</xdr:row>
      <xdr:rowOff>71564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58759"/>
          <a:ext cx="889000" cy="8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74568</xdr:rowOff>
    </xdr:from>
    <xdr:to>
      <xdr:col>41</xdr:col>
      <xdr:colOff>50800</xdr:colOff>
      <xdr:row>57</xdr:row>
      <xdr:rowOff>71564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675768"/>
          <a:ext cx="889000" cy="16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63763</xdr:rowOff>
    </xdr:from>
    <xdr:to>
      <xdr:col>55</xdr:col>
      <xdr:colOff>50800</xdr:colOff>
      <xdr:row>56</xdr:row>
      <xdr:rowOff>165363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42190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4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71069</xdr:rowOff>
    </xdr:from>
    <xdr:to>
      <xdr:col>50</xdr:col>
      <xdr:colOff>165100</xdr:colOff>
      <xdr:row>57</xdr:row>
      <xdr:rowOff>1219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17746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44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106759</xdr:rowOff>
    </xdr:from>
    <xdr:to>
      <xdr:col>46</xdr:col>
      <xdr:colOff>38100</xdr:colOff>
      <xdr:row>57</xdr:row>
      <xdr:rowOff>36909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0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53436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20764</xdr:rowOff>
    </xdr:from>
    <xdr:to>
      <xdr:col>41</xdr:col>
      <xdr:colOff>101600</xdr:colOff>
      <xdr:row>57</xdr:row>
      <xdr:rowOff>122364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9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113491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23768</xdr:rowOff>
    </xdr:from>
    <xdr:to>
      <xdr:col>36</xdr:col>
      <xdr:colOff>165100</xdr:colOff>
      <xdr:row>56</xdr:row>
      <xdr:rowOff>125368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116495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71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7961</xdr:rowOff>
    </xdr:from>
    <xdr:to>
      <xdr:col>55</xdr:col>
      <xdr:colOff>0</xdr:colOff>
      <xdr:row>79</xdr:row>
      <xdr:rowOff>11499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81061"/>
          <a:ext cx="838200" cy="17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146700</xdr:rowOff>
    </xdr:from>
    <xdr:to>
      <xdr:col>50</xdr:col>
      <xdr:colOff>114300</xdr:colOff>
      <xdr:row>78</xdr:row>
      <xdr:rowOff>7961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48350"/>
          <a:ext cx="889000" cy="3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146700</xdr:rowOff>
    </xdr:from>
    <xdr:to>
      <xdr:col>45</xdr:col>
      <xdr:colOff>177800</xdr:colOff>
      <xdr:row>79</xdr:row>
      <xdr:rowOff>1440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48350"/>
          <a:ext cx="889000" cy="19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147298</xdr:rowOff>
    </xdr:from>
    <xdr:to>
      <xdr:col>41</xdr:col>
      <xdr:colOff>50800</xdr:colOff>
      <xdr:row>79</xdr:row>
      <xdr:rowOff>1440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20398"/>
          <a:ext cx="889000" cy="2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132149</xdr:rowOff>
    </xdr:from>
    <xdr:to>
      <xdr:col>55</xdr:col>
      <xdr:colOff>50800</xdr:colOff>
      <xdr:row>79</xdr:row>
      <xdr:rowOff>62299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47076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128611</xdr:rowOff>
    </xdr:from>
    <xdr:to>
      <xdr:col>50</xdr:col>
      <xdr:colOff>165100</xdr:colOff>
      <xdr:row>78</xdr:row>
      <xdr:rowOff>58761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3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75288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0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95900</xdr:rowOff>
    </xdr:from>
    <xdr:to>
      <xdr:col>46</xdr:col>
      <xdr:colOff>38100</xdr:colOff>
      <xdr:row>78</xdr:row>
      <xdr:rowOff>26050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42577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7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122090</xdr:rowOff>
    </xdr:from>
    <xdr:to>
      <xdr:col>41</xdr:col>
      <xdr:colOff>101600</xdr:colOff>
      <xdr:row>79</xdr:row>
      <xdr:rowOff>52240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43367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8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96498</xdr:rowOff>
    </xdr:from>
    <xdr:to>
      <xdr:col>36</xdr:col>
      <xdr:colOff>165100</xdr:colOff>
      <xdr:row>79</xdr:row>
      <xdr:rowOff>26648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17775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164492</xdr:rowOff>
    </xdr:from>
    <xdr:to>
      <xdr:col>55</xdr:col>
      <xdr:colOff>0</xdr:colOff>
      <xdr:row>96</xdr:row>
      <xdr:rowOff>71079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52242"/>
          <a:ext cx="838200" cy="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71079</xdr:rowOff>
    </xdr:from>
    <xdr:to>
      <xdr:col>50</xdr:col>
      <xdr:colOff>114300</xdr:colOff>
      <xdr:row>96</xdr:row>
      <xdr:rowOff>143735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30279"/>
          <a:ext cx="8890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143735</xdr:rowOff>
    </xdr:from>
    <xdr:to>
      <xdr:col>45</xdr:col>
      <xdr:colOff>177800</xdr:colOff>
      <xdr:row>96</xdr:row>
      <xdr:rowOff>147363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02935"/>
          <a:ext cx="889000" cy="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138415</xdr:rowOff>
    </xdr:from>
    <xdr:to>
      <xdr:col>41</xdr:col>
      <xdr:colOff>50800</xdr:colOff>
      <xdr:row>96</xdr:row>
      <xdr:rowOff>147363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426165"/>
          <a:ext cx="889000" cy="18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113692</xdr:rowOff>
    </xdr:from>
    <xdr:to>
      <xdr:col>55</xdr:col>
      <xdr:colOff>50800</xdr:colOff>
      <xdr:row>96</xdr:row>
      <xdr:rowOff>43842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0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136569</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5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20279</xdr:rowOff>
    </xdr:from>
    <xdr:to>
      <xdr:col>50</xdr:col>
      <xdr:colOff>165100</xdr:colOff>
      <xdr:row>96</xdr:row>
      <xdr:rowOff>121879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7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138406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25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92935</xdr:rowOff>
    </xdr:from>
    <xdr:to>
      <xdr:col>46</xdr:col>
      <xdr:colOff>38100</xdr:colOff>
      <xdr:row>97</xdr:row>
      <xdr:rowOff>23085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5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14212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96563</xdr:rowOff>
    </xdr:from>
    <xdr:to>
      <xdr:col>41</xdr:col>
      <xdr:colOff>101600</xdr:colOff>
      <xdr:row>97</xdr:row>
      <xdr:rowOff>26713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5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17840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4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87615</xdr:rowOff>
    </xdr:from>
    <xdr:to>
      <xdr:col>36</xdr:col>
      <xdr:colOff>165100</xdr:colOff>
      <xdr:row>96</xdr:row>
      <xdr:rowOff>17765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37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34292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5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43307</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298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34822</xdr:rowOff>
    </xdr:from>
    <xdr:to>
      <xdr:col>71</xdr:col>
      <xdr:colOff>177800</xdr:colOff>
      <xdr:row>39</xdr:row>
      <xdr:rowOff>43307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21372"/>
          <a:ext cx="889000" cy="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163957</xdr:rowOff>
    </xdr:from>
    <xdr:to>
      <xdr:col>72</xdr:col>
      <xdr:colOff>38100</xdr:colOff>
      <xdr:row>39</xdr:row>
      <xdr:rowOff>94107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85234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7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155472</xdr:rowOff>
    </xdr:from>
    <xdr:to>
      <xdr:col>67</xdr:col>
      <xdr:colOff>101600</xdr:colOff>
      <xdr:row>39</xdr:row>
      <xdr:rowOff>85622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76749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6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143925</xdr:rowOff>
    </xdr:from>
    <xdr:to>
      <xdr:col>85</xdr:col>
      <xdr:colOff>127000</xdr:colOff>
      <xdr:row>74</xdr:row>
      <xdr:rowOff>159542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831225"/>
          <a:ext cx="838200" cy="1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104020</xdr:rowOff>
    </xdr:from>
    <xdr:to>
      <xdr:col>81</xdr:col>
      <xdr:colOff>50800</xdr:colOff>
      <xdr:row>74</xdr:row>
      <xdr:rowOff>159542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791320"/>
          <a:ext cx="889000" cy="5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104020</xdr:rowOff>
    </xdr:from>
    <xdr:to>
      <xdr:col>76</xdr:col>
      <xdr:colOff>114300</xdr:colOff>
      <xdr:row>74</xdr:row>
      <xdr:rowOff>131315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791320"/>
          <a:ext cx="8890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131315</xdr:rowOff>
    </xdr:from>
    <xdr:to>
      <xdr:col>71</xdr:col>
      <xdr:colOff>177800</xdr:colOff>
      <xdr:row>75</xdr:row>
      <xdr:rowOff>31060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818615"/>
          <a:ext cx="889000" cy="7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93125</xdr:rowOff>
    </xdr:from>
    <xdr:to>
      <xdr:col>85</xdr:col>
      <xdr:colOff>177800</xdr:colOff>
      <xdr:row>75</xdr:row>
      <xdr:rowOff>23275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8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116002</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63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108742</xdr:rowOff>
    </xdr:from>
    <xdr:to>
      <xdr:col>81</xdr:col>
      <xdr:colOff>101600</xdr:colOff>
      <xdr:row>75</xdr:row>
      <xdr:rowOff>38892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79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55419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7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53220</xdr:rowOff>
    </xdr:from>
    <xdr:to>
      <xdr:col>76</xdr:col>
      <xdr:colOff>165100</xdr:colOff>
      <xdr:row>74</xdr:row>
      <xdr:rowOff>154820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74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171347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5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80515</xdr:rowOff>
    </xdr:from>
    <xdr:to>
      <xdr:col>72</xdr:col>
      <xdr:colOff>38100</xdr:colOff>
      <xdr:row>75</xdr:row>
      <xdr:rowOff>10665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7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27192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151710</xdr:rowOff>
    </xdr:from>
    <xdr:to>
      <xdr:col>67</xdr:col>
      <xdr:colOff>101600</xdr:colOff>
      <xdr:row>75</xdr:row>
      <xdr:rowOff>81860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83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98387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40830</xdr:rowOff>
    </xdr:from>
    <xdr:to>
      <xdr:col>85</xdr:col>
      <xdr:colOff>127000</xdr:colOff>
      <xdr:row>98</xdr:row>
      <xdr:rowOff>66914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42930"/>
          <a:ext cx="8382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40830</xdr:rowOff>
    </xdr:from>
    <xdr:to>
      <xdr:col>81</xdr:col>
      <xdr:colOff>50800</xdr:colOff>
      <xdr:row>98</xdr:row>
      <xdr:rowOff>87237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42930"/>
          <a:ext cx="889000" cy="4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32738</xdr:rowOff>
    </xdr:from>
    <xdr:to>
      <xdr:col>76</xdr:col>
      <xdr:colOff>114300</xdr:colOff>
      <xdr:row>98</xdr:row>
      <xdr:rowOff>87237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663388"/>
          <a:ext cx="889000" cy="22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32738</xdr:rowOff>
    </xdr:from>
    <xdr:to>
      <xdr:col>71</xdr:col>
      <xdr:colOff>177800</xdr:colOff>
      <xdr:row>98</xdr:row>
      <xdr:rowOff>44763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663388"/>
          <a:ext cx="889000" cy="18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16114</xdr:rowOff>
    </xdr:from>
    <xdr:to>
      <xdr:col>85</xdr:col>
      <xdr:colOff>177800</xdr:colOff>
      <xdr:row>98</xdr:row>
      <xdr:rowOff>117714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1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165991</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9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161480</xdr:rowOff>
    </xdr:from>
    <xdr:to>
      <xdr:col>81</xdr:col>
      <xdr:colOff>101600</xdr:colOff>
      <xdr:row>98</xdr:row>
      <xdr:rowOff>91630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82757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8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36437</xdr:rowOff>
    </xdr:from>
    <xdr:to>
      <xdr:col>76</xdr:col>
      <xdr:colOff>165100</xdr:colOff>
      <xdr:row>98</xdr:row>
      <xdr:rowOff>138037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3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129164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153388</xdr:rowOff>
    </xdr:from>
    <xdr:to>
      <xdr:col>72</xdr:col>
      <xdr:colOff>38100</xdr:colOff>
      <xdr:row>97</xdr:row>
      <xdr:rowOff>83538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1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100065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8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165413</xdr:rowOff>
    </xdr:from>
    <xdr:to>
      <xdr:col>67</xdr:col>
      <xdr:colOff>101600</xdr:colOff>
      <xdr:row>98</xdr:row>
      <xdr:rowOff>95563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86690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8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81913</xdr:rowOff>
    </xdr:from>
    <xdr:to>
      <xdr:col>116</xdr:col>
      <xdr:colOff>63500</xdr:colOff>
      <xdr:row>39</xdr:row>
      <xdr:rowOff>84461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68463"/>
          <a:ext cx="8382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80721</xdr:rowOff>
    </xdr:from>
    <xdr:to>
      <xdr:col>111</xdr:col>
      <xdr:colOff>177800</xdr:colOff>
      <xdr:row>39</xdr:row>
      <xdr:rowOff>81913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67271"/>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78027</xdr:rowOff>
    </xdr:from>
    <xdr:to>
      <xdr:col>107</xdr:col>
      <xdr:colOff>50800</xdr:colOff>
      <xdr:row>39</xdr:row>
      <xdr:rowOff>80721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64577"/>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77243</xdr:rowOff>
    </xdr:from>
    <xdr:to>
      <xdr:col>102</xdr:col>
      <xdr:colOff>114300</xdr:colOff>
      <xdr:row>39</xdr:row>
      <xdr:rowOff>78027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63793"/>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33661</xdr:rowOff>
    </xdr:from>
    <xdr:to>
      <xdr:col>116</xdr:col>
      <xdr:colOff>114300</xdr:colOff>
      <xdr:row>39</xdr:row>
      <xdr:rowOff>135261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2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123579</xdr:rowOff>
    </xdr:from>
    <xdr:ext cx="378565"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38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31113</xdr:rowOff>
    </xdr:from>
    <xdr:to>
      <xdr:col>112</xdr:col>
      <xdr:colOff>38100</xdr:colOff>
      <xdr:row>39</xdr:row>
      <xdr:rowOff>132713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123840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81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29921</xdr:rowOff>
    </xdr:from>
    <xdr:to>
      <xdr:col>107</xdr:col>
      <xdr:colOff>101600</xdr:colOff>
      <xdr:row>39</xdr:row>
      <xdr:rowOff>131521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122648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80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27227</xdr:rowOff>
    </xdr:from>
    <xdr:to>
      <xdr:col>102</xdr:col>
      <xdr:colOff>165100</xdr:colOff>
      <xdr:row>39</xdr:row>
      <xdr:rowOff>128827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1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119954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80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26443</xdr:rowOff>
    </xdr:from>
    <xdr:to>
      <xdr:col>98</xdr:col>
      <xdr:colOff>38100</xdr:colOff>
      <xdr:row>39</xdr:row>
      <xdr:rowOff>128043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119170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8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17399</xdr:rowOff>
    </xdr:from>
    <xdr:to>
      <xdr:col>116</xdr:col>
      <xdr:colOff>63500</xdr:colOff>
      <xdr:row>58</xdr:row>
      <xdr:rowOff>17570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61499"/>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17570</xdr:rowOff>
    </xdr:from>
    <xdr:to>
      <xdr:col>111</xdr:col>
      <xdr:colOff>177800</xdr:colOff>
      <xdr:row>58</xdr:row>
      <xdr:rowOff>17742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61670"/>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17742</xdr:rowOff>
    </xdr:from>
    <xdr:to>
      <xdr:col>107</xdr:col>
      <xdr:colOff>50800</xdr:colOff>
      <xdr:row>58</xdr:row>
      <xdr:rowOff>17914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61842"/>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10713</xdr:rowOff>
    </xdr:from>
    <xdr:to>
      <xdr:col>102</xdr:col>
      <xdr:colOff>114300</xdr:colOff>
      <xdr:row>58</xdr:row>
      <xdr:rowOff>17914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5481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138049</xdr:rowOff>
    </xdr:from>
    <xdr:to>
      <xdr:col>116</xdr:col>
      <xdr:colOff>114300</xdr:colOff>
      <xdr:row>58</xdr:row>
      <xdr:rowOff>68199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52976</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25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138220</xdr:rowOff>
    </xdr:from>
    <xdr:to>
      <xdr:col>112</xdr:col>
      <xdr:colOff>38100</xdr:colOff>
      <xdr:row>58</xdr:row>
      <xdr:rowOff>68370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59497</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003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138392</xdr:rowOff>
    </xdr:from>
    <xdr:to>
      <xdr:col>107</xdr:col>
      <xdr:colOff>101600</xdr:colOff>
      <xdr:row>58</xdr:row>
      <xdr:rowOff>68542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59669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003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138564</xdr:rowOff>
    </xdr:from>
    <xdr:to>
      <xdr:col>102</xdr:col>
      <xdr:colOff>165100</xdr:colOff>
      <xdr:row>58</xdr:row>
      <xdr:rowOff>68714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59841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003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131363</xdr:rowOff>
    </xdr:from>
    <xdr:to>
      <xdr:col>98</xdr:col>
      <xdr:colOff>38100</xdr:colOff>
      <xdr:row>58</xdr:row>
      <xdr:rowOff>61513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52640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9996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66624</xdr:rowOff>
    </xdr:from>
    <xdr:to>
      <xdr:col>116</xdr:col>
      <xdr:colOff>62864</xdr:colOff>
      <xdr:row>78</xdr:row>
      <xdr:rowOff>38164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411024"/>
          <a:ext cx="1269" cy="1000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41991</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1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38164</xdr:rowOff>
    </xdr:from>
    <xdr:to>
      <xdr:col>116</xdr:col>
      <xdr:colOff>152400</xdr:colOff>
      <xdr:row>78</xdr:row>
      <xdr:rowOff>38164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13301</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18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66624</xdr:rowOff>
    </xdr:from>
    <xdr:to>
      <xdr:col>116</xdr:col>
      <xdr:colOff>152400</xdr:colOff>
      <xdr:row>72</xdr:row>
      <xdr:rowOff>66624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41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75654</xdr:rowOff>
    </xdr:from>
    <xdr:to>
      <xdr:col>116</xdr:col>
      <xdr:colOff>63500</xdr:colOff>
      <xdr:row>74</xdr:row>
      <xdr:rowOff>36906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591504"/>
          <a:ext cx="838200" cy="1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9931</xdr:rowOff>
    </xdr:from>
    <xdr:to>
      <xdr:col>111</xdr:col>
      <xdr:colOff>177800</xdr:colOff>
      <xdr:row>73</xdr:row>
      <xdr:rowOff>75654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011431"/>
          <a:ext cx="889000" cy="58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18338</xdr:rowOff>
    </xdr:from>
    <xdr:to>
      <xdr:col>112</xdr:col>
      <xdr:colOff>38100</xdr:colOff>
      <xdr:row>75</xdr:row>
      <xdr:rowOff>119938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8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111065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6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9931</xdr:rowOff>
    </xdr:from>
    <xdr:to>
      <xdr:col>107</xdr:col>
      <xdr:colOff>50800</xdr:colOff>
      <xdr:row>70</xdr:row>
      <xdr:rowOff>151778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011431"/>
          <a:ext cx="889000" cy="14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36226</xdr:rowOff>
    </xdr:from>
    <xdr:to>
      <xdr:col>107</xdr:col>
      <xdr:colOff>101600</xdr:colOff>
      <xdr:row>75</xdr:row>
      <xdr:rowOff>137826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89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128954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151778</xdr:rowOff>
    </xdr:from>
    <xdr:to>
      <xdr:col>102</xdr:col>
      <xdr:colOff>114300</xdr:colOff>
      <xdr:row>71</xdr:row>
      <xdr:rowOff>17456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153278"/>
          <a:ext cx="889000" cy="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43752</xdr:rowOff>
    </xdr:from>
    <xdr:to>
      <xdr:col>102</xdr:col>
      <xdr:colOff>165100</xdr:colOff>
      <xdr:row>75</xdr:row>
      <xdr:rowOff>145352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136478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39960</xdr:rowOff>
    </xdr:from>
    <xdr:to>
      <xdr:col>98</xdr:col>
      <xdr:colOff>38100</xdr:colOff>
      <xdr:row>75</xdr:row>
      <xdr:rowOff>141560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132687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157556</xdr:rowOff>
    </xdr:from>
    <xdr:to>
      <xdr:col>116</xdr:col>
      <xdr:colOff>114300</xdr:colOff>
      <xdr:row>74</xdr:row>
      <xdr:rowOff>87706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67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8983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5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24854</xdr:rowOff>
    </xdr:from>
    <xdr:to>
      <xdr:col>112</xdr:col>
      <xdr:colOff>38100</xdr:colOff>
      <xdr:row>73</xdr:row>
      <xdr:rowOff>126454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5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142981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31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69</xdr:row>
      <xdr:rowOff>130581</xdr:rowOff>
    </xdr:from>
    <xdr:to>
      <xdr:col>107</xdr:col>
      <xdr:colOff>101600</xdr:colOff>
      <xdr:row>70</xdr:row>
      <xdr:rowOff>60731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196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77258</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34795" y="1173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100978</xdr:rowOff>
    </xdr:from>
    <xdr:to>
      <xdr:col>102</xdr:col>
      <xdr:colOff>165100</xdr:colOff>
      <xdr:row>71</xdr:row>
      <xdr:rowOff>31128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10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47655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187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138106</xdr:rowOff>
    </xdr:from>
    <xdr:to>
      <xdr:col>98</xdr:col>
      <xdr:colOff>38100</xdr:colOff>
      <xdr:row>71</xdr:row>
      <xdr:rowOff>68256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13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84783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191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・歳出決算総額は、住民一人当たり７２３，２０７円となっている。近年物価高騰の影響もあり、人件費及びそれに準ずる費用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住民一人当たり１６９，７４７円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だけでなく、委託費も増加傾向であり、、今後も歳出は増えていく可能性が高い。また、扶助費も増加傾向となっている中で、町全体での少子高齢化が進んでいて、生産人口も減少していくことが予想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住民一人当たり６５，３９６円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１４９，４０１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となっており、類似団体平均と比較して高い水準になっている。そのため、各団体への適切な予算執行をお願いするとともに、各特別会計等で歳入・歳出共により精査してもらう必要がある。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普通建設事業費については新規整備の金額が減少している一方、更新整備は過去数年増加傾向にある。全国的に見ても、ハードの統廃合や長寿命化などが課題になっている今、中之条町も同じ問題に直面していると考えられるが、更新については他の自治体よりもより深刻な状態である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群馬県中之条町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14,326
13,955
439.28
11,156,695
10,360,663
718,738
6,794,996
6,139,239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163931</xdr:rowOff>
    </xdr:from>
    <xdr:to>
      <xdr:col>24</xdr:col>
      <xdr:colOff>63500</xdr:colOff>
      <xdr:row>32</xdr:row>
      <xdr:rowOff>4597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478881"/>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163931</xdr:rowOff>
    </xdr:from>
    <xdr:to>
      <xdr:col>19</xdr:col>
      <xdr:colOff>177800</xdr:colOff>
      <xdr:row>32</xdr:row>
      <xdr:rowOff>85979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78881"/>
          <a:ext cx="889000" cy="9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31343</xdr:rowOff>
    </xdr:from>
    <xdr:to>
      <xdr:col>15</xdr:col>
      <xdr:colOff>50800</xdr:colOff>
      <xdr:row>32</xdr:row>
      <xdr:rowOff>85979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517743"/>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31343</xdr:rowOff>
    </xdr:from>
    <xdr:to>
      <xdr:col>10</xdr:col>
      <xdr:colOff>114300</xdr:colOff>
      <xdr:row>32</xdr:row>
      <xdr:rowOff>126898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517743"/>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125247</xdr:rowOff>
    </xdr:from>
    <xdr:to>
      <xdr:col>24</xdr:col>
      <xdr:colOff>114300</xdr:colOff>
      <xdr:row>32</xdr:row>
      <xdr:rowOff>55397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4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148124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113131</xdr:rowOff>
    </xdr:from>
    <xdr:to>
      <xdr:col>20</xdr:col>
      <xdr:colOff>38100</xdr:colOff>
      <xdr:row>32</xdr:row>
      <xdr:rowOff>43281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59808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0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35179</xdr:rowOff>
    </xdr:from>
    <xdr:to>
      <xdr:col>15</xdr:col>
      <xdr:colOff>101600</xdr:colOff>
      <xdr:row>32</xdr:row>
      <xdr:rowOff>136779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153306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9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151993</xdr:rowOff>
    </xdr:from>
    <xdr:to>
      <xdr:col>10</xdr:col>
      <xdr:colOff>165100</xdr:colOff>
      <xdr:row>32</xdr:row>
      <xdr:rowOff>82143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6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98670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4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76098</xdr:rowOff>
    </xdr:from>
    <xdr:to>
      <xdr:col>6</xdr:col>
      <xdr:colOff>38100</xdr:colOff>
      <xdr:row>33</xdr:row>
      <xdr:rowOff>6248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6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22775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3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27027</xdr:rowOff>
    </xdr:from>
    <xdr:to>
      <xdr:col>24</xdr:col>
      <xdr:colOff>63500</xdr:colOff>
      <xdr:row>56</xdr:row>
      <xdr:rowOff>52687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28227"/>
          <a:ext cx="8382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27027</xdr:rowOff>
    </xdr:from>
    <xdr:to>
      <xdr:col>19</xdr:col>
      <xdr:colOff>177800</xdr:colOff>
      <xdr:row>56</xdr:row>
      <xdr:rowOff>42922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28227"/>
          <a:ext cx="889000" cy="1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24127</xdr:rowOff>
    </xdr:from>
    <xdr:to>
      <xdr:col>15</xdr:col>
      <xdr:colOff>50800</xdr:colOff>
      <xdr:row>56</xdr:row>
      <xdr:rowOff>42922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25327"/>
          <a:ext cx="889000" cy="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6879</xdr:rowOff>
    </xdr:from>
    <xdr:to>
      <xdr:col>10</xdr:col>
      <xdr:colOff>114300</xdr:colOff>
      <xdr:row>56</xdr:row>
      <xdr:rowOff>24127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65179"/>
          <a:ext cx="889000" cy="36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1887</xdr:rowOff>
    </xdr:from>
    <xdr:to>
      <xdr:col>24</xdr:col>
      <xdr:colOff>114300</xdr:colOff>
      <xdr:row>56</xdr:row>
      <xdr:rowOff>103487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151764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147677</xdr:rowOff>
    </xdr:from>
    <xdr:to>
      <xdr:col>20</xdr:col>
      <xdr:colOff>38100</xdr:colOff>
      <xdr:row>56</xdr:row>
      <xdr:rowOff>77827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94354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5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163572</xdr:rowOff>
    </xdr:from>
    <xdr:to>
      <xdr:col>15</xdr:col>
      <xdr:colOff>101600</xdr:colOff>
      <xdr:row>56</xdr:row>
      <xdr:rowOff>93722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9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110249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6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144777</xdr:rowOff>
    </xdr:from>
    <xdr:to>
      <xdr:col>10</xdr:col>
      <xdr:colOff>165100</xdr:colOff>
      <xdr:row>56</xdr:row>
      <xdr:rowOff>74927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7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91454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127529</xdr:rowOff>
    </xdr:from>
    <xdr:to>
      <xdr:col>6</xdr:col>
      <xdr:colOff>38100</xdr:colOff>
      <xdr:row>54</xdr:row>
      <xdr:rowOff>57679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1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74206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8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42725</xdr:rowOff>
    </xdr:from>
    <xdr:to>
      <xdr:col>24</xdr:col>
      <xdr:colOff>63500</xdr:colOff>
      <xdr:row>77</xdr:row>
      <xdr:rowOff>80618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44375"/>
          <a:ext cx="838200" cy="3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80618</xdr:rowOff>
    </xdr:from>
    <xdr:to>
      <xdr:col>19</xdr:col>
      <xdr:colOff>177800</xdr:colOff>
      <xdr:row>77</xdr:row>
      <xdr:rowOff>135348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82268"/>
          <a:ext cx="889000" cy="5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119031</xdr:rowOff>
    </xdr:from>
    <xdr:to>
      <xdr:col>15</xdr:col>
      <xdr:colOff>50800</xdr:colOff>
      <xdr:row>77</xdr:row>
      <xdr:rowOff>135348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20681"/>
          <a:ext cx="889000" cy="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119031</xdr:rowOff>
    </xdr:from>
    <xdr:to>
      <xdr:col>10</xdr:col>
      <xdr:colOff>114300</xdr:colOff>
      <xdr:row>78</xdr:row>
      <xdr:rowOff>24321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0681"/>
          <a:ext cx="889000" cy="7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163375</xdr:rowOff>
    </xdr:from>
    <xdr:to>
      <xdr:col>24</xdr:col>
      <xdr:colOff>114300</xdr:colOff>
      <xdr:row>77</xdr:row>
      <xdr:rowOff>93525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9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141802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7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29818</xdr:rowOff>
    </xdr:from>
    <xdr:to>
      <xdr:col>20</xdr:col>
      <xdr:colOff>38100</xdr:colOff>
      <xdr:row>77</xdr:row>
      <xdr:rowOff>131418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3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122545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84548</xdr:rowOff>
    </xdr:from>
    <xdr:to>
      <xdr:col>15</xdr:col>
      <xdr:colOff>101600</xdr:colOff>
      <xdr:row>78</xdr:row>
      <xdr:rowOff>14698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8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5825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68231</xdr:rowOff>
    </xdr:from>
    <xdr:to>
      <xdr:col>10</xdr:col>
      <xdr:colOff>165100</xdr:colOff>
      <xdr:row>77</xdr:row>
      <xdr:rowOff>169831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160958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144971</xdr:rowOff>
    </xdr:from>
    <xdr:to>
      <xdr:col>6</xdr:col>
      <xdr:colOff>38100</xdr:colOff>
      <xdr:row>78</xdr:row>
      <xdr:rowOff>75121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66248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3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132023</xdr:rowOff>
    </xdr:from>
    <xdr:to>
      <xdr:col>24</xdr:col>
      <xdr:colOff>63500</xdr:colOff>
      <xdr:row>98</xdr:row>
      <xdr:rowOff>144821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34123"/>
          <a:ext cx="838200" cy="1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132023</xdr:rowOff>
    </xdr:from>
    <xdr:to>
      <xdr:col>19</xdr:col>
      <xdr:colOff>177800</xdr:colOff>
      <xdr:row>98</xdr:row>
      <xdr:rowOff>133186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34123"/>
          <a:ext cx="8890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133186</xdr:rowOff>
    </xdr:from>
    <xdr:to>
      <xdr:col>15</xdr:col>
      <xdr:colOff>50800</xdr:colOff>
      <xdr:row>98</xdr:row>
      <xdr:rowOff>142340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35286"/>
          <a:ext cx="889000" cy="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142340</xdr:rowOff>
    </xdr:from>
    <xdr:to>
      <xdr:col>10</xdr:col>
      <xdr:colOff>114300</xdr:colOff>
      <xdr:row>98</xdr:row>
      <xdr:rowOff>144473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44440"/>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94021</xdr:rowOff>
    </xdr:from>
    <xdr:to>
      <xdr:col>24</xdr:col>
      <xdr:colOff>114300</xdr:colOff>
      <xdr:row>99</xdr:row>
      <xdr:rowOff>24171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9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81223</xdr:rowOff>
    </xdr:from>
    <xdr:to>
      <xdr:col>20</xdr:col>
      <xdr:colOff>38100</xdr:colOff>
      <xdr:row>99</xdr:row>
      <xdr:rowOff>11373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27900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5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82386</xdr:rowOff>
    </xdr:from>
    <xdr:to>
      <xdr:col>15</xdr:col>
      <xdr:colOff>101600</xdr:colOff>
      <xdr:row>99</xdr:row>
      <xdr:rowOff>12536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8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29063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91540</xdr:rowOff>
    </xdr:from>
    <xdr:to>
      <xdr:col>10</xdr:col>
      <xdr:colOff>165100</xdr:colOff>
      <xdr:row>99</xdr:row>
      <xdr:rowOff>21690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9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12817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93673</xdr:rowOff>
    </xdr:from>
    <xdr:to>
      <xdr:col>6</xdr:col>
      <xdr:colOff>38100</xdr:colOff>
      <xdr:row>99</xdr:row>
      <xdr:rowOff>23823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9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40350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163540</xdr:rowOff>
    </xdr:from>
    <xdr:to>
      <xdr:col>55</xdr:col>
      <xdr:colOff>0</xdr:colOff>
      <xdr:row>39</xdr:row>
      <xdr:rowOff>1887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7864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163540</xdr:rowOff>
    </xdr:from>
    <xdr:to>
      <xdr:col>50</xdr:col>
      <xdr:colOff>114300</xdr:colOff>
      <xdr:row>38</xdr:row>
      <xdr:rowOff>165173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7864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159620</xdr:rowOff>
    </xdr:from>
    <xdr:to>
      <xdr:col>45</xdr:col>
      <xdr:colOff>177800</xdr:colOff>
      <xdr:row>38</xdr:row>
      <xdr:rowOff>165173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74720"/>
          <a:ext cx="8890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122065</xdr:rowOff>
    </xdr:from>
    <xdr:to>
      <xdr:col>41</xdr:col>
      <xdr:colOff>50800</xdr:colOff>
      <xdr:row>38</xdr:row>
      <xdr:rowOff>159620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3716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122537</xdr:rowOff>
    </xdr:from>
    <xdr:to>
      <xdr:col>55</xdr:col>
      <xdr:colOff>50800</xdr:colOff>
      <xdr:row>39</xdr:row>
      <xdr:rowOff>52687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37464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52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112740</xdr:rowOff>
    </xdr:from>
    <xdr:to>
      <xdr:col>50</xdr:col>
      <xdr:colOff>165100</xdr:colOff>
      <xdr:row>39</xdr:row>
      <xdr:rowOff>42890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2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34017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20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114373</xdr:rowOff>
    </xdr:from>
    <xdr:to>
      <xdr:col>46</xdr:col>
      <xdr:colOff>38100</xdr:colOff>
      <xdr:row>39</xdr:row>
      <xdr:rowOff>44523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2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35650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22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108820</xdr:rowOff>
    </xdr:from>
    <xdr:to>
      <xdr:col>41</xdr:col>
      <xdr:colOff>101600</xdr:colOff>
      <xdr:row>39</xdr:row>
      <xdr:rowOff>38970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30097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16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71265</xdr:rowOff>
    </xdr:from>
    <xdr:to>
      <xdr:col>36</xdr:col>
      <xdr:colOff>165100</xdr:colOff>
      <xdr:row>39</xdr:row>
      <xdr:rowOff>1415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163992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7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143401</xdr:rowOff>
    </xdr:from>
    <xdr:to>
      <xdr:col>55</xdr:col>
      <xdr:colOff>0</xdr:colOff>
      <xdr:row>56</xdr:row>
      <xdr:rowOff>69324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573151"/>
          <a:ext cx="838200" cy="9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165151</xdr:rowOff>
    </xdr:from>
    <xdr:to>
      <xdr:col>50</xdr:col>
      <xdr:colOff>114300</xdr:colOff>
      <xdr:row>55</xdr:row>
      <xdr:rowOff>143401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252001"/>
          <a:ext cx="889000" cy="32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165151</xdr:rowOff>
    </xdr:from>
    <xdr:to>
      <xdr:col>45</xdr:col>
      <xdr:colOff>177800</xdr:colOff>
      <xdr:row>55</xdr:row>
      <xdr:rowOff>60267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252001"/>
          <a:ext cx="889000" cy="2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57850</xdr:rowOff>
    </xdr:from>
    <xdr:to>
      <xdr:col>41</xdr:col>
      <xdr:colOff>50800</xdr:colOff>
      <xdr:row>55</xdr:row>
      <xdr:rowOff>60267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487600"/>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18524</xdr:rowOff>
    </xdr:from>
    <xdr:to>
      <xdr:col>55</xdr:col>
      <xdr:colOff>50800</xdr:colOff>
      <xdr:row>56</xdr:row>
      <xdr:rowOff>120124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41401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7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92601</xdr:rowOff>
    </xdr:from>
    <xdr:to>
      <xdr:col>50</xdr:col>
      <xdr:colOff>165100</xdr:colOff>
      <xdr:row>56</xdr:row>
      <xdr:rowOff>22751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39278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29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114351</xdr:rowOff>
    </xdr:from>
    <xdr:to>
      <xdr:col>46</xdr:col>
      <xdr:colOff>38100</xdr:colOff>
      <xdr:row>54</xdr:row>
      <xdr:rowOff>44501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20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61028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897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9467</xdr:rowOff>
    </xdr:from>
    <xdr:to>
      <xdr:col>41</xdr:col>
      <xdr:colOff>101600</xdr:colOff>
      <xdr:row>55</xdr:row>
      <xdr:rowOff>111067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3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127594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7050</xdr:rowOff>
    </xdr:from>
    <xdr:to>
      <xdr:col>36</xdr:col>
      <xdr:colOff>165100</xdr:colOff>
      <xdr:row>55</xdr:row>
      <xdr:rowOff>108650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4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125177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21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64360</xdr:rowOff>
    </xdr:from>
    <xdr:to>
      <xdr:col>55</xdr:col>
      <xdr:colOff>0</xdr:colOff>
      <xdr:row>76</xdr:row>
      <xdr:rowOff>128499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094560"/>
          <a:ext cx="838200" cy="6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93033</xdr:rowOff>
    </xdr:from>
    <xdr:to>
      <xdr:col>50</xdr:col>
      <xdr:colOff>114300</xdr:colOff>
      <xdr:row>76</xdr:row>
      <xdr:rowOff>64360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951783"/>
          <a:ext cx="889000" cy="14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93033</xdr:rowOff>
    </xdr:from>
    <xdr:to>
      <xdr:col>45</xdr:col>
      <xdr:colOff>177800</xdr:colOff>
      <xdr:row>76</xdr:row>
      <xdr:rowOff>43999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951783"/>
          <a:ext cx="889000" cy="1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162561</xdr:rowOff>
    </xdr:from>
    <xdr:to>
      <xdr:col>41</xdr:col>
      <xdr:colOff>50800</xdr:colOff>
      <xdr:row>76</xdr:row>
      <xdr:rowOff>43999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021311"/>
          <a:ext cx="889000" cy="5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109717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77699</xdr:rowOff>
    </xdr:from>
    <xdr:to>
      <xdr:col>55</xdr:col>
      <xdr:colOff>50800</xdr:colOff>
      <xdr:row>77</xdr:row>
      <xdr:rowOff>7849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100575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5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13560</xdr:rowOff>
    </xdr:from>
    <xdr:to>
      <xdr:col>50</xdr:col>
      <xdr:colOff>165100</xdr:colOff>
      <xdr:row>76</xdr:row>
      <xdr:rowOff>115160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131687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1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42233</xdr:rowOff>
    </xdr:from>
    <xdr:to>
      <xdr:col>46</xdr:col>
      <xdr:colOff>38100</xdr:colOff>
      <xdr:row>75</xdr:row>
      <xdr:rowOff>143833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90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160360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67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164649</xdr:rowOff>
    </xdr:from>
    <xdr:to>
      <xdr:col>41</xdr:col>
      <xdr:colOff>101600</xdr:colOff>
      <xdr:row>76</xdr:row>
      <xdr:rowOff>94799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111325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7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111760</xdr:rowOff>
    </xdr:from>
    <xdr:to>
      <xdr:col>36</xdr:col>
      <xdr:colOff>165100</xdr:colOff>
      <xdr:row>76</xdr:row>
      <xdr:rowOff>41911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705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58437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74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34086</xdr:rowOff>
    </xdr:from>
    <xdr:to>
      <xdr:col>55</xdr:col>
      <xdr:colOff>0</xdr:colOff>
      <xdr:row>95</xdr:row>
      <xdr:rowOff>48510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321836"/>
          <a:ext cx="8382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48510</xdr:rowOff>
    </xdr:from>
    <xdr:to>
      <xdr:col>50</xdr:col>
      <xdr:colOff>114300</xdr:colOff>
      <xdr:row>96</xdr:row>
      <xdr:rowOff>122152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336260"/>
          <a:ext cx="889000" cy="24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102972</xdr:rowOff>
    </xdr:from>
    <xdr:to>
      <xdr:col>45</xdr:col>
      <xdr:colOff>177800</xdr:colOff>
      <xdr:row>96</xdr:row>
      <xdr:rowOff>122152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562172"/>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98912</xdr:rowOff>
    </xdr:from>
    <xdr:to>
      <xdr:col>41</xdr:col>
      <xdr:colOff>50800</xdr:colOff>
      <xdr:row>96</xdr:row>
      <xdr:rowOff>102972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58112"/>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154736</xdr:rowOff>
    </xdr:from>
    <xdr:to>
      <xdr:col>55</xdr:col>
      <xdr:colOff>50800</xdr:colOff>
      <xdr:row>95</xdr:row>
      <xdr:rowOff>84886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7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6163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1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169160</xdr:rowOff>
    </xdr:from>
    <xdr:to>
      <xdr:col>50</xdr:col>
      <xdr:colOff>165100</xdr:colOff>
      <xdr:row>95</xdr:row>
      <xdr:rowOff>99310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2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115837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6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71352</xdr:rowOff>
    </xdr:from>
    <xdr:to>
      <xdr:col>46</xdr:col>
      <xdr:colOff>38100</xdr:colOff>
      <xdr:row>97</xdr:row>
      <xdr:rowOff>1502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3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164079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2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52172</xdr:rowOff>
    </xdr:from>
    <xdr:to>
      <xdr:col>41</xdr:col>
      <xdr:colOff>101600</xdr:colOff>
      <xdr:row>96</xdr:row>
      <xdr:rowOff>153772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144899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48112</xdr:rowOff>
    </xdr:from>
    <xdr:to>
      <xdr:col>36</xdr:col>
      <xdr:colOff>165100</xdr:colOff>
      <xdr:row>96</xdr:row>
      <xdr:rowOff>149712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140839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0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131275</xdr:rowOff>
    </xdr:from>
    <xdr:to>
      <xdr:col>85</xdr:col>
      <xdr:colOff>127000</xdr:colOff>
      <xdr:row>37</xdr:row>
      <xdr:rowOff>18461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03475"/>
          <a:ext cx="8382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165254</xdr:rowOff>
    </xdr:from>
    <xdr:to>
      <xdr:col>81</xdr:col>
      <xdr:colOff>50800</xdr:colOff>
      <xdr:row>37</xdr:row>
      <xdr:rowOff>18461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37454"/>
          <a:ext cx="889000" cy="2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82419</xdr:rowOff>
    </xdr:from>
    <xdr:to>
      <xdr:col>76</xdr:col>
      <xdr:colOff>114300</xdr:colOff>
      <xdr:row>36</xdr:row>
      <xdr:rowOff>165254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54619"/>
          <a:ext cx="889000" cy="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115126</xdr:rowOff>
    </xdr:from>
    <xdr:to>
      <xdr:col>71</xdr:col>
      <xdr:colOff>177800</xdr:colOff>
      <xdr:row>36</xdr:row>
      <xdr:rowOff>82419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115876"/>
          <a:ext cx="889000" cy="13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80475</xdr:rowOff>
    </xdr:from>
    <xdr:to>
      <xdr:col>85</xdr:col>
      <xdr:colOff>177800</xdr:colOff>
      <xdr:row>37</xdr:row>
      <xdr:rowOff>10625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103352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0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139111</xdr:rowOff>
    </xdr:from>
    <xdr:to>
      <xdr:col>81</xdr:col>
      <xdr:colOff>101600</xdr:colOff>
      <xdr:row>37</xdr:row>
      <xdr:rowOff>69261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1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85788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114454</xdr:rowOff>
    </xdr:from>
    <xdr:to>
      <xdr:col>76</xdr:col>
      <xdr:colOff>165100</xdr:colOff>
      <xdr:row>37</xdr:row>
      <xdr:rowOff>44604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8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61131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6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31619</xdr:rowOff>
    </xdr:from>
    <xdr:to>
      <xdr:col>72</xdr:col>
      <xdr:colOff>38100</xdr:colOff>
      <xdr:row>36</xdr:row>
      <xdr:rowOff>133219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149746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7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64326</xdr:rowOff>
    </xdr:from>
    <xdr:to>
      <xdr:col>67</xdr:col>
      <xdr:colOff>101600</xdr:colOff>
      <xdr:row>35</xdr:row>
      <xdr:rowOff>165926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6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11003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26456</xdr:rowOff>
    </xdr:from>
    <xdr:to>
      <xdr:col>85</xdr:col>
      <xdr:colOff>127000</xdr:colOff>
      <xdr:row>57</xdr:row>
      <xdr:rowOff>27403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27656"/>
          <a:ext cx="838200" cy="17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26684</xdr:rowOff>
    </xdr:from>
    <xdr:to>
      <xdr:col>81</xdr:col>
      <xdr:colOff>50800</xdr:colOff>
      <xdr:row>57</xdr:row>
      <xdr:rowOff>27403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799334"/>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26684</xdr:rowOff>
    </xdr:from>
    <xdr:to>
      <xdr:col>76</xdr:col>
      <xdr:colOff>114300</xdr:colOff>
      <xdr:row>57</xdr:row>
      <xdr:rowOff>75736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799334"/>
          <a:ext cx="889000" cy="4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133310</xdr:rowOff>
    </xdr:from>
    <xdr:to>
      <xdr:col>71</xdr:col>
      <xdr:colOff>177800</xdr:colOff>
      <xdr:row>57</xdr:row>
      <xdr:rowOff>75736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734510"/>
          <a:ext cx="889000" cy="1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147106</xdr:rowOff>
    </xdr:from>
    <xdr:to>
      <xdr:col>85</xdr:col>
      <xdr:colOff>177800</xdr:colOff>
      <xdr:row>56</xdr:row>
      <xdr:rowOff>77256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7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169983</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2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148053</xdr:rowOff>
    </xdr:from>
    <xdr:to>
      <xdr:col>81</xdr:col>
      <xdr:colOff>101600</xdr:colOff>
      <xdr:row>57</xdr:row>
      <xdr:rowOff>78203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4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94730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2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147334</xdr:rowOff>
    </xdr:from>
    <xdr:to>
      <xdr:col>76</xdr:col>
      <xdr:colOff>165100</xdr:colOff>
      <xdr:row>57</xdr:row>
      <xdr:rowOff>77484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94011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24936</xdr:rowOff>
    </xdr:from>
    <xdr:to>
      <xdr:col>72</xdr:col>
      <xdr:colOff>38100</xdr:colOff>
      <xdr:row>57</xdr:row>
      <xdr:rowOff>126536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117663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89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82510</xdr:rowOff>
    </xdr:from>
    <xdr:to>
      <xdr:col>67</xdr:col>
      <xdr:colOff>101600</xdr:colOff>
      <xdr:row>57</xdr:row>
      <xdr:rowOff>12660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68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29187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45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43307</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78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34823</xdr:rowOff>
    </xdr:from>
    <xdr:to>
      <xdr:col>71</xdr:col>
      <xdr:colOff>177800</xdr:colOff>
      <xdr:row>79</xdr:row>
      <xdr:rowOff>43307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79373"/>
          <a:ext cx="889000" cy="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163957</xdr:rowOff>
    </xdr:from>
    <xdr:to>
      <xdr:col>72</xdr:col>
      <xdr:colOff>38100</xdr:colOff>
      <xdr:row>79</xdr:row>
      <xdr:rowOff>94107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85234</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29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155473</xdr:rowOff>
    </xdr:from>
    <xdr:to>
      <xdr:col>67</xdr:col>
      <xdr:colOff>101600</xdr:colOff>
      <xdr:row>79</xdr:row>
      <xdr:rowOff>85623</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76750</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21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143925</xdr:rowOff>
    </xdr:from>
    <xdr:to>
      <xdr:col>85</xdr:col>
      <xdr:colOff>127000</xdr:colOff>
      <xdr:row>94</xdr:row>
      <xdr:rowOff>159542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260225"/>
          <a:ext cx="838200" cy="1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104020</xdr:rowOff>
    </xdr:from>
    <xdr:to>
      <xdr:col>81</xdr:col>
      <xdr:colOff>50800</xdr:colOff>
      <xdr:row>94</xdr:row>
      <xdr:rowOff>159542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220320"/>
          <a:ext cx="889000" cy="5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104020</xdr:rowOff>
    </xdr:from>
    <xdr:to>
      <xdr:col>76</xdr:col>
      <xdr:colOff>114300</xdr:colOff>
      <xdr:row>94</xdr:row>
      <xdr:rowOff>131314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220320"/>
          <a:ext cx="8890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131314</xdr:rowOff>
    </xdr:from>
    <xdr:to>
      <xdr:col>71</xdr:col>
      <xdr:colOff>177800</xdr:colOff>
      <xdr:row>95</xdr:row>
      <xdr:rowOff>31060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247614"/>
          <a:ext cx="889000" cy="7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93125</xdr:rowOff>
    </xdr:from>
    <xdr:to>
      <xdr:col>85</xdr:col>
      <xdr:colOff>177800</xdr:colOff>
      <xdr:row>95</xdr:row>
      <xdr:rowOff>23275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20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116002</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06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108742</xdr:rowOff>
    </xdr:from>
    <xdr:to>
      <xdr:col>81</xdr:col>
      <xdr:colOff>101600</xdr:colOff>
      <xdr:row>95</xdr:row>
      <xdr:rowOff>38892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55419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00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53220</xdr:rowOff>
    </xdr:from>
    <xdr:to>
      <xdr:col>76</xdr:col>
      <xdr:colOff>165100</xdr:colOff>
      <xdr:row>94</xdr:row>
      <xdr:rowOff>154820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16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171347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9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80514</xdr:rowOff>
    </xdr:from>
    <xdr:to>
      <xdr:col>72</xdr:col>
      <xdr:colOff>38100</xdr:colOff>
      <xdr:row>95</xdr:row>
      <xdr:rowOff>10664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19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27191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97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151710</xdr:rowOff>
    </xdr:from>
    <xdr:to>
      <xdr:col>67</xdr:col>
      <xdr:colOff>101600</xdr:colOff>
      <xdr:row>95</xdr:row>
      <xdr:rowOff>81860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2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98387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04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類似団体の平均と比較し、大きく値に差があるのは、議会費・農林水産業費・商工費・教育費・公債費である。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・議会費が類似団体平均より上回っているのは、同規模の自治体より議員数が多いからだと推測される。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費が類似団体平均より上回っているのは、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有害鳥獣対策や農業従事者への支援等を積極的に行っているからであり、補助金の精査等を積極的に行う必要がある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・商工費と教育費が類似団体平均より上回っているのは、保育園や庭園施設等の直営管理施設の人件費等がかかっているからであり、指定管理や</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等の活用を検討していかなければならない。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が類似平均団体より上回っているのは、起債の償還が重なったため、他団体より大きく上回っているものの、償還が終了した起債もいくつかある。ただ大規模ゴミ処理施設建設が予定されていることもあるので、公債費がより増加してしまう可能性も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群馬県中之条町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近年実質単年度収支が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を下回っている理由は、基金の取崩額が積立額を上回っているからだと考えられる。近年公共施設の修繕や物価高の影響もあり、全体的な歳出が増えている中で、基金の取崩をせざるを得ない状況に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群馬県中之条町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全ての会計において黒字となっている。</a:t>
          </a:r>
        </a:p>
        <a:p>
          <a:r>
            <a:rPr kumimoji="1" lang="ja-JP" altLang="en-US" sz="1400">
              <a:latin typeface="ＭＳ ゴシック" pitchFamily="49" charset="-128"/>
              <a:ea typeface="ＭＳ ゴシック" pitchFamily="49" charset="-128"/>
            </a:rPr>
            <a:t>　しかし、各特別会計においては一般会計からの繰入金に依存しているところもあるため、自主財源の確保、使用料の見直しや事業の見直しなどを行っていく必要がある。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11156695</v>
      </c>
      <c r="BO4" s="358"/>
      <c r="BP4" s="358"/>
      <c r="BQ4" s="358"/>
      <c r="BR4" s="358"/>
      <c r="BS4" s="358"/>
      <c r="BT4" s="358"/>
      <c r="BU4" s="359"/>
      <c r="BV4" s="357">
        <v>11264918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10.6</v>
      </c>
      <c r="CU4" s="364"/>
      <c r="CV4" s="364"/>
      <c r="CW4" s="364"/>
      <c r="CX4" s="364"/>
      <c r="CY4" s="364"/>
      <c r="CZ4" s="364"/>
      <c r="DA4" s="365"/>
      <c r="DB4" s="363">
        <v>10</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10360663</v>
      </c>
      <c r="BO5" s="395"/>
      <c r="BP5" s="395"/>
      <c r="BQ5" s="395"/>
      <c r="BR5" s="395"/>
      <c r="BS5" s="395"/>
      <c r="BT5" s="395"/>
      <c r="BU5" s="396"/>
      <c r="BV5" s="394">
        <v>10502997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93.3</v>
      </c>
      <c r="CU5" s="392"/>
      <c r="CV5" s="392"/>
      <c r="CW5" s="392"/>
      <c r="CX5" s="392"/>
      <c r="CY5" s="392"/>
      <c r="CZ5" s="392"/>
      <c r="DA5" s="393"/>
      <c r="DB5" s="391">
        <v>94.1</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796032</v>
      </c>
      <c r="BO6" s="395"/>
      <c r="BP6" s="395"/>
      <c r="BQ6" s="395"/>
      <c r="BR6" s="395"/>
      <c r="BS6" s="395"/>
      <c r="BT6" s="395"/>
      <c r="BU6" s="396"/>
      <c r="BV6" s="394">
        <v>761921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93.5</v>
      </c>
      <c r="CU6" s="432"/>
      <c r="CV6" s="432"/>
      <c r="CW6" s="432"/>
      <c r="CX6" s="432"/>
      <c r="CY6" s="432"/>
      <c r="CZ6" s="432"/>
      <c r="DA6" s="433"/>
      <c r="DB6" s="431">
        <v>94.7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77294</v>
      </c>
      <c r="BO7" s="395"/>
      <c r="BP7" s="395"/>
      <c r="BQ7" s="395"/>
      <c r="BR7" s="395"/>
      <c r="BS7" s="395"/>
      <c r="BT7" s="395"/>
      <c r="BU7" s="396"/>
      <c r="BV7" s="394">
        <v>95400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6794996</v>
      </c>
      <c r="CU7" s="395"/>
      <c r="CV7" s="395"/>
      <c r="CW7" s="395"/>
      <c r="CX7" s="395"/>
      <c r="CY7" s="395"/>
      <c r="CZ7" s="395"/>
      <c r="DA7" s="396"/>
      <c r="DB7" s="394">
        <v>6642596</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718738</v>
      </c>
      <c r="BO8" s="395"/>
      <c r="BP8" s="395"/>
      <c r="BQ8" s="395"/>
      <c r="BR8" s="395"/>
      <c r="BS8" s="395"/>
      <c r="BT8" s="395"/>
      <c r="BU8" s="396"/>
      <c r="BV8" s="394">
        <v>666521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0.35</v>
      </c>
      <c r="CU8" s="435"/>
      <c r="CV8" s="435"/>
      <c r="CW8" s="435"/>
      <c r="CX8" s="435"/>
      <c r="CY8" s="435"/>
      <c r="CZ8" s="435"/>
      <c r="DA8" s="436"/>
      <c r="DB8" s="434">
        <v>0.35</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15386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52218</v>
      </c>
      <c r="BO9" s="395"/>
      <c r="BP9" s="395"/>
      <c r="BQ9" s="395"/>
      <c r="BR9" s="395"/>
      <c r="BS9" s="395"/>
      <c r="BT9" s="395"/>
      <c r="BU9" s="396"/>
      <c r="BV9" s="394">
        <v>125052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12.6</v>
      </c>
      <c r="CU9" s="392"/>
      <c r="CV9" s="392"/>
      <c r="CW9" s="392"/>
      <c r="CX9" s="392"/>
      <c r="CY9" s="392"/>
      <c r="CZ9" s="392"/>
      <c r="DA9" s="393"/>
      <c r="DB9" s="391">
        <v>12.1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16850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32852</v>
      </c>
      <c r="BO10" s="395"/>
      <c r="BP10" s="395"/>
      <c r="BQ10" s="395"/>
      <c r="BR10" s="395"/>
      <c r="BS10" s="395"/>
      <c r="BT10" s="395"/>
      <c r="BU10" s="396"/>
      <c r="BV10" s="394">
        <v>29353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14326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500000</v>
      </c>
      <c r="BO12" s="395"/>
      <c r="BP12" s="395"/>
      <c r="BQ12" s="395"/>
      <c r="BR12" s="395"/>
      <c r="BS12" s="395"/>
      <c r="BT12" s="395"/>
      <c r="BU12" s="396"/>
      <c r="BV12" s="394">
        <v>700000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13955</v>
      </c>
      <c r="S13" s="479"/>
      <c r="T13" s="479"/>
      <c r="U13" s="479"/>
      <c r="V13" s="480"/>
      <c r="W13" s="410" t="s">
        <v>131</v>
      </c>
      <c r="X13" s="411"/>
      <c r="Y13" s="411"/>
      <c r="Z13" s="411"/>
      <c r="AA13" s="411"/>
      <c r="AB13" s="401"/>
      <c r="AC13" s="445">
        <v>743</v>
      </c>
      <c r="AD13" s="446"/>
      <c r="AE13" s="446"/>
      <c r="AF13" s="446"/>
      <c r="AG13" s="488"/>
      <c r="AH13" s="445">
        <v>830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-414930</v>
      </c>
      <c r="BO13" s="395"/>
      <c r="BP13" s="395"/>
      <c r="BQ13" s="395"/>
      <c r="BR13" s="395"/>
      <c r="BS13" s="395"/>
      <c r="BT13" s="395"/>
      <c r="BU13" s="396"/>
      <c r="BV13" s="394">
        <v>-545595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9.6999999999999993</v>
      </c>
      <c r="CU13" s="392"/>
      <c r="CV13" s="392"/>
      <c r="CW13" s="392"/>
      <c r="CX13" s="392"/>
      <c r="CY13" s="392"/>
      <c r="CZ13" s="392"/>
      <c r="DA13" s="393"/>
      <c r="DB13" s="391">
        <v>10.9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14576</v>
      </c>
      <c r="S14" s="479"/>
      <c r="T14" s="479"/>
      <c r="U14" s="479"/>
      <c r="V14" s="480"/>
      <c r="W14" s="384"/>
      <c r="X14" s="385"/>
      <c r="Y14" s="385"/>
      <c r="Z14" s="385"/>
      <c r="AA14" s="385"/>
      <c r="AB14" s="374"/>
      <c r="AC14" s="481">
        <v>9.6999999999999993</v>
      </c>
      <c r="AD14" s="482"/>
      <c r="AE14" s="482"/>
      <c r="AF14" s="482"/>
      <c r="AG14" s="483"/>
      <c r="AH14" s="481">
        <v>10</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14264</v>
      </c>
      <c r="S15" s="479"/>
      <c r="T15" s="479"/>
      <c r="U15" s="479"/>
      <c r="V15" s="480"/>
      <c r="W15" s="410" t="s">
        <v>137</v>
      </c>
      <c r="X15" s="411"/>
      <c r="Y15" s="411"/>
      <c r="Z15" s="411"/>
      <c r="AA15" s="411"/>
      <c r="AB15" s="401"/>
      <c r="AC15" s="445">
        <v>1638</v>
      </c>
      <c r="AD15" s="446"/>
      <c r="AE15" s="446"/>
      <c r="AF15" s="446"/>
      <c r="AG15" s="488"/>
      <c r="AH15" s="445">
        <v>1922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2099675</v>
      </c>
      <c r="BO15" s="358"/>
      <c r="BP15" s="358"/>
      <c r="BQ15" s="358"/>
      <c r="BR15" s="358"/>
      <c r="BS15" s="358"/>
      <c r="BT15" s="358"/>
      <c r="BU15" s="359"/>
      <c r="BV15" s="357">
        <v>2157823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21.5</v>
      </c>
      <c r="AD16" s="482"/>
      <c r="AE16" s="482"/>
      <c r="AF16" s="482"/>
      <c r="AG16" s="483"/>
      <c r="AH16" s="481">
        <v>23.1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6262966</v>
      </c>
      <c r="BO16" s="395"/>
      <c r="BP16" s="395"/>
      <c r="BQ16" s="395"/>
      <c r="BR16" s="395"/>
      <c r="BS16" s="395"/>
      <c r="BT16" s="395"/>
      <c r="BU16" s="396"/>
      <c r="BV16" s="394">
        <v>6098530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5253</v>
      </c>
      <c r="AD17" s="446"/>
      <c r="AE17" s="446"/>
      <c r="AF17" s="446"/>
      <c r="AG17" s="488"/>
      <c r="AH17" s="445">
        <v>5583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2613813</v>
      </c>
      <c r="BO17" s="395"/>
      <c r="BP17" s="395"/>
      <c r="BQ17" s="395"/>
      <c r="BR17" s="395"/>
      <c r="BS17" s="395"/>
      <c r="BT17" s="395"/>
      <c r="BU17" s="396"/>
      <c r="BV17" s="394">
        <v>2693790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439.28</v>
      </c>
      <c r="M18" s="518"/>
      <c r="N18" s="518"/>
      <c r="O18" s="518"/>
      <c r="P18" s="518"/>
      <c r="Q18" s="518"/>
      <c r="R18" s="519"/>
      <c r="S18" s="519"/>
      <c r="T18" s="519"/>
      <c r="U18" s="519"/>
      <c r="V18" s="520"/>
      <c r="W18" s="412"/>
      <c r="X18" s="413"/>
      <c r="Y18" s="413"/>
      <c r="Z18" s="413"/>
      <c r="AA18" s="413"/>
      <c r="AB18" s="404"/>
      <c r="AC18" s="521">
        <v>68.8</v>
      </c>
      <c r="AD18" s="522"/>
      <c r="AE18" s="522"/>
      <c r="AF18" s="522"/>
      <c r="AG18" s="523"/>
      <c r="AH18" s="521">
        <v>67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6507320</v>
      </c>
      <c r="BO18" s="395"/>
      <c r="BP18" s="395"/>
      <c r="BQ18" s="395"/>
      <c r="BR18" s="395"/>
      <c r="BS18" s="395"/>
      <c r="BT18" s="395"/>
      <c r="BU18" s="396"/>
      <c r="BV18" s="394">
        <v>6309308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35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8456997</v>
      </c>
      <c r="BO19" s="395"/>
      <c r="BP19" s="395"/>
      <c r="BQ19" s="395"/>
      <c r="BR19" s="395"/>
      <c r="BS19" s="395"/>
      <c r="BT19" s="395"/>
      <c r="BU19" s="396"/>
      <c r="BV19" s="394">
        <v>8768216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6352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6139239</v>
      </c>
      <c r="BO22" s="358"/>
      <c r="BP22" s="358"/>
      <c r="BQ22" s="358"/>
      <c r="BR22" s="358"/>
      <c r="BS22" s="358"/>
      <c r="BT22" s="358"/>
      <c r="BU22" s="359"/>
      <c r="BV22" s="357">
        <v>6515208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5885691</v>
      </c>
      <c r="BO23" s="395"/>
      <c r="BP23" s="395"/>
      <c r="BQ23" s="395"/>
      <c r="BR23" s="395"/>
      <c r="BS23" s="395"/>
      <c r="BT23" s="395"/>
      <c r="BU23" s="396"/>
      <c r="BV23" s="394">
        <v>6231390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6360</v>
      </c>
      <c r="R24" s="446"/>
      <c r="S24" s="446"/>
      <c r="T24" s="446"/>
      <c r="U24" s="446"/>
      <c r="V24" s="488"/>
      <c r="W24" s="540"/>
      <c r="X24" s="541"/>
      <c r="Y24" s="542"/>
      <c r="Z24" s="444" t="s">
        <v>162</v>
      </c>
      <c r="AA24" s="424"/>
      <c r="AB24" s="424"/>
      <c r="AC24" s="424"/>
      <c r="AD24" s="424"/>
      <c r="AE24" s="424"/>
      <c r="AF24" s="424"/>
      <c r="AG24" s="425"/>
      <c r="AH24" s="445">
        <v>171</v>
      </c>
      <c r="AI24" s="446"/>
      <c r="AJ24" s="446"/>
      <c r="AK24" s="446"/>
      <c r="AL24" s="488"/>
      <c r="AM24" s="445">
        <v>550278</v>
      </c>
      <c r="AN24" s="446"/>
      <c r="AO24" s="446"/>
      <c r="AP24" s="446"/>
      <c r="AQ24" s="446"/>
      <c r="AR24" s="488"/>
      <c r="AS24" s="445">
        <v>3218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4015018</v>
      </c>
      <c r="BO24" s="395"/>
      <c r="BP24" s="395"/>
      <c r="BQ24" s="395"/>
      <c r="BR24" s="395"/>
      <c r="BS24" s="395"/>
      <c r="BT24" s="395"/>
      <c r="BU24" s="396"/>
      <c r="BV24" s="394">
        <v>3980152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5508</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264</v>
      </c>
      <c r="BO25" s="358"/>
      <c r="BP25" s="358"/>
      <c r="BQ25" s="358"/>
      <c r="BR25" s="358"/>
      <c r="BS25" s="358"/>
      <c r="BT25" s="358"/>
      <c r="BU25" s="359"/>
      <c r="BV25" s="357">
        <v>530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5400</v>
      </c>
      <c r="R26" s="446"/>
      <c r="S26" s="446"/>
      <c r="T26" s="446"/>
      <c r="U26" s="446"/>
      <c r="V26" s="488"/>
      <c r="W26" s="540"/>
      <c r="X26" s="541"/>
      <c r="Y26" s="542"/>
      <c r="Z26" s="444" t="s">
        <v>168</v>
      </c>
      <c r="AA26" s="546"/>
      <c r="AB26" s="546"/>
      <c r="AC26" s="546"/>
      <c r="AD26" s="546"/>
      <c r="AE26" s="546"/>
      <c r="AF26" s="546"/>
      <c r="AG26" s="547"/>
      <c r="AH26" s="445">
        <v>10</v>
      </c>
      <c r="AI26" s="446"/>
      <c r="AJ26" s="446"/>
      <c r="AK26" s="446"/>
      <c r="AL26" s="488"/>
      <c r="AM26" s="445">
        <v>29460</v>
      </c>
      <c r="AN26" s="446"/>
      <c r="AO26" s="446"/>
      <c r="AP26" s="446"/>
      <c r="AQ26" s="446"/>
      <c r="AR26" s="488"/>
      <c r="AS26" s="445">
        <v>2946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3150</v>
      </c>
      <c r="R27" s="446"/>
      <c r="S27" s="446"/>
      <c r="T27" s="446"/>
      <c r="U27" s="446"/>
      <c r="V27" s="488"/>
      <c r="W27" s="540"/>
      <c r="X27" s="541"/>
      <c r="Y27" s="542"/>
      <c r="Z27" s="444" t="s">
        <v>171</v>
      </c>
      <c r="AA27" s="424"/>
      <c r="AB27" s="424"/>
      <c r="AC27" s="424"/>
      <c r="AD27" s="424"/>
      <c r="AE27" s="424"/>
      <c r="AF27" s="424"/>
      <c r="AG27" s="425"/>
      <c r="AH27" s="445">
        <v>11</v>
      </c>
      <c r="AI27" s="446"/>
      <c r="AJ27" s="446"/>
      <c r="AK27" s="446"/>
      <c r="AL27" s="488"/>
      <c r="AM27" s="445">
        <v>34613</v>
      </c>
      <c r="AN27" s="446"/>
      <c r="AO27" s="446"/>
      <c r="AP27" s="446"/>
      <c r="AQ27" s="446"/>
      <c r="AR27" s="488"/>
      <c r="AS27" s="445">
        <v>3147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2550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7935625</v>
      </c>
      <c r="BO28" s="358"/>
      <c r="BP28" s="358"/>
      <c r="BQ28" s="358"/>
      <c r="BR28" s="358"/>
      <c r="BS28" s="358"/>
      <c r="BT28" s="358"/>
      <c r="BU28" s="359"/>
      <c r="BV28" s="357">
        <v>8072773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13</v>
      </c>
      <c r="M29" s="446"/>
      <c r="N29" s="446"/>
      <c r="O29" s="446"/>
      <c r="P29" s="488"/>
      <c r="Q29" s="445">
        <v>2350</v>
      </c>
      <c r="R29" s="446"/>
      <c r="S29" s="446"/>
      <c r="T29" s="446"/>
      <c r="U29" s="446"/>
      <c r="V29" s="488"/>
      <c r="W29" s="543"/>
      <c r="X29" s="544"/>
      <c r="Y29" s="545"/>
      <c r="Z29" s="444" t="s">
        <v>177</v>
      </c>
      <c r="AA29" s="424"/>
      <c r="AB29" s="424"/>
      <c r="AC29" s="424"/>
      <c r="AD29" s="424"/>
      <c r="AE29" s="424"/>
      <c r="AF29" s="424"/>
      <c r="AG29" s="425"/>
      <c r="AH29" s="445">
        <v>182</v>
      </c>
      <c r="AI29" s="446"/>
      <c r="AJ29" s="446"/>
      <c r="AK29" s="446"/>
      <c r="AL29" s="488"/>
      <c r="AM29" s="445">
        <v>584891</v>
      </c>
      <c r="AN29" s="446"/>
      <c r="AO29" s="446"/>
      <c r="AP29" s="446"/>
      <c r="AQ29" s="446"/>
      <c r="AR29" s="488"/>
      <c r="AS29" s="445">
        <v>3214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519152</v>
      </c>
      <c r="BO29" s="395"/>
      <c r="BP29" s="395"/>
      <c r="BQ29" s="395"/>
      <c r="BR29" s="395"/>
      <c r="BS29" s="395"/>
      <c r="BT29" s="395"/>
      <c r="BU29" s="396"/>
      <c r="BV29" s="394">
        <v>518880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1326284</v>
      </c>
      <c r="BO30" s="514"/>
      <c r="BP30" s="514"/>
      <c r="BQ30" s="514"/>
      <c r="BR30" s="514"/>
      <c r="BS30" s="514"/>
      <c r="BT30" s="514"/>
      <c r="BU30" s="515"/>
      <c r="BV30" s="513">
        <v>1354391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自動車教習所事業会計</v>
      </c>
      <c r="AP34" s="585"/>
      <c r="AQ34" s="585"/>
      <c r="AR34" s="585"/>
      <c r="AS34" s="585"/>
      <c r="AT34" s="585"/>
      <c r="AU34" s="585"/>
      <c r="AV34" s="585"/>
      <c r="AW34" s="585"/>
      <c r="AX34" s="585"/>
      <c r="AY34" s="585"/>
      <c r="AZ34" s="585"/>
      <c r="BA34" s="585"/>
      <c r="BB34" s="585"/>
      <c r="BC34" s="585"/>
      <c r="BD34" s="163"/>
      <c r="BE34" s="584">
        <f>IF(BG34="","",MAX(C34:D43,U34:V43,AM34:AN43)+1)</f>
        <v>12</v>
      </c>
      <c r="BF34" s="584"/>
      <c r="BG34" s="585" t="str">
        <f>IF('各会計、関係団体の財政状況及び健全化判断比率'!B37="","",'各会計、関係団体の財政状況及び健全化判断比率'!B37)</f>
        <v>発電事業特別会計</v>
      </c>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烏帽子山植林組合</v>
      </c>
      <c r="BZ34" s="585"/>
      <c r="CA34" s="585"/>
      <c r="CB34" s="585"/>
      <c r="CC34" s="585"/>
      <c r="CD34" s="585"/>
      <c r="CE34" s="585"/>
      <c r="CF34" s="585"/>
      <c r="CG34" s="585"/>
      <c r="CH34" s="585"/>
      <c r="CI34" s="585"/>
      <c r="CJ34" s="585"/>
      <c r="CK34" s="585"/>
      <c r="CL34" s="585"/>
      <c r="CM34" s="585"/>
      <c r="CN34" s="163"/>
      <c r="CO34" s="584">
        <f>IF(CQ34="","",MAX(C34:D43,U34:V43,AM34:AN43,BE34:BF43,BW34:BX43)+1)</f>
        <v>23</v>
      </c>
      <c r="CP34" s="584"/>
      <c r="CQ34" s="585" t="str">
        <f>IF('各会計、関係団体の財政状況及び健全化判断比率'!BS7="","",'各会計、関係団体の財政状況及び健全化判断比率'!BS7)</f>
        <v>中之条電力</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四万へき地診療所事業特別会計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上水道事業会計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群馬県後期高齢者医療広域連合（一般会計）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IF('各会計、関係団体の財政状況及び健全化判断比率'!B34="","",'各会計、関係団体の財政状況及び健全化判断比率'!B34)</f>
        <v>簡易水道事業会計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群馬県後期高齢者医療広域連合（後期高齢者医療特別会計）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介護老人保健施設ゆうあい荘事業特別会計</v>
      </c>
      <c r="X37" s="585"/>
      <c r="Y37" s="585"/>
      <c r="Z37" s="585"/>
      <c r="AA37" s="585"/>
      <c r="AB37" s="585"/>
      <c r="AC37" s="585"/>
      <c r="AD37" s="585"/>
      <c r="AE37" s="585"/>
      <c r="AF37" s="585"/>
      <c r="AG37" s="585"/>
      <c r="AH37" s="585"/>
      <c r="AI37" s="585"/>
      <c r="AJ37" s="585"/>
      <c r="AK37" s="585"/>
      <c r="AL37" s="163"/>
      <c r="AM37" s="584">
        <f t="shared" si="0"/>
        <v>10</v>
      </c>
      <c r="AN37" s="584"/>
      <c r="AO37" s="585" t="str">
        <f>IF('各会計、関係団体の財政状況及び健全化判断比率'!B35="","",'各会計、関係団体の財政状況及び健全化判断比率'!B35)</f>
        <v>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群馬県市町村会館管理組合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11</v>
      </c>
      <c r="AN38" s="584"/>
      <c r="AO38" s="585" t="str">
        <f>IF('各会計、関係団体の財政状況及び健全化判断比率'!B36="","",'各会計、関係団体の財政状況及び健全化判断比率'!B36)</f>
        <v>農業集落排水事業会計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群馬県市町村総合事務組合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18</v>
      </c>
      <c r="BX39" s="584"/>
      <c r="BY39" s="585" t="str">
        <f>IF('各会計、関係団体の財政状況及び健全化判断比率'!B73="","",'各会計、関係団体の財政状況及び健全化判断比率'!B73)</f>
        <v>吾妻環境施設組合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19</v>
      </c>
      <c r="BX40" s="584"/>
      <c r="BY40" s="585" t="str">
        <f>IF('各会計、関係団体の財政状況及び健全化判断比率'!B74="","",'各会計、関係団体の財政状況及び健全化判断比率'!B74)</f>
        <v>吾妻広域町村圏振興整備組合（一般会計）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20</v>
      </c>
      <c r="BX41" s="584"/>
      <c r="BY41" s="585" t="str">
        <f>IF('各会計、関係団体の財政状況及び健全化判断比率'!B75="","",'各会計、関係団体の財政状況及び健全化判断比率'!B75)</f>
        <v>吾妻広域町村圏振興整備組合（病院事業会計）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21</v>
      </c>
      <c r="BX42" s="584"/>
      <c r="BY42" s="585" t="str">
        <f>IF('各会計、関係団体の財政状況及び健全化判断比率'!B76="","",'各会計、関係団体の財政状況及び健全化判断比率'!B76)</f>
        <v>吾妻東部衛生施設組合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22</v>
      </c>
      <c r="BX43" s="584"/>
      <c r="BY43" s="585" t="str">
        <f>IF('各会計、関係団体の財政状況及び健全化判断比率'!B77="","",'各会計、関係団体の財政状況及び健全化判断比率'!B77)</f>
        <v>西吾妻環境衛生施設組合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mZ00LpX+jwwesOSHyuKhVIUdv0mGWVnZFlnKZCaVybGXUHP+sAte+DNMATPwQt4r8QmN7YFqpq6POqX3YS5UAA==" saltValue="jRcIwfdBqKbn5sjvVP/P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6" t="s">
        <v>539</v>
      </c>
      <c r="D34" s="1136"/>
      <c r="E34" s="1137"/>
      <c r="F34" s="32">
        <v>11.78</v>
      </c>
      <c r="G34" s="33">
        <v>10.72</v>
      </c>
      <c r="H34" s="33">
        <v>7.87</v>
      </c>
      <c r="I34" s="33">
        <v>9.9</v>
      </c>
      <c r="J34" s="34">
        <v>10.47</v>
      </c>
      <c r="K34" s="22"/>
      <c r="L34" s="22"/>
      <c r="M34" s="22"/>
      <c r="N34" s="22"/>
      <c r="O34" s="22"/>
      <c r="P34" s="22"/>
    </row>
    <row r="35" spans="1:16" ht="39" customHeight="1" x14ac:dyDescent="0.2">
      <c r="A35" s="22"/>
      <c r="B35" s="35"/>
      <c r="C35" s="1132" t="s">
        <v>540</v>
      </c>
      <c r="D35" s="1132"/>
      <c r="E35" s="1133"/>
      <c r="F35" s="36">
        <v>5.55</v>
      </c>
      <c r="G35" s="37">
        <v>5.53</v>
      </c>
      <c r="H35" s="37">
        <v>5.76</v>
      </c>
      <c r="I35" s="37">
        <v>5.92</v>
      </c>
      <c r="J35" s="38">
        <v>5.92</v>
      </c>
      <c r="K35" s="22"/>
      <c r="L35" s="22"/>
      <c r="M35" s="22"/>
      <c r="N35" s="22"/>
      <c r="O35" s="22"/>
      <c r="P35" s="22"/>
    </row>
    <row r="36" spans="1:16" ht="39" customHeight="1" x14ac:dyDescent="0.2">
      <c r="A36" s="22"/>
      <c r="B36" s="35"/>
      <c r="C36" s="1132" t="s">
        <v>541</v>
      </c>
      <c r="D36" s="1132"/>
      <c r="E36" s="1133"/>
      <c r="F36" s="36">
        <v>4.22</v>
      </c>
      <c r="G36" s="37">
        <v>3.64</v>
      </c>
      <c r="H36" s="37">
        <v>3.48</v>
      </c>
      <c r="I36" s="37">
        <v>3.47</v>
      </c>
      <c r="J36" s="38">
        <v>3.48</v>
      </c>
      <c r="K36" s="22"/>
      <c r="L36" s="22"/>
      <c r="M36" s="22"/>
      <c r="N36" s="22"/>
      <c r="O36" s="22"/>
      <c r="P36" s="22"/>
    </row>
    <row r="37" spans="1:16" ht="39" customHeight="1" x14ac:dyDescent="0.2">
      <c r="A37" s="22"/>
      <c r="B37" s="35"/>
      <c r="C37" s="1132" t="s">
        <v>542</v>
      </c>
      <c r="D37" s="1132"/>
      <c r="E37" s="1133"/>
      <c r="F37" s="36">
        <v>1.93</v>
      </c>
      <c r="G37" s="37">
        <v>2.58</v>
      </c>
      <c r="H37" s="37">
        <v>2.15</v>
      </c>
      <c r="I37" s="37">
        <v>2.42</v>
      </c>
      <c r="J37" s="38">
        <v>2.2200000000000002</v>
      </c>
      <c r="K37" s="22"/>
      <c r="L37" s="22"/>
      <c r="M37" s="22"/>
      <c r="N37" s="22"/>
      <c r="O37" s="22"/>
      <c r="P37" s="22"/>
    </row>
    <row r="38" spans="1:16" ht="39" customHeight="1" x14ac:dyDescent="0.2">
      <c r="A38" s="22"/>
      <c r="B38" s="35"/>
      <c r="C38" s="1132" t="s">
        <v>543</v>
      </c>
      <c r="D38" s="1132"/>
      <c r="E38" s="1133"/>
      <c r="F38" s="36" t="s">
        <v>493</v>
      </c>
      <c r="G38" s="37" t="s">
        <v>493</v>
      </c>
      <c r="H38" s="37" t="s">
        <v>493</v>
      </c>
      <c r="I38" s="37" t="s">
        <v>493</v>
      </c>
      <c r="J38" s="38">
        <v>1.94</v>
      </c>
      <c r="K38" s="22"/>
      <c r="L38" s="22"/>
      <c r="M38" s="22"/>
      <c r="N38" s="22"/>
      <c r="O38" s="22"/>
      <c r="P38" s="22"/>
    </row>
    <row r="39" spans="1:16" ht="39" customHeight="1" x14ac:dyDescent="0.2">
      <c r="A39" s="22"/>
      <c r="B39" s="35"/>
      <c r="C39" s="1132" t="s">
        <v>544</v>
      </c>
      <c r="D39" s="1132"/>
      <c r="E39" s="1133"/>
      <c r="F39" s="36">
        <v>1.7</v>
      </c>
      <c r="G39" s="37">
        <v>1.64</v>
      </c>
      <c r="H39" s="37">
        <v>1.71</v>
      </c>
      <c r="I39" s="37">
        <v>1.88</v>
      </c>
      <c r="J39" s="38">
        <v>1.85</v>
      </c>
      <c r="K39" s="22"/>
      <c r="L39" s="22"/>
      <c r="M39" s="22"/>
      <c r="N39" s="22"/>
      <c r="O39" s="22"/>
      <c r="P39" s="22"/>
    </row>
    <row r="40" spans="1:16" ht="39" customHeight="1" x14ac:dyDescent="0.2">
      <c r="A40" s="22"/>
      <c r="B40" s="35"/>
      <c r="C40" s="1132" t="s">
        <v>545</v>
      </c>
      <c r="D40" s="1132"/>
      <c r="E40" s="1133"/>
      <c r="F40" s="36">
        <v>0.88</v>
      </c>
      <c r="G40" s="37">
        <v>1.18</v>
      </c>
      <c r="H40" s="37">
        <v>1.67</v>
      </c>
      <c r="I40" s="37">
        <v>1.38</v>
      </c>
      <c r="J40" s="38">
        <v>1.0900000000000001</v>
      </c>
      <c r="K40" s="22"/>
      <c r="L40" s="22"/>
      <c r="M40" s="22"/>
      <c r="N40" s="22"/>
      <c r="O40" s="22"/>
      <c r="P40" s="22"/>
    </row>
    <row r="41" spans="1:16" ht="39" customHeight="1" x14ac:dyDescent="0.2">
      <c r="A41" s="22"/>
      <c r="B41" s="35"/>
      <c r="C41" s="1132" t="s">
        <v>546</v>
      </c>
      <c r="D41" s="1132"/>
      <c r="E41" s="1133"/>
      <c r="F41" s="36" t="s">
        <v>493</v>
      </c>
      <c r="G41" s="37" t="s">
        <v>493</v>
      </c>
      <c r="H41" s="37" t="s">
        <v>493</v>
      </c>
      <c r="I41" s="37" t="s">
        <v>493</v>
      </c>
      <c r="J41" s="38">
        <v>0.99</v>
      </c>
      <c r="K41" s="22"/>
      <c r="L41" s="22"/>
      <c r="M41" s="22"/>
      <c r="N41" s="22"/>
      <c r="O41" s="22"/>
      <c r="P41" s="22"/>
    </row>
    <row r="42" spans="1:16" ht="39" customHeight="1" x14ac:dyDescent="0.2">
      <c r="A42" s="22"/>
      <c r="B42" s="39"/>
      <c r="C42" s="1132" t="s">
        <v>547</v>
      </c>
      <c r="D42" s="1132"/>
      <c r="E42" s="1133"/>
      <c r="F42" s="36" t="s">
        <v>493</v>
      </c>
      <c r="G42" s="37" t="s">
        <v>493</v>
      </c>
      <c r="H42" s="37" t="s">
        <v>493</v>
      </c>
      <c r="I42" s="37" t="s">
        <v>493</v>
      </c>
      <c r="J42" s="38" t="s">
        <v>493</v>
      </c>
      <c r="K42" s="22"/>
      <c r="L42" s="22"/>
      <c r="M42" s="22"/>
      <c r="N42" s="22"/>
      <c r="O42" s="22"/>
      <c r="P42" s="22"/>
    </row>
    <row r="43" spans="1:16" ht="39" customHeight="1" thickBot="1" x14ac:dyDescent="0.25">
      <c r="A43" s="22"/>
      <c r="B43" s="40"/>
      <c r="C43" s="1134" t="s">
        <v>548</v>
      </c>
      <c r="D43" s="1134"/>
      <c r="E43" s="1135"/>
      <c r="F43" s="41">
        <v>2.44</v>
      </c>
      <c r="G43" s="42">
        <v>2.21</v>
      </c>
      <c r="H43" s="42">
        <v>1.56</v>
      </c>
      <c r="I43" s="42">
        <v>3.44</v>
      </c>
      <c r="J43" s="43">
        <v>1.28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qzIr7DvBxD1uBCI3HDboDzVECB4FAKUk0H4F0OUVGhzhDqcZJKGtLfBjP+TiDMY24BvgOMJrl7ec+RfX3Yj1Q==" saltValue="wx3zRAaIU+8HUL5OmM45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1060</v>
      </c>
      <c r="L45" s="58">
        <v>1156</v>
      </c>
      <c r="M45" s="58">
        <v>1179</v>
      </c>
      <c r="N45" s="58">
        <v>1062</v>
      </c>
      <c r="O45" s="59">
        <v>1068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493</v>
      </c>
      <c r="L47" s="62" t="s">
        <v>493</v>
      </c>
      <c r="M47" s="62" t="s">
        <v>493</v>
      </c>
      <c r="N47" s="62" t="s">
        <v>493</v>
      </c>
      <c r="O47" s="63" t="s">
        <v>493</v>
      </c>
      <c r="P47" s="46"/>
      <c r="Q47" s="46"/>
      <c r="R47" s="46"/>
      <c r="S47" s="46"/>
      <c r="T47" s="46"/>
      <c r="U47" s="46"/>
    </row>
    <row r="48" spans="1:21" ht="30.75" customHeight="1" x14ac:dyDescent="0.2">
      <c r="A48" s="46"/>
      <c r="B48" s="1140"/>
      <c r="C48" s="1141"/>
      <c r="D48" s="60"/>
      <c r="E48" s="1146" t="s">
        <v>13</v>
      </c>
      <c r="F48" s="1146"/>
      <c r="G48" s="1146"/>
      <c r="H48" s="1146"/>
      <c r="I48" s="1146"/>
      <c r="J48" s="1147"/>
      <c r="K48" s="61">
        <v>470</v>
      </c>
      <c r="L48" s="62">
        <v>483</v>
      </c>
      <c r="M48" s="62">
        <v>495</v>
      </c>
      <c r="N48" s="62">
        <v>492</v>
      </c>
      <c r="O48" s="63">
        <v>346</v>
      </c>
      <c r="P48" s="46"/>
      <c r="Q48" s="46"/>
      <c r="R48" s="46"/>
      <c r="S48" s="46"/>
      <c r="T48" s="46"/>
      <c r="U48" s="46"/>
    </row>
    <row r="49" spans="1:21" ht="30.75" customHeight="1" x14ac:dyDescent="0.2">
      <c r="A49" s="46"/>
      <c r="B49" s="1140"/>
      <c r="C49" s="1141"/>
      <c r="D49" s="60"/>
      <c r="E49" s="1146" t="s">
        <v>14</v>
      </c>
      <c r="F49" s="1146"/>
      <c r="G49" s="1146"/>
      <c r="H49" s="1146"/>
      <c r="I49" s="1146"/>
      <c r="J49" s="1147"/>
      <c r="K49" s="61">
        <v>100</v>
      </c>
      <c r="L49" s="62">
        <v>110</v>
      </c>
      <c r="M49" s="62">
        <v>105</v>
      </c>
      <c r="N49" s="62">
        <v>56</v>
      </c>
      <c r="O49" s="63">
        <v>55</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493</v>
      </c>
      <c r="L51" s="62" t="s">
        <v>493</v>
      </c>
      <c r="M51" s="62" t="s">
        <v>493</v>
      </c>
      <c r="N51" s="62" t="s">
        <v>493</v>
      </c>
      <c r="O51" s="63" t="s">
        <v>493</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1044</v>
      </c>
      <c r="L52" s="62">
        <v>1123</v>
      </c>
      <c r="M52" s="62">
        <v>1094</v>
      </c>
      <c r="N52" s="62">
        <v>1054</v>
      </c>
      <c r="O52" s="63">
        <v>1066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586</v>
      </c>
      <c r="L53" s="67">
        <v>626</v>
      </c>
      <c r="M53" s="67">
        <v>685</v>
      </c>
      <c r="N53" s="67">
        <v>556</v>
      </c>
      <c r="O53" s="68">
        <v>403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aOKyNXmowLgyIeO/ZuvN0gOEjAtFHxVOAPJSiO1xopasRcg5IS9sEo+hbdC4/a8msynn2ZldU0pNyfc7wiyrg==" saltValue="91GmrF1w22JdaiUVrDGN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69" t="s">
        <v>30</v>
      </c>
      <c r="C41" s="1170"/>
      <c r="D41" s="103"/>
      <c r="E41" s="1175" t="s">
        <v>31</v>
      </c>
      <c r="F41" s="1175"/>
      <c r="G41" s="1175"/>
      <c r="H41" s="1176"/>
      <c r="I41" s="330">
        <v>7783</v>
      </c>
      <c r="J41" s="331">
        <v>7401</v>
      </c>
      <c r="K41" s="331">
        <v>6915</v>
      </c>
      <c r="L41" s="331">
        <v>6515</v>
      </c>
      <c r="M41" s="332">
        <v>6139</v>
      </c>
    </row>
    <row r="42" spans="2:13" ht="27.75" customHeight="1" x14ac:dyDescent="0.2">
      <c r="B42" s="1171"/>
      <c r="C42" s="1172"/>
      <c r="D42" s="104"/>
      <c r="E42" s="1177" t="s">
        <v>32</v>
      </c>
      <c r="F42" s="1177"/>
      <c r="G42" s="1177"/>
      <c r="H42" s="1178"/>
      <c r="I42" s="333">
        <v>1</v>
      </c>
      <c r="J42" s="334">
        <v>1</v>
      </c>
      <c r="K42" s="334">
        <v>1</v>
      </c>
      <c r="L42" s="334">
        <v>1</v>
      </c>
      <c r="M42" s="335">
        <v>0</v>
      </c>
    </row>
    <row r="43" spans="2:13" ht="27.75" customHeight="1" x14ac:dyDescent="0.2">
      <c r="B43" s="1171"/>
      <c r="C43" s="1172"/>
      <c r="D43" s="104"/>
      <c r="E43" s="1177" t="s">
        <v>33</v>
      </c>
      <c r="F43" s="1177"/>
      <c r="G43" s="1177"/>
      <c r="H43" s="1178"/>
      <c r="I43" s="333">
        <v>5225</v>
      </c>
      <c r="J43" s="334">
        <v>4893</v>
      </c>
      <c r="K43" s="334">
        <v>4317</v>
      </c>
      <c r="L43" s="334">
        <v>3638</v>
      </c>
      <c r="M43" s="335">
        <v>3299</v>
      </c>
    </row>
    <row r="44" spans="2:13" ht="27.75" customHeight="1" x14ac:dyDescent="0.2">
      <c r="B44" s="1171"/>
      <c r="C44" s="1172"/>
      <c r="D44" s="104"/>
      <c r="E44" s="1177" t="s">
        <v>34</v>
      </c>
      <c r="F44" s="1177"/>
      <c r="G44" s="1177"/>
      <c r="H44" s="1178"/>
      <c r="I44" s="333">
        <v>562</v>
      </c>
      <c r="J44" s="334">
        <v>470</v>
      </c>
      <c r="K44" s="334">
        <v>356</v>
      </c>
      <c r="L44" s="334">
        <v>304</v>
      </c>
      <c r="M44" s="335">
        <v>390</v>
      </c>
    </row>
    <row r="45" spans="2:13" ht="27.75" customHeight="1" x14ac:dyDescent="0.2">
      <c r="B45" s="1171"/>
      <c r="C45" s="1172"/>
      <c r="D45" s="104"/>
      <c r="E45" s="1177" t="s">
        <v>35</v>
      </c>
      <c r="F45" s="1177"/>
      <c r="G45" s="1177"/>
      <c r="H45" s="1178"/>
      <c r="I45" s="333">
        <v>2502</v>
      </c>
      <c r="J45" s="334">
        <v>2552</v>
      </c>
      <c r="K45" s="334">
        <v>2450</v>
      </c>
      <c r="L45" s="334">
        <v>2460</v>
      </c>
      <c r="M45" s="335">
        <v>2349</v>
      </c>
    </row>
    <row r="46" spans="2:13" ht="27.75" customHeight="1" x14ac:dyDescent="0.2">
      <c r="B46" s="1171"/>
      <c r="C46" s="1172"/>
      <c r="D46" s="105"/>
      <c r="E46" s="1177" t="s">
        <v>36</v>
      </c>
      <c r="F46" s="1177"/>
      <c r="G46" s="1177"/>
      <c r="H46" s="1178"/>
      <c r="I46" s="333" t="s">
        <v>493</v>
      </c>
      <c r="J46" s="334" t="s">
        <v>493</v>
      </c>
      <c r="K46" s="334" t="s">
        <v>493</v>
      </c>
      <c r="L46" s="334">
        <v>1</v>
      </c>
      <c r="M46" s="335" t="s">
        <v>493</v>
      </c>
    </row>
    <row r="47" spans="2:13" ht="27.75" customHeight="1" x14ac:dyDescent="0.2">
      <c r="B47" s="1171"/>
      <c r="C47" s="1172"/>
      <c r="D47" s="106"/>
      <c r="E47" s="1179" t="s">
        <v>37</v>
      </c>
      <c r="F47" s="1180"/>
      <c r="G47" s="1180"/>
      <c r="H47" s="1181"/>
      <c r="I47" s="333" t="s">
        <v>493</v>
      </c>
      <c r="J47" s="334" t="s">
        <v>493</v>
      </c>
      <c r="K47" s="334" t="s">
        <v>493</v>
      </c>
      <c r="L47" s="334" t="s">
        <v>493</v>
      </c>
      <c r="M47" s="335" t="s">
        <v>493</v>
      </c>
    </row>
    <row r="48" spans="2:13" ht="27.75" customHeight="1" x14ac:dyDescent="0.2">
      <c r="B48" s="1171"/>
      <c r="C48" s="1172"/>
      <c r="D48" s="104"/>
      <c r="E48" s="1177" t="s">
        <v>38</v>
      </c>
      <c r="F48" s="1177"/>
      <c r="G48" s="1177"/>
      <c r="H48" s="1178"/>
      <c r="I48" s="333" t="s">
        <v>493</v>
      </c>
      <c r="J48" s="334" t="s">
        <v>493</v>
      </c>
      <c r="K48" s="334" t="s">
        <v>493</v>
      </c>
      <c r="L48" s="334" t="s">
        <v>493</v>
      </c>
      <c r="M48" s="335" t="s">
        <v>493</v>
      </c>
    </row>
    <row r="49" spans="2:13" ht="27.75" customHeight="1" x14ac:dyDescent="0.2">
      <c r="B49" s="1173"/>
      <c r="C49" s="1174"/>
      <c r="D49" s="104"/>
      <c r="E49" s="1177" t="s">
        <v>39</v>
      </c>
      <c r="F49" s="1177"/>
      <c r="G49" s="1177"/>
      <c r="H49" s="1178"/>
      <c r="I49" s="333" t="s">
        <v>493</v>
      </c>
      <c r="J49" s="334" t="s">
        <v>493</v>
      </c>
      <c r="K49" s="334" t="s">
        <v>493</v>
      </c>
      <c r="L49" s="334" t="s">
        <v>493</v>
      </c>
      <c r="M49" s="335" t="s">
        <v>493</v>
      </c>
    </row>
    <row r="50" spans="2:13" ht="27.75" customHeight="1" x14ac:dyDescent="0.2">
      <c r="B50" s="1182" t="s">
        <v>40</v>
      </c>
      <c r="C50" s="1183"/>
      <c r="D50" s="107"/>
      <c r="E50" s="1177" t="s">
        <v>41</v>
      </c>
      <c r="F50" s="1177"/>
      <c r="G50" s="1177"/>
      <c r="H50" s="1178"/>
      <c r="I50" s="333">
        <v>10361</v>
      </c>
      <c r="J50" s="334">
        <v>11067</v>
      </c>
      <c r="K50" s="334">
        <v>11136</v>
      </c>
      <c r="L50" s="334">
        <v>10738</v>
      </c>
      <c r="M50" s="335">
        <v>10595</v>
      </c>
    </row>
    <row r="51" spans="2:13" ht="27.75" customHeight="1" x14ac:dyDescent="0.2">
      <c r="B51" s="1171"/>
      <c r="C51" s="1172"/>
      <c r="D51" s="104"/>
      <c r="E51" s="1177" t="s">
        <v>42</v>
      </c>
      <c r="F51" s="1177"/>
      <c r="G51" s="1177"/>
      <c r="H51" s="1178"/>
      <c r="I51" s="333">
        <v>326</v>
      </c>
      <c r="J51" s="334">
        <v>293</v>
      </c>
      <c r="K51" s="334">
        <v>260</v>
      </c>
      <c r="L51" s="334">
        <v>249</v>
      </c>
      <c r="M51" s="335">
        <v>205</v>
      </c>
    </row>
    <row r="52" spans="2:13" ht="27.75" customHeight="1" x14ac:dyDescent="0.2">
      <c r="B52" s="1173"/>
      <c r="C52" s="1174"/>
      <c r="D52" s="104"/>
      <c r="E52" s="1177" t="s">
        <v>43</v>
      </c>
      <c r="F52" s="1177"/>
      <c r="G52" s="1177"/>
      <c r="H52" s="1178"/>
      <c r="I52" s="333">
        <v>10418</v>
      </c>
      <c r="J52" s="334">
        <v>9697</v>
      </c>
      <c r="K52" s="334">
        <v>8826</v>
      </c>
      <c r="L52" s="334">
        <v>9124</v>
      </c>
      <c r="M52" s="335">
        <v>8668</v>
      </c>
    </row>
    <row r="53" spans="2:13" ht="27.75" customHeight="1" thickBot="1" x14ac:dyDescent="0.25">
      <c r="B53" s="1184" t="s">
        <v>19</v>
      </c>
      <c r="C53" s="1185"/>
      <c r="D53" s="108"/>
      <c r="E53" s="1186" t="s">
        <v>44</v>
      </c>
      <c r="F53" s="1186"/>
      <c r="G53" s="1186"/>
      <c r="H53" s="1187"/>
      <c r="I53" s="336">
        <v>-5031</v>
      </c>
      <c r="J53" s="337">
        <v>-5741</v>
      </c>
      <c r="K53" s="337">
        <v>-6183</v>
      </c>
      <c r="L53" s="337">
        <v>-7193</v>
      </c>
      <c r="M53" s="338">
        <v>-7290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N9PpRYxEoQ2+rkDeJB372U+Bkm4712PH6E890uyzahT10n37WL4RZVMKdl3Kf4twO5BSlQvHAc+Peug9kPnC2g==" saltValue="DHyQrTT62X8WTvzylBmg8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533</v>
      </c>
      <c r="G54" s="117" t="s">
        <v>534</v>
      </c>
      <c r="H54" s="118" t="s">
        <v>535</v>
      </c>
    </row>
    <row r="55" spans="2:8" ht="52.5" customHeight="1" x14ac:dyDescent="0.2">
      <c r="B55" s="119"/>
      <c r="C55" s="1196" t="s">
        <v>46</v>
      </c>
      <c r="D55" s="1196"/>
      <c r="E55" s="1197"/>
      <c r="F55" s="339">
        <v>8480</v>
      </c>
      <c r="G55" s="339">
        <v>8073</v>
      </c>
      <c r="H55" s="340">
        <v>7936</v>
      </c>
    </row>
    <row r="56" spans="2:8" ht="52.5" customHeight="1" x14ac:dyDescent="0.2">
      <c r="B56" s="120"/>
      <c r="C56" s="1198" t="s">
        <v>47</v>
      </c>
      <c r="D56" s="1198"/>
      <c r="E56" s="1199"/>
      <c r="F56" s="341">
        <v>528</v>
      </c>
      <c r="G56" s="341">
        <v>519</v>
      </c>
      <c r="H56" s="342">
        <v>519</v>
      </c>
    </row>
    <row r="57" spans="2:8" ht="53.25" customHeight="1" x14ac:dyDescent="0.2">
      <c r="B57" s="120"/>
      <c r="C57" s="1200" t="s">
        <v>48</v>
      </c>
      <c r="D57" s="1200"/>
      <c r="E57" s="1201"/>
      <c r="F57" s="343">
        <v>1357</v>
      </c>
      <c r="G57" s="343">
        <v>1354</v>
      </c>
      <c r="H57" s="344">
        <v>1326</v>
      </c>
    </row>
    <row r="58" spans="2:8" ht="45.75" customHeight="1" x14ac:dyDescent="0.2">
      <c r="B58" s="121"/>
      <c r="C58" s="1188" t="s">
        <v>568</v>
      </c>
      <c r="D58" s="1189"/>
      <c r="E58" s="1190"/>
      <c r="F58" s="345">
        <v>232</v>
      </c>
      <c r="G58" s="345">
        <v>235</v>
      </c>
      <c r="H58" s="346">
        <v>218</v>
      </c>
    </row>
    <row r="59" spans="2:8" ht="45.75" customHeight="1" x14ac:dyDescent="0.2">
      <c r="B59" s="121"/>
      <c r="C59" s="1188" t="s">
        <v>569</v>
      </c>
      <c r="D59" s="1189"/>
      <c r="E59" s="1190"/>
      <c r="F59" s="345">
        <v>17</v>
      </c>
      <c r="G59" s="345">
        <v>22</v>
      </c>
      <c r="H59" s="346">
        <v>27</v>
      </c>
    </row>
    <row r="60" spans="2:8" ht="45.75" customHeight="1" x14ac:dyDescent="0.2">
      <c r="B60" s="121"/>
      <c r="C60" s="1188" t="s">
        <v>571</v>
      </c>
      <c r="D60" s="1189"/>
      <c r="E60" s="1190"/>
      <c r="F60" s="345">
        <v>0</v>
      </c>
      <c r="G60" s="345">
        <v>1</v>
      </c>
      <c r="H60" s="346">
        <v>2</v>
      </c>
    </row>
    <row r="61" spans="2:8" ht="45.75" customHeight="1" x14ac:dyDescent="0.2">
      <c r="B61" s="121"/>
      <c r="C61" s="1188" t="s">
        <v>570</v>
      </c>
      <c r="D61" s="1189"/>
      <c r="E61" s="1190"/>
      <c r="F61" s="345">
        <v>472</v>
      </c>
      <c r="G61" s="345">
        <v>511</v>
      </c>
      <c r="H61" s="346">
        <v>503</v>
      </c>
    </row>
    <row r="62" spans="2:8" ht="45.75" customHeight="1" thickBot="1" x14ac:dyDescent="0.25">
      <c r="B62" s="122"/>
      <c r="C62" s="1191" t="s">
        <v>572</v>
      </c>
      <c r="D62" s="1192"/>
      <c r="E62" s="1193"/>
      <c r="F62" s="347">
        <v>407</v>
      </c>
      <c r="G62" s="347">
        <v>407</v>
      </c>
      <c r="H62" s="348">
        <v>407</v>
      </c>
    </row>
    <row r="63" spans="2:8" ht="52.5" customHeight="1" thickBot="1" x14ac:dyDescent="0.25">
      <c r="B63" s="123"/>
      <c r="C63" s="1194" t="s">
        <v>49</v>
      </c>
      <c r="D63" s="1194"/>
      <c r="E63" s="1195"/>
      <c r="F63" s="349">
        <v>10366</v>
      </c>
      <c r="G63" s="349">
        <v>9946</v>
      </c>
      <c r="H63" s="350">
        <v>9781</v>
      </c>
    </row>
    <row r="64" spans="2:8" ht="13.2" x14ac:dyDescent="0.2"/>
  </sheetData>
  <sheetProtection algorithmName="SHA-512" hashValue="fEoSR+Nyd+XDlpKQuRyY/xEGrUzlAFrCF/bHm5t3tpMRVzgTTzmlfHohbQsiIDwMN//3YTYGd6AfpIm2Msb0hg==" saltValue="vfuqQaS32Mu6z64HDda2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89246</v>
      </c>
      <c r="E3" s="142"/>
      <c r="F3" s="143">
        <v>96248</v>
      </c>
      <c r="G3" s="144"/>
      <c r="H3" s="145"/>
    </row>
    <row r="4" spans="1:8" x14ac:dyDescent="0.2">
      <c r="A4" s="146"/>
      <c r="B4" s="147"/>
      <c r="C4" s="148"/>
      <c r="D4" s="149">
        <v>75494</v>
      </c>
      <c r="E4" s="150"/>
      <c r="F4" s="151">
        <v>55768</v>
      </c>
      <c r="G4" s="152"/>
      <c r="H4" s="153"/>
    </row>
    <row r="5" spans="1:8" x14ac:dyDescent="0.2">
      <c r="A5" s="134" t="s">
        <v>525</v>
      </c>
      <c r="B5" s="139"/>
      <c r="C5" s="140"/>
      <c r="D5" s="141">
        <v>52403</v>
      </c>
      <c r="E5" s="142"/>
      <c r="F5" s="143">
        <v>76413</v>
      </c>
      <c r="G5" s="144"/>
      <c r="H5" s="145"/>
    </row>
    <row r="6" spans="1:8" x14ac:dyDescent="0.2">
      <c r="A6" s="146"/>
      <c r="B6" s="147"/>
      <c r="C6" s="148"/>
      <c r="D6" s="149">
        <v>45046</v>
      </c>
      <c r="E6" s="150"/>
      <c r="F6" s="151">
        <v>39658</v>
      </c>
      <c r="G6" s="152"/>
      <c r="H6" s="153"/>
    </row>
    <row r="7" spans="1:8" x14ac:dyDescent="0.2">
      <c r="A7" s="134" t="s">
        <v>526</v>
      </c>
      <c r="B7" s="139"/>
      <c r="C7" s="140"/>
      <c r="D7" s="141">
        <v>71094</v>
      </c>
      <c r="E7" s="142"/>
      <c r="F7" s="143">
        <v>66481</v>
      </c>
      <c r="G7" s="144"/>
      <c r="H7" s="145"/>
    </row>
    <row r="8" spans="1:8" x14ac:dyDescent="0.2">
      <c r="A8" s="146"/>
      <c r="B8" s="147"/>
      <c r="C8" s="148"/>
      <c r="D8" s="149">
        <v>56337</v>
      </c>
      <c r="E8" s="150"/>
      <c r="F8" s="151">
        <v>36120</v>
      </c>
      <c r="G8" s="152"/>
      <c r="H8" s="153"/>
    </row>
    <row r="9" spans="1:8" x14ac:dyDescent="0.2">
      <c r="A9" s="134" t="s">
        <v>527</v>
      </c>
      <c r="B9" s="139"/>
      <c r="C9" s="140"/>
      <c r="D9" s="141">
        <v>78900</v>
      </c>
      <c r="E9" s="142"/>
      <c r="F9" s="143">
        <v>67825</v>
      </c>
      <c r="G9" s="144"/>
      <c r="H9" s="145"/>
    </row>
    <row r="10" spans="1:8" x14ac:dyDescent="0.2">
      <c r="A10" s="146"/>
      <c r="B10" s="147"/>
      <c r="C10" s="148"/>
      <c r="D10" s="149">
        <v>48713</v>
      </c>
      <c r="E10" s="150"/>
      <c r="F10" s="151">
        <v>39417</v>
      </c>
      <c r="G10" s="152"/>
      <c r="H10" s="153"/>
    </row>
    <row r="11" spans="1:8" x14ac:dyDescent="0.2">
      <c r="A11" s="134" t="s">
        <v>528</v>
      </c>
      <c r="B11" s="139"/>
      <c r="C11" s="140"/>
      <c r="D11" s="141">
        <v>80498</v>
      </c>
      <c r="E11" s="142"/>
      <c r="F11" s="143">
        <v>81158</v>
      </c>
      <c r="G11" s="144"/>
      <c r="H11" s="145"/>
    </row>
    <row r="12" spans="1:8" x14ac:dyDescent="0.2">
      <c r="A12" s="146"/>
      <c r="B12" s="147"/>
      <c r="C12" s="154"/>
      <c r="D12" s="149">
        <v>67009</v>
      </c>
      <c r="E12" s="150"/>
      <c r="F12" s="151">
        <v>45320</v>
      </c>
      <c r="G12" s="152"/>
      <c r="H12" s="153"/>
    </row>
    <row r="13" spans="1:8" x14ac:dyDescent="0.2">
      <c r="A13" s="134"/>
      <c r="B13" s="139"/>
      <c r="C13" s="140"/>
      <c r="D13" s="141">
        <v>74428</v>
      </c>
      <c r="E13" s="142"/>
      <c r="F13" s="143">
        <v>77625</v>
      </c>
      <c r="G13" s="155"/>
      <c r="H13" s="145"/>
    </row>
    <row r="14" spans="1:8" x14ac:dyDescent="0.2">
      <c r="A14" s="146"/>
      <c r="B14" s="147"/>
      <c r="C14" s="148"/>
      <c r="D14" s="149">
        <v>58520</v>
      </c>
      <c r="E14" s="150"/>
      <c r="F14" s="151">
        <v>43257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11.92</v>
      </c>
      <c r="C19" s="156">
        <f>ROUND(VALUE(SUBSTITUTE(実質収支比率等に係る経年分析!G$48,"▲","-")),2)</f>
        <v>10.95</v>
      </c>
      <c r="D19" s="156">
        <f>ROUND(VALUE(SUBSTITUTE(実質収支比率等に係る経年分析!H$48,"▲","-")),2)</f>
        <v>8.11</v>
      </c>
      <c r="E19" s="156">
        <f>ROUND(VALUE(SUBSTITUTE(実質収支比率等に係る経年分析!I$48,"▲","-")),2)</f>
        <v>10.029999999999999</v>
      </c>
      <c r="F19" s="156">
        <f>ROUND(VALUE(SUBSTITUTE(実質収支比率等に係る経年分析!J$48,"▲","-")),2)</f>
        <v>10.58</v>
      </c>
    </row>
    <row r="20" spans="1:11" x14ac:dyDescent="0.2">
      <c r="A20" s="156" t="s">
        <v>53</v>
      </c>
      <c r="B20" s="156">
        <f>ROUND(VALUE(SUBSTITUTE(実質収支比率等に係る経年分析!F$47,"▲","-")),2)</f>
        <v>118.76</v>
      </c>
      <c r="C20" s="156">
        <f>ROUND(VALUE(SUBSTITUTE(実質収支比率等に係る経年分析!G$47,"▲","-")),2)</f>
        <v>121.21</v>
      </c>
      <c r="D20" s="156">
        <f>ROUND(VALUE(SUBSTITUTE(実質収支比率等に係る経年分析!H$47,"▲","-")),2)</f>
        <v>127.05</v>
      </c>
      <c r="E20" s="156">
        <f>ROUND(VALUE(SUBSTITUTE(実質収支比率等に係る経年分析!I$47,"▲","-")),2)</f>
        <v>121.53</v>
      </c>
      <c r="F20" s="156">
        <f>ROUND(VALUE(SUBSTITUTE(実質収支比率等に係る経年分析!J$47,"▲","-")),2)</f>
        <v>116.79</v>
      </c>
    </row>
    <row r="21" spans="1:11" x14ac:dyDescent="0.2">
      <c r="A21" s="156" t="s">
        <v>54</v>
      </c>
      <c r="B21" s="156">
        <f>IF(ISNUMBER(VALUE(SUBSTITUTE(実質収支比率等に係る経年分析!F$49,"▲","-"))),ROUND(VALUE(SUBSTITUTE(実質収支比率等に係る経年分析!F$49,"▲","-")),2),NA())</f>
        <v>1.93</v>
      </c>
      <c r="C21" s="156">
        <f>IF(ISNUMBER(VALUE(SUBSTITUTE(実質収支比率等に係る経年分析!G$49,"▲","-"))),ROUND(VALUE(SUBSTITUTE(実質収支比率等に係る経年分析!G$49,"▲","-")),2),NA())</f>
        <v>4.18</v>
      </c>
      <c r="D21" s="156">
        <f>IF(ISNUMBER(VALUE(SUBSTITUTE(実質収支比率等に係る経年分析!H$49,"▲","-"))),ROUND(VALUE(SUBSTITUTE(実質収支比率等に係る経年分析!H$49,"▲","-")),2),NA())</f>
        <v>-8.19</v>
      </c>
      <c r="E21" s="156">
        <f>IF(ISNUMBER(VALUE(SUBSTITUTE(実質収支比率等に係る経年分析!I$49,"▲","-"))),ROUND(VALUE(SUBSTITUTE(実質収支比率等に係る経年分析!I$49,"▲","-")),2),NA())</f>
        <v>-8.2100000000000009</v>
      </c>
      <c r="F21" s="156">
        <f>IF(ISNUMBER(VALUE(SUBSTITUTE(実質収支比率等に係る経年分析!J$49,"▲","-"))),ROUND(VALUE(SUBSTITUTE(実質収支比率等に係る経年分析!J$49,"▲","-")),2),NA())</f>
        <v>-6.11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2.44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2.21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1.56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3.44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1.28</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農業集落排水事業会計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0.99</v>
      </c>
    </row>
    <row r="30" spans="1:11" x14ac:dyDescent="0.2">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0.88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1.18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1.67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1.38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1.0900000000000001</v>
      </c>
    </row>
    <row r="31" spans="1:11" x14ac:dyDescent="0.2">
      <c r="A31" s="157" t="str">
        <f>IF(連結実質赤字比率に係る赤字・黒字の構成分析!C$39="",NA(),連結実質赤字比率に係る赤字・黒字の構成分析!C$39)</f>
        <v>自動車教習所事業会計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1.64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1.71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1.88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1.85</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1.94</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1.93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2.58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2.15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2.2200000000000002</v>
      </c>
    </row>
    <row r="34" spans="1:16" x14ac:dyDescent="0.2">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4.22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3.64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3.48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3.47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3.48</v>
      </c>
    </row>
    <row r="35" spans="1:16" x14ac:dyDescent="0.2">
      <c r="A35" s="157" t="str">
        <f>IF(連結実質赤字比率に係る赤字・黒字の構成分析!C$35="",NA(),連結実質赤字比率に係る赤字・黒字の構成分析!C$35)</f>
        <v>上水道事業会計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5.55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5.53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5.76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5.92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5.92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11.78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10.72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7.87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10.47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1044</v>
      </c>
      <c r="E42" s="158"/>
      <c r="F42" s="158"/>
      <c r="G42" s="158">
        <f>'実質公債費比率（分子）の構造'!L$52</f>
        <v>1123</v>
      </c>
      <c r="H42" s="158"/>
      <c r="I42" s="158"/>
      <c r="J42" s="158">
        <f>'実質公債費比率（分子）の構造'!M$52</f>
        <v>1094</v>
      </c>
      <c r="K42" s="158"/>
      <c r="L42" s="158"/>
      <c r="M42" s="158">
        <f>'実質公債費比率（分子）の構造'!N$52</f>
        <v>1054</v>
      </c>
      <c r="N42" s="158"/>
      <c r="O42" s="158"/>
      <c r="P42" s="158">
        <f>'実質公債費比率（分子）の構造'!O$52</f>
        <v>1066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100</v>
      </c>
      <c r="C45" s="158"/>
      <c r="D45" s="158"/>
      <c r="E45" s="158">
        <f>'実質公債費比率（分子）の構造'!L$49</f>
        <v>110</v>
      </c>
      <c r="F45" s="158"/>
      <c r="G45" s="158"/>
      <c r="H45" s="158">
        <f>'実質公債費比率（分子）の構造'!M$49</f>
        <v>105</v>
      </c>
      <c r="I45" s="158"/>
      <c r="J45" s="158"/>
      <c r="K45" s="158">
        <f>'実質公債費比率（分子）の構造'!N$49</f>
        <v>56</v>
      </c>
      <c r="L45" s="158"/>
      <c r="M45" s="158"/>
      <c r="N45" s="158">
        <f>'実質公債費比率（分子）の構造'!O$49</f>
        <v>55</v>
      </c>
      <c r="O45" s="158"/>
      <c r="P45" s="158"/>
    </row>
    <row r="46" spans="1:16" x14ac:dyDescent="0.2">
      <c r="A46" s="158" t="s">
        <v>64</v>
      </c>
      <c r="B46" s="158">
        <f>'実質公債費比率（分子）の構造'!K$48</f>
        <v>470</v>
      </c>
      <c r="C46" s="158"/>
      <c r="D46" s="158"/>
      <c r="E46" s="158">
        <f>'実質公債費比率（分子）の構造'!L$48</f>
        <v>483</v>
      </c>
      <c r="F46" s="158"/>
      <c r="G46" s="158"/>
      <c r="H46" s="158">
        <f>'実質公債費比率（分子）の構造'!M$48</f>
        <v>495</v>
      </c>
      <c r="I46" s="158"/>
      <c r="J46" s="158"/>
      <c r="K46" s="158">
        <f>'実質公債費比率（分子）の構造'!N$48</f>
        <v>492</v>
      </c>
      <c r="L46" s="158"/>
      <c r="M46" s="158"/>
      <c r="N46" s="158">
        <f>'実質公債費比率（分子）の構造'!O$48</f>
        <v>346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1060</v>
      </c>
      <c r="C49" s="158"/>
      <c r="D49" s="158"/>
      <c r="E49" s="158">
        <f>'実質公債費比率（分子）の構造'!L$45</f>
        <v>1156</v>
      </c>
      <c r="F49" s="158"/>
      <c r="G49" s="158"/>
      <c r="H49" s="158">
        <f>'実質公債費比率（分子）の構造'!M$45</f>
        <v>1179</v>
      </c>
      <c r="I49" s="158"/>
      <c r="J49" s="158"/>
      <c r="K49" s="158">
        <f>'実質公債費比率（分子）の構造'!N$45</f>
        <v>1062</v>
      </c>
      <c r="L49" s="158"/>
      <c r="M49" s="158"/>
      <c r="N49" s="158">
        <f>'実質公債費比率（分子）の構造'!O$45</f>
        <v>1068</v>
      </c>
      <c r="O49" s="158"/>
      <c r="P49" s="158"/>
    </row>
    <row r="50" spans="1:16" x14ac:dyDescent="0.2">
      <c r="A50" s="158" t="s">
        <v>67</v>
      </c>
      <c r="B50" s="158" t="e">
        <f>NA()</f>
        <v>#N/A</v>
      </c>
      <c r="C50" s="158">
        <f>IF(ISNUMBER('実質公債費比率（分子）の構造'!K$53),'実質公債費比率（分子）の構造'!K$53,NA())</f>
        <v>586</v>
      </c>
      <c r="D50" s="158" t="e">
        <f>NA()</f>
        <v>#N/A</v>
      </c>
      <c r="E50" s="158" t="e">
        <f>NA()</f>
        <v>#N/A</v>
      </c>
      <c r="F50" s="158">
        <f>IF(ISNUMBER('実質公債費比率（分子）の構造'!L$53),'実質公債費比率（分子）の構造'!L$53,NA())</f>
        <v>626</v>
      </c>
      <c r="G50" s="158" t="e">
        <f>NA()</f>
        <v>#N/A</v>
      </c>
      <c r="H50" s="158" t="e">
        <f>NA()</f>
        <v>#N/A</v>
      </c>
      <c r="I50" s="158">
        <f>IF(ISNUMBER('実質公債費比率（分子）の構造'!M$53),'実質公債費比率（分子）の構造'!M$53,NA())</f>
        <v>685</v>
      </c>
      <c r="J50" s="158" t="e">
        <f>NA()</f>
        <v>#N/A</v>
      </c>
      <c r="K50" s="158" t="e">
        <f>NA()</f>
        <v>#N/A</v>
      </c>
      <c r="L50" s="158">
        <f>IF(ISNUMBER('実質公債費比率（分子）の構造'!N$53),'実質公債費比率（分子）の構造'!N$53,NA())</f>
        <v>556</v>
      </c>
      <c r="M50" s="158" t="e">
        <f>NA()</f>
        <v>#N/A</v>
      </c>
      <c r="N50" s="158" t="e">
        <f>NA()</f>
        <v>#N/A</v>
      </c>
      <c r="O50" s="158">
        <f>IF(ISNUMBER('実質公債費比率（分子）の構造'!O$53),'実質公債費比率（分子）の構造'!O$53,NA())</f>
        <v>403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10418</v>
      </c>
      <c r="E56" s="157"/>
      <c r="F56" s="157"/>
      <c r="G56" s="157">
        <f>'将来負担比率（分子）の構造'!J$52</f>
        <v>9697</v>
      </c>
      <c r="H56" s="157"/>
      <c r="I56" s="157"/>
      <c r="J56" s="157">
        <f>'将来負担比率（分子）の構造'!K$52</f>
        <v>8826</v>
      </c>
      <c r="K56" s="157"/>
      <c r="L56" s="157"/>
      <c r="M56" s="157">
        <f>'将来負担比率（分子）の構造'!L$52</f>
        <v>9124</v>
      </c>
      <c r="N56" s="157"/>
      <c r="O56" s="157"/>
      <c r="P56" s="157">
        <f>'将来負担比率（分子）の構造'!M$52</f>
        <v>8668</v>
      </c>
    </row>
    <row r="57" spans="1:16" x14ac:dyDescent="0.2">
      <c r="A57" s="157" t="s">
        <v>42</v>
      </c>
      <c r="B57" s="157"/>
      <c r="C57" s="157"/>
      <c r="D57" s="157">
        <f>'将来負担比率（分子）の構造'!I$51</f>
        <v>326</v>
      </c>
      <c r="E57" s="157"/>
      <c r="F57" s="157"/>
      <c r="G57" s="157">
        <f>'将来負担比率（分子）の構造'!J$51</f>
        <v>293</v>
      </c>
      <c r="H57" s="157"/>
      <c r="I57" s="157"/>
      <c r="J57" s="157">
        <f>'将来負担比率（分子）の構造'!K$51</f>
        <v>260</v>
      </c>
      <c r="K57" s="157"/>
      <c r="L57" s="157"/>
      <c r="M57" s="157">
        <f>'将来負担比率（分子）の構造'!L$51</f>
        <v>249</v>
      </c>
      <c r="N57" s="157"/>
      <c r="O57" s="157"/>
      <c r="P57" s="157">
        <f>'将来負担比率（分子）の構造'!M$51</f>
        <v>205</v>
      </c>
    </row>
    <row r="58" spans="1:16" x14ac:dyDescent="0.2">
      <c r="A58" s="157" t="s">
        <v>41</v>
      </c>
      <c r="B58" s="157"/>
      <c r="C58" s="157"/>
      <c r="D58" s="157">
        <f>'将来負担比率（分子）の構造'!I$50</f>
        <v>10361</v>
      </c>
      <c r="E58" s="157"/>
      <c r="F58" s="157"/>
      <c r="G58" s="157">
        <f>'将来負担比率（分子）の構造'!J$50</f>
        <v>11067</v>
      </c>
      <c r="H58" s="157"/>
      <c r="I58" s="157"/>
      <c r="J58" s="157">
        <f>'将来負担比率（分子）の構造'!K$50</f>
        <v>11136</v>
      </c>
      <c r="K58" s="157"/>
      <c r="L58" s="157"/>
      <c r="M58" s="157">
        <f>'将来負担比率（分子）の構造'!L$50</f>
        <v>10738</v>
      </c>
      <c r="N58" s="157"/>
      <c r="O58" s="157"/>
      <c r="P58" s="157">
        <f>'将来負担比率（分子）の構造'!M$50</f>
        <v>10595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f>'将来負担比率（分子）の構造'!L$46</f>
        <v>1</v>
      </c>
      <c r="L61" s="157"/>
      <c r="M61" s="157"/>
      <c r="N61" s="157" t="str">
        <f>'将来負担比率（分子）の構造'!M$46</f>
        <v>-</v>
      </c>
      <c r="O61" s="157"/>
      <c r="P61" s="157"/>
    </row>
    <row r="62" spans="1:16" x14ac:dyDescent="0.2">
      <c r="A62" s="157" t="s">
        <v>35</v>
      </c>
      <c r="B62" s="157">
        <f>'将来負担比率（分子）の構造'!I$45</f>
        <v>2502</v>
      </c>
      <c r="C62" s="157"/>
      <c r="D62" s="157"/>
      <c r="E62" s="157">
        <f>'将来負担比率（分子）の構造'!J$45</f>
        <v>2552</v>
      </c>
      <c r="F62" s="157"/>
      <c r="G62" s="157"/>
      <c r="H62" s="157">
        <f>'将来負担比率（分子）の構造'!K$45</f>
        <v>2450</v>
      </c>
      <c r="I62" s="157"/>
      <c r="J62" s="157"/>
      <c r="K62" s="157">
        <f>'将来負担比率（分子）の構造'!L$45</f>
        <v>2460</v>
      </c>
      <c r="L62" s="157"/>
      <c r="M62" s="157"/>
      <c r="N62" s="157">
        <f>'将来負担比率（分子）の構造'!M$45</f>
        <v>2349</v>
      </c>
      <c r="O62" s="157"/>
      <c r="P62" s="157"/>
    </row>
    <row r="63" spans="1:16" x14ac:dyDescent="0.2">
      <c r="A63" s="157" t="s">
        <v>34</v>
      </c>
      <c r="B63" s="157">
        <f>'将来負担比率（分子）の構造'!I$44</f>
        <v>562</v>
      </c>
      <c r="C63" s="157"/>
      <c r="D63" s="157"/>
      <c r="E63" s="157">
        <f>'将来負担比率（分子）の構造'!J$44</f>
        <v>470</v>
      </c>
      <c r="F63" s="157"/>
      <c r="G63" s="157"/>
      <c r="H63" s="157">
        <f>'将来負担比率（分子）の構造'!K$44</f>
        <v>356</v>
      </c>
      <c r="I63" s="157"/>
      <c r="J63" s="157"/>
      <c r="K63" s="157">
        <f>'将来負担比率（分子）の構造'!L$44</f>
        <v>304</v>
      </c>
      <c r="L63" s="157"/>
      <c r="M63" s="157"/>
      <c r="N63" s="157">
        <f>'将来負担比率（分子）の構造'!M$44</f>
        <v>390</v>
      </c>
      <c r="O63" s="157"/>
      <c r="P63" s="157"/>
    </row>
    <row r="64" spans="1:16" x14ac:dyDescent="0.2">
      <c r="A64" s="157" t="s">
        <v>33</v>
      </c>
      <c r="B64" s="157">
        <f>'将来負担比率（分子）の構造'!I$43</f>
        <v>5225</v>
      </c>
      <c r="C64" s="157"/>
      <c r="D64" s="157"/>
      <c r="E64" s="157">
        <f>'将来負担比率（分子）の構造'!J$43</f>
        <v>4893</v>
      </c>
      <c r="F64" s="157"/>
      <c r="G64" s="157"/>
      <c r="H64" s="157">
        <f>'将来負担比率（分子）の構造'!K$43</f>
        <v>4317</v>
      </c>
      <c r="I64" s="157"/>
      <c r="J64" s="157"/>
      <c r="K64" s="157">
        <f>'将来負担比率（分子）の構造'!L$43</f>
        <v>3638</v>
      </c>
      <c r="L64" s="157"/>
      <c r="M64" s="157"/>
      <c r="N64" s="157">
        <f>'将来負担比率（分子）の構造'!M$43</f>
        <v>3299</v>
      </c>
      <c r="O64" s="157"/>
      <c r="P64" s="157"/>
    </row>
    <row r="65" spans="1:16" x14ac:dyDescent="0.2">
      <c r="A65" s="157" t="s">
        <v>32</v>
      </c>
      <c r="B65" s="157">
        <f>'将来負担比率（分子）の構造'!I$42</f>
        <v>1</v>
      </c>
      <c r="C65" s="157"/>
      <c r="D65" s="157"/>
      <c r="E65" s="157">
        <f>'将来負担比率（分子）の構造'!J$42</f>
        <v>1</v>
      </c>
      <c r="F65" s="157"/>
      <c r="G65" s="157"/>
      <c r="H65" s="157">
        <f>'将来負担比率（分子）の構造'!K$42</f>
        <v>1</v>
      </c>
      <c r="I65" s="157"/>
      <c r="J65" s="157"/>
      <c r="K65" s="157">
        <f>'将来負担比率（分子）の構造'!L$42</f>
        <v>1</v>
      </c>
      <c r="L65" s="157"/>
      <c r="M65" s="157"/>
      <c r="N65" s="157">
        <f>'将来負担比率（分子）の構造'!M$42</f>
        <v>0</v>
      </c>
      <c r="O65" s="157"/>
      <c r="P65" s="157"/>
    </row>
    <row r="66" spans="1:16" x14ac:dyDescent="0.2">
      <c r="A66" s="157" t="s">
        <v>31</v>
      </c>
      <c r="B66" s="157">
        <f>'将来負担比率（分子）の構造'!I$41</f>
        <v>7783</v>
      </c>
      <c r="C66" s="157"/>
      <c r="D66" s="157"/>
      <c r="E66" s="157">
        <f>'将来負担比率（分子）の構造'!J$41</f>
        <v>7401</v>
      </c>
      <c r="F66" s="157"/>
      <c r="G66" s="157"/>
      <c r="H66" s="157">
        <f>'将来負担比率（分子）の構造'!K$41</f>
        <v>6915</v>
      </c>
      <c r="I66" s="157"/>
      <c r="J66" s="157"/>
      <c r="K66" s="157">
        <f>'将来負担比率（分子）の構造'!L$41</f>
        <v>6515</v>
      </c>
      <c r="L66" s="157"/>
      <c r="M66" s="157"/>
      <c r="N66" s="157">
        <f>'将来負担比率（分子）の構造'!M$41</f>
        <v>6139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8480</v>
      </c>
      <c r="C72" s="161">
        <f>基金残高に係る経年分析!G55</f>
        <v>8073</v>
      </c>
      <c r="D72" s="161">
        <f>基金残高に係る経年分析!H55</f>
        <v>7936</v>
      </c>
    </row>
    <row r="73" spans="1:16" x14ac:dyDescent="0.2">
      <c r="A73" s="160" t="s">
        <v>74</v>
      </c>
      <c r="B73" s="161">
        <f>基金残高に係る経年分析!F56</f>
        <v>528</v>
      </c>
      <c r="C73" s="161">
        <f>基金残高に係る経年分析!G56</f>
        <v>519</v>
      </c>
      <c r="D73" s="161">
        <f>基金残高に係る経年分析!H56</f>
        <v>519</v>
      </c>
    </row>
    <row r="74" spans="1:16" x14ac:dyDescent="0.2">
      <c r="A74" s="160" t="s">
        <v>75</v>
      </c>
      <c r="B74" s="161">
        <f>基金残高に係る経年分析!F57</f>
        <v>1357</v>
      </c>
      <c r="C74" s="161">
        <f>基金残高に係る経年分析!G57</f>
        <v>1354</v>
      </c>
      <c r="D74" s="161">
        <f>基金残高に係る経年分析!H57</f>
        <v>1326</v>
      </c>
    </row>
  </sheetData>
  <sheetProtection algorithmName="SHA-512" hashValue="rR0Qu87KL06vy75xlOPMsMrjaDS+mP8Zp0JUNHQihUSvofY5NVIPs0SUpmMQrdq5CrQ/TgGk+dEiE4B/fIWb5A==" saltValue="7DIO62KdB95wj/BkXw/O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2011611</v>
      </c>
      <c r="S5" s="600"/>
      <c r="T5" s="600"/>
      <c r="U5" s="600"/>
      <c r="V5" s="600"/>
      <c r="W5" s="600"/>
      <c r="X5" s="600"/>
      <c r="Y5" s="601"/>
      <c r="Z5" s="602">
        <v>18</v>
      </c>
      <c r="AA5" s="602"/>
      <c r="AB5" s="602"/>
      <c r="AC5" s="602"/>
      <c r="AD5" s="603">
        <v>1986574</v>
      </c>
      <c r="AE5" s="603"/>
      <c r="AF5" s="603"/>
      <c r="AG5" s="603"/>
      <c r="AH5" s="603"/>
      <c r="AI5" s="603"/>
      <c r="AJ5" s="603"/>
      <c r="AK5" s="603"/>
      <c r="AL5" s="604">
        <v>28.5</v>
      </c>
      <c r="AM5" s="605"/>
      <c r="AN5" s="605"/>
      <c r="AO5" s="606"/>
      <c r="AP5" s="596" t="s">
        <v>216</v>
      </c>
      <c r="AQ5" s="597"/>
      <c r="AR5" s="597"/>
      <c r="AS5" s="597"/>
      <c r="AT5" s="597"/>
      <c r="AU5" s="597"/>
      <c r="AV5" s="597"/>
      <c r="AW5" s="597"/>
      <c r="AX5" s="597"/>
      <c r="AY5" s="597"/>
      <c r="AZ5" s="597"/>
      <c r="BA5" s="597"/>
      <c r="BB5" s="597"/>
      <c r="BC5" s="597"/>
      <c r="BD5" s="597"/>
      <c r="BE5" s="597"/>
      <c r="BF5" s="598"/>
      <c r="BG5" s="610">
        <v>1950408</v>
      </c>
      <c r="BH5" s="611"/>
      <c r="BI5" s="611"/>
      <c r="BJ5" s="611"/>
      <c r="BK5" s="611"/>
      <c r="BL5" s="611"/>
      <c r="BM5" s="611"/>
      <c r="BN5" s="612"/>
      <c r="BO5" s="613">
        <v>97</v>
      </c>
      <c r="BP5" s="613"/>
      <c r="BQ5" s="613"/>
      <c r="BR5" s="613"/>
      <c r="BS5" s="614">
        <v>11715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167027</v>
      </c>
      <c r="S6" s="611"/>
      <c r="T6" s="611"/>
      <c r="U6" s="611"/>
      <c r="V6" s="611"/>
      <c r="W6" s="611"/>
      <c r="X6" s="611"/>
      <c r="Y6" s="612"/>
      <c r="Z6" s="613">
        <v>1.5</v>
      </c>
      <c r="AA6" s="613"/>
      <c r="AB6" s="613"/>
      <c r="AC6" s="613"/>
      <c r="AD6" s="614">
        <v>167027</v>
      </c>
      <c r="AE6" s="614"/>
      <c r="AF6" s="614"/>
      <c r="AG6" s="614"/>
      <c r="AH6" s="614"/>
      <c r="AI6" s="614"/>
      <c r="AJ6" s="614"/>
      <c r="AK6" s="614"/>
      <c r="AL6" s="615">
        <v>2.4</v>
      </c>
      <c r="AM6" s="616"/>
      <c r="AN6" s="616"/>
      <c r="AO6" s="617"/>
      <c r="AP6" s="607" t="s">
        <v>221</v>
      </c>
      <c r="AQ6" s="608"/>
      <c r="AR6" s="608"/>
      <c r="AS6" s="608"/>
      <c r="AT6" s="608"/>
      <c r="AU6" s="608"/>
      <c r="AV6" s="608"/>
      <c r="AW6" s="608"/>
      <c r="AX6" s="608"/>
      <c r="AY6" s="608"/>
      <c r="AZ6" s="608"/>
      <c r="BA6" s="608"/>
      <c r="BB6" s="608"/>
      <c r="BC6" s="608"/>
      <c r="BD6" s="608"/>
      <c r="BE6" s="608"/>
      <c r="BF6" s="609"/>
      <c r="BG6" s="610">
        <v>1950408</v>
      </c>
      <c r="BH6" s="611"/>
      <c r="BI6" s="611"/>
      <c r="BJ6" s="611"/>
      <c r="BK6" s="611"/>
      <c r="BL6" s="611"/>
      <c r="BM6" s="611"/>
      <c r="BN6" s="612"/>
      <c r="BO6" s="613">
        <v>97</v>
      </c>
      <c r="BP6" s="613"/>
      <c r="BQ6" s="613"/>
      <c r="BR6" s="613"/>
      <c r="BS6" s="614">
        <v>11715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101582</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101582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707</v>
      </c>
      <c r="S7" s="611"/>
      <c r="T7" s="611"/>
      <c r="U7" s="611"/>
      <c r="V7" s="611"/>
      <c r="W7" s="611"/>
      <c r="X7" s="611"/>
      <c r="Y7" s="612"/>
      <c r="Z7" s="613">
        <v>0</v>
      </c>
      <c r="AA7" s="613"/>
      <c r="AB7" s="613"/>
      <c r="AC7" s="613"/>
      <c r="AD7" s="614">
        <v>707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673261</v>
      </c>
      <c r="BH7" s="611"/>
      <c r="BI7" s="611"/>
      <c r="BJ7" s="611"/>
      <c r="BK7" s="611"/>
      <c r="BL7" s="611"/>
      <c r="BM7" s="611"/>
      <c r="BN7" s="612"/>
      <c r="BO7" s="613">
        <v>33.5</v>
      </c>
      <c r="BP7" s="613"/>
      <c r="BQ7" s="613"/>
      <c r="BR7" s="613"/>
      <c r="BS7" s="614">
        <v>11715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1903043</v>
      </c>
      <c r="CS7" s="611"/>
      <c r="CT7" s="611"/>
      <c r="CU7" s="611"/>
      <c r="CV7" s="611"/>
      <c r="CW7" s="611"/>
      <c r="CX7" s="611"/>
      <c r="CY7" s="612"/>
      <c r="CZ7" s="613">
        <v>18.399999999999999</v>
      </c>
      <c r="DA7" s="613"/>
      <c r="DB7" s="613"/>
      <c r="DC7" s="613"/>
      <c r="DD7" s="619">
        <v>460758</v>
      </c>
      <c r="DE7" s="611"/>
      <c r="DF7" s="611"/>
      <c r="DG7" s="611"/>
      <c r="DH7" s="611"/>
      <c r="DI7" s="611"/>
      <c r="DJ7" s="611"/>
      <c r="DK7" s="611"/>
      <c r="DL7" s="611"/>
      <c r="DM7" s="611"/>
      <c r="DN7" s="611"/>
      <c r="DO7" s="611"/>
      <c r="DP7" s="612"/>
      <c r="DQ7" s="619">
        <v>1365676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14010</v>
      </c>
      <c r="S8" s="611"/>
      <c r="T8" s="611"/>
      <c r="U8" s="611"/>
      <c r="V8" s="611"/>
      <c r="W8" s="611"/>
      <c r="X8" s="611"/>
      <c r="Y8" s="612"/>
      <c r="Z8" s="613">
        <v>0.1</v>
      </c>
      <c r="AA8" s="613"/>
      <c r="AB8" s="613"/>
      <c r="AC8" s="613"/>
      <c r="AD8" s="614">
        <v>14010</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23584</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2728425</v>
      </c>
      <c r="CS8" s="611"/>
      <c r="CT8" s="611"/>
      <c r="CU8" s="611"/>
      <c r="CV8" s="611"/>
      <c r="CW8" s="611"/>
      <c r="CX8" s="611"/>
      <c r="CY8" s="612"/>
      <c r="CZ8" s="613">
        <v>26.3</v>
      </c>
      <c r="DA8" s="613"/>
      <c r="DB8" s="613"/>
      <c r="DC8" s="613"/>
      <c r="DD8" s="619">
        <v>5487</v>
      </c>
      <c r="DE8" s="611"/>
      <c r="DF8" s="611"/>
      <c r="DG8" s="611"/>
      <c r="DH8" s="611"/>
      <c r="DI8" s="611"/>
      <c r="DJ8" s="611"/>
      <c r="DK8" s="611"/>
      <c r="DL8" s="611"/>
      <c r="DM8" s="611"/>
      <c r="DN8" s="611"/>
      <c r="DO8" s="611"/>
      <c r="DP8" s="612"/>
      <c r="DQ8" s="619">
        <v>1761912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18877</v>
      </c>
      <c r="S9" s="611"/>
      <c r="T9" s="611"/>
      <c r="U9" s="611"/>
      <c r="V9" s="611"/>
      <c r="W9" s="611"/>
      <c r="X9" s="611"/>
      <c r="Y9" s="612"/>
      <c r="Z9" s="613">
        <v>0.2</v>
      </c>
      <c r="AA9" s="613"/>
      <c r="AB9" s="613"/>
      <c r="AC9" s="613"/>
      <c r="AD9" s="614">
        <v>18877</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562933</v>
      </c>
      <c r="BH9" s="611"/>
      <c r="BI9" s="611"/>
      <c r="BJ9" s="611"/>
      <c r="BK9" s="611"/>
      <c r="BL9" s="611"/>
      <c r="BM9" s="611"/>
      <c r="BN9" s="612"/>
      <c r="BO9" s="613">
        <v>28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801798</v>
      </c>
      <c r="CS9" s="611"/>
      <c r="CT9" s="611"/>
      <c r="CU9" s="611"/>
      <c r="CV9" s="611"/>
      <c r="CW9" s="611"/>
      <c r="CX9" s="611"/>
      <c r="CY9" s="612"/>
      <c r="CZ9" s="613">
        <v>7.7</v>
      </c>
      <c r="DA9" s="613"/>
      <c r="DB9" s="613"/>
      <c r="DC9" s="613"/>
      <c r="DD9" s="619">
        <v>20827</v>
      </c>
      <c r="DE9" s="611"/>
      <c r="DF9" s="611"/>
      <c r="DG9" s="611"/>
      <c r="DH9" s="611"/>
      <c r="DI9" s="611"/>
      <c r="DJ9" s="611"/>
      <c r="DK9" s="611"/>
      <c r="DL9" s="611"/>
      <c r="DM9" s="611"/>
      <c r="DN9" s="611"/>
      <c r="DO9" s="611"/>
      <c r="DP9" s="612"/>
      <c r="DQ9" s="619">
        <v>619609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45736</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4257</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2257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400821</v>
      </c>
      <c r="S11" s="611"/>
      <c r="T11" s="611"/>
      <c r="U11" s="611"/>
      <c r="V11" s="611"/>
      <c r="W11" s="611"/>
      <c r="X11" s="611"/>
      <c r="Y11" s="612"/>
      <c r="Z11" s="615">
        <v>3.6</v>
      </c>
      <c r="AA11" s="616"/>
      <c r="AB11" s="616"/>
      <c r="AC11" s="622"/>
      <c r="AD11" s="619">
        <v>400821</v>
      </c>
      <c r="AE11" s="611"/>
      <c r="AF11" s="611"/>
      <c r="AG11" s="611"/>
      <c r="AH11" s="611"/>
      <c r="AI11" s="611"/>
      <c r="AJ11" s="611"/>
      <c r="AK11" s="612"/>
      <c r="AL11" s="615">
        <v>5.8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41008</v>
      </c>
      <c r="BH11" s="611"/>
      <c r="BI11" s="611"/>
      <c r="BJ11" s="611"/>
      <c r="BK11" s="611"/>
      <c r="BL11" s="611"/>
      <c r="BM11" s="611"/>
      <c r="BN11" s="612"/>
      <c r="BO11" s="613">
        <v>2</v>
      </c>
      <c r="BP11" s="613"/>
      <c r="BQ11" s="613"/>
      <c r="BR11" s="613"/>
      <c r="BS11" s="614">
        <v>11715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715805</v>
      </c>
      <c r="CS11" s="611"/>
      <c r="CT11" s="611"/>
      <c r="CU11" s="611"/>
      <c r="CV11" s="611"/>
      <c r="CW11" s="611"/>
      <c r="CX11" s="611"/>
      <c r="CY11" s="612"/>
      <c r="CZ11" s="613">
        <v>6.9</v>
      </c>
      <c r="DA11" s="613"/>
      <c r="DB11" s="613"/>
      <c r="DC11" s="613"/>
      <c r="DD11" s="619">
        <v>132725</v>
      </c>
      <c r="DE11" s="611"/>
      <c r="DF11" s="611"/>
      <c r="DG11" s="611"/>
      <c r="DH11" s="611"/>
      <c r="DI11" s="611"/>
      <c r="DJ11" s="611"/>
      <c r="DK11" s="611"/>
      <c r="DL11" s="611"/>
      <c r="DM11" s="611"/>
      <c r="DN11" s="611"/>
      <c r="DO11" s="611"/>
      <c r="DP11" s="612"/>
      <c r="DQ11" s="619">
        <v>419603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6222</v>
      </c>
      <c r="S12" s="611"/>
      <c r="T12" s="611"/>
      <c r="U12" s="611"/>
      <c r="V12" s="611"/>
      <c r="W12" s="611"/>
      <c r="X12" s="611"/>
      <c r="Y12" s="612"/>
      <c r="Z12" s="613">
        <v>0.1</v>
      </c>
      <c r="AA12" s="613"/>
      <c r="AB12" s="613"/>
      <c r="AC12" s="613"/>
      <c r="AD12" s="614">
        <v>6222</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1102028</v>
      </c>
      <c r="BH12" s="611"/>
      <c r="BI12" s="611"/>
      <c r="BJ12" s="611"/>
      <c r="BK12" s="611"/>
      <c r="BL12" s="611"/>
      <c r="BM12" s="611"/>
      <c r="BN12" s="612"/>
      <c r="BO12" s="613">
        <v>54.8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425275</v>
      </c>
      <c r="CS12" s="611"/>
      <c r="CT12" s="611"/>
      <c r="CU12" s="611"/>
      <c r="CV12" s="611"/>
      <c r="CW12" s="611"/>
      <c r="CX12" s="611"/>
      <c r="CY12" s="612"/>
      <c r="CZ12" s="613">
        <v>4.0999999999999996</v>
      </c>
      <c r="DA12" s="613"/>
      <c r="DB12" s="613"/>
      <c r="DC12" s="613"/>
      <c r="DD12" s="619">
        <v>55911</v>
      </c>
      <c r="DE12" s="611"/>
      <c r="DF12" s="611"/>
      <c r="DG12" s="611"/>
      <c r="DH12" s="611"/>
      <c r="DI12" s="611"/>
      <c r="DJ12" s="611"/>
      <c r="DK12" s="611"/>
      <c r="DL12" s="611"/>
      <c r="DM12" s="611"/>
      <c r="DN12" s="611"/>
      <c r="DO12" s="611"/>
      <c r="DP12" s="612"/>
      <c r="DQ12" s="619">
        <v>223630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945904</v>
      </c>
      <c r="BH13" s="611"/>
      <c r="BI13" s="611"/>
      <c r="BJ13" s="611"/>
      <c r="BK13" s="611"/>
      <c r="BL13" s="611"/>
      <c r="BM13" s="611"/>
      <c r="BN13" s="612"/>
      <c r="BO13" s="613">
        <v>47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987806</v>
      </c>
      <c r="CS13" s="611"/>
      <c r="CT13" s="611"/>
      <c r="CU13" s="611"/>
      <c r="CV13" s="611"/>
      <c r="CW13" s="611"/>
      <c r="CX13" s="611"/>
      <c r="CY13" s="612"/>
      <c r="CZ13" s="613">
        <v>9.5</v>
      </c>
      <c r="DA13" s="613"/>
      <c r="DB13" s="613"/>
      <c r="DC13" s="613"/>
      <c r="DD13" s="619">
        <v>166065</v>
      </c>
      <c r="DE13" s="611"/>
      <c r="DF13" s="611"/>
      <c r="DG13" s="611"/>
      <c r="DH13" s="611"/>
      <c r="DI13" s="611"/>
      <c r="DJ13" s="611"/>
      <c r="DK13" s="611"/>
      <c r="DL13" s="611"/>
      <c r="DM13" s="611"/>
      <c r="DN13" s="611"/>
      <c r="DO13" s="611"/>
      <c r="DP13" s="612"/>
      <c r="DQ13" s="619">
        <v>836125</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74521</v>
      </c>
      <c r="BH14" s="611"/>
      <c r="BI14" s="611"/>
      <c r="BJ14" s="611"/>
      <c r="BK14" s="611"/>
      <c r="BL14" s="611"/>
      <c r="BM14" s="611"/>
      <c r="BN14" s="612"/>
      <c r="BO14" s="613">
        <v>3.7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422852</v>
      </c>
      <c r="CS14" s="611"/>
      <c r="CT14" s="611"/>
      <c r="CU14" s="611"/>
      <c r="CV14" s="611"/>
      <c r="CW14" s="611"/>
      <c r="CX14" s="611"/>
      <c r="CY14" s="612"/>
      <c r="CZ14" s="613">
        <v>4.0999999999999996</v>
      </c>
      <c r="DA14" s="613"/>
      <c r="DB14" s="613"/>
      <c r="DC14" s="613"/>
      <c r="DD14" s="619">
        <v>51859</v>
      </c>
      <c r="DE14" s="611"/>
      <c r="DF14" s="611"/>
      <c r="DG14" s="611"/>
      <c r="DH14" s="611"/>
      <c r="DI14" s="611"/>
      <c r="DJ14" s="611"/>
      <c r="DK14" s="611"/>
      <c r="DL14" s="611"/>
      <c r="DM14" s="611"/>
      <c r="DN14" s="611"/>
      <c r="DO14" s="611"/>
      <c r="DP14" s="612"/>
      <c r="DQ14" s="619">
        <v>364464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18712</v>
      </c>
      <c r="S15" s="611"/>
      <c r="T15" s="611"/>
      <c r="U15" s="611"/>
      <c r="V15" s="611"/>
      <c r="W15" s="611"/>
      <c r="X15" s="611"/>
      <c r="Y15" s="612"/>
      <c r="Z15" s="613">
        <v>0.2</v>
      </c>
      <c r="AA15" s="613"/>
      <c r="AB15" s="613"/>
      <c r="AC15" s="613"/>
      <c r="AD15" s="614">
        <v>18712</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100598</v>
      </c>
      <c r="BH15" s="611"/>
      <c r="BI15" s="611"/>
      <c r="BJ15" s="611"/>
      <c r="BK15" s="611"/>
      <c r="BL15" s="611"/>
      <c r="BM15" s="611"/>
      <c r="BN15" s="612"/>
      <c r="BO15" s="613">
        <v>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1201994</v>
      </c>
      <c r="CS15" s="611"/>
      <c r="CT15" s="611"/>
      <c r="CU15" s="611"/>
      <c r="CV15" s="611"/>
      <c r="CW15" s="611"/>
      <c r="CX15" s="611"/>
      <c r="CY15" s="612"/>
      <c r="CZ15" s="613">
        <v>11.6</v>
      </c>
      <c r="DA15" s="613"/>
      <c r="DB15" s="613"/>
      <c r="DC15" s="613"/>
      <c r="DD15" s="619">
        <v>259578</v>
      </c>
      <c r="DE15" s="611"/>
      <c r="DF15" s="611"/>
      <c r="DG15" s="611"/>
      <c r="DH15" s="611"/>
      <c r="DI15" s="611"/>
      <c r="DJ15" s="611"/>
      <c r="DK15" s="611"/>
      <c r="DL15" s="611"/>
      <c r="DM15" s="611"/>
      <c r="DN15" s="611"/>
      <c r="DO15" s="611"/>
      <c r="DP15" s="612"/>
      <c r="DQ15" s="619">
        <v>901513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41520</v>
      </c>
      <c r="S16" s="611"/>
      <c r="T16" s="611"/>
      <c r="U16" s="611"/>
      <c r="V16" s="611"/>
      <c r="W16" s="611"/>
      <c r="X16" s="611"/>
      <c r="Y16" s="612"/>
      <c r="Z16" s="613">
        <v>0.4</v>
      </c>
      <c r="AA16" s="613"/>
      <c r="AB16" s="613"/>
      <c r="AC16" s="613"/>
      <c r="AD16" s="614">
        <v>41520</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70198</v>
      </c>
      <c r="S17" s="611"/>
      <c r="T17" s="611"/>
      <c r="U17" s="611"/>
      <c r="V17" s="611"/>
      <c r="W17" s="611"/>
      <c r="X17" s="611"/>
      <c r="Y17" s="612"/>
      <c r="Z17" s="613">
        <v>0.6</v>
      </c>
      <c r="AA17" s="613"/>
      <c r="AB17" s="613"/>
      <c r="AC17" s="613"/>
      <c r="AD17" s="614">
        <v>70198</v>
      </c>
      <c r="AE17" s="614"/>
      <c r="AF17" s="614"/>
      <c r="AG17" s="614"/>
      <c r="AH17" s="614"/>
      <c r="AI17" s="614"/>
      <c r="AJ17" s="614"/>
      <c r="AK17" s="614"/>
      <c r="AL17" s="615">
        <v>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1067826</v>
      </c>
      <c r="CS17" s="611"/>
      <c r="CT17" s="611"/>
      <c r="CU17" s="611"/>
      <c r="CV17" s="611"/>
      <c r="CW17" s="611"/>
      <c r="CX17" s="611"/>
      <c r="CY17" s="612"/>
      <c r="CZ17" s="613">
        <v>10.3</v>
      </c>
      <c r="DA17" s="613"/>
      <c r="DB17" s="613"/>
      <c r="DC17" s="613"/>
      <c r="DD17" s="619" t="s">
        <v>122</v>
      </c>
      <c r="DE17" s="611"/>
      <c r="DF17" s="611"/>
      <c r="DG17" s="611"/>
      <c r="DH17" s="611"/>
      <c r="DI17" s="611"/>
      <c r="DJ17" s="611"/>
      <c r="DK17" s="611"/>
      <c r="DL17" s="611"/>
      <c r="DM17" s="611"/>
      <c r="DN17" s="611"/>
      <c r="DO17" s="611"/>
      <c r="DP17" s="612"/>
      <c r="DQ17" s="619">
        <v>1064594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8710</v>
      </c>
      <c r="S18" s="611"/>
      <c r="T18" s="611"/>
      <c r="U18" s="611"/>
      <c r="V18" s="611"/>
      <c r="W18" s="611"/>
      <c r="X18" s="611"/>
      <c r="Y18" s="612"/>
      <c r="Z18" s="613">
        <v>0.1</v>
      </c>
      <c r="AA18" s="613"/>
      <c r="AB18" s="613"/>
      <c r="AC18" s="613"/>
      <c r="AD18" s="614">
        <v>8710</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61129</v>
      </c>
      <c r="S19" s="611"/>
      <c r="T19" s="611"/>
      <c r="U19" s="611"/>
      <c r="V19" s="611"/>
      <c r="W19" s="611"/>
      <c r="X19" s="611"/>
      <c r="Y19" s="612"/>
      <c r="Z19" s="613">
        <v>0.5</v>
      </c>
      <c r="AA19" s="613"/>
      <c r="AB19" s="613"/>
      <c r="AC19" s="613"/>
      <c r="AD19" s="614">
        <v>61129</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61203</v>
      </c>
      <c r="BH19" s="611"/>
      <c r="BI19" s="611"/>
      <c r="BJ19" s="611"/>
      <c r="BK19" s="611"/>
      <c r="BL19" s="611"/>
      <c r="BM19" s="611"/>
      <c r="BN19" s="612"/>
      <c r="BO19" s="613">
        <v>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359</v>
      </c>
      <c r="S20" s="611"/>
      <c r="T20" s="611"/>
      <c r="U20" s="611"/>
      <c r="V20" s="611"/>
      <c r="W20" s="611"/>
      <c r="X20" s="611"/>
      <c r="Y20" s="612"/>
      <c r="Z20" s="613">
        <v>0</v>
      </c>
      <c r="AA20" s="613"/>
      <c r="AB20" s="613"/>
      <c r="AC20" s="613"/>
      <c r="AD20" s="614">
        <v>359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61203</v>
      </c>
      <c r="BH20" s="611"/>
      <c r="BI20" s="611"/>
      <c r="BJ20" s="611"/>
      <c r="BK20" s="611"/>
      <c r="BL20" s="611"/>
      <c r="BM20" s="611"/>
      <c r="BN20" s="612"/>
      <c r="BO20" s="613">
        <v>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10360663</v>
      </c>
      <c r="CS20" s="611"/>
      <c r="CT20" s="611"/>
      <c r="CU20" s="611"/>
      <c r="CV20" s="611"/>
      <c r="CW20" s="611"/>
      <c r="CX20" s="611"/>
      <c r="CY20" s="612"/>
      <c r="CZ20" s="613">
        <v>100</v>
      </c>
      <c r="DA20" s="613"/>
      <c r="DB20" s="613"/>
      <c r="DC20" s="613"/>
      <c r="DD20" s="619">
        <v>1153210</v>
      </c>
      <c r="DE20" s="611"/>
      <c r="DF20" s="611"/>
      <c r="DG20" s="611"/>
      <c r="DH20" s="611"/>
      <c r="DI20" s="611"/>
      <c r="DJ20" s="611"/>
      <c r="DK20" s="611"/>
      <c r="DL20" s="611"/>
      <c r="DM20" s="611"/>
      <c r="DN20" s="611"/>
      <c r="DO20" s="611"/>
      <c r="DP20" s="612"/>
      <c r="DQ20" s="619">
        <v>7660965</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4485858</v>
      </c>
      <c r="S21" s="611"/>
      <c r="T21" s="611"/>
      <c r="U21" s="611"/>
      <c r="V21" s="611"/>
      <c r="W21" s="611"/>
      <c r="X21" s="611"/>
      <c r="Y21" s="612"/>
      <c r="Z21" s="613">
        <v>40.200000000000003</v>
      </c>
      <c r="AA21" s="613"/>
      <c r="AB21" s="613"/>
      <c r="AC21" s="613"/>
      <c r="AD21" s="614">
        <v>4163291</v>
      </c>
      <c r="AE21" s="614"/>
      <c r="AF21" s="614"/>
      <c r="AG21" s="614"/>
      <c r="AH21" s="614"/>
      <c r="AI21" s="614"/>
      <c r="AJ21" s="614"/>
      <c r="AK21" s="614"/>
      <c r="AL21" s="615">
        <v>59.8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36166</v>
      </c>
      <c r="BH21" s="611"/>
      <c r="BI21" s="611"/>
      <c r="BJ21" s="611"/>
      <c r="BK21" s="611"/>
      <c r="BL21" s="611"/>
      <c r="BM21" s="611"/>
      <c r="BN21" s="612"/>
      <c r="BO21" s="613">
        <v>1.8</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4163291</v>
      </c>
      <c r="S22" s="611"/>
      <c r="T22" s="611"/>
      <c r="U22" s="611"/>
      <c r="V22" s="611"/>
      <c r="W22" s="611"/>
      <c r="X22" s="611"/>
      <c r="Y22" s="612"/>
      <c r="Z22" s="613">
        <v>37.299999999999997</v>
      </c>
      <c r="AA22" s="613"/>
      <c r="AB22" s="613"/>
      <c r="AC22" s="613"/>
      <c r="AD22" s="614">
        <v>4163291</v>
      </c>
      <c r="AE22" s="614"/>
      <c r="AF22" s="614"/>
      <c r="AG22" s="614"/>
      <c r="AH22" s="614"/>
      <c r="AI22" s="614"/>
      <c r="AJ22" s="614"/>
      <c r="AK22" s="614"/>
      <c r="AL22" s="615">
        <v>59.8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322567</v>
      </c>
      <c r="S23" s="611"/>
      <c r="T23" s="611"/>
      <c r="U23" s="611"/>
      <c r="V23" s="611"/>
      <c r="W23" s="611"/>
      <c r="X23" s="611"/>
      <c r="Y23" s="612"/>
      <c r="Z23" s="613">
        <v>2.9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25037</v>
      </c>
      <c r="BH23" s="611"/>
      <c r="BI23" s="611"/>
      <c r="BJ23" s="611"/>
      <c r="BK23" s="611"/>
      <c r="BL23" s="611"/>
      <c r="BM23" s="611"/>
      <c r="BN23" s="612"/>
      <c r="BO23" s="613">
        <v>1.2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4301274</v>
      </c>
      <c r="CS24" s="600"/>
      <c r="CT24" s="600"/>
      <c r="CU24" s="600"/>
      <c r="CV24" s="600"/>
      <c r="CW24" s="600"/>
      <c r="CX24" s="600"/>
      <c r="CY24" s="601"/>
      <c r="CZ24" s="604">
        <v>41.5</v>
      </c>
      <c r="DA24" s="605"/>
      <c r="DB24" s="605"/>
      <c r="DC24" s="621"/>
      <c r="DD24" s="645">
        <v>3413517</v>
      </c>
      <c r="DE24" s="600"/>
      <c r="DF24" s="600"/>
      <c r="DG24" s="600"/>
      <c r="DH24" s="600"/>
      <c r="DI24" s="600"/>
      <c r="DJ24" s="600"/>
      <c r="DK24" s="601"/>
      <c r="DL24" s="645">
        <v>3370540</v>
      </c>
      <c r="DM24" s="600"/>
      <c r="DN24" s="600"/>
      <c r="DO24" s="600"/>
      <c r="DP24" s="600"/>
      <c r="DQ24" s="600"/>
      <c r="DR24" s="600"/>
      <c r="DS24" s="600"/>
      <c r="DT24" s="600"/>
      <c r="DU24" s="600"/>
      <c r="DV24" s="601"/>
      <c r="DW24" s="604">
        <v>48.3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7235563</v>
      </c>
      <c r="S25" s="611"/>
      <c r="T25" s="611"/>
      <c r="U25" s="611"/>
      <c r="V25" s="611"/>
      <c r="W25" s="611"/>
      <c r="X25" s="611"/>
      <c r="Y25" s="612"/>
      <c r="Z25" s="613">
        <v>64.900000000000006</v>
      </c>
      <c r="AA25" s="613"/>
      <c r="AB25" s="613"/>
      <c r="AC25" s="613"/>
      <c r="AD25" s="614">
        <v>6887959</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2138580</v>
      </c>
      <c r="CS25" s="642"/>
      <c r="CT25" s="642"/>
      <c r="CU25" s="642"/>
      <c r="CV25" s="642"/>
      <c r="CW25" s="642"/>
      <c r="CX25" s="642"/>
      <c r="CY25" s="643"/>
      <c r="CZ25" s="615">
        <v>20.6</v>
      </c>
      <c r="DA25" s="640"/>
      <c r="DB25" s="640"/>
      <c r="DC25" s="644"/>
      <c r="DD25" s="619">
        <v>2030576</v>
      </c>
      <c r="DE25" s="642"/>
      <c r="DF25" s="642"/>
      <c r="DG25" s="642"/>
      <c r="DH25" s="642"/>
      <c r="DI25" s="642"/>
      <c r="DJ25" s="642"/>
      <c r="DK25" s="643"/>
      <c r="DL25" s="619">
        <v>2027977</v>
      </c>
      <c r="DM25" s="642"/>
      <c r="DN25" s="642"/>
      <c r="DO25" s="642"/>
      <c r="DP25" s="642"/>
      <c r="DQ25" s="642"/>
      <c r="DR25" s="642"/>
      <c r="DS25" s="642"/>
      <c r="DT25" s="642"/>
      <c r="DU25" s="642"/>
      <c r="DV25" s="643"/>
      <c r="DW25" s="615">
        <v>29.1</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1871</v>
      </c>
      <c r="S26" s="611"/>
      <c r="T26" s="611"/>
      <c r="U26" s="611"/>
      <c r="V26" s="611"/>
      <c r="W26" s="611"/>
      <c r="X26" s="611"/>
      <c r="Y26" s="612"/>
      <c r="Z26" s="613">
        <v>0</v>
      </c>
      <c r="AA26" s="613"/>
      <c r="AB26" s="613"/>
      <c r="AC26" s="613"/>
      <c r="AD26" s="614">
        <v>1871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1219585</v>
      </c>
      <c r="CS26" s="611"/>
      <c r="CT26" s="611"/>
      <c r="CU26" s="611"/>
      <c r="CV26" s="611"/>
      <c r="CW26" s="611"/>
      <c r="CX26" s="611"/>
      <c r="CY26" s="612"/>
      <c r="CZ26" s="615">
        <v>11.8</v>
      </c>
      <c r="DA26" s="640"/>
      <c r="DB26" s="640"/>
      <c r="DC26" s="644"/>
      <c r="DD26" s="619">
        <v>1153407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8635</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2011611</v>
      </c>
      <c r="BH27" s="611"/>
      <c r="BI27" s="611"/>
      <c r="BJ27" s="611"/>
      <c r="BK27" s="611"/>
      <c r="BL27" s="611"/>
      <c r="BM27" s="611"/>
      <c r="BN27" s="612"/>
      <c r="BO27" s="613">
        <v>100</v>
      </c>
      <c r="BP27" s="613"/>
      <c r="BQ27" s="613"/>
      <c r="BR27" s="613"/>
      <c r="BS27" s="614">
        <v>11715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1094868</v>
      </c>
      <c r="CS27" s="642"/>
      <c r="CT27" s="642"/>
      <c r="CU27" s="642"/>
      <c r="CV27" s="642"/>
      <c r="CW27" s="642"/>
      <c r="CX27" s="642"/>
      <c r="CY27" s="643"/>
      <c r="CZ27" s="615">
        <v>10.6</v>
      </c>
      <c r="DA27" s="640"/>
      <c r="DB27" s="640"/>
      <c r="DC27" s="644"/>
      <c r="DD27" s="619">
        <v>318347</v>
      </c>
      <c r="DE27" s="642"/>
      <c r="DF27" s="642"/>
      <c r="DG27" s="642"/>
      <c r="DH27" s="642"/>
      <c r="DI27" s="642"/>
      <c r="DJ27" s="642"/>
      <c r="DK27" s="643"/>
      <c r="DL27" s="619">
        <v>277969</v>
      </c>
      <c r="DM27" s="642"/>
      <c r="DN27" s="642"/>
      <c r="DO27" s="642"/>
      <c r="DP27" s="642"/>
      <c r="DQ27" s="642"/>
      <c r="DR27" s="642"/>
      <c r="DS27" s="642"/>
      <c r="DT27" s="642"/>
      <c r="DU27" s="642"/>
      <c r="DV27" s="643"/>
      <c r="DW27" s="615">
        <v>4</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166739</v>
      </c>
      <c r="S28" s="611"/>
      <c r="T28" s="611"/>
      <c r="U28" s="611"/>
      <c r="V28" s="611"/>
      <c r="W28" s="611"/>
      <c r="X28" s="611"/>
      <c r="Y28" s="612"/>
      <c r="Z28" s="613">
        <v>1.5</v>
      </c>
      <c r="AA28" s="613"/>
      <c r="AB28" s="613"/>
      <c r="AC28" s="613"/>
      <c r="AD28" s="614">
        <v>11312</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1067826</v>
      </c>
      <c r="CS28" s="611"/>
      <c r="CT28" s="611"/>
      <c r="CU28" s="611"/>
      <c r="CV28" s="611"/>
      <c r="CW28" s="611"/>
      <c r="CX28" s="611"/>
      <c r="CY28" s="612"/>
      <c r="CZ28" s="615">
        <v>10.3</v>
      </c>
      <c r="DA28" s="640"/>
      <c r="DB28" s="640"/>
      <c r="DC28" s="644"/>
      <c r="DD28" s="619">
        <v>1064594</v>
      </c>
      <c r="DE28" s="611"/>
      <c r="DF28" s="611"/>
      <c r="DG28" s="611"/>
      <c r="DH28" s="611"/>
      <c r="DI28" s="611"/>
      <c r="DJ28" s="611"/>
      <c r="DK28" s="612"/>
      <c r="DL28" s="619">
        <v>1064594</v>
      </c>
      <c r="DM28" s="611"/>
      <c r="DN28" s="611"/>
      <c r="DO28" s="611"/>
      <c r="DP28" s="611"/>
      <c r="DQ28" s="611"/>
      <c r="DR28" s="611"/>
      <c r="DS28" s="611"/>
      <c r="DT28" s="611"/>
      <c r="DU28" s="611"/>
      <c r="DV28" s="612"/>
      <c r="DW28" s="615">
        <v>15.3</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10106</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1067826</v>
      </c>
      <c r="CS29" s="642"/>
      <c r="CT29" s="642"/>
      <c r="CU29" s="642"/>
      <c r="CV29" s="642"/>
      <c r="CW29" s="642"/>
      <c r="CX29" s="642"/>
      <c r="CY29" s="643"/>
      <c r="CZ29" s="615">
        <v>10.3</v>
      </c>
      <c r="DA29" s="640"/>
      <c r="DB29" s="640"/>
      <c r="DC29" s="644"/>
      <c r="DD29" s="619">
        <v>1064594</v>
      </c>
      <c r="DE29" s="642"/>
      <c r="DF29" s="642"/>
      <c r="DG29" s="642"/>
      <c r="DH29" s="642"/>
      <c r="DI29" s="642"/>
      <c r="DJ29" s="642"/>
      <c r="DK29" s="643"/>
      <c r="DL29" s="619">
        <v>1064594</v>
      </c>
      <c r="DM29" s="642"/>
      <c r="DN29" s="642"/>
      <c r="DO29" s="642"/>
      <c r="DP29" s="642"/>
      <c r="DQ29" s="642"/>
      <c r="DR29" s="642"/>
      <c r="DS29" s="642"/>
      <c r="DT29" s="642"/>
      <c r="DU29" s="642"/>
      <c r="DV29" s="643"/>
      <c r="DW29" s="615">
        <v>15.3</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720250</v>
      </c>
      <c r="S30" s="611"/>
      <c r="T30" s="611"/>
      <c r="U30" s="611"/>
      <c r="V30" s="611"/>
      <c r="W30" s="611"/>
      <c r="X30" s="611"/>
      <c r="Y30" s="612"/>
      <c r="Z30" s="613">
        <v>6.5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1054169</v>
      </c>
      <c r="CS30" s="611"/>
      <c r="CT30" s="611"/>
      <c r="CU30" s="611"/>
      <c r="CV30" s="611"/>
      <c r="CW30" s="611"/>
      <c r="CX30" s="611"/>
      <c r="CY30" s="612"/>
      <c r="CZ30" s="615">
        <v>10.199999999999999</v>
      </c>
      <c r="DA30" s="640"/>
      <c r="DB30" s="640"/>
      <c r="DC30" s="644"/>
      <c r="DD30" s="619">
        <v>1051053</v>
      </c>
      <c r="DE30" s="611"/>
      <c r="DF30" s="611"/>
      <c r="DG30" s="611"/>
      <c r="DH30" s="611"/>
      <c r="DI30" s="611"/>
      <c r="DJ30" s="611"/>
      <c r="DK30" s="612"/>
      <c r="DL30" s="619">
        <v>1051053</v>
      </c>
      <c r="DM30" s="611"/>
      <c r="DN30" s="611"/>
      <c r="DO30" s="611"/>
      <c r="DP30" s="611"/>
      <c r="DQ30" s="611"/>
      <c r="DR30" s="611"/>
      <c r="DS30" s="611"/>
      <c r="DT30" s="611"/>
      <c r="DU30" s="611"/>
      <c r="DV30" s="612"/>
      <c r="DW30" s="615">
        <v>15.1</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99.8</v>
      </c>
      <c r="BH31" s="654"/>
      <c r="BI31" s="654"/>
      <c r="BJ31" s="654"/>
      <c r="BK31" s="654"/>
      <c r="BL31" s="654"/>
      <c r="BM31" s="605">
        <v>99.4</v>
      </c>
      <c r="BN31" s="654"/>
      <c r="BO31" s="654"/>
      <c r="BP31" s="654"/>
      <c r="BQ31" s="655"/>
      <c r="BR31" s="666">
        <v>99.8</v>
      </c>
      <c r="BS31" s="654"/>
      <c r="BT31" s="654"/>
      <c r="BU31" s="654"/>
      <c r="BV31" s="654"/>
      <c r="BW31" s="654"/>
      <c r="BX31" s="605">
        <v>99.2</v>
      </c>
      <c r="BY31" s="654"/>
      <c r="BZ31" s="654"/>
      <c r="CA31" s="654"/>
      <c r="CB31" s="655"/>
      <c r="CD31" s="648"/>
      <c r="CE31" s="649"/>
      <c r="CF31" s="607" t="s">
        <v>300</v>
      </c>
      <c r="CG31" s="608"/>
      <c r="CH31" s="608"/>
      <c r="CI31" s="608"/>
      <c r="CJ31" s="608"/>
      <c r="CK31" s="608"/>
      <c r="CL31" s="608"/>
      <c r="CM31" s="608"/>
      <c r="CN31" s="608"/>
      <c r="CO31" s="608"/>
      <c r="CP31" s="608"/>
      <c r="CQ31" s="609"/>
      <c r="CR31" s="610">
        <v>13657</v>
      </c>
      <c r="CS31" s="642"/>
      <c r="CT31" s="642"/>
      <c r="CU31" s="642"/>
      <c r="CV31" s="642"/>
      <c r="CW31" s="642"/>
      <c r="CX31" s="642"/>
      <c r="CY31" s="643"/>
      <c r="CZ31" s="615">
        <v>0.1</v>
      </c>
      <c r="DA31" s="640"/>
      <c r="DB31" s="640"/>
      <c r="DC31" s="644"/>
      <c r="DD31" s="619">
        <v>13541</v>
      </c>
      <c r="DE31" s="642"/>
      <c r="DF31" s="642"/>
      <c r="DG31" s="642"/>
      <c r="DH31" s="642"/>
      <c r="DI31" s="642"/>
      <c r="DJ31" s="642"/>
      <c r="DK31" s="643"/>
      <c r="DL31" s="619">
        <v>13541</v>
      </c>
      <c r="DM31" s="642"/>
      <c r="DN31" s="642"/>
      <c r="DO31" s="642"/>
      <c r="DP31" s="642"/>
      <c r="DQ31" s="642"/>
      <c r="DR31" s="642"/>
      <c r="DS31" s="642"/>
      <c r="DT31" s="642"/>
      <c r="DU31" s="642"/>
      <c r="DV31" s="643"/>
      <c r="DW31" s="615">
        <v>0.2</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524297</v>
      </c>
      <c r="S32" s="611"/>
      <c r="T32" s="611"/>
      <c r="U32" s="611"/>
      <c r="V32" s="611"/>
      <c r="W32" s="611"/>
      <c r="X32" s="611"/>
      <c r="Y32" s="612"/>
      <c r="Z32" s="613">
        <v>4.7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99.6</v>
      </c>
      <c r="BH32" s="642"/>
      <c r="BI32" s="642"/>
      <c r="BJ32" s="642"/>
      <c r="BK32" s="642"/>
      <c r="BL32" s="642"/>
      <c r="BM32" s="616">
        <v>98.6</v>
      </c>
      <c r="BN32" s="642"/>
      <c r="BO32" s="642"/>
      <c r="BP32" s="642"/>
      <c r="BQ32" s="665"/>
      <c r="BR32" s="667">
        <v>99.6</v>
      </c>
      <c r="BS32" s="642"/>
      <c r="BT32" s="642"/>
      <c r="BU32" s="642"/>
      <c r="BV32" s="642"/>
      <c r="BW32" s="642"/>
      <c r="BX32" s="616">
        <v>98.7</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84596</v>
      </c>
      <c r="S33" s="611"/>
      <c r="T33" s="611"/>
      <c r="U33" s="611"/>
      <c r="V33" s="611"/>
      <c r="W33" s="611"/>
      <c r="X33" s="611"/>
      <c r="Y33" s="612"/>
      <c r="Z33" s="613">
        <v>0.8</v>
      </c>
      <c r="AA33" s="613"/>
      <c r="AB33" s="613"/>
      <c r="AC33" s="613"/>
      <c r="AD33" s="614">
        <v>35074</v>
      </c>
      <c r="AE33" s="614"/>
      <c r="AF33" s="614"/>
      <c r="AG33" s="614"/>
      <c r="AH33" s="614"/>
      <c r="AI33" s="614"/>
      <c r="AJ33" s="614"/>
      <c r="AK33" s="614"/>
      <c r="AL33" s="615">
        <v>0.5</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99.9</v>
      </c>
      <c r="BH33" s="669"/>
      <c r="BI33" s="669"/>
      <c r="BJ33" s="669"/>
      <c r="BK33" s="669"/>
      <c r="BL33" s="669"/>
      <c r="BM33" s="670">
        <v>99.7</v>
      </c>
      <c r="BN33" s="669"/>
      <c r="BO33" s="669"/>
      <c r="BP33" s="669"/>
      <c r="BQ33" s="671"/>
      <c r="BR33" s="668">
        <v>99.9</v>
      </c>
      <c r="BS33" s="669"/>
      <c r="BT33" s="669"/>
      <c r="BU33" s="669"/>
      <c r="BV33" s="669"/>
      <c r="BW33" s="669"/>
      <c r="BX33" s="670">
        <v>99.4</v>
      </c>
      <c r="BY33" s="669"/>
      <c r="BZ33" s="669"/>
      <c r="CA33" s="669"/>
      <c r="CB33" s="671"/>
      <c r="CD33" s="607" t="s">
        <v>307</v>
      </c>
      <c r="CE33" s="608"/>
      <c r="CF33" s="608"/>
      <c r="CG33" s="608"/>
      <c r="CH33" s="608"/>
      <c r="CI33" s="608"/>
      <c r="CJ33" s="608"/>
      <c r="CK33" s="608"/>
      <c r="CL33" s="608"/>
      <c r="CM33" s="608"/>
      <c r="CN33" s="608"/>
      <c r="CO33" s="608"/>
      <c r="CP33" s="608"/>
      <c r="CQ33" s="609"/>
      <c r="CR33" s="610">
        <v>4906179</v>
      </c>
      <c r="CS33" s="642"/>
      <c r="CT33" s="642"/>
      <c r="CU33" s="642"/>
      <c r="CV33" s="642"/>
      <c r="CW33" s="642"/>
      <c r="CX33" s="642"/>
      <c r="CY33" s="643"/>
      <c r="CZ33" s="615">
        <v>47.4</v>
      </c>
      <c r="DA33" s="640"/>
      <c r="DB33" s="640"/>
      <c r="DC33" s="644"/>
      <c r="DD33" s="619">
        <v>3869682</v>
      </c>
      <c r="DE33" s="642"/>
      <c r="DF33" s="642"/>
      <c r="DG33" s="642"/>
      <c r="DH33" s="642"/>
      <c r="DI33" s="642"/>
      <c r="DJ33" s="642"/>
      <c r="DK33" s="643"/>
      <c r="DL33" s="619">
        <v>3136780</v>
      </c>
      <c r="DM33" s="642"/>
      <c r="DN33" s="642"/>
      <c r="DO33" s="642"/>
      <c r="DP33" s="642"/>
      <c r="DQ33" s="642"/>
      <c r="DR33" s="642"/>
      <c r="DS33" s="642"/>
      <c r="DT33" s="642"/>
      <c r="DU33" s="642"/>
      <c r="DV33" s="643"/>
      <c r="DW33" s="615">
        <v>45</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205039</v>
      </c>
      <c r="S34" s="611"/>
      <c r="T34" s="611"/>
      <c r="U34" s="611"/>
      <c r="V34" s="611"/>
      <c r="W34" s="611"/>
      <c r="X34" s="611"/>
      <c r="Y34" s="612"/>
      <c r="Z34" s="613">
        <v>1.8</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1435719</v>
      </c>
      <c r="CS34" s="611"/>
      <c r="CT34" s="611"/>
      <c r="CU34" s="611"/>
      <c r="CV34" s="611"/>
      <c r="CW34" s="611"/>
      <c r="CX34" s="611"/>
      <c r="CY34" s="612"/>
      <c r="CZ34" s="615">
        <v>13.9</v>
      </c>
      <c r="DA34" s="640"/>
      <c r="DB34" s="640"/>
      <c r="DC34" s="644"/>
      <c r="DD34" s="619">
        <v>978130</v>
      </c>
      <c r="DE34" s="611"/>
      <c r="DF34" s="611"/>
      <c r="DG34" s="611"/>
      <c r="DH34" s="611"/>
      <c r="DI34" s="611"/>
      <c r="DJ34" s="611"/>
      <c r="DK34" s="612"/>
      <c r="DL34" s="619">
        <v>896147</v>
      </c>
      <c r="DM34" s="611"/>
      <c r="DN34" s="611"/>
      <c r="DO34" s="611"/>
      <c r="DP34" s="611"/>
      <c r="DQ34" s="611"/>
      <c r="DR34" s="611"/>
      <c r="DS34" s="611"/>
      <c r="DT34" s="611"/>
      <c r="DU34" s="611"/>
      <c r="DV34" s="612"/>
      <c r="DW34" s="615">
        <v>12.8</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803520</v>
      </c>
      <c r="S35" s="611"/>
      <c r="T35" s="611"/>
      <c r="U35" s="611"/>
      <c r="V35" s="611"/>
      <c r="W35" s="611"/>
      <c r="X35" s="611"/>
      <c r="Y35" s="612"/>
      <c r="Z35" s="613">
        <v>7.2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98516</v>
      </c>
      <c r="CS35" s="642"/>
      <c r="CT35" s="642"/>
      <c r="CU35" s="642"/>
      <c r="CV35" s="642"/>
      <c r="CW35" s="642"/>
      <c r="CX35" s="642"/>
      <c r="CY35" s="643"/>
      <c r="CZ35" s="615">
        <v>1</v>
      </c>
      <c r="DA35" s="640"/>
      <c r="DB35" s="640"/>
      <c r="DC35" s="644"/>
      <c r="DD35" s="619">
        <v>49484</v>
      </c>
      <c r="DE35" s="642"/>
      <c r="DF35" s="642"/>
      <c r="DG35" s="642"/>
      <c r="DH35" s="642"/>
      <c r="DI35" s="642"/>
      <c r="DJ35" s="642"/>
      <c r="DK35" s="643"/>
      <c r="DL35" s="619">
        <v>49484</v>
      </c>
      <c r="DM35" s="642"/>
      <c r="DN35" s="642"/>
      <c r="DO35" s="642"/>
      <c r="DP35" s="642"/>
      <c r="DQ35" s="642"/>
      <c r="DR35" s="642"/>
      <c r="DS35" s="642"/>
      <c r="DT35" s="642"/>
      <c r="DU35" s="642"/>
      <c r="DV35" s="643"/>
      <c r="DW35" s="615">
        <v>0.7</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431920</v>
      </c>
      <c r="S36" s="611"/>
      <c r="T36" s="611"/>
      <c r="U36" s="611"/>
      <c r="V36" s="611"/>
      <c r="W36" s="611"/>
      <c r="X36" s="611"/>
      <c r="Y36" s="612"/>
      <c r="Z36" s="613">
        <v>3.9</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1633301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98954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2140325</v>
      </c>
      <c r="CS36" s="611"/>
      <c r="CT36" s="611"/>
      <c r="CU36" s="611"/>
      <c r="CV36" s="611"/>
      <c r="CW36" s="611"/>
      <c r="CX36" s="611"/>
      <c r="CY36" s="612"/>
      <c r="CZ36" s="615">
        <v>20.7</v>
      </c>
      <c r="DA36" s="640"/>
      <c r="DB36" s="640"/>
      <c r="DC36" s="644"/>
      <c r="DD36" s="619">
        <v>1777310</v>
      </c>
      <c r="DE36" s="611"/>
      <c r="DF36" s="611"/>
      <c r="DG36" s="611"/>
      <c r="DH36" s="611"/>
      <c r="DI36" s="611"/>
      <c r="DJ36" s="611"/>
      <c r="DK36" s="612"/>
      <c r="DL36" s="619">
        <v>1558014</v>
      </c>
      <c r="DM36" s="611"/>
      <c r="DN36" s="611"/>
      <c r="DO36" s="611"/>
      <c r="DP36" s="611"/>
      <c r="DQ36" s="611"/>
      <c r="DR36" s="611"/>
      <c r="DS36" s="611"/>
      <c r="DT36" s="611"/>
      <c r="DU36" s="611"/>
      <c r="DV36" s="612"/>
      <c r="DW36" s="615">
        <v>22.3</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285959</v>
      </c>
      <c r="S37" s="611"/>
      <c r="T37" s="611"/>
      <c r="U37" s="611"/>
      <c r="V37" s="611"/>
      <c r="W37" s="611"/>
      <c r="X37" s="611"/>
      <c r="Y37" s="612"/>
      <c r="Z37" s="613">
        <v>2.6</v>
      </c>
      <c r="AA37" s="613"/>
      <c r="AB37" s="613"/>
      <c r="AC37" s="613"/>
      <c r="AD37" s="614">
        <v>23646</v>
      </c>
      <c r="AE37" s="614"/>
      <c r="AF37" s="614"/>
      <c r="AG37" s="614"/>
      <c r="AH37" s="614"/>
      <c r="AI37" s="614"/>
      <c r="AJ37" s="614"/>
      <c r="AK37" s="614"/>
      <c r="AL37" s="615">
        <v>0.3</v>
      </c>
      <c r="AM37" s="616"/>
      <c r="AN37" s="616"/>
      <c r="AO37" s="617"/>
      <c r="AQ37" s="673" t="s">
        <v>319</v>
      </c>
      <c r="AR37" s="674"/>
      <c r="AS37" s="674"/>
      <c r="AT37" s="674"/>
      <c r="AU37" s="674"/>
      <c r="AV37" s="674"/>
      <c r="AW37" s="674"/>
      <c r="AX37" s="674"/>
      <c r="AY37" s="675"/>
      <c r="AZ37" s="610">
        <v>588271</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82358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643636</v>
      </c>
      <c r="CS37" s="642"/>
      <c r="CT37" s="642"/>
      <c r="CU37" s="642"/>
      <c r="CV37" s="642"/>
      <c r="CW37" s="642"/>
      <c r="CX37" s="642"/>
      <c r="CY37" s="643"/>
      <c r="CZ37" s="615">
        <v>6.2</v>
      </c>
      <c r="DA37" s="640"/>
      <c r="DB37" s="640"/>
      <c r="DC37" s="644"/>
      <c r="DD37" s="619">
        <v>618583</v>
      </c>
      <c r="DE37" s="642"/>
      <c r="DF37" s="642"/>
      <c r="DG37" s="642"/>
      <c r="DH37" s="642"/>
      <c r="DI37" s="642"/>
      <c r="DJ37" s="642"/>
      <c r="DK37" s="643"/>
      <c r="DL37" s="619">
        <v>611572</v>
      </c>
      <c r="DM37" s="642"/>
      <c r="DN37" s="642"/>
      <c r="DO37" s="642"/>
      <c r="DP37" s="642"/>
      <c r="DQ37" s="642"/>
      <c r="DR37" s="642"/>
      <c r="DS37" s="642"/>
      <c r="DT37" s="642"/>
      <c r="DU37" s="642"/>
      <c r="DV37" s="643"/>
      <c r="DW37" s="615">
        <v>8.8000000000000007</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678200</v>
      </c>
      <c r="S38" s="611"/>
      <c r="T38" s="611"/>
      <c r="U38" s="611"/>
      <c r="V38" s="611"/>
      <c r="W38" s="611"/>
      <c r="X38" s="611"/>
      <c r="Y38" s="612"/>
      <c r="Z38" s="613">
        <v>6.1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140912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2063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936866</v>
      </c>
      <c r="CS38" s="611"/>
      <c r="CT38" s="611"/>
      <c r="CU38" s="611"/>
      <c r="CV38" s="611"/>
      <c r="CW38" s="611"/>
      <c r="CX38" s="611"/>
      <c r="CY38" s="612"/>
      <c r="CZ38" s="615">
        <v>9</v>
      </c>
      <c r="DA38" s="640"/>
      <c r="DB38" s="640"/>
      <c r="DC38" s="644"/>
      <c r="DD38" s="619">
        <v>806506</v>
      </c>
      <c r="DE38" s="611"/>
      <c r="DF38" s="611"/>
      <c r="DG38" s="611"/>
      <c r="DH38" s="611"/>
      <c r="DI38" s="611"/>
      <c r="DJ38" s="611"/>
      <c r="DK38" s="612"/>
      <c r="DL38" s="619">
        <v>620479</v>
      </c>
      <c r="DM38" s="611"/>
      <c r="DN38" s="611"/>
      <c r="DO38" s="611"/>
      <c r="DP38" s="611"/>
      <c r="DQ38" s="611"/>
      <c r="DR38" s="611"/>
      <c r="DS38" s="611"/>
      <c r="DT38" s="611"/>
      <c r="DU38" s="611"/>
      <c r="DV38" s="612"/>
      <c r="DW38" s="615">
        <v>8.9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54681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2902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280097</v>
      </c>
      <c r="CS39" s="642"/>
      <c r="CT39" s="642"/>
      <c r="CU39" s="642"/>
      <c r="CV39" s="642"/>
      <c r="CW39" s="642"/>
      <c r="CX39" s="642"/>
      <c r="CY39" s="643"/>
      <c r="CZ39" s="615">
        <v>2.7</v>
      </c>
      <c r="DA39" s="640"/>
      <c r="DB39" s="640"/>
      <c r="DC39" s="644"/>
      <c r="DD39" s="619">
        <v>245596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17800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43952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14656</v>
      </c>
      <c r="CS40" s="611"/>
      <c r="CT40" s="611"/>
      <c r="CU40" s="611"/>
      <c r="CV40" s="611"/>
      <c r="CW40" s="611"/>
      <c r="CX40" s="611"/>
      <c r="CY40" s="612"/>
      <c r="CZ40" s="615">
        <v>0.1</v>
      </c>
      <c r="DA40" s="640"/>
      <c r="DB40" s="640"/>
      <c r="DC40" s="644"/>
      <c r="DD40" s="619">
        <v>12656</v>
      </c>
      <c r="DE40" s="611"/>
      <c r="DF40" s="611"/>
      <c r="DG40" s="611"/>
      <c r="DH40" s="611"/>
      <c r="DI40" s="611"/>
      <c r="DJ40" s="611"/>
      <c r="DK40" s="612"/>
      <c r="DL40" s="619">
        <v>12656</v>
      </c>
      <c r="DM40" s="611"/>
      <c r="DN40" s="611"/>
      <c r="DO40" s="611"/>
      <c r="DP40" s="611"/>
      <c r="DQ40" s="611"/>
      <c r="DR40" s="611"/>
      <c r="DS40" s="611"/>
      <c r="DT40" s="611"/>
      <c r="DU40" s="611"/>
      <c r="DV40" s="612"/>
      <c r="DW40" s="615">
        <v>0.2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11156695</v>
      </c>
      <c r="S41" s="683"/>
      <c r="T41" s="683"/>
      <c r="U41" s="683"/>
      <c r="V41" s="683"/>
      <c r="W41" s="683"/>
      <c r="X41" s="683"/>
      <c r="Y41" s="687"/>
      <c r="Z41" s="688">
        <v>100</v>
      </c>
      <c r="AA41" s="688"/>
      <c r="AB41" s="688"/>
      <c r="AC41" s="688"/>
      <c r="AD41" s="689">
        <v>6959862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142075</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663410</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437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1153210</v>
      </c>
      <c r="CS42" s="642"/>
      <c r="CT42" s="642"/>
      <c r="CU42" s="642"/>
      <c r="CV42" s="642"/>
      <c r="CW42" s="642"/>
      <c r="CX42" s="642"/>
      <c r="CY42" s="643"/>
      <c r="CZ42" s="615">
        <v>11.1</v>
      </c>
      <c r="DA42" s="640"/>
      <c r="DB42" s="640"/>
      <c r="DC42" s="644"/>
      <c r="DD42" s="619">
        <v>377766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54106</v>
      </c>
      <c r="CS43" s="642"/>
      <c r="CT43" s="642"/>
      <c r="CU43" s="642"/>
      <c r="CV43" s="642"/>
      <c r="CW43" s="642"/>
      <c r="CX43" s="642"/>
      <c r="CY43" s="643"/>
      <c r="CZ43" s="615">
        <v>0.5</v>
      </c>
      <c r="DA43" s="640"/>
      <c r="DB43" s="640"/>
      <c r="DC43" s="644"/>
      <c r="DD43" s="619">
        <v>54106</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1153210</v>
      </c>
      <c r="CS44" s="611"/>
      <c r="CT44" s="611"/>
      <c r="CU44" s="611"/>
      <c r="CV44" s="611"/>
      <c r="CW44" s="611"/>
      <c r="CX44" s="611"/>
      <c r="CY44" s="612"/>
      <c r="CZ44" s="615">
        <v>11.1</v>
      </c>
      <c r="DA44" s="616"/>
      <c r="DB44" s="616"/>
      <c r="DC44" s="622"/>
      <c r="DD44" s="619">
        <v>377766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187096</v>
      </c>
      <c r="CS45" s="642"/>
      <c r="CT45" s="642"/>
      <c r="CU45" s="642"/>
      <c r="CV45" s="642"/>
      <c r="CW45" s="642"/>
      <c r="CX45" s="642"/>
      <c r="CY45" s="643"/>
      <c r="CZ45" s="615">
        <v>1.8</v>
      </c>
      <c r="DA45" s="640"/>
      <c r="DB45" s="640"/>
      <c r="DC45" s="644"/>
      <c r="DD45" s="619">
        <v>32257</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959966</v>
      </c>
      <c r="CS46" s="611"/>
      <c r="CT46" s="611"/>
      <c r="CU46" s="611"/>
      <c r="CV46" s="611"/>
      <c r="CW46" s="611"/>
      <c r="CX46" s="611"/>
      <c r="CY46" s="612"/>
      <c r="CZ46" s="615">
        <v>9.3000000000000007</v>
      </c>
      <c r="DA46" s="616"/>
      <c r="DB46" s="616"/>
      <c r="DC46" s="622"/>
      <c r="DD46" s="619">
        <v>345461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10360663</v>
      </c>
      <c r="CS49" s="669"/>
      <c r="CT49" s="669"/>
      <c r="CU49" s="669"/>
      <c r="CV49" s="669"/>
      <c r="CW49" s="669"/>
      <c r="CX49" s="669"/>
      <c r="CY49" s="698"/>
      <c r="CZ49" s="690">
        <v>100</v>
      </c>
      <c r="DA49" s="699"/>
      <c r="DB49" s="699"/>
      <c r="DC49" s="700"/>
      <c r="DD49" s="701">
        <v>7660965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Yudcsau2RmbwNP5kXjM9ZgtYhILkQy276eU3XdpSQDb187BOfHiE24/JOqa+MsoRjLugllVEvuehYeSg3dLoQ==" saltValue="PYw4JMDUlBIyk3JWKZO1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11175</v>
      </c>
      <c r="R7" s="740"/>
      <c r="S7" s="740"/>
      <c r="T7" s="740"/>
      <c r="U7" s="740"/>
      <c r="V7" s="740">
        <v>10386</v>
      </c>
      <c r="W7" s="740"/>
      <c r="X7" s="740"/>
      <c r="Y7" s="740"/>
      <c r="Z7" s="740"/>
      <c r="AA7" s="740">
        <v>789</v>
      </c>
      <c r="AB7" s="740"/>
      <c r="AC7" s="740"/>
      <c r="AD7" s="740"/>
      <c r="AE7" s="741"/>
      <c r="AF7" s="742">
        <v>711</v>
      </c>
      <c r="AG7" s="743"/>
      <c r="AH7" s="743"/>
      <c r="AI7" s="743"/>
      <c r="AJ7" s="744"/>
      <c r="AK7" s="745" t="s">
        <v>567</v>
      </c>
      <c r="AL7" s="746"/>
      <c r="AM7" s="746"/>
      <c r="AN7" s="746"/>
      <c r="AO7" s="746"/>
      <c r="AP7" s="746">
        <v>6139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566</v>
      </c>
      <c r="BT7" s="734"/>
      <c r="BU7" s="734"/>
      <c r="BV7" s="734"/>
      <c r="BW7" s="734"/>
      <c r="BX7" s="734"/>
      <c r="BY7" s="734"/>
      <c r="BZ7" s="734"/>
      <c r="CA7" s="734"/>
      <c r="CB7" s="734"/>
      <c r="CC7" s="734"/>
      <c r="CD7" s="734"/>
      <c r="CE7" s="734"/>
      <c r="CF7" s="734"/>
      <c r="CG7" s="749"/>
      <c r="CH7" s="730">
        <v>0</v>
      </c>
      <c r="CI7" s="731"/>
      <c r="CJ7" s="731"/>
      <c r="CK7" s="731"/>
      <c r="CL7" s="732"/>
      <c r="CM7" s="730">
        <v>18</v>
      </c>
      <c r="CN7" s="731"/>
      <c r="CO7" s="731"/>
      <c r="CP7" s="731"/>
      <c r="CQ7" s="732"/>
      <c r="CR7" s="730">
        <v>2</v>
      </c>
      <c r="CS7" s="731"/>
      <c r="CT7" s="731"/>
      <c r="CU7" s="731"/>
      <c r="CV7" s="732"/>
      <c r="CW7" s="730" t="s">
        <v>567</v>
      </c>
      <c r="CX7" s="731"/>
      <c r="CY7" s="731"/>
      <c r="CZ7" s="731"/>
      <c r="DA7" s="732"/>
      <c r="DB7" s="730" t="s">
        <v>567</v>
      </c>
      <c r="DC7" s="731"/>
      <c r="DD7" s="731"/>
      <c r="DE7" s="731"/>
      <c r="DF7" s="732"/>
      <c r="DG7" s="730" t="s">
        <v>567</v>
      </c>
      <c r="DH7" s="731"/>
      <c r="DI7" s="731"/>
      <c r="DJ7" s="731"/>
      <c r="DK7" s="732"/>
      <c r="DL7" s="730" t="s">
        <v>567</v>
      </c>
      <c r="DM7" s="731"/>
      <c r="DN7" s="731"/>
      <c r="DO7" s="731"/>
      <c r="DP7" s="732"/>
      <c r="DQ7" s="730" t="s">
        <v>567</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71</v>
      </c>
      <c r="R8" s="771"/>
      <c r="S8" s="771"/>
      <c r="T8" s="771"/>
      <c r="U8" s="771"/>
      <c r="V8" s="771">
        <v>64</v>
      </c>
      <c r="W8" s="771"/>
      <c r="X8" s="771"/>
      <c r="Y8" s="771"/>
      <c r="Z8" s="771"/>
      <c r="AA8" s="771">
        <v>7</v>
      </c>
      <c r="AB8" s="771"/>
      <c r="AC8" s="771"/>
      <c r="AD8" s="771"/>
      <c r="AE8" s="772"/>
      <c r="AF8" s="773">
        <v>7</v>
      </c>
      <c r="AG8" s="774"/>
      <c r="AH8" s="774"/>
      <c r="AI8" s="774"/>
      <c r="AJ8" s="775"/>
      <c r="AK8" s="756" t="s">
        <v>567</v>
      </c>
      <c r="AL8" s="757"/>
      <c r="AM8" s="757"/>
      <c r="AN8" s="757"/>
      <c r="AO8" s="757"/>
      <c r="AP8" s="757" t="s">
        <v>567</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11157</v>
      </c>
      <c r="R23" s="780"/>
      <c r="S23" s="780"/>
      <c r="T23" s="780"/>
      <c r="U23" s="780"/>
      <c r="V23" s="780">
        <v>10361</v>
      </c>
      <c r="W23" s="780"/>
      <c r="X23" s="780"/>
      <c r="Y23" s="780"/>
      <c r="Z23" s="780"/>
      <c r="AA23" s="780">
        <v>796</v>
      </c>
      <c r="AB23" s="780"/>
      <c r="AC23" s="780"/>
      <c r="AD23" s="780"/>
      <c r="AE23" s="781"/>
      <c r="AF23" s="782">
        <v>719</v>
      </c>
      <c r="AG23" s="780"/>
      <c r="AH23" s="780"/>
      <c r="AI23" s="780"/>
      <c r="AJ23" s="783"/>
      <c r="AK23" s="784"/>
      <c r="AL23" s="785"/>
      <c r="AM23" s="785"/>
      <c r="AN23" s="785"/>
      <c r="AO23" s="785"/>
      <c r="AP23" s="780">
        <v>6139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1831</v>
      </c>
      <c r="R28" s="810"/>
      <c r="S28" s="810"/>
      <c r="T28" s="810"/>
      <c r="U28" s="810"/>
      <c r="V28" s="810">
        <v>1757</v>
      </c>
      <c r="W28" s="810"/>
      <c r="X28" s="810"/>
      <c r="Y28" s="810"/>
      <c r="Z28" s="810"/>
      <c r="AA28" s="810">
        <v>74</v>
      </c>
      <c r="AB28" s="810"/>
      <c r="AC28" s="810"/>
      <c r="AD28" s="810"/>
      <c r="AE28" s="811"/>
      <c r="AF28" s="812">
        <v>74</v>
      </c>
      <c r="AG28" s="810"/>
      <c r="AH28" s="810"/>
      <c r="AI28" s="810"/>
      <c r="AJ28" s="813"/>
      <c r="AK28" s="814">
        <v>117</v>
      </c>
      <c r="AL28" s="815"/>
      <c r="AM28" s="815"/>
      <c r="AN28" s="815"/>
      <c r="AO28" s="815"/>
      <c r="AP28" s="815" t="s">
        <v>565</v>
      </c>
      <c r="AQ28" s="815"/>
      <c r="AR28" s="815"/>
      <c r="AS28" s="815"/>
      <c r="AT28" s="815"/>
      <c r="AU28" s="815" t="s">
        <v>565</v>
      </c>
      <c r="AV28" s="815"/>
      <c r="AW28" s="815"/>
      <c r="AX28" s="815"/>
      <c r="AY28" s="815"/>
      <c r="AZ28" s="816" t="s">
        <v>565</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304</v>
      </c>
      <c r="R29" s="771"/>
      <c r="S29" s="771"/>
      <c r="T29" s="771"/>
      <c r="U29" s="771"/>
      <c r="V29" s="771">
        <v>303</v>
      </c>
      <c r="W29" s="771"/>
      <c r="X29" s="771"/>
      <c r="Y29" s="771"/>
      <c r="Z29" s="771"/>
      <c r="AA29" s="771">
        <v>0</v>
      </c>
      <c r="AB29" s="771"/>
      <c r="AC29" s="771"/>
      <c r="AD29" s="771"/>
      <c r="AE29" s="772"/>
      <c r="AF29" s="773">
        <v>0</v>
      </c>
      <c r="AG29" s="774"/>
      <c r="AH29" s="774"/>
      <c r="AI29" s="774"/>
      <c r="AJ29" s="775"/>
      <c r="AK29" s="821">
        <v>71</v>
      </c>
      <c r="AL29" s="817"/>
      <c r="AM29" s="817"/>
      <c r="AN29" s="817"/>
      <c r="AO29" s="817"/>
      <c r="AP29" s="817" t="s">
        <v>565</v>
      </c>
      <c r="AQ29" s="817"/>
      <c r="AR29" s="817"/>
      <c r="AS29" s="817"/>
      <c r="AT29" s="817"/>
      <c r="AU29" s="817" t="s">
        <v>565</v>
      </c>
      <c r="AV29" s="817"/>
      <c r="AW29" s="817"/>
      <c r="AX29" s="817"/>
      <c r="AY29" s="817"/>
      <c r="AZ29" s="818" t="s">
        <v>565</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1989</v>
      </c>
      <c r="R30" s="771"/>
      <c r="S30" s="771"/>
      <c r="T30" s="771"/>
      <c r="U30" s="771"/>
      <c r="V30" s="771">
        <v>1838</v>
      </c>
      <c r="W30" s="771"/>
      <c r="X30" s="771"/>
      <c r="Y30" s="771"/>
      <c r="Z30" s="771"/>
      <c r="AA30" s="771">
        <v>151</v>
      </c>
      <c r="AB30" s="771"/>
      <c r="AC30" s="771"/>
      <c r="AD30" s="771"/>
      <c r="AE30" s="772"/>
      <c r="AF30" s="773">
        <v>151</v>
      </c>
      <c r="AG30" s="774"/>
      <c r="AH30" s="774"/>
      <c r="AI30" s="774"/>
      <c r="AJ30" s="775"/>
      <c r="AK30" s="821">
        <v>259</v>
      </c>
      <c r="AL30" s="817"/>
      <c r="AM30" s="817"/>
      <c r="AN30" s="817"/>
      <c r="AO30" s="817"/>
      <c r="AP30" s="817" t="s">
        <v>565</v>
      </c>
      <c r="AQ30" s="817"/>
      <c r="AR30" s="817"/>
      <c r="AS30" s="817"/>
      <c r="AT30" s="817"/>
      <c r="AU30" s="817" t="s">
        <v>565</v>
      </c>
      <c r="AV30" s="817"/>
      <c r="AW30" s="817"/>
      <c r="AX30" s="817"/>
      <c r="AY30" s="817"/>
      <c r="AZ30" s="818" t="s">
        <v>565</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604</v>
      </c>
      <c r="R31" s="771"/>
      <c r="S31" s="771"/>
      <c r="T31" s="771"/>
      <c r="U31" s="771"/>
      <c r="V31" s="771">
        <v>587</v>
      </c>
      <c r="W31" s="771"/>
      <c r="X31" s="771"/>
      <c r="Y31" s="771"/>
      <c r="Z31" s="771"/>
      <c r="AA31" s="771">
        <v>17</v>
      </c>
      <c r="AB31" s="771"/>
      <c r="AC31" s="771"/>
      <c r="AD31" s="771"/>
      <c r="AE31" s="772"/>
      <c r="AF31" s="773">
        <v>17</v>
      </c>
      <c r="AG31" s="774"/>
      <c r="AH31" s="774"/>
      <c r="AI31" s="774"/>
      <c r="AJ31" s="775"/>
      <c r="AK31" s="821">
        <v>141</v>
      </c>
      <c r="AL31" s="817"/>
      <c r="AM31" s="817"/>
      <c r="AN31" s="817"/>
      <c r="AO31" s="817"/>
      <c r="AP31" s="817">
        <v>189</v>
      </c>
      <c r="AQ31" s="817"/>
      <c r="AR31" s="817"/>
      <c r="AS31" s="817"/>
      <c r="AT31" s="817"/>
      <c r="AU31" s="817" t="s">
        <v>565</v>
      </c>
      <c r="AV31" s="817"/>
      <c r="AW31" s="817"/>
      <c r="AX31" s="817"/>
      <c r="AY31" s="817"/>
      <c r="AZ31" s="818" t="s">
        <v>565</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86</v>
      </c>
      <c r="R32" s="771"/>
      <c r="S32" s="771"/>
      <c r="T32" s="771"/>
      <c r="U32" s="771"/>
      <c r="V32" s="771">
        <v>90</v>
      </c>
      <c r="W32" s="771"/>
      <c r="X32" s="771"/>
      <c r="Y32" s="771"/>
      <c r="Z32" s="771"/>
      <c r="AA32" s="771">
        <v>-4</v>
      </c>
      <c r="AB32" s="771"/>
      <c r="AC32" s="771"/>
      <c r="AD32" s="771"/>
      <c r="AE32" s="772"/>
      <c r="AF32" s="773">
        <v>126</v>
      </c>
      <c r="AG32" s="774"/>
      <c r="AH32" s="774"/>
      <c r="AI32" s="774"/>
      <c r="AJ32" s="775"/>
      <c r="AK32" s="821">
        <v>9</v>
      </c>
      <c r="AL32" s="817"/>
      <c r="AM32" s="817"/>
      <c r="AN32" s="817"/>
      <c r="AO32" s="817"/>
      <c r="AP32" s="817" t="s">
        <v>565</v>
      </c>
      <c r="AQ32" s="817"/>
      <c r="AR32" s="817"/>
      <c r="AS32" s="817"/>
      <c r="AT32" s="817"/>
      <c r="AU32" s="817" t="s">
        <v>565</v>
      </c>
      <c r="AV32" s="817"/>
      <c r="AW32" s="817"/>
      <c r="AX32" s="817"/>
      <c r="AY32" s="817"/>
      <c r="AZ32" s="818" t="s">
        <v>565</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236</v>
      </c>
      <c r="R33" s="771"/>
      <c r="S33" s="771"/>
      <c r="T33" s="771"/>
      <c r="U33" s="771"/>
      <c r="V33" s="771">
        <v>206</v>
      </c>
      <c r="W33" s="771"/>
      <c r="X33" s="771"/>
      <c r="Y33" s="771"/>
      <c r="Z33" s="771"/>
      <c r="AA33" s="771">
        <v>30</v>
      </c>
      <c r="AB33" s="771"/>
      <c r="AC33" s="771"/>
      <c r="AD33" s="771"/>
      <c r="AE33" s="772"/>
      <c r="AF33" s="773">
        <v>402</v>
      </c>
      <c r="AG33" s="774"/>
      <c r="AH33" s="774"/>
      <c r="AI33" s="774"/>
      <c r="AJ33" s="775"/>
      <c r="AK33" s="821">
        <v>5</v>
      </c>
      <c r="AL33" s="817"/>
      <c r="AM33" s="817"/>
      <c r="AN33" s="817"/>
      <c r="AO33" s="817"/>
      <c r="AP33" s="817">
        <v>137</v>
      </c>
      <c r="AQ33" s="817"/>
      <c r="AR33" s="817"/>
      <c r="AS33" s="817"/>
      <c r="AT33" s="817"/>
      <c r="AU33" s="817">
        <v>3</v>
      </c>
      <c r="AV33" s="817"/>
      <c r="AW33" s="817"/>
      <c r="AX33" s="817"/>
      <c r="AY33" s="817"/>
      <c r="AZ33" s="818" t="s">
        <v>565</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167</v>
      </c>
      <c r="R34" s="771"/>
      <c r="S34" s="771"/>
      <c r="T34" s="771"/>
      <c r="U34" s="771"/>
      <c r="V34" s="771">
        <v>168</v>
      </c>
      <c r="W34" s="771"/>
      <c r="X34" s="771"/>
      <c r="Y34" s="771"/>
      <c r="Z34" s="771"/>
      <c r="AA34" s="771">
        <v>-1</v>
      </c>
      <c r="AB34" s="771"/>
      <c r="AC34" s="771"/>
      <c r="AD34" s="771"/>
      <c r="AE34" s="772"/>
      <c r="AF34" s="773">
        <v>237</v>
      </c>
      <c r="AG34" s="774"/>
      <c r="AH34" s="774"/>
      <c r="AI34" s="774"/>
      <c r="AJ34" s="775"/>
      <c r="AK34" s="821">
        <v>62</v>
      </c>
      <c r="AL34" s="817"/>
      <c r="AM34" s="817"/>
      <c r="AN34" s="817"/>
      <c r="AO34" s="817"/>
      <c r="AP34" s="817">
        <v>200</v>
      </c>
      <c r="AQ34" s="817"/>
      <c r="AR34" s="817"/>
      <c r="AS34" s="817"/>
      <c r="AT34" s="817"/>
      <c r="AU34" s="817">
        <v>100</v>
      </c>
      <c r="AV34" s="817"/>
      <c r="AW34" s="817"/>
      <c r="AX34" s="817"/>
      <c r="AY34" s="817"/>
      <c r="AZ34" s="818" t="s">
        <v>565</v>
      </c>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397</v>
      </c>
      <c r="C35" s="768"/>
      <c r="D35" s="768"/>
      <c r="E35" s="768"/>
      <c r="F35" s="768"/>
      <c r="G35" s="768"/>
      <c r="H35" s="768"/>
      <c r="I35" s="768"/>
      <c r="J35" s="768"/>
      <c r="K35" s="768"/>
      <c r="L35" s="768"/>
      <c r="M35" s="768"/>
      <c r="N35" s="768"/>
      <c r="O35" s="768"/>
      <c r="P35" s="769"/>
      <c r="Q35" s="770">
        <v>582</v>
      </c>
      <c r="R35" s="771"/>
      <c r="S35" s="771"/>
      <c r="T35" s="771"/>
      <c r="U35" s="771"/>
      <c r="V35" s="771">
        <v>448</v>
      </c>
      <c r="W35" s="771"/>
      <c r="X35" s="771"/>
      <c r="Y35" s="771"/>
      <c r="Z35" s="771"/>
      <c r="AA35" s="771">
        <v>134</v>
      </c>
      <c r="AB35" s="771"/>
      <c r="AC35" s="771"/>
      <c r="AD35" s="771"/>
      <c r="AE35" s="772"/>
      <c r="AF35" s="773">
        <v>132</v>
      </c>
      <c r="AG35" s="774"/>
      <c r="AH35" s="774"/>
      <c r="AI35" s="774"/>
      <c r="AJ35" s="775"/>
      <c r="AK35" s="821">
        <v>346</v>
      </c>
      <c r="AL35" s="817"/>
      <c r="AM35" s="817"/>
      <c r="AN35" s="817"/>
      <c r="AO35" s="817"/>
      <c r="AP35" s="817">
        <v>3052</v>
      </c>
      <c r="AQ35" s="817"/>
      <c r="AR35" s="817"/>
      <c r="AS35" s="817"/>
      <c r="AT35" s="817"/>
      <c r="AU35" s="817">
        <v>2322</v>
      </c>
      <c r="AV35" s="817"/>
      <c r="AW35" s="817"/>
      <c r="AX35" s="817"/>
      <c r="AY35" s="817"/>
      <c r="AZ35" s="818" t="s">
        <v>565</v>
      </c>
      <c r="BA35" s="818"/>
      <c r="BB35" s="818"/>
      <c r="BC35" s="818"/>
      <c r="BD35" s="818"/>
      <c r="BE35" s="819" t="s">
        <v>394</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t="s">
        <v>398</v>
      </c>
      <c r="C36" s="768"/>
      <c r="D36" s="768"/>
      <c r="E36" s="768"/>
      <c r="F36" s="768"/>
      <c r="G36" s="768"/>
      <c r="H36" s="768"/>
      <c r="I36" s="768"/>
      <c r="J36" s="768"/>
      <c r="K36" s="768"/>
      <c r="L36" s="768"/>
      <c r="M36" s="768"/>
      <c r="N36" s="768"/>
      <c r="O36" s="768"/>
      <c r="P36" s="769"/>
      <c r="Q36" s="770">
        <v>302</v>
      </c>
      <c r="R36" s="771"/>
      <c r="S36" s="771"/>
      <c r="T36" s="771"/>
      <c r="U36" s="771"/>
      <c r="V36" s="771">
        <v>182</v>
      </c>
      <c r="W36" s="771"/>
      <c r="X36" s="771"/>
      <c r="Y36" s="771"/>
      <c r="Z36" s="771"/>
      <c r="AA36" s="771">
        <v>120</v>
      </c>
      <c r="AB36" s="771"/>
      <c r="AC36" s="771"/>
      <c r="AD36" s="771"/>
      <c r="AE36" s="772"/>
      <c r="AF36" s="773">
        <v>68</v>
      </c>
      <c r="AG36" s="774"/>
      <c r="AH36" s="774"/>
      <c r="AI36" s="774"/>
      <c r="AJ36" s="775"/>
      <c r="AK36" s="821">
        <v>246</v>
      </c>
      <c r="AL36" s="817"/>
      <c r="AM36" s="817"/>
      <c r="AN36" s="817"/>
      <c r="AO36" s="817"/>
      <c r="AP36" s="817">
        <v>1239</v>
      </c>
      <c r="AQ36" s="817"/>
      <c r="AR36" s="817"/>
      <c r="AS36" s="817"/>
      <c r="AT36" s="817"/>
      <c r="AU36" s="817">
        <v>874</v>
      </c>
      <c r="AV36" s="817"/>
      <c r="AW36" s="817"/>
      <c r="AX36" s="817"/>
      <c r="AY36" s="817"/>
      <c r="AZ36" s="818" t="s">
        <v>565</v>
      </c>
      <c r="BA36" s="818"/>
      <c r="BB36" s="818"/>
      <c r="BC36" s="818"/>
      <c r="BD36" s="818"/>
      <c r="BE36" s="819" t="s">
        <v>394</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t="s">
        <v>399</v>
      </c>
      <c r="C37" s="768"/>
      <c r="D37" s="768"/>
      <c r="E37" s="768"/>
      <c r="F37" s="768"/>
      <c r="G37" s="768"/>
      <c r="H37" s="768"/>
      <c r="I37" s="768"/>
      <c r="J37" s="768"/>
      <c r="K37" s="768"/>
      <c r="L37" s="768"/>
      <c r="M37" s="768"/>
      <c r="N37" s="768"/>
      <c r="O37" s="768"/>
      <c r="P37" s="769"/>
      <c r="Q37" s="770">
        <v>458</v>
      </c>
      <c r="R37" s="771"/>
      <c r="S37" s="771"/>
      <c r="T37" s="771"/>
      <c r="U37" s="771"/>
      <c r="V37" s="771">
        <v>395</v>
      </c>
      <c r="W37" s="771"/>
      <c r="X37" s="771"/>
      <c r="Y37" s="771"/>
      <c r="Z37" s="771"/>
      <c r="AA37" s="771">
        <v>63</v>
      </c>
      <c r="AB37" s="771"/>
      <c r="AC37" s="771"/>
      <c r="AD37" s="771"/>
      <c r="AE37" s="772"/>
      <c r="AF37" s="773">
        <v>63</v>
      </c>
      <c r="AG37" s="774"/>
      <c r="AH37" s="774"/>
      <c r="AI37" s="774"/>
      <c r="AJ37" s="775"/>
      <c r="AK37" s="821" t="s">
        <v>565</v>
      </c>
      <c r="AL37" s="817"/>
      <c r="AM37" s="817"/>
      <c r="AN37" s="817"/>
      <c r="AO37" s="817"/>
      <c r="AP37" s="817" t="s">
        <v>565</v>
      </c>
      <c r="AQ37" s="817"/>
      <c r="AR37" s="817"/>
      <c r="AS37" s="817"/>
      <c r="AT37" s="817"/>
      <c r="AU37" s="817" t="s">
        <v>565</v>
      </c>
      <c r="AV37" s="817"/>
      <c r="AW37" s="817"/>
      <c r="AX37" s="817"/>
      <c r="AY37" s="817"/>
      <c r="AZ37" s="818" t="s">
        <v>565</v>
      </c>
      <c r="BA37" s="818"/>
      <c r="BB37" s="818"/>
      <c r="BC37" s="818"/>
      <c r="BD37" s="818"/>
      <c r="BE37" s="819" t="s">
        <v>400</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401</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402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1271</v>
      </c>
      <c r="AG63" s="831"/>
      <c r="AH63" s="831"/>
      <c r="AI63" s="831"/>
      <c r="AJ63" s="832"/>
      <c r="AK63" s="833"/>
      <c r="AL63" s="828"/>
      <c r="AM63" s="828"/>
      <c r="AN63" s="828"/>
      <c r="AO63" s="828"/>
      <c r="AP63" s="831">
        <v>4815</v>
      </c>
      <c r="AQ63" s="831"/>
      <c r="AR63" s="831"/>
      <c r="AS63" s="831"/>
      <c r="AT63" s="831"/>
      <c r="AU63" s="831">
        <v>3299</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404</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405</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554</v>
      </c>
      <c r="C68" s="857"/>
      <c r="D68" s="857"/>
      <c r="E68" s="857"/>
      <c r="F68" s="857"/>
      <c r="G68" s="857"/>
      <c r="H68" s="857"/>
      <c r="I68" s="857"/>
      <c r="J68" s="857"/>
      <c r="K68" s="857"/>
      <c r="L68" s="857"/>
      <c r="M68" s="857"/>
      <c r="N68" s="857"/>
      <c r="O68" s="857"/>
      <c r="P68" s="858"/>
      <c r="Q68" s="859">
        <v>4</v>
      </c>
      <c r="R68" s="853"/>
      <c r="S68" s="853"/>
      <c r="T68" s="853"/>
      <c r="U68" s="853"/>
      <c r="V68" s="853">
        <v>4</v>
      </c>
      <c r="W68" s="853"/>
      <c r="X68" s="853"/>
      <c r="Y68" s="853"/>
      <c r="Z68" s="853"/>
      <c r="AA68" s="853">
        <v>0</v>
      </c>
      <c r="AB68" s="853"/>
      <c r="AC68" s="853"/>
      <c r="AD68" s="853"/>
      <c r="AE68" s="853"/>
      <c r="AF68" s="853">
        <v>0</v>
      </c>
      <c r="AG68" s="853"/>
      <c r="AH68" s="853"/>
      <c r="AI68" s="853"/>
      <c r="AJ68" s="853"/>
      <c r="AK68" s="853" t="s">
        <v>565</v>
      </c>
      <c r="AL68" s="853"/>
      <c r="AM68" s="853"/>
      <c r="AN68" s="853"/>
      <c r="AO68" s="853"/>
      <c r="AP68" s="853" t="s">
        <v>565</v>
      </c>
      <c r="AQ68" s="853"/>
      <c r="AR68" s="853"/>
      <c r="AS68" s="853"/>
      <c r="AT68" s="853"/>
      <c r="AU68" s="853" t="s">
        <v>565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555</v>
      </c>
      <c r="C69" s="861"/>
      <c r="D69" s="861"/>
      <c r="E69" s="861"/>
      <c r="F69" s="861"/>
      <c r="G69" s="861"/>
      <c r="H69" s="861"/>
      <c r="I69" s="861"/>
      <c r="J69" s="861"/>
      <c r="K69" s="861"/>
      <c r="L69" s="861"/>
      <c r="M69" s="861"/>
      <c r="N69" s="861"/>
      <c r="O69" s="861"/>
      <c r="P69" s="862"/>
      <c r="Q69" s="863">
        <v>103</v>
      </c>
      <c r="R69" s="817"/>
      <c r="S69" s="817"/>
      <c r="T69" s="817"/>
      <c r="U69" s="817"/>
      <c r="V69" s="817">
        <v>91</v>
      </c>
      <c r="W69" s="817"/>
      <c r="X69" s="817"/>
      <c r="Y69" s="817"/>
      <c r="Z69" s="817"/>
      <c r="AA69" s="817">
        <v>11</v>
      </c>
      <c r="AB69" s="817"/>
      <c r="AC69" s="817"/>
      <c r="AD69" s="817"/>
      <c r="AE69" s="817"/>
      <c r="AF69" s="817">
        <v>11</v>
      </c>
      <c r="AG69" s="817"/>
      <c r="AH69" s="817"/>
      <c r="AI69" s="817"/>
      <c r="AJ69" s="817"/>
      <c r="AK69" s="817" t="s">
        <v>565</v>
      </c>
      <c r="AL69" s="817"/>
      <c r="AM69" s="817"/>
      <c r="AN69" s="817"/>
      <c r="AO69" s="817"/>
      <c r="AP69" s="817" t="s">
        <v>565</v>
      </c>
      <c r="AQ69" s="817"/>
      <c r="AR69" s="817"/>
      <c r="AS69" s="817"/>
      <c r="AT69" s="817"/>
      <c r="AU69" s="817" t="s">
        <v>565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556</v>
      </c>
      <c r="C70" s="861"/>
      <c r="D70" s="861"/>
      <c r="E70" s="861"/>
      <c r="F70" s="861"/>
      <c r="G70" s="861"/>
      <c r="H70" s="861"/>
      <c r="I70" s="861"/>
      <c r="J70" s="861"/>
      <c r="K70" s="861"/>
      <c r="L70" s="861"/>
      <c r="M70" s="861"/>
      <c r="N70" s="861"/>
      <c r="O70" s="861"/>
      <c r="P70" s="862"/>
      <c r="Q70" s="863">
        <v>276838</v>
      </c>
      <c r="R70" s="817"/>
      <c r="S70" s="817"/>
      <c r="T70" s="817"/>
      <c r="U70" s="817"/>
      <c r="V70" s="817">
        <v>269931</v>
      </c>
      <c r="W70" s="817"/>
      <c r="X70" s="817"/>
      <c r="Y70" s="817"/>
      <c r="Z70" s="817"/>
      <c r="AA70" s="817">
        <v>6907</v>
      </c>
      <c r="AB70" s="817"/>
      <c r="AC70" s="817"/>
      <c r="AD70" s="817"/>
      <c r="AE70" s="817"/>
      <c r="AF70" s="817">
        <v>6907</v>
      </c>
      <c r="AG70" s="817"/>
      <c r="AH70" s="817"/>
      <c r="AI70" s="817"/>
      <c r="AJ70" s="817"/>
      <c r="AK70" s="817">
        <v>2277</v>
      </c>
      <c r="AL70" s="817"/>
      <c r="AM70" s="817"/>
      <c r="AN70" s="817"/>
      <c r="AO70" s="817"/>
      <c r="AP70" s="817" t="s">
        <v>565</v>
      </c>
      <c r="AQ70" s="817"/>
      <c r="AR70" s="817"/>
      <c r="AS70" s="817"/>
      <c r="AT70" s="817"/>
      <c r="AU70" s="817" t="s">
        <v>565</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557</v>
      </c>
      <c r="C71" s="861"/>
      <c r="D71" s="861"/>
      <c r="E71" s="861"/>
      <c r="F71" s="861"/>
      <c r="G71" s="861"/>
      <c r="H71" s="861"/>
      <c r="I71" s="861"/>
      <c r="J71" s="861"/>
      <c r="K71" s="861"/>
      <c r="L71" s="861"/>
      <c r="M71" s="861"/>
      <c r="N71" s="861"/>
      <c r="O71" s="861"/>
      <c r="P71" s="862"/>
      <c r="Q71" s="863">
        <v>227</v>
      </c>
      <c r="R71" s="817"/>
      <c r="S71" s="817"/>
      <c r="T71" s="817"/>
      <c r="U71" s="817"/>
      <c r="V71" s="817">
        <v>199</v>
      </c>
      <c r="W71" s="817"/>
      <c r="X71" s="817"/>
      <c r="Y71" s="817"/>
      <c r="Z71" s="817"/>
      <c r="AA71" s="817">
        <v>28</v>
      </c>
      <c r="AB71" s="817"/>
      <c r="AC71" s="817"/>
      <c r="AD71" s="817"/>
      <c r="AE71" s="817"/>
      <c r="AF71" s="817">
        <v>28</v>
      </c>
      <c r="AG71" s="817"/>
      <c r="AH71" s="817"/>
      <c r="AI71" s="817"/>
      <c r="AJ71" s="817"/>
      <c r="AK71" s="817">
        <v>75</v>
      </c>
      <c r="AL71" s="817"/>
      <c r="AM71" s="817"/>
      <c r="AN71" s="817"/>
      <c r="AO71" s="817"/>
      <c r="AP71" s="817" t="s">
        <v>565</v>
      </c>
      <c r="AQ71" s="817"/>
      <c r="AR71" s="817"/>
      <c r="AS71" s="817"/>
      <c r="AT71" s="817"/>
      <c r="AU71" s="817" t="s">
        <v>565</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558</v>
      </c>
      <c r="C72" s="861"/>
      <c r="D72" s="861"/>
      <c r="E72" s="861"/>
      <c r="F72" s="861"/>
      <c r="G72" s="861"/>
      <c r="H72" s="861"/>
      <c r="I72" s="861"/>
      <c r="J72" s="861"/>
      <c r="K72" s="861"/>
      <c r="L72" s="861"/>
      <c r="M72" s="861"/>
      <c r="N72" s="861"/>
      <c r="O72" s="861"/>
      <c r="P72" s="862"/>
      <c r="Q72" s="863">
        <v>4539</v>
      </c>
      <c r="R72" s="817"/>
      <c r="S72" s="817"/>
      <c r="T72" s="817"/>
      <c r="U72" s="817"/>
      <c r="V72" s="817">
        <v>4239</v>
      </c>
      <c r="W72" s="817"/>
      <c r="X72" s="817"/>
      <c r="Y72" s="817"/>
      <c r="Z72" s="817"/>
      <c r="AA72" s="817">
        <v>300</v>
      </c>
      <c r="AB72" s="817"/>
      <c r="AC72" s="817"/>
      <c r="AD72" s="817"/>
      <c r="AE72" s="817"/>
      <c r="AF72" s="817">
        <v>300</v>
      </c>
      <c r="AG72" s="817"/>
      <c r="AH72" s="817"/>
      <c r="AI72" s="817"/>
      <c r="AJ72" s="817"/>
      <c r="AK72" s="817" t="s">
        <v>565</v>
      </c>
      <c r="AL72" s="817"/>
      <c r="AM72" s="817"/>
      <c r="AN72" s="817"/>
      <c r="AO72" s="817"/>
      <c r="AP72" s="817" t="s">
        <v>565</v>
      </c>
      <c r="AQ72" s="817"/>
      <c r="AR72" s="817"/>
      <c r="AS72" s="817"/>
      <c r="AT72" s="817"/>
      <c r="AU72" s="817" t="s">
        <v>565</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559</v>
      </c>
      <c r="C73" s="861"/>
      <c r="D73" s="861"/>
      <c r="E73" s="861"/>
      <c r="F73" s="861"/>
      <c r="G73" s="861"/>
      <c r="H73" s="861"/>
      <c r="I73" s="861"/>
      <c r="J73" s="861"/>
      <c r="K73" s="861"/>
      <c r="L73" s="861"/>
      <c r="M73" s="861"/>
      <c r="N73" s="861"/>
      <c r="O73" s="861"/>
      <c r="P73" s="862"/>
      <c r="Q73" s="863">
        <v>202</v>
      </c>
      <c r="R73" s="817"/>
      <c r="S73" s="817"/>
      <c r="T73" s="817"/>
      <c r="U73" s="817"/>
      <c r="V73" s="817">
        <v>145</v>
      </c>
      <c r="W73" s="817"/>
      <c r="X73" s="817"/>
      <c r="Y73" s="817"/>
      <c r="Z73" s="817"/>
      <c r="AA73" s="817">
        <v>56</v>
      </c>
      <c r="AB73" s="817"/>
      <c r="AC73" s="817"/>
      <c r="AD73" s="817"/>
      <c r="AE73" s="817"/>
      <c r="AF73" s="817">
        <v>56</v>
      </c>
      <c r="AG73" s="817"/>
      <c r="AH73" s="817"/>
      <c r="AI73" s="817"/>
      <c r="AJ73" s="817"/>
      <c r="AK73" s="817" t="s">
        <v>565</v>
      </c>
      <c r="AL73" s="817"/>
      <c r="AM73" s="817"/>
      <c r="AN73" s="817"/>
      <c r="AO73" s="817"/>
      <c r="AP73" s="817" t="s">
        <v>565</v>
      </c>
      <c r="AQ73" s="817"/>
      <c r="AR73" s="817"/>
      <c r="AS73" s="817"/>
      <c r="AT73" s="817"/>
      <c r="AU73" s="817" t="s">
        <v>565</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560</v>
      </c>
      <c r="C74" s="861"/>
      <c r="D74" s="861"/>
      <c r="E74" s="861"/>
      <c r="F74" s="861"/>
      <c r="G74" s="861"/>
      <c r="H74" s="861"/>
      <c r="I74" s="861"/>
      <c r="J74" s="861"/>
      <c r="K74" s="861"/>
      <c r="L74" s="861"/>
      <c r="M74" s="861"/>
      <c r="N74" s="861"/>
      <c r="O74" s="861"/>
      <c r="P74" s="862"/>
      <c r="Q74" s="863">
        <v>2462</v>
      </c>
      <c r="R74" s="817"/>
      <c r="S74" s="817"/>
      <c r="T74" s="817"/>
      <c r="U74" s="817"/>
      <c r="V74" s="817">
        <v>2076</v>
      </c>
      <c r="W74" s="817"/>
      <c r="X74" s="817"/>
      <c r="Y74" s="817"/>
      <c r="Z74" s="817"/>
      <c r="AA74" s="817">
        <v>387</v>
      </c>
      <c r="AB74" s="817"/>
      <c r="AC74" s="817"/>
      <c r="AD74" s="817"/>
      <c r="AE74" s="817"/>
      <c r="AF74" s="817">
        <v>49</v>
      </c>
      <c r="AG74" s="817"/>
      <c r="AH74" s="817"/>
      <c r="AI74" s="817"/>
      <c r="AJ74" s="817"/>
      <c r="AK74" s="817">
        <v>113</v>
      </c>
      <c r="AL74" s="817"/>
      <c r="AM74" s="817"/>
      <c r="AN74" s="817"/>
      <c r="AO74" s="817"/>
      <c r="AP74" s="817">
        <v>1322</v>
      </c>
      <c r="AQ74" s="817"/>
      <c r="AR74" s="817"/>
      <c r="AS74" s="817"/>
      <c r="AT74" s="817"/>
      <c r="AU74" s="817">
        <v>251</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561</v>
      </c>
      <c r="C75" s="861"/>
      <c r="D75" s="861"/>
      <c r="E75" s="861"/>
      <c r="F75" s="861"/>
      <c r="G75" s="861"/>
      <c r="H75" s="861"/>
      <c r="I75" s="861"/>
      <c r="J75" s="861"/>
      <c r="K75" s="861"/>
      <c r="L75" s="861"/>
      <c r="M75" s="861"/>
      <c r="N75" s="861"/>
      <c r="O75" s="861"/>
      <c r="P75" s="862"/>
      <c r="Q75" s="864">
        <v>65</v>
      </c>
      <c r="R75" s="865"/>
      <c r="S75" s="865"/>
      <c r="T75" s="865"/>
      <c r="U75" s="821"/>
      <c r="V75" s="866">
        <v>64</v>
      </c>
      <c r="W75" s="865"/>
      <c r="X75" s="865"/>
      <c r="Y75" s="865"/>
      <c r="Z75" s="821"/>
      <c r="AA75" s="866">
        <v>1</v>
      </c>
      <c r="AB75" s="865"/>
      <c r="AC75" s="865"/>
      <c r="AD75" s="865"/>
      <c r="AE75" s="821"/>
      <c r="AF75" s="866">
        <v>511</v>
      </c>
      <c r="AG75" s="865"/>
      <c r="AH75" s="865"/>
      <c r="AI75" s="865"/>
      <c r="AJ75" s="821"/>
      <c r="AK75" s="866">
        <v>64</v>
      </c>
      <c r="AL75" s="865"/>
      <c r="AM75" s="865"/>
      <c r="AN75" s="865"/>
      <c r="AO75" s="821"/>
      <c r="AP75" s="866" t="s">
        <v>565</v>
      </c>
      <c r="AQ75" s="865"/>
      <c r="AR75" s="865"/>
      <c r="AS75" s="865"/>
      <c r="AT75" s="821"/>
      <c r="AU75" s="866" t="s">
        <v>565</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562</v>
      </c>
      <c r="C76" s="861"/>
      <c r="D76" s="861"/>
      <c r="E76" s="861"/>
      <c r="F76" s="861"/>
      <c r="G76" s="861"/>
      <c r="H76" s="861"/>
      <c r="I76" s="861"/>
      <c r="J76" s="861"/>
      <c r="K76" s="861"/>
      <c r="L76" s="861"/>
      <c r="M76" s="861"/>
      <c r="N76" s="861"/>
      <c r="O76" s="861"/>
      <c r="P76" s="862"/>
      <c r="Q76" s="864">
        <v>731</v>
      </c>
      <c r="R76" s="865"/>
      <c r="S76" s="865"/>
      <c r="T76" s="865"/>
      <c r="U76" s="821"/>
      <c r="V76" s="866">
        <v>700</v>
      </c>
      <c r="W76" s="865"/>
      <c r="X76" s="865"/>
      <c r="Y76" s="865"/>
      <c r="Z76" s="821"/>
      <c r="AA76" s="866">
        <v>31</v>
      </c>
      <c r="AB76" s="865"/>
      <c r="AC76" s="865"/>
      <c r="AD76" s="865"/>
      <c r="AE76" s="821"/>
      <c r="AF76" s="866">
        <v>31</v>
      </c>
      <c r="AG76" s="865"/>
      <c r="AH76" s="865"/>
      <c r="AI76" s="865"/>
      <c r="AJ76" s="821"/>
      <c r="AK76" s="866">
        <v>40</v>
      </c>
      <c r="AL76" s="865"/>
      <c r="AM76" s="865"/>
      <c r="AN76" s="865"/>
      <c r="AO76" s="821"/>
      <c r="AP76" s="866" t="s">
        <v>565</v>
      </c>
      <c r="AQ76" s="865"/>
      <c r="AR76" s="865"/>
      <c r="AS76" s="865"/>
      <c r="AT76" s="821"/>
      <c r="AU76" s="866" t="s">
        <v>565</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563</v>
      </c>
      <c r="C77" s="861"/>
      <c r="D77" s="861"/>
      <c r="E77" s="861"/>
      <c r="F77" s="861"/>
      <c r="G77" s="861"/>
      <c r="H77" s="861"/>
      <c r="I77" s="861"/>
      <c r="J77" s="861"/>
      <c r="K77" s="861"/>
      <c r="L77" s="861"/>
      <c r="M77" s="861"/>
      <c r="N77" s="861"/>
      <c r="O77" s="861"/>
      <c r="P77" s="862"/>
      <c r="Q77" s="864">
        <v>529</v>
      </c>
      <c r="R77" s="865"/>
      <c r="S77" s="865"/>
      <c r="T77" s="865"/>
      <c r="U77" s="821"/>
      <c r="V77" s="866">
        <v>481</v>
      </c>
      <c r="W77" s="865"/>
      <c r="X77" s="865"/>
      <c r="Y77" s="865"/>
      <c r="Z77" s="821"/>
      <c r="AA77" s="866">
        <v>48</v>
      </c>
      <c r="AB77" s="865"/>
      <c r="AC77" s="865"/>
      <c r="AD77" s="865"/>
      <c r="AE77" s="821"/>
      <c r="AF77" s="866">
        <v>36</v>
      </c>
      <c r="AG77" s="865"/>
      <c r="AH77" s="865"/>
      <c r="AI77" s="865"/>
      <c r="AJ77" s="821"/>
      <c r="AK77" s="866" t="s">
        <v>565</v>
      </c>
      <c r="AL77" s="865"/>
      <c r="AM77" s="865"/>
      <c r="AN77" s="865"/>
      <c r="AO77" s="821"/>
      <c r="AP77" s="866">
        <v>31</v>
      </c>
      <c r="AQ77" s="865"/>
      <c r="AR77" s="865"/>
      <c r="AS77" s="865"/>
      <c r="AT77" s="821"/>
      <c r="AU77" s="866" t="s">
        <v>565</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564</v>
      </c>
      <c r="C78" s="861"/>
      <c r="D78" s="861"/>
      <c r="E78" s="861"/>
      <c r="F78" s="861"/>
      <c r="G78" s="861"/>
      <c r="H78" s="861"/>
      <c r="I78" s="861"/>
      <c r="J78" s="861"/>
      <c r="K78" s="861"/>
      <c r="L78" s="861"/>
      <c r="M78" s="861"/>
      <c r="N78" s="861"/>
      <c r="O78" s="861"/>
      <c r="P78" s="862"/>
      <c r="Q78" s="863">
        <v>365</v>
      </c>
      <c r="R78" s="817"/>
      <c r="S78" s="817"/>
      <c r="T78" s="817"/>
      <c r="U78" s="817"/>
      <c r="V78" s="817">
        <v>347</v>
      </c>
      <c r="W78" s="817"/>
      <c r="X78" s="817"/>
      <c r="Y78" s="817"/>
      <c r="Z78" s="817"/>
      <c r="AA78" s="817">
        <v>18</v>
      </c>
      <c r="AB78" s="817"/>
      <c r="AC78" s="817"/>
      <c r="AD78" s="817"/>
      <c r="AE78" s="817"/>
      <c r="AF78" s="817">
        <v>43</v>
      </c>
      <c r="AG78" s="817"/>
      <c r="AH78" s="817"/>
      <c r="AI78" s="817"/>
      <c r="AJ78" s="817"/>
      <c r="AK78" s="817">
        <v>244</v>
      </c>
      <c r="AL78" s="817"/>
      <c r="AM78" s="817"/>
      <c r="AN78" s="817"/>
      <c r="AO78" s="817"/>
      <c r="AP78" s="817">
        <v>1624</v>
      </c>
      <c r="AQ78" s="817"/>
      <c r="AR78" s="817"/>
      <c r="AS78" s="817"/>
      <c r="AT78" s="817"/>
      <c r="AU78" s="817">
        <v>140</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7973</v>
      </c>
      <c r="AG88" s="831"/>
      <c r="AH88" s="831"/>
      <c r="AI88" s="831"/>
      <c r="AJ88" s="831"/>
      <c r="AK88" s="828"/>
      <c r="AL88" s="828"/>
      <c r="AM88" s="828"/>
      <c r="AN88" s="828"/>
      <c r="AO88" s="828"/>
      <c r="AP88" s="831">
        <v>2978</v>
      </c>
      <c r="AQ88" s="831"/>
      <c r="AR88" s="831"/>
      <c r="AS88" s="831"/>
      <c r="AT88" s="831"/>
      <c r="AU88" s="831">
        <v>390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415</v>
      </c>
      <c r="AB109" s="880"/>
      <c r="AC109" s="880"/>
      <c r="AD109" s="880"/>
      <c r="AE109" s="881"/>
      <c r="AF109" s="879" t="s">
        <v>416</v>
      </c>
      <c r="AG109" s="880"/>
      <c r="AH109" s="880"/>
      <c r="AI109" s="880"/>
      <c r="AJ109" s="881"/>
      <c r="AK109" s="879" t="s">
        <v>294</v>
      </c>
      <c r="AL109" s="880"/>
      <c r="AM109" s="880"/>
      <c r="AN109" s="880"/>
      <c r="AO109" s="881"/>
      <c r="AP109" s="879" t="s">
        <v>417</v>
      </c>
      <c r="AQ109" s="880"/>
      <c r="AR109" s="880"/>
      <c r="AS109" s="880"/>
      <c r="AT109" s="882"/>
      <c r="AU109" s="899" t="s">
        <v>414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415</v>
      </c>
      <c r="BR109" s="880"/>
      <c r="BS109" s="880"/>
      <c r="BT109" s="880"/>
      <c r="BU109" s="881"/>
      <c r="BV109" s="879" t="s">
        <v>416</v>
      </c>
      <c r="BW109" s="880"/>
      <c r="BX109" s="880"/>
      <c r="BY109" s="880"/>
      <c r="BZ109" s="881"/>
      <c r="CA109" s="879" t="s">
        <v>294</v>
      </c>
      <c r="CB109" s="880"/>
      <c r="CC109" s="880"/>
      <c r="CD109" s="880"/>
      <c r="CE109" s="881"/>
      <c r="CF109" s="900" t="s">
        <v>417</v>
      </c>
      <c r="CG109" s="900"/>
      <c r="CH109" s="900"/>
      <c r="CI109" s="900"/>
      <c r="CJ109" s="900"/>
      <c r="CK109" s="879" t="s">
        <v>418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415</v>
      </c>
      <c r="DH109" s="880"/>
      <c r="DI109" s="880"/>
      <c r="DJ109" s="880"/>
      <c r="DK109" s="881"/>
      <c r="DL109" s="879" t="s">
        <v>416</v>
      </c>
      <c r="DM109" s="880"/>
      <c r="DN109" s="880"/>
      <c r="DO109" s="880"/>
      <c r="DP109" s="881"/>
      <c r="DQ109" s="879" t="s">
        <v>294</v>
      </c>
      <c r="DR109" s="880"/>
      <c r="DS109" s="880"/>
      <c r="DT109" s="880"/>
      <c r="DU109" s="881"/>
      <c r="DV109" s="879" t="s">
        <v>417</v>
      </c>
      <c r="DW109" s="880"/>
      <c r="DX109" s="880"/>
      <c r="DY109" s="880"/>
      <c r="DZ109" s="882"/>
    </row>
    <row r="110" spans="1:131" s="212" customFormat="1" ht="26.25" customHeight="1" x14ac:dyDescent="0.2">
      <c r="A110" s="883" t="s">
        <v>419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1178634</v>
      </c>
      <c r="AB110" s="887"/>
      <c r="AC110" s="887"/>
      <c r="AD110" s="887"/>
      <c r="AE110" s="888"/>
      <c r="AF110" s="889">
        <v>1061572</v>
      </c>
      <c r="AG110" s="887"/>
      <c r="AH110" s="887"/>
      <c r="AI110" s="887"/>
      <c r="AJ110" s="888"/>
      <c r="AK110" s="889">
        <v>1067826</v>
      </c>
      <c r="AL110" s="887"/>
      <c r="AM110" s="887"/>
      <c r="AN110" s="887"/>
      <c r="AO110" s="888"/>
      <c r="AP110" s="890">
        <v>18.5</v>
      </c>
      <c r="AQ110" s="891"/>
      <c r="AR110" s="891"/>
      <c r="AS110" s="891"/>
      <c r="AT110" s="892"/>
      <c r="AU110" s="893" t="s">
        <v>69</v>
      </c>
      <c r="AV110" s="894"/>
      <c r="AW110" s="894"/>
      <c r="AX110" s="894"/>
      <c r="AY110" s="894"/>
      <c r="AZ110" s="916" t="s">
        <v>420</v>
      </c>
      <c r="BA110" s="884"/>
      <c r="BB110" s="884"/>
      <c r="BC110" s="884"/>
      <c r="BD110" s="884"/>
      <c r="BE110" s="884"/>
      <c r="BF110" s="884"/>
      <c r="BG110" s="884"/>
      <c r="BH110" s="884"/>
      <c r="BI110" s="884"/>
      <c r="BJ110" s="884"/>
      <c r="BK110" s="884"/>
      <c r="BL110" s="884"/>
      <c r="BM110" s="884"/>
      <c r="BN110" s="884"/>
      <c r="BO110" s="884"/>
      <c r="BP110" s="885"/>
      <c r="BQ110" s="917">
        <v>6915117</v>
      </c>
      <c r="BR110" s="918"/>
      <c r="BS110" s="918"/>
      <c r="BT110" s="918"/>
      <c r="BU110" s="918"/>
      <c r="BV110" s="918">
        <v>6515208</v>
      </c>
      <c r="BW110" s="918"/>
      <c r="BX110" s="918"/>
      <c r="BY110" s="918"/>
      <c r="BZ110" s="918"/>
      <c r="CA110" s="918">
        <v>6139239</v>
      </c>
      <c r="CB110" s="918"/>
      <c r="CC110" s="918"/>
      <c r="CD110" s="918"/>
      <c r="CE110" s="918"/>
      <c r="CF110" s="931">
        <v>106.6</v>
      </c>
      <c r="CG110" s="932"/>
      <c r="CH110" s="932"/>
      <c r="CI110" s="932"/>
      <c r="CJ110" s="932"/>
      <c r="CK110" s="933" t="s">
        <v>421</v>
      </c>
      <c r="CL110" s="934"/>
      <c r="CM110" s="916" t="s">
        <v>422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424</v>
      </c>
      <c r="BA111" s="910"/>
      <c r="BB111" s="910"/>
      <c r="BC111" s="910"/>
      <c r="BD111" s="910"/>
      <c r="BE111" s="910"/>
      <c r="BF111" s="910"/>
      <c r="BG111" s="910"/>
      <c r="BH111" s="910"/>
      <c r="BI111" s="910"/>
      <c r="BJ111" s="910"/>
      <c r="BK111" s="910"/>
      <c r="BL111" s="910"/>
      <c r="BM111" s="910"/>
      <c r="BN111" s="910"/>
      <c r="BO111" s="910"/>
      <c r="BP111" s="911"/>
      <c r="BQ111" s="912">
        <v>785</v>
      </c>
      <c r="BR111" s="913"/>
      <c r="BS111" s="913"/>
      <c r="BT111" s="913"/>
      <c r="BU111" s="913"/>
      <c r="BV111" s="913">
        <v>523</v>
      </c>
      <c r="BW111" s="913"/>
      <c r="BX111" s="913"/>
      <c r="BY111" s="913"/>
      <c r="BZ111" s="913"/>
      <c r="CA111" s="913">
        <v>262</v>
      </c>
      <c r="CB111" s="913"/>
      <c r="CC111" s="913"/>
      <c r="CD111" s="913"/>
      <c r="CE111" s="913"/>
      <c r="CF111" s="907">
        <v>0</v>
      </c>
      <c r="CG111" s="908"/>
      <c r="CH111" s="908"/>
      <c r="CI111" s="908"/>
      <c r="CJ111" s="908"/>
      <c r="CK111" s="935"/>
      <c r="CL111" s="936"/>
      <c r="CM111" s="909" t="s">
        <v>425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426</v>
      </c>
      <c r="B112" s="940"/>
      <c r="C112" s="910" t="s">
        <v>427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428</v>
      </c>
      <c r="BA112" s="910"/>
      <c r="BB112" s="910"/>
      <c r="BC112" s="910"/>
      <c r="BD112" s="910"/>
      <c r="BE112" s="910"/>
      <c r="BF112" s="910"/>
      <c r="BG112" s="910"/>
      <c r="BH112" s="910"/>
      <c r="BI112" s="910"/>
      <c r="BJ112" s="910"/>
      <c r="BK112" s="910"/>
      <c r="BL112" s="910"/>
      <c r="BM112" s="910"/>
      <c r="BN112" s="910"/>
      <c r="BO112" s="910"/>
      <c r="BP112" s="911"/>
      <c r="BQ112" s="912">
        <v>4317029</v>
      </c>
      <c r="BR112" s="913"/>
      <c r="BS112" s="913"/>
      <c r="BT112" s="913"/>
      <c r="BU112" s="913"/>
      <c r="BV112" s="913">
        <v>3637555</v>
      </c>
      <c r="BW112" s="913"/>
      <c r="BX112" s="913"/>
      <c r="BY112" s="913"/>
      <c r="BZ112" s="913"/>
      <c r="CA112" s="913">
        <v>3298892</v>
      </c>
      <c r="CB112" s="913"/>
      <c r="CC112" s="913"/>
      <c r="CD112" s="913"/>
      <c r="CE112" s="913"/>
      <c r="CF112" s="907">
        <v>57.3</v>
      </c>
      <c r="CG112" s="908"/>
      <c r="CH112" s="908"/>
      <c r="CI112" s="908"/>
      <c r="CJ112" s="908"/>
      <c r="CK112" s="935"/>
      <c r="CL112" s="936"/>
      <c r="CM112" s="909" t="s">
        <v>429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430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494590</v>
      </c>
      <c r="AB113" s="925"/>
      <c r="AC113" s="925"/>
      <c r="AD113" s="925"/>
      <c r="AE113" s="926"/>
      <c r="AF113" s="927">
        <v>491582</v>
      </c>
      <c r="AG113" s="925"/>
      <c r="AH113" s="925"/>
      <c r="AI113" s="925"/>
      <c r="AJ113" s="926"/>
      <c r="AK113" s="927">
        <v>346272</v>
      </c>
      <c r="AL113" s="925"/>
      <c r="AM113" s="925"/>
      <c r="AN113" s="925"/>
      <c r="AO113" s="926"/>
      <c r="AP113" s="928">
        <v>6</v>
      </c>
      <c r="AQ113" s="929"/>
      <c r="AR113" s="929"/>
      <c r="AS113" s="929"/>
      <c r="AT113" s="930"/>
      <c r="AU113" s="895"/>
      <c r="AV113" s="896"/>
      <c r="AW113" s="896"/>
      <c r="AX113" s="896"/>
      <c r="AY113" s="896"/>
      <c r="AZ113" s="909" t="s">
        <v>431</v>
      </c>
      <c r="BA113" s="910"/>
      <c r="BB113" s="910"/>
      <c r="BC113" s="910"/>
      <c r="BD113" s="910"/>
      <c r="BE113" s="910"/>
      <c r="BF113" s="910"/>
      <c r="BG113" s="910"/>
      <c r="BH113" s="910"/>
      <c r="BI113" s="910"/>
      <c r="BJ113" s="910"/>
      <c r="BK113" s="910"/>
      <c r="BL113" s="910"/>
      <c r="BM113" s="910"/>
      <c r="BN113" s="910"/>
      <c r="BO113" s="910"/>
      <c r="BP113" s="911"/>
      <c r="BQ113" s="912">
        <v>356124</v>
      </c>
      <c r="BR113" s="913"/>
      <c r="BS113" s="913"/>
      <c r="BT113" s="913"/>
      <c r="BU113" s="913"/>
      <c r="BV113" s="913">
        <v>304277</v>
      </c>
      <c r="BW113" s="913"/>
      <c r="BX113" s="913"/>
      <c r="BY113" s="913"/>
      <c r="BZ113" s="913"/>
      <c r="CA113" s="913">
        <v>390477</v>
      </c>
      <c r="CB113" s="913"/>
      <c r="CC113" s="913"/>
      <c r="CD113" s="913"/>
      <c r="CE113" s="913"/>
      <c r="CF113" s="907">
        <v>6.8</v>
      </c>
      <c r="CG113" s="908"/>
      <c r="CH113" s="908"/>
      <c r="CI113" s="908"/>
      <c r="CJ113" s="908"/>
      <c r="CK113" s="935"/>
      <c r="CL113" s="936"/>
      <c r="CM113" s="909" t="s">
        <v>432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105045</v>
      </c>
      <c r="AB114" s="946"/>
      <c r="AC114" s="946"/>
      <c r="AD114" s="946"/>
      <c r="AE114" s="947"/>
      <c r="AF114" s="948">
        <v>56230</v>
      </c>
      <c r="AG114" s="946"/>
      <c r="AH114" s="946"/>
      <c r="AI114" s="946"/>
      <c r="AJ114" s="947"/>
      <c r="AK114" s="948">
        <v>54644</v>
      </c>
      <c r="AL114" s="946"/>
      <c r="AM114" s="946"/>
      <c r="AN114" s="946"/>
      <c r="AO114" s="947"/>
      <c r="AP114" s="949">
        <v>0.9</v>
      </c>
      <c r="AQ114" s="950"/>
      <c r="AR114" s="950"/>
      <c r="AS114" s="950"/>
      <c r="AT114" s="951"/>
      <c r="AU114" s="895"/>
      <c r="AV114" s="896"/>
      <c r="AW114" s="896"/>
      <c r="AX114" s="896"/>
      <c r="AY114" s="896"/>
      <c r="AZ114" s="909" t="s">
        <v>434</v>
      </c>
      <c r="BA114" s="910"/>
      <c r="BB114" s="910"/>
      <c r="BC114" s="910"/>
      <c r="BD114" s="910"/>
      <c r="BE114" s="910"/>
      <c r="BF114" s="910"/>
      <c r="BG114" s="910"/>
      <c r="BH114" s="910"/>
      <c r="BI114" s="910"/>
      <c r="BJ114" s="910"/>
      <c r="BK114" s="910"/>
      <c r="BL114" s="910"/>
      <c r="BM114" s="910"/>
      <c r="BN114" s="910"/>
      <c r="BO114" s="910"/>
      <c r="BP114" s="911"/>
      <c r="BQ114" s="912">
        <v>2449714</v>
      </c>
      <c r="BR114" s="913"/>
      <c r="BS114" s="913"/>
      <c r="BT114" s="913"/>
      <c r="BU114" s="913"/>
      <c r="BV114" s="913">
        <v>2460257</v>
      </c>
      <c r="BW114" s="913"/>
      <c r="BX114" s="913"/>
      <c r="BY114" s="913"/>
      <c r="BZ114" s="913"/>
      <c r="CA114" s="913">
        <v>2349420</v>
      </c>
      <c r="CB114" s="913"/>
      <c r="CC114" s="913"/>
      <c r="CD114" s="913"/>
      <c r="CE114" s="913"/>
      <c r="CF114" s="907">
        <v>40.799999999999997</v>
      </c>
      <c r="CG114" s="908"/>
      <c r="CH114" s="908"/>
      <c r="CI114" s="908"/>
      <c r="CJ114" s="908"/>
      <c r="CK114" s="935"/>
      <c r="CL114" s="936"/>
      <c r="CM114" s="909" t="s">
        <v>435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272</v>
      </c>
      <c r="AB115" s="925"/>
      <c r="AC115" s="925"/>
      <c r="AD115" s="925"/>
      <c r="AE115" s="926"/>
      <c r="AF115" s="927">
        <v>269</v>
      </c>
      <c r="AG115" s="925"/>
      <c r="AH115" s="925"/>
      <c r="AI115" s="925"/>
      <c r="AJ115" s="926"/>
      <c r="AK115" s="927">
        <v>266</v>
      </c>
      <c r="AL115" s="925"/>
      <c r="AM115" s="925"/>
      <c r="AN115" s="925"/>
      <c r="AO115" s="926"/>
      <c r="AP115" s="928">
        <v>0</v>
      </c>
      <c r="AQ115" s="929"/>
      <c r="AR115" s="929"/>
      <c r="AS115" s="929"/>
      <c r="AT115" s="930"/>
      <c r="AU115" s="895"/>
      <c r="AV115" s="896"/>
      <c r="AW115" s="896"/>
      <c r="AX115" s="896"/>
      <c r="AY115" s="896"/>
      <c r="AZ115" s="909" t="s">
        <v>437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v>934</v>
      </c>
      <c r="BW115" s="913"/>
      <c r="BX115" s="913"/>
      <c r="BY115" s="913"/>
      <c r="BZ115" s="913"/>
      <c r="CA115" s="913" t="s">
        <v>122</v>
      </c>
      <c r="CB115" s="913"/>
      <c r="CC115" s="913"/>
      <c r="CD115" s="913"/>
      <c r="CE115" s="913"/>
      <c r="CF115" s="907" t="s">
        <v>122</v>
      </c>
      <c r="CG115" s="908"/>
      <c r="CH115" s="908"/>
      <c r="CI115" s="908"/>
      <c r="CJ115" s="908"/>
      <c r="CK115" s="935"/>
      <c r="CL115" s="936"/>
      <c r="CM115" s="909" t="s">
        <v>438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785</v>
      </c>
      <c r="DH116" s="946"/>
      <c r="DI116" s="946"/>
      <c r="DJ116" s="946"/>
      <c r="DK116" s="947"/>
      <c r="DL116" s="948">
        <v>523</v>
      </c>
      <c r="DM116" s="946"/>
      <c r="DN116" s="946"/>
      <c r="DO116" s="946"/>
      <c r="DP116" s="947"/>
      <c r="DQ116" s="948">
        <v>262</v>
      </c>
      <c r="DR116" s="946"/>
      <c r="DS116" s="946"/>
      <c r="DT116" s="946"/>
      <c r="DU116" s="947"/>
      <c r="DV116" s="949">
        <v>0</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442</v>
      </c>
      <c r="Z117" s="881"/>
      <c r="AA117" s="965">
        <v>1778541</v>
      </c>
      <c r="AB117" s="966"/>
      <c r="AC117" s="966"/>
      <c r="AD117" s="966"/>
      <c r="AE117" s="967"/>
      <c r="AF117" s="968">
        <v>1609653</v>
      </c>
      <c r="AG117" s="966"/>
      <c r="AH117" s="966"/>
      <c r="AI117" s="966"/>
      <c r="AJ117" s="967"/>
      <c r="AK117" s="968">
        <v>1469008</v>
      </c>
      <c r="AL117" s="966"/>
      <c r="AM117" s="966"/>
      <c r="AN117" s="966"/>
      <c r="AO117" s="967"/>
      <c r="AP117" s="969"/>
      <c r="AQ117" s="970"/>
      <c r="AR117" s="970"/>
      <c r="AS117" s="970"/>
      <c r="AT117" s="971"/>
      <c r="AU117" s="895"/>
      <c r="AV117" s="896"/>
      <c r="AW117" s="896"/>
      <c r="AX117" s="896"/>
      <c r="AY117" s="896"/>
      <c r="AZ117" s="961" t="s">
        <v>443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415</v>
      </c>
      <c r="AB118" s="880"/>
      <c r="AC118" s="880"/>
      <c r="AD118" s="880"/>
      <c r="AE118" s="881"/>
      <c r="AF118" s="879" t="s">
        <v>416</v>
      </c>
      <c r="AG118" s="880"/>
      <c r="AH118" s="880"/>
      <c r="AI118" s="880"/>
      <c r="AJ118" s="881"/>
      <c r="AK118" s="879" t="s">
        <v>294</v>
      </c>
      <c r="AL118" s="880"/>
      <c r="AM118" s="880"/>
      <c r="AN118" s="880"/>
      <c r="AO118" s="881"/>
      <c r="AP118" s="957" t="s">
        <v>417</v>
      </c>
      <c r="AQ118" s="958"/>
      <c r="AR118" s="958"/>
      <c r="AS118" s="958"/>
      <c r="AT118" s="959"/>
      <c r="AU118" s="895"/>
      <c r="AV118" s="896"/>
      <c r="AW118" s="896"/>
      <c r="AX118" s="896"/>
      <c r="AY118" s="896"/>
      <c r="AZ118" s="960" t="s">
        <v>445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421</v>
      </c>
      <c r="B119" s="934"/>
      <c r="C119" s="916" t="s">
        <v>422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447</v>
      </c>
      <c r="BP119" s="992"/>
      <c r="BQ119" s="986">
        <v>14038769</v>
      </c>
      <c r="BR119" s="987"/>
      <c r="BS119" s="987"/>
      <c r="BT119" s="987"/>
      <c r="BU119" s="987"/>
      <c r="BV119" s="987">
        <v>12918754</v>
      </c>
      <c r="BW119" s="987"/>
      <c r="BX119" s="987"/>
      <c r="BY119" s="987"/>
      <c r="BZ119" s="987"/>
      <c r="CA119" s="987">
        <v>12178290</v>
      </c>
      <c r="CB119" s="987"/>
      <c r="CC119" s="987"/>
      <c r="CD119" s="987"/>
      <c r="CE119" s="987"/>
      <c r="CF119" s="988"/>
      <c r="CG119" s="989"/>
      <c r="CH119" s="989"/>
      <c r="CI119" s="989"/>
      <c r="CJ119" s="990"/>
      <c r="CK119" s="937"/>
      <c r="CL119" s="938"/>
      <c r="CM119" s="960" t="s">
        <v>448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449</v>
      </c>
      <c r="AV120" s="979"/>
      <c r="AW120" s="979"/>
      <c r="AX120" s="979"/>
      <c r="AY120" s="980"/>
      <c r="AZ120" s="916" t="s">
        <v>450</v>
      </c>
      <c r="BA120" s="884"/>
      <c r="BB120" s="884"/>
      <c r="BC120" s="884"/>
      <c r="BD120" s="884"/>
      <c r="BE120" s="884"/>
      <c r="BF120" s="884"/>
      <c r="BG120" s="884"/>
      <c r="BH120" s="884"/>
      <c r="BI120" s="884"/>
      <c r="BJ120" s="884"/>
      <c r="BK120" s="884"/>
      <c r="BL120" s="884"/>
      <c r="BM120" s="884"/>
      <c r="BN120" s="884"/>
      <c r="BO120" s="884"/>
      <c r="BP120" s="885"/>
      <c r="BQ120" s="917">
        <v>11136397</v>
      </c>
      <c r="BR120" s="918"/>
      <c r="BS120" s="918"/>
      <c r="BT120" s="918"/>
      <c r="BU120" s="918"/>
      <c r="BV120" s="918">
        <v>10738215</v>
      </c>
      <c r="BW120" s="918"/>
      <c r="BX120" s="918"/>
      <c r="BY120" s="918"/>
      <c r="BZ120" s="918"/>
      <c r="CA120" s="918">
        <v>10595354</v>
      </c>
      <c r="CB120" s="918"/>
      <c r="CC120" s="918"/>
      <c r="CD120" s="918"/>
      <c r="CE120" s="918"/>
      <c r="CF120" s="931">
        <v>183.9</v>
      </c>
      <c r="CG120" s="932"/>
      <c r="CH120" s="932"/>
      <c r="CI120" s="932"/>
      <c r="CJ120" s="932"/>
      <c r="CK120" s="993" t="s">
        <v>451</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v>2357656</v>
      </c>
      <c r="DM120" s="918"/>
      <c r="DN120" s="918"/>
      <c r="DO120" s="918"/>
      <c r="DP120" s="918"/>
      <c r="DQ120" s="918">
        <v>2321851</v>
      </c>
      <c r="DR120" s="918"/>
      <c r="DS120" s="918"/>
      <c r="DT120" s="918"/>
      <c r="DU120" s="918"/>
      <c r="DV120" s="919">
        <v>40.299999999999997</v>
      </c>
      <c r="DW120" s="919"/>
      <c r="DX120" s="919"/>
      <c r="DY120" s="919"/>
      <c r="DZ120" s="920"/>
    </row>
    <row r="121" spans="1:130" s="212" customFormat="1" ht="26.25" customHeight="1" x14ac:dyDescent="0.2">
      <c r="A121" s="1044"/>
      <c r="B121" s="936"/>
      <c r="C121" s="961" t="s">
        <v>452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453</v>
      </c>
      <c r="BA121" s="910"/>
      <c r="BB121" s="910"/>
      <c r="BC121" s="910"/>
      <c r="BD121" s="910"/>
      <c r="BE121" s="910"/>
      <c r="BF121" s="910"/>
      <c r="BG121" s="910"/>
      <c r="BH121" s="910"/>
      <c r="BI121" s="910"/>
      <c r="BJ121" s="910"/>
      <c r="BK121" s="910"/>
      <c r="BL121" s="910"/>
      <c r="BM121" s="910"/>
      <c r="BN121" s="910"/>
      <c r="BO121" s="910"/>
      <c r="BP121" s="911"/>
      <c r="BQ121" s="912">
        <v>259891</v>
      </c>
      <c r="BR121" s="913"/>
      <c r="BS121" s="913"/>
      <c r="BT121" s="913"/>
      <c r="BU121" s="913"/>
      <c r="BV121" s="913">
        <v>248976</v>
      </c>
      <c r="BW121" s="913"/>
      <c r="BX121" s="913"/>
      <c r="BY121" s="913"/>
      <c r="BZ121" s="913"/>
      <c r="CA121" s="913">
        <v>204675</v>
      </c>
      <c r="CB121" s="913"/>
      <c r="CC121" s="913"/>
      <c r="CD121" s="913"/>
      <c r="CE121" s="913"/>
      <c r="CF121" s="907">
        <v>3.6</v>
      </c>
      <c r="CG121" s="908"/>
      <c r="CH121" s="908"/>
      <c r="CI121" s="908"/>
      <c r="CJ121" s="908"/>
      <c r="CK121" s="996"/>
      <c r="CL121" s="997"/>
      <c r="CM121" s="997"/>
      <c r="CN121" s="997"/>
      <c r="CO121" s="998"/>
      <c r="CP121" s="1006" t="s">
        <v>398</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v>1184541</v>
      </c>
      <c r="DM121" s="913"/>
      <c r="DN121" s="913"/>
      <c r="DO121" s="913"/>
      <c r="DP121" s="913"/>
      <c r="DQ121" s="913">
        <v>873836</v>
      </c>
      <c r="DR121" s="913"/>
      <c r="DS121" s="913"/>
      <c r="DT121" s="913"/>
      <c r="DU121" s="913"/>
      <c r="DV121" s="914">
        <v>15.2</v>
      </c>
      <c r="DW121" s="914"/>
      <c r="DX121" s="914"/>
      <c r="DY121" s="914"/>
      <c r="DZ121" s="915"/>
    </row>
    <row r="122" spans="1:130" s="212" customFormat="1" ht="26.25" customHeight="1" x14ac:dyDescent="0.2">
      <c r="A122" s="1044"/>
      <c r="B122" s="936"/>
      <c r="C122" s="909" t="s">
        <v>435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454</v>
      </c>
      <c r="BA122" s="952"/>
      <c r="BB122" s="952"/>
      <c r="BC122" s="952"/>
      <c r="BD122" s="952"/>
      <c r="BE122" s="952"/>
      <c r="BF122" s="952"/>
      <c r="BG122" s="952"/>
      <c r="BH122" s="952"/>
      <c r="BI122" s="952"/>
      <c r="BJ122" s="952"/>
      <c r="BK122" s="952"/>
      <c r="BL122" s="952"/>
      <c r="BM122" s="952"/>
      <c r="BN122" s="952"/>
      <c r="BO122" s="952"/>
      <c r="BP122" s="953"/>
      <c r="BQ122" s="986">
        <v>8825668</v>
      </c>
      <c r="BR122" s="987"/>
      <c r="BS122" s="987"/>
      <c r="BT122" s="987"/>
      <c r="BU122" s="987"/>
      <c r="BV122" s="987">
        <v>9124228</v>
      </c>
      <c r="BW122" s="987"/>
      <c r="BX122" s="987"/>
      <c r="BY122" s="987"/>
      <c r="BZ122" s="987"/>
      <c r="CA122" s="987">
        <v>8668430</v>
      </c>
      <c r="CB122" s="987"/>
      <c r="CC122" s="987"/>
      <c r="CD122" s="987"/>
      <c r="CE122" s="987"/>
      <c r="CF122" s="1004">
        <v>150.5</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v>75113</v>
      </c>
      <c r="DH122" s="913"/>
      <c r="DI122" s="913"/>
      <c r="DJ122" s="913"/>
      <c r="DK122" s="913"/>
      <c r="DL122" s="913">
        <v>53661</v>
      </c>
      <c r="DM122" s="913"/>
      <c r="DN122" s="913"/>
      <c r="DO122" s="913"/>
      <c r="DP122" s="913"/>
      <c r="DQ122" s="913">
        <v>99773</v>
      </c>
      <c r="DR122" s="913"/>
      <c r="DS122" s="913"/>
      <c r="DT122" s="913"/>
      <c r="DU122" s="913"/>
      <c r="DV122" s="914">
        <v>1.7</v>
      </c>
      <c r="DW122" s="914"/>
      <c r="DX122" s="914"/>
      <c r="DY122" s="914"/>
      <c r="DZ122" s="915"/>
    </row>
    <row r="123" spans="1:130" s="212" customFormat="1" ht="26.25" customHeight="1" x14ac:dyDescent="0.2">
      <c r="A123" s="1044"/>
      <c r="B123" s="936"/>
      <c r="C123" s="909" t="s">
        <v>441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272</v>
      </c>
      <c r="AB123" s="946"/>
      <c r="AC123" s="946"/>
      <c r="AD123" s="946"/>
      <c r="AE123" s="947"/>
      <c r="AF123" s="948">
        <v>269</v>
      </c>
      <c r="AG123" s="946"/>
      <c r="AH123" s="946"/>
      <c r="AI123" s="946"/>
      <c r="AJ123" s="947"/>
      <c r="AK123" s="948">
        <v>266</v>
      </c>
      <c r="AL123" s="946"/>
      <c r="AM123" s="946"/>
      <c r="AN123" s="946"/>
      <c r="AO123" s="947"/>
      <c r="AP123" s="949">
        <v>0</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455</v>
      </c>
      <c r="BP123" s="992"/>
      <c r="BQ123" s="1050">
        <v>20221956</v>
      </c>
      <c r="BR123" s="1051"/>
      <c r="BS123" s="1051"/>
      <c r="BT123" s="1051"/>
      <c r="BU123" s="1051"/>
      <c r="BV123" s="1051">
        <v>20111419</v>
      </c>
      <c r="BW123" s="1051"/>
      <c r="BX123" s="1051"/>
      <c r="BY123" s="1051"/>
      <c r="BZ123" s="1051"/>
      <c r="CA123" s="1051">
        <v>19468459</v>
      </c>
      <c r="CB123" s="1051"/>
      <c r="CC123" s="1051"/>
      <c r="CD123" s="1051"/>
      <c r="CE123" s="1051"/>
      <c r="CF123" s="988"/>
      <c r="CG123" s="989"/>
      <c r="CH123" s="989"/>
      <c r="CI123" s="989"/>
      <c r="CJ123" s="990"/>
      <c r="CK123" s="996"/>
      <c r="CL123" s="997"/>
      <c r="CM123" s="997"/>
      <c r="CN123" s="997"/>
      <c r="CO123" s="998"/>
      <c r="CP123" s="1006" t="s">
        <v>395</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v>5625</v>
      </c>
      <c r="DM123" s="946"/>
      <c r="DN123" s="946"/>
      <c r="DO123" s="946"/>
      <c r="DP123" s="947"/>
      <c r="DQ123" s="948">
        <v>3432</v>
      </c>
      <c r="DR123" s="946"/>
      <c r="DS123" s="946"/>
      <c r="DT123" s="946"/>
      <c r="DU123" s="947"/>
      <c r="DV123" s="949">
        <v>0.1</v>
      </c>
      <c r="DW123" s="950"/>
      <c r="DX123" s="950"/>
      <c r="DY123" s="950"/>
      <c r="DZ123" s="951"/>
    </row>
    <row r="124" spans="1:130" s="212" customFormat="1" ht="26.25" customHeight="1" thickBot="1" x14ac:dyDescent="0.25">
      <c r="A124" s="1044"/>
      <c r="B124" s="936"/>
      <c r="C124" s="909" t="s">
        <v>444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457</v>
      </c>
      <c r="CQ124" s="1007"/>
      <c r="CR124" s="1007"/>
      <c r="CS124" s="1007"/>
      <c r="CT124" s="1007"/>
      <c r="CU124" s="1007"/>
      <c r="CV124" s="1007"/>
      <c r="CW124" s="1007"/>
      <c r="CX124" s="1007"/>
      <c r="CY124" s="1007"/>
      <c r="CZ124" s="1007"/>
      <c r="DA124" s="1007"/>
      <c r="DB124" s="1007"/>
      <c r="DC124" s="1007"/>
      <c r="DD124" s="1007"/>
      <c r="DE124" s="1007"/>
      <c r="DF124" s="1008"/>
      <c r="DG124" s="991">
        <v>4241916</v>
      </c>
      <c r="DH124" s="973"/>
      <c r="DI124" s="973"/>
      <c r="DJ124" s="973"/>
      <c r="DK124" s="974"/>
      <c r="DL124" s="972">
        <v>36072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458</v>
      </c>
      <c r="CL125" s="994"/>
      <c r="CM125" s="994"/>
      <c r="CN125" s="994"/>
      <c r="CO125" s="995"/>
      <c r="CP125" s="916" t="s">
        <v>459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462</v>
      </c>
      <c r="AY127" s="1019"/>
      <c r="AZ127" s="1019"/>
      <c r="BA127" s="1019"/>
      <c r="BB127" s="1019"/>
      <c r="BC127" s="1019"/>
      <c r="BD127" s="1019"/>
      <c r="BE127" s="1020"/>
      <c r="BF127" s="1021" t="s">
        <v>463</v>
      </c>
      <c r="BG127" s="1019"/>
      <c r="BH127" s="1019"/>
      <c r="BI127" s="1019"/>
      <c r="BJ127" s="1019"/>
      <c r="BK127" s="1019"/>
      <c r="BL127" s="1020"/>
      <c r="BM127" s="1021" t="s">
        <v>464</v>
      </c>
      <c r="BN127" s="1019"/>
      <c r="BO127" s="1019"/>
      <c r="BP127" s="1019"/>
      <c r="BQ127" s="1019"/>
      <c r="BR127" s="1019"/>
      <c r="BS127" s="1020"/>
      <c r="BT127" s="1021" t="s">
        <v>465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468</v>
      </c>
      <c r="X128" s="1030"/>
      <c r="Y128" s="1030"/>
      <c r="Z128" s="1031"/>
      <c r="AA128" s="1032">
        <v>27774</v>
      </c>
      <c r="AB128" s="1033"/>
      <c r="AC128" s="1033"/>
      <c r="AD128" s="1033"/>
      <c r="AE128" s="1034"/>
      <c r="AF128" s="1035">
        <v>25106</v>
      </c>
      <c r="AG128" s="1033"/>
      <c r="AH128" s="1033"/>
      <c r="AI128" s="1033"/>
      <c r="AJ128" s="1034"/>
      <c r="AK128" s="1035">
        <v>30737</v>
      </c>
      <c r="AL128" s="1033"/>
      <c r="AM128" s="1033"/>
      <c r="AN128" s="1033"/>
      <c r="AO128" s="1034"/>
      <c r="AP128" s="1036"/>
      <c r="AQ128" s="1037"/>
      <c r="AR128" s="1037"/>
      <c r="AS128" s="1037"/>
      <c r="AT128" s="1038"/>
      <c r="AU128" s="214"/>
      <c r="AV128" s="214"/>
      <c r="AW128" s="214"/>
      <c r="AX128" s="883" t="s">
        <v>469</v>
      </c>
      <c r="AY128" s="884"/>
      <c r="AZ128" s="884"/>
      <c r="BA128" s="884"/>
      <c r="BB128" s="884"/>
      <c r="BC128" s="884"/>
      <c r="BD128" s="884"/>
      <c r="BE128" s="885"/>
      <c r="BF128" s="1039" t="s">
        <v>122</v>
      </c>
      <c r="BG128" s="1040"/>
      <c r="BH128" s="1040"/>
      <c r="BI128" s="1040"/>
      <c r="BJ128" s="1040"/>
      <c r="BK128" s="1040"/>
      <c r="BL128" s="1041"/>
      <c r="BM128" s="1039">
        <v>14.12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v>934</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471</v>
      </c>
      <c r="X129" s="1058"/>
      <c r="Y129" s="1058"/>
      <c r="Z129" s="1059"/>
      <c r="AA129" s="945">
        <v>6675102</v>
      </c>
      <c r="AB129" s="946"/>
      <c r="AC129" s="946"/>
      <c r="AD129" s="946"/>
      <c r="AE129" s="947"/>
      <c r="AF129" s="948">
        <v>6642596</v>
      </c>
      <c r="AG129" s="946"/>
      <c r="AH129" s="946"/>
      <c r="AI129" s="946"/>
      <c r="AJ129" s="947"/>
      <c r="AK129" s="948">
        <v>6794996</v>
      </c>
      <c r="AL129" s="946"/>
      <c r="AM129" s="946"/>
      <c r="AN129" s="946"/>
      <c r="AO129" s="947"/>
      <c r="AP129" s="1060"/>
      <c r="AQ129" s="1061"/>
      <c r="AR129" s="1061"/>
      <c r="AS129" s="1061"/>
      <c r="AT129" s="1062"/>
      <c r="AU129" s="215"/>
      <c r="AV129" s="215"/>
      <c r="AW129" s="215"/>
      <c r="AX129" s="1052" t="s">
        <v>472</v>
      </c>
      <c r="AY129" s="910"/>
      <c r="AZ129" s="910"/>
      <c r="BA129" s="910"/>
      <c r="BB129" s="910"/>
      <c r="BC129" s="910"/>
      <c r="BD129" s="910"/>
      <c r="BE129" s="911"/>
      <c r="BF129" s="1053" t="s">
        <v>122</v>
      </c>
      <c r="BG129" s="1054"/>
      <c r="BH129" s="1054"/>
      <c r="BI129" s="1054"/>
      <c r="BJ129" s="1054"/>
      <c r="BK129" s="1054"/>
      <c r="BL129" s="1055"/>
      <c r="BM129" s="1053">
        <v>19.12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474</v>
      </c>
      <c r="X130" s="1058"/>
      <c r="Y130" s="1058"/>
      <c r="Z130" s="1059"/>
      <c r="AA130" s="945">
        <v>1065764</v>
      </c>
      <c r="AB130" s="946"/>
      <c r="AC130" s="946"/>
      <c r="AD130" s="946"/>
      <c r="AE130" s="947"/>
      <c r="AF130" s="948">
        <v>1028446</v>
      </c>
      <c r="AG130" s="946"/>
      <c r="AH130" s="946"/>
      <c r="AI130" s="946"/>
      <c r="AJ130" s="947"/>
      <c r="AK130" s="948">
        <v>1034556</v>
      </c>
      <c r="AL130" s="946"/>
      <c r="AM130" s="946"/>
      <c r="AN130" s="946"/>
      <c r="AO130" s="947"/>
      <c r="AP130" s="1060"/>
      <c r="AQ130" s="1061"/>
      <c r="AR130" s="1061"/>
      <c r="AS130" s="1061"/>
      <c r="AT130" s="1062"/>
      <c r="AU130" s="215"/>
      <c r="AV130" s="215"/>
      <c r="AW130" s="215"/>
      <c r="AX130" s="1052" t="s">
        <v>475</v>
      </c>
      <c r="AY130" s="910"/>
      <c r="AZ130" s="910"/>
      <c r="BA130" s="910"/>
      <c r="BB130" s="910"/>
      <c r="BC130" s="910"/>
      <c r="BD130" s="910"/>
      <c r="BE130" s="911"/>
      <c r="BF130" s="1088">
        <v>9.6999999999999993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476</v>
      </c>
      <c r="X131" s="1095"/>
      <c r="Y131" s="1095"/>
      <c r="Z131" s="1096"/>
      <c r="AA131" s="991">
        <v>5609338</v>
      </c>
      <c r="AB131" s="973"/>
      <c r="AC131" s="973"/>
      <c r="AD131" s="973"/>
      <c r="AE131" s="974"/>
      <c r="AF131" s="972">
        <v>5614150</v>
      </c>
      <c r="AG131" s="973"/>
      <c r="AH131" s="973"/>
      <c r="AI131" s="973"/>
      <c r="AJ131" s="974"/>
      <c r="AK131" s="972">
        <v>5760440</v>
      </c>
      <c r="AL131" s="973"/>
      <c r="AM131" s="973"/>
      <c r="AN131" s="973"/>
      <c r="AO131" s="974"/>
      <c r="AP131" s="1097"/>
      <c r="AQ131" s="1098"/>
      <c r="AR131" s="1098"/>
      <c r="AS131" s="1098"/>
      <c r="AT131" s="1099"/>
      <c r="AU131" s="215"/>
      <c r="AV131" s="215"/>
      <c r="AW131" s="215"/>
      <c r="AX131" s="1070" t="s">
        <v>477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479</v>
      </c>
      <c r="W132" s="1081"/>
      <c r="X132" s="1081"/>
      <c r="Y132" s="1081"/>
      <c r="Z132" s="1082"/>
      <c r="AA132" s="1083">
        <v>12.211833199999999</v>
      </c>
      <c r="AB132" s="1084"/>
      <c r="AC132" s="1084"/>
      <c r="AD132" s="1084"/>
      <c r="AE132" s="1085"/>
      <c r="AF132" s="1086">
        <v>9.9053377719999993</v>
      </c>
      <c r="AG132" s="1084"/>
      <c r="AH132" s="1084"/>
      <c r="AI132" s="1084"/>
      <c r="AJ132" s="1085"/>
      <c r="AK132" s="1086">
        <v>7.0084056080000003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480</v>
      </c>
      <c r="W133" s="1064"/>
      <c r="X133" s="1064"/>
      <c r="Y133" s="1064"/>
      <c r="Z133" s="1065"/>
      <c r="AA133" s="1066">
        <v>11.2</v>
      </c>
      <c r="AB133" s="1067"/>
      <c r="AC133" s="1067"/>
      <c r="AD133" s="1067"/>
      <c r="AE133" s="1068"/>
      <c r="AF133" s="1066">
        <v>10.9</v>
      </c>
      <c r="AG133" s="1067"/>
      <c r="AH133" s="1067"/>
      <c r="AI133" s="1067"/>
      <c r="AJ133" s="1068"/>
      <c r="AK133" s="1066">
        <v>9.6999999999999993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3MCkBOSkIqzQ9aKadREpTpwcETHj3lVhghsLPfwXB2ni3MsYCA902UYD5fFauPPWXbPidNPf3wjnuLcVL2uSjw==" saltValue="4+zwbFCMpWgy1ZiiZJr9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h+UpmqvzXNNHFYSjA8CddRAzjKCdrx4TMv7wmbDbMbyUHSMTp/lSuFw4r8JpKYOXhG9pcTKctY7EpoNZLQkUWQ==" saltValue="IoaTsPGCjHXbbjM9spCHA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LElVZVuKjxtzSe+2YvlCmRiGDiEhNoXRkxeBkowPt2apk+U/kDIGfg1+mpFvdiiMIxpNmnv5K5NEECzjjH+Jw==" saltValue="g25aNI7kSsJ/1qfCV+CY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483</v>
      </c>
      <c r="AL6" s="248"/>
      <c r="AM6" s="248"/>
      <c r="AN6" s="248"/>
    </row>
    <row r="7" spans="1:46" ht="13.5" customHeight="1" x14ac:dyDescent="0.2">
      <c r="A7" s="247"/>
      <c r="AK7" s="250"/>
      <c r="AL7" s="251"/>
      <c r="AM7" s="251"/>
      <c r="AN7" s="252"/>
      <c r="AO7" s="1101" t="s">
        <v>484</v>
      </c>
      <c r="AP7" s="253"/>
      <c r="AQ7" s="254" t="s">
        <v>485</v>
      </c>
      <c r="AR7" s="255"/>
    </row>
    <row r="8" spans="1:46" ht="13.2" x14ac:dyDescent="0.2">
      <c r="A8" s="247"/>
      <c r="AK8" s="256"/>
      <c r="AL8" s="257"/>
      <c r="AM8" s="257"/>
      <c r="AN8" s="258"/>
      <c r="AO8" s="1102"/>
      <c r="AP8" s="259" t="s">
        <v>486</v>
      </c>
      <c r="AQ8" s="260" t="s">
        <v>487</v>
      </c>
      <c r="AR8" s="261" t="s">
        <v>488</v>
      </c>
    </row>
    <row r="9" spans="1:46" ht="13.2" x14ac:dyDescent="0.2">
      <c r="A9" s="247"/>
      <c r="AK9" s="1103" t="s">
        <v>489</v>
      </c>
      <c r="AL9" s="1104"/>
      <c r="AM9" s="1104"/>
      <c r="AN9" s="1105"/>
      <c r="AO9" s="262">
        <v>2138580</v>
      </c>
      <c r="AP9" s="262">
        <v>149280</v>
      </c>
      <c r="AQ9" s="263">
        <v>102505</v>
      </c>
      <c r="AR9" s="264">
        <v>45.6</v>
      </c>
    </row>
    <row r="10" spans="1:46" ht="13.5" customHeight="1" x14ac:dyDescent="0.2">
      <c r="A10" s="247"/>
      <c r="AK10" s="1103" t="s">
        <v>490</v>
      </c>
      <c r="AL10" s="1104"/>
      <c r="AM10" s="1104"/>
      <c r="AN10" s="1105"/>
      <c r="AO10" s="265">
        <v>307104</v>
      </c>
      <c r="AP10" s="265">
        <v>21437</v>
      </c>
      <c r="AQ10" s="266">
        <v>13118</v>
      </c>
      <c r="AR10" s="267">
        <v>63.4</v>
      </c>
    </row>
    <row r="11" spans="1:46" ht="13.5" customHeight="1" x14ac:dyDescent="0.2">
      <c r="A11" s="247"/>
      <c r="AK11" s="1103" t="s">
        <v>491</v>
      </c>
      <c r="AL11" s="1104"/>
      <c r="AM11" s="1104"/>
      <c r="AN11" s="1105"/>
      <c r="AO11" s="265">
        <v>2087</v>
      </c>
      <c r="AP11" s="265">
        <v>146</v>
      </c>
      <c r="AQ11" s="266">
        <v>532</v>
      </c>
      <c r="AR11" s="267">
        <v>-72.599999999999994</v>
      </c>
    </row>
    <row r="12" spans="1:46" ht="13.5" customHeight="1" x14ac:dyDescent="0.2">
      <c r="A12" s="247"/>
      <c r="AK12" s="1103" t="s">
        <v>492</v>
      </c>
      <c r="AL12" s="1104"/>
      <c r="AM12" s="1104"/>
      <c r="AN12" s="1105"/>
      <c r="AO12" s="265" t="s">
        <v>493</v>
      </c>
      <c r="AP12" s="265" t="s">
        <v>493</v>
      </c>
      <c r="AQ12" s="266">
        <v>70</v>
      </c>
      <c r="AR12" s="267" t="s">
        <v>493</v>
      </c>
    </row>
    <row r="13" spans="1:46" ht="13.5" customHeight="1" x14ac:dyDescent="0.2">
      <c r="A13" s="247"/>
      <c r="AK13" s="1103" t="s">
        <v>494</v>
      </c>
      <c r="AL13" s="1104"/>
      <c r="AM13" s="1104"/>
      <c r="AN13" s="1105"/>
      <c r="AO13" s="265">
        <v>68542</v>
      </c>
      <c r="AP13" s="265">
        <v>4784</v>
      </c>
      <c r="AQ13" s="266">
        <v>4255</v>
      </c>
      <c r="AR13" s="267">
        <v>12.4</v>
      </c>
    </row>
    <row r="14" spans="1:46" ht="13.5" customHeight="1" x14ac:dyDescent="0.2">
      <c r="A14" s="247"/>
      <c r="AK14" s="1103" t="s">
        <v>495</v>
      </c>
      <c r="AL14" s="1104"/>
      <c r="AM14" s="1104"/>
      <c r="AN14" s="1105"/>
      <c r="AO14" s="265">
        <v>54106</v>
      </c>
      <c r="AP14" s="265">
        <v>3777</v>
      </c>
      <c r="AQ14" s="266">
        <v>1813</v>
      </c>
      <c r="AR14" s="267">
        <v>108.3</v>
      </c>
    </row>
    <row r="15" spans="1:46" ht="13.5" customHeight="1" x14ac:dyDescent="0.2">
      <c r="A15" s="247"/>
      <c r="AK15" s="1106" t="s">
        <v>496</v>
      </c>
      <c r="AL15" s="1107"/>
      <c r="AM15" s="1107"/>
      <c r="AN15" s="1108"/>
      <c r="AO15" s="265">
        <v>-138630</v>
      </c>
      <c r="AP15" s="265">
        <v>-9677</v>
      </c>
      <c r="AQ15" s="266">
        <v>-6003</v>
      </c>
      <c r="AR15" s="267">
        <v>61.2</v>
      </c>
    </row>
    <row r="16" spans="1:46" ht="13.2" x14ac:dyDescent="0.2">
      <c r="A16" s="247"/>
      <c r="AK16" s="1106" t="s">
        <v>177</v>
      </c>
      <c r="AL16" s="1107"/>
      <c r="AM16" s="1107"/>
      <c r="AN16" s="1108"/>
      <c r="AO16" s="265">
        <v>2431789</v>
      </c>
      <c r="AP16" s="265">
        <v>169747</v>
      </c>
      <c r="AQ16" s="266">
        <v>116291</v>
      </c>
      <c r="AR16" s="267">
        <v>46</v>
      </c>
    </row>
    <row r="17" spans="1:46" ht="13.2" x14ac:dyDescent="0.2">
      <c r="A17" s="247"/>
    </row>
    <row r="18" spans="1:46" ht="13.2" x14ac:dyDescent="0.2">
      <c r="A18" s="247"/>
      <c r="AQ18" s="268"/>
      <c r="AR18" s="268"/>
    </row>
    <row r="19" spans="1:46" ht="13.2" x14ac:dyDescent="0.2">
      <c r="A19" s="247"/>
      <c r="AK19" s="243" t="s">
        <v>497</v>
      </c>
    </row>
    <row r="20" spans="1:46" ht="13.2" x14ac:dyDescent="0.2">
      <c r="A20" s="247"/>
      <c r="AK20" s="269"/>
      <c r="AL20" s="270"/>
      <c r="AM20" s="270"/>
      <c r="AN20" s="271"/>
      <c r="AO20" s="272" t="s">
        <v>498</v>
      </c>
      <c r="AP20" s="273" t="s">
        <v>499</v>
      </c>
      <c r="AQ20" s="274" t="s">
        <v>500</v>
      </c>
      <c r="AR20" s="275"/>
    </row>
    <row r="21" spans="1:46" s="248" customFormat="1" ht="13.2" x14ac:dyDescent="0.2">
      <c r="A21" s="276"/>
      <c r="AK21" s="1109" t="s">
        <v>501</v>
      </c>
      <c r="AL21" s="1110"/>
      <c r="AM21" s="1110"/>
      <c r="AN21" s="1111"/>
      <c r="AO21" s="277">
        <v>12.7</v>
      </c>
      <c r="AP21" s="278">
        <v>9.5500000000000007</v>
      </c>
      <c r="AQ21" s="279">
        <v>3.15</v>
      </c>
      <c r="AS21" s="280"/>
      <c r="AT21" s="276"/>
    </row>
    <row r="22" spans="1:46" s="248" customFormat="1" ht="13.2" x14ac:dyDescent="0.2">
      <c r="A22" s="276"/>
      <c r="AK22" s="1109" t="s">
        <v>502</v>
      </c>
      <c r="AL22" s="1110"/>
      <c r="AM22" s="1110"/>
      <c r="AN22" s="1111"/>
      <c r="AO22" s="281">
        <v>96.4</v>
      </c>
      <c r="AP22" s="282">
        <v>96.7</v>
      </c>
      <c r="AQ22" s="283">
        <v>-0.3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505</v>
      </c>
      <c r="AL29" s="248"/>
      <c r="AM29" s="248"/>
      <c r="AN29" s="248"/>
      <c r="AS29" s="290"/>
    </row>
    <row r="30" spans="1:46" ht="13.5" customHeight="1" x14ac:dyDescent="0.2">
      <c r="A30" s="247"/>
      <c r="AK30" s="250"/>
      <c r="AL30" s="251"/>
      <c r="AM30" s="251"/>
      <c r="AN30" s="252"/>
      <c r="AO30" s="1101" t="s">
        <v>484</v>
      </c>
      <c r="AP30" s="253"/>
      <c r="AQ30" s="254" t="s">
        <v>485</v>
      </c>
      <c r="AR30" s="255"/>
    </row>
    <row r="31" spans="1:46" ht="13.2" x14ac:dyDescent="0.2">
      <c r="A31" s="247"/>
      <c r="AK31" s="256"/>
      <c r="AL31" s="257"/>
      <c r="AM31" s="257"/>
      <c r="AN31" s="258"/>
      <c r="AO31" s="1102"/>
      <c r="AP31" s="259" t="s">
        <v>486</v>
      </c>
      <c r="AQ31" s="260" t="s">
        <v>487</v>
      </c>
      <c r="AR31" s="261" t="s">
        <v>488</v>
      </c>
    </row>
    <row r="32" spans="1:46" ht="27" customHeight="1" x14ac:dyDescent="0.2">
      <c r="A32" s="247"/>
      <c r="AK32" s="1117" t="s">
        <v>506</v>
      </c>
      <c r="AL32" s="1118"/>
      <c r="AM32" s="1118"/>
      <c r="AN32" s="1119"/>
      <c r="AO32" s="291">
        <v>1067826</v>
      </c>
      <c r="AP32" s="291">
        <v>74538</v>
      </c>
      <c r="AQ32" s="292">
        <v>49899</v>
      </c>
      <c r="AR32" s="293">
        <v>49.4</v>
      </c>
    </row>
    <row r="33" spans="1:46" ht="13.5" customHeight="1" x14ac:dyDescent="0.2">
      <c r="A33" s="247"/>
      <c r="AK33" s="1117" t="s">
        <v>507</v>
      </c>
      <c r="AL33" s="1118"/>
      <c r="AM33" s="1118"/>
      <c r="AN33" s="1119"/>
      <c r="AO33" s="291" t="s">
        <v>493</v>
      </c>
      <c r="AP33" s="291" t="s">
        <v>493</v>
      </c>
      <c r="AQ33" s="292" t="s">
        <v>493</v>
      </c>
      <c r="AR33" s="293" t="s">
        <v>493</v>
      </c>
    </row>
    <row r="34" spans="1:46" ht="27" customHeight="1" x14ac:dyDescent="0.2">
      <c r="A34" s="247"/>
      <c r="AK34" s="1117" t="s">
        <v>508</v>
      </c>
      <c r="AL34" s="1118"/>
      <c r="AM34" s="1118"/>
      <c r="AN34" s="1119"/>
      <c r="AO34" s="291" t="s">
        <v>493</v>
      </c>
      <c r="AP34" s="291" t="s">
        <v>493</v>
      </c>
      <c r="AQ34" s="292">
        <v>2</v>
      </c>
      <c r="AR34" s="293" t="s">
        <v>493</v>
      </c>
    </row>
    <row r="35" spans="1:46" ht="27" customHeight="1" x14ac:dyDescent="0.2">
      <c r="A35" s="247"/>
      <c r="AK35" s="1117" t="s">
        <v>509</v>
      </c>
      <c r="AL35" s="1118"/>
      <c r="AM35" s="1118"/>
      <c r="AN35" s="1119"/>
      <c r="AO35" s="291">
        <v>346272</v>
      </c>
      <c r="AP35" s="291">
        <v>24171</v>
      </c>
      <c r="AQ35" s="292">
        <v>13394</v>
      </c>
      <c r="AR35" s="293">
        <v>80.5</v>
      </c>
    </row>
    <row r="36" spans="1:46" ht="27" customHeight="1" x14ac:dyDescent="0.2">
      <c r="A36" s="247"/>
      <c r="AK36" s="1117" t="s">
        <v>510</v>
      </c>
      <c r="AL36" s="1118"/>
      <c r="AM36" s="1118"/>
      <c r="AN36" s="1119"/>
      <c r="AO36" s="291">
        <v>54644</v>
      </c>
      <c r="AP36" s="291">
        <v>3814</v>
      </c>
      <c r="AQ36" s="292">
        <v>2489</v>
      </c>
      <c r="AR36" s="293">
        <v>53.2</v>
      </c>
    </row>
    <row r="37" spans="1:46" ht="13.5" customHeight="1" x14ac:dyDescent="0.2">
      <c r="A37" s="247"/>
      <c r="AK37" s="1117" t="s">
        <v>511</v>
      </c>
      <c r="AL37" s="1118"/>
      <c r="AM37" s="1118"/>
      <c r="AN37" s="1119"/>
      <c r="AO37" s="291">
        <v>266</v>
      </c>
      <c r="AP37" s="291">
        <v>19</v>
      </c>
      <c r="AQ37" s="292">
        <v>625</v>
      </c>
      <c r="AR37" s="293">
        <v>-97</v>
      </c>
    </row>
    <row r="38" spans="1:46" ht="27" customHeight="1" x14ac:dyDescent="0.2">
      <c r="A38" s="247"/>
      <c r="AK38" s="1120" t="s">
        <v>512</v>
      </c>
      <c r="AL38" s="1121"/>
      <c r="AM38" s="1121"/>
      <c r="AN38" s="1122"/>
      <c r="AO38" s="294" t="s">
        <v>493</v>
      </c>
      <c r="AP38" s="294" t="s">
        <v>493</v>
      </c>
      <c r="AQ38" s="295">
        <v>5</v>
      </c>
      <c r="AR38" s="283" t="s">
        <v>493</v>
      </c>
      <c r="AS38" s="290"/>
    </row>
    <row r="39" spans="1:46" ht="13.2" x14ac:dyDescent="0.2">
      <c r="A39" s="247"/>
      <c r="AK39" s="1120" t="s">
        <v>513</v>
      </c>
      <c r="AL39" s="1121"/>
      <c r="AM39" s="1121"/>
      <c r="AN39" s="1122"/>
      <c r="AO39" s="291">
        <v>-30737</v>
      </c>
      <c r="AP39" s="291">
        <v>-2146</v>
      </c>
      <c r="AQ39" s="292">
        <v>-2982</v>
      </c>
      <c r="AR39" s="293">
        <v>-28</v>
      </c>
      <c r="AS39" s="290"/>
    </row>
    <row r="40" spans="1:46" ht="27" customHeight="1" x14ac:dyDescent="0.2">
      <c r="A40" s="247"/>
      <c r="AK40" s="1117" t="s">
        <v>514</v>
      </c>
      <c r="AL40" s="1118"/>
      <c r="AM40" s="1118"/>
      <c r="AN40" s="1119"/>
      <c r="AO40" s="291">
        <v>-1034556</v>
      </c>
      <c r="AP40" s="291">
        <v>-72215</v>
      </c>
      <c r="AQ40" s="292">
        <v>-43756</v>
      </c>
      <c r="AR40" s="293">
        <v>65</v>
      </c>
      <c r="AS40" s="290"/>
    </row>
    <row r="41" spans="1:46" ht="13.2" x14ac:dyDescent="0.2">
      <c r="A41" s="247"/>
      <c r="AK41" s="1123" t="s">
        <v>287</v>
      </c>
      <c r="AL41" s="1124"/>
      <c r="AM41" s="1124"/>
      <c r="AN41" s="1125"/>
      <c r="AO41" s="291">
        <v>403715</v>
      </c>
      <c r="AP41" s="291">
        <v>28181</v>
      </c>
      <c r="AQ41" s="292">
        <v>19675</v>
      </c>
      <c r="AR41" s="293">
        <v>43.2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2" x14ac:dyDescent="0.2">
      <c r="A48" s="247"/>
      <c r="AK48" s="301" t="s">
        <v>516</v>
      </c>
      <c r="AL48" s="301"/>
      <c r="AM48" s="301"/>
      <c r="AN48" s="301"/>
      <c r="AO48" s="301"/>
      <c r="AP48" s="301"/>
      <c r="AQ48" s="302"/>
      <c r="AR48" s="301"/>
    </row>
    <row r="49" spans="1:44" ht="13.5" customHeight="1" x14ac:dyDescent="0.2">
      <c r="A49" s="247"/>
      <c r="AK49" s="303"/>
      <c r="AL49" s="304"/>
      <c r="AM49" s="1112" t="s">
        <v>484</v>
      </c>
      <c r="AN49" s="1114" t="s">
        <v>517</v>
      </c>
      <c r="AO49" s="1115"/>
      <c r="AP49" s="1115"/>
      <c r="AQ49" s="1115"/>
      <c r="AR49" s="1116"/>
    </row>
    <row r="50" spans="1:44" ht="13.2" x14ac:dyDescent="0.2">
      <c r="A50" s="247"/>
      <c r="AK50" s="305"/>
      <c r="AL50" s="306"/>
      <c r="AM50" s="1113"/>
      <c r="AN50" s="307" t="s">
        <v>518</v>
      </c>
      <c r="AO50" s="308" t="s">
        <v>519</v>
      </c>
      <c r="AP50" s="309" t="s">
        <v>520</v>
      </c>
      <c r="AQ50" s="310" t="s">
        <v>521</v>
      </c>
      <c r="AR50" s="311" t="s">
        <v>522</v>
      </c>
    </row>
    <row r="51" spans="1:44" ht="13.2" x14ac:dyDescent="0.2">
      <c r="A51" s="247"/>
      <c r="AK51" s="303" t="s">
        <v>523</v>
      </c>
      <c r="AL51" s="304"/>
      <c r="AM51" s="312">
        <v>1388040</v>
      </c>
      <c r="AN51" s="313">
        <v>89246</v>
      </c>
      <c r="AO51" s="314">
        <v>-19.399999999999999</v>
      </c>
      <c r="AP51" s="315">
        <v>96248</v>
      </c>
      <c r="AQ51" s="316">
        <v>10</v>
      </c>
      <c r="AR51" s="317">
        <v>-29.4</v>
      </c>
    </row>
    <row r="52" spans="1:44" ht="13.2" x14ac:dyDescent="0.2">
      <c r="A52" s="247"/>
      <c r="AK52" s="318"/>
      <c r="AL52" s="319" t="s">
        <v>524</v>
      </c>
      <c r="AM52" s="320">
        <v>1174152</v>
      </c>
      <c r="AN52" s="321">
        <v>75494</v>
      </c>
      <c r="AO52" s="322">
        <v>-19.5</v>
      </c>
      <c r="AP52" s="323">
        <v>55768</v>
      </c>
      <c r="AQ52" s="324">
        <v>17.5</v>
      </c>
      <c r="AR52" s="325">
        <v>-37</v>
      </c>
    </row>
    <row r="53" spans="1:44" ht="13.2" x14ac:dyDescent="0.2">
      <c r="A53" s="247"/>
      <c r="AK53" s="303" t="s">
        <v>525</v>
      </c>
      <c r="AL53" s="304"/>
      <c r="AM53" s="312">
        <v>797682</v>
      </c>
      <c r="AN53" s="313">
        <v>52403</v>
      </c>
      <c r="AO53" s="314">
        <v>-41.3</v>
      </c>
      <c r="AP53" s="315">
        <v>76413</v>
      </c>
      <c r="AQ53" s="316">
        <v>-20.6</v>
      </c>
      <c r="AR53" s="317">
        <v>-20.7</v>
      </c>
    </row>
    <row r="54" spans="1:44" ht="13.2" x14ac:dyDescent="0.2">
      <c r="A54" s="247"/>
      <c r="AK54" s="318"/>
      <c r="AL54" s="319" t="s">
        <v>524</v>
      </c>
      <c r="AM54" s="320">
        <v>685697</v>
      </c>
      <c r="AN54" s="321">
        <v>45046</v>
      </c>
      <c r="AO54" s="322">
        <v>-40.299999999999997</v>
      </c>
      <c r="AP54" s="323">
        <v>39658</v>
      </c>
      <c r="AQ54" s="324">
        <v>-28.9</v>
      </c>
      <c r="AR54" s="325">
        <v>-11.4</v>
      </c>
    </row>
    <row r="55" spans="1:44" ht="13.2" x14ac:dyDescent="0.2">
      <c r="A55" s="247"/>
      <c r="AK55" s="303" t="s">
        <v>526</v>
      </c>
      <c r="AL55" s="304"/>
      <c r="AM55" s="312">
        <v>1062004</v>
      </c>
      <c r="AN55" s="313">
        <v>71094</v>
      </c>
      <c r="AO55" s="314">
        <v>35.700000000000003</v>
      </c>
      <c r="AP55" s="315">
        <v>66481</v>
      </c>
      <c r="AQ55" s="316">
        <v>-13</v>
      </c>
      <c r="AR55" s="317">
        <v>48.7</v>
      </c>
    </row>
    <row r="56" spans="1:44" ht="13.2" x14ac:dyDescent="0.2">
      <c r="A56" s="247"/>
      <c r="AK56" s="318"/>
      <c r="AL56" s="319" t="s">
        <v>524</v>
      </c>
      <c r="AM56" s="320">
        <v>841560</v>
      </c>
      <c r="AN56" s="321">
        <v>56337</v>
      </c>
      <c r="AO56" s="322">
        <v>25.1</v>
      </c>
      <c r="AP56" s="323">
        <v>36120</v>
      </c>
      <c r="AQ56" s="324">
        <v>-8.9</v>
      </c>
      <c r="AR56" s="325">
        <v>34</v>
      </c>
    </row>
    <row r="57" spans="1:44" ht="13.2" x14ac:dyDescent="0.2">
      <c r="A57" s="247"/>
      <c r="AK57" s="303" t="s">
        <v>527</v>
      </c>
      <c r="AL57" s="304"/>
      <c r="AM57" s="312">
        <v>1150043</v>
      </c>
      <c r="AN57" s="313">
        <v>78900</v>
      </c>
      <c r="AO57" s="314">
        <v>11</v>
      </c>
      <c r="AP57" s="315">
        <v>67825</v>
      </c>
      <c r="AQ57" s="316">
        <v>2</v>
      </c>
      <c r="AR57" s="317">
        <v>9</v>
      </c>
    </row>
    <row r="58" spans="1:44" ht="13.2" x14ac:dyDescent="0.2">
      <c r="A58" s="247"/>
      <c r="AK58" s="318"/>
      <c r="AL58" s="319" t="s">
        <v>524</v>
      </c>
      <c r="AM58" s="320">
        <v>710044</v>
      </c>
      <c r="AN58" s="321">
        <v>48713</v>
      </c>
      <c r="AO58" s="322">
        <v>-13.5</v>
      </c>
      <c r="AP58" s="323">
        <v>39417</v>
      </c>
      <c r="AQ58" s="324">
        <v>9.1</v>
      </c>
      <c r="AR58" s="325">
        <v>-22.6</v>
      </c>
    </row>
    <row r="59" spans="1:44" ht="13.2" x14ac:dyDescent="0.2">
      <c r="A59" s="247"/>
      <c r="AK59" s="303" t="s">
        <v>528</v>
      </c>
      <c r="AL59" s="304"/>
      <c r="AM59" s="312">
        <v>1153210</v>
      </c>
      <c r="AN59" s="313">
        <v>80498</v>
      </c>
      <c r="AO59" s="314">
        <v>2</v>
      </c>
      <c r="AP59" s="315">
        <v>81158</v>
      </c>
      <c r="AQ59" s="316">
        <v>19.7</v>
      </c>
      <c r="AR59" s="317">
        <v>-17.7</v>
      </c>
    </row>
    <row r="60" spans="1:44" ht="13.2" x14ac:dyDescent="0.2">
      <c r="A60" s="247"/>
      <c r="AK60" s="318"/>
      <c r="AL60" s="319" t="s">
        <v>524</v>
      </c>
      <c r="AM60" s="320">
        <v>959966</v>
      </c>
      <c r="AN60" s="321">
        <v>67009</v>
      </c>
      <c r="AO60" s="322">
        <v>37.6</v>
      </c>
      <c r="AP60" s="323">
        <v>45320</v>
      </c>
      <c r="AQ60" s="324">
        <v>15</v>
      </c>
      <c r="AR60" s="325">
        <v>22.6</v>
      </c>
    </row>
    <row r="61" spans="1:44" ht="13.2" x14ac:dyDescent="0.2">
      <c r="A61" s="247"/>
      <c r="AK61" s="303" t="s">
        <v>529</v>
      </c>
      <c r="AL61" s="326"/>
      <c r="AM61" s="312">
        <v>1110196</v>
      </c>
      <c r="AN61" s="313">
        <v>74428</v>
      </c>
      <c r="AO61" s="314">
        <v>-2.4</v>
      </c>
      <c r="AP61" s="315">
        <v>77625</v>
      </c>
      <c r="AQ61" s="327">
        <v>-0.4</v>
      </c>
      <c r="AR61" s="317">
        <v>-2</v>
      </c>
    </row>
    <row r="62" spans="1:44" ht="13.2" x14ac:dyDescent="0.2">
      <c r="A62" s="247"/>
      <c r="AK62" s="318"/>
      <c r="AL62" s="319" t="s">
        <v>524</v>
      </c>
      <c r="AM62" s="320">
        <v>874284</v>
      </c>
      <c r="AN62" s="321">
        <v>58520</v>
      </c>
      <c r="AO62" s="322">
        <v>-2.1</v>
      </c>
      <c r="AP62" s="323">
        <v>43257</v>
      </c>
      <c r="AQ62" s="324">
        <v>0.8</v>
      </c>
      <c r="AR62" s="325">
        <v>-2.9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tg+AYtMt5ubKVMjIQl+6jZGE0mqK9IZhvExkANLhzOrZu79jqmlPqktHXlaAwBgAeLBnMdn9kH9Xbqi3otIMTQ==" saltValue="5bcmDtUKdrPf2nS4CXD5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5rYVauE/1R2msHp0sT4wkLJ8vDGBVlOT8RqGdvvbO1VGOOW9+LYG3G1KJA8SR3421XUi/SHq2Dch3b7PRtTgGw==" saltValue="XL+AAqiN8l7hks1o7vej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9IJnXzBBRaibO1DgI+aS6XwbmgqqgBt23yxEKJMk7phshm1jFpwl0QN3EHOY+Ys/jlZCOoVFLZi29868CuVnaw==" saltValue="CDahjOxW2sy1lhcDvb7SN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26" t="s">
        <v>3</v>
      </c>
      <c r="D47" s="1126"/>
      <c r="E47" s="1127"/>
      <c r="F47" s="11">
        <v>118.76</v>
      </c>
      <c r="G47" s="12">
        <v>121.21</v>
      </c>
      <c r="H47" s="12">
        <v>127.05</v>
      </c>
      <c r="I47" s="12">
        <v>121.53</v>
      </c>
      <c r="J47" s="13">
        <v>116.79</v>
      </c>
    </row>
    <row r="48" spans="2:10" ht="57.75" customHeight="1" x14ac:dyDescent="0.2">
      <c r="B48" s="14"/>
      <c r="C48" s="1128" t="s">
        <v>4</v>
      </c>
      <c r="D48" s="1128"/>
      <c r="E48" s="1129"/>
      <c r="F48" s="15">
        <v>11.92</v>
      </c>
      <c r="G48" s="16">
        <v>10.95</v>
      </c>
      <c r="H48" s="16">
        <v>8.11</v>
      </c>
      <c r="I48" s="16">
        <v>10.029999999999999</v>
      </c>
      <c r="J48" s="17">
        <v>10.58</v>
      </c>
    </row>
    <row r="49" spans="2:10" ht="57.75" customHeight="1" thickBot="1" x14ac:dyDescent="0.25">
      <c r="B49" s="18"/>
      <c r="C49" s="1130" t="s">
        <v>5</v>
      </c>
      <c r="D49" s="1130"/>
      <c r="E49" s="1131"/>
      <c r="F49" s="19">
        <v>1.93</v>
      </c>
      <c r="G49" s="20">
        <v>4.18</v>
      </c>
      <c r="H49" s="20" t="s">
        <v>536</v>
      </c>
      <c r="I49" s="20" t="s">
        <v>537</v>
      </c>
      <c r="J49" s="21" t="s">
        <v>538</v>
      </c>
    </row>
    <row r="50" spans="2:10" ht="13.2" x14ac:dyDescent="0.2"/>
  </sheetData>
  <sheetProtection algorithmName="SHA-512" hashValue="KHbhUUIPetDz7bhMoKVe6FuAIcBiC6WtyhaF5aWPqhxmUx9RUfr0cdBtgYFUq/A8S3D0yXIckbtnq7/bKDeMBA==" saltValue="VWZvYIP22CFqtlATGZea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321CCF2-1F4B-4906-AD13-F12FE36F91CE}">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CF2FAB9D-19F2-4DE9-B1FB-8BE99794C5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E253D4D-C925-4567-89A7-C66F77005D0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2026-02-23T05:20:21Z</dcterms:created>
  <dcterms:modified xsi:type="dcterms:W3CDTF">2026-03-19T03:29:41Z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