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ownloads\"/>
    </mc:Choice>
  </mc:AlternateContent>
  <xr:revisionPtr revIDLastSave="0" documentId="13_ncr:1_{60ACD671-DAF3-4D74-BBB0-E364CADC2F4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U35" i="10"/>
  <c r="U36" i="10" s="1"/>
  <c r="AM34" i="10"/>
  <c r="AM35" i="10" s="1"/>
  <c r="CO34" i="10" l="1"/>
  <c r="CO35" i="10" s="1"/>
  <c r="CO36" i="10" s="1"/>
</calcChain>
</file>

<file path=xl/sharedStrings.xml><?xml version="1.0" encoding="utf-8"?>
<sst xmlns="http://schemas.openxmlformats.org/spreadsheetml/2006/main" count="1124" uniqueCount="562">
  <si>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</si>
  <si>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</si>
  <si>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</si>
  <si>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</si>
  <si>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</si>
  <si>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</si>
  <si>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</si>
  <si>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</si>
  <si>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</si>
  <si>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</si>
  <si>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</si>
  <si>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</si>
  <si>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</si>
  <si>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</si>
  <si>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</si>
  <si>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</si>
  <si>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</si>
  <si>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</si>
  <si>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</si>
  <si>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</si>
  <si>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</si>
  <si>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</si>
  <si>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</si>
  <si>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</si>
  <si>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</si>
  <si>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</si>
  <si>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</si>
  <si>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</si>
  <si>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</si>
  <si>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</si>
  <si>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</si>
  <si>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</si>
  <si>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</si>
  <si>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</si>
  <si>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</si>
  <si>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</si>
  <si>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</si>
  <si>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</si>
  <si>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</si>
  <si>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</si>
  <si>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</si>
  <si>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</si>
  <si>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</si>
  <si>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</si>
  <si>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</si>
  <si>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</si>
  <si>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</si>
  <si>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</si>
  <si>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</si>
  <si>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</si>
  <si>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</si>
  <si>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</si>
  <si>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</si>
  <si>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</si>
  <si>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</si>
  <si>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</si>
  <si>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</si>
  <si>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</si>
  <si>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</si>
  <si>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</si>
  <si>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</si>
  <si>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</si>
  <si>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</si>
  <si>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</si>
  <si>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</si>
  <si>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</si>
  <si>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</si>
  <si>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</si>
  <si>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</si>
  <si>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</si>
  <si>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</si>
  <si>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</si>
  <si>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</si>
  <si>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</si>
  <si>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</si>
  <si>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</si>
  <si>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</si>
  <si>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</si>
  <si>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</si>
  <si>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</si>
  <si>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</si>
  <si>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</si>
  <si>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</si>
  <si>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</si>
  <si>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</si>
  <si>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</si>
  <si>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</si>
  <si>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</si>
  <si>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</si>
  <si>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</si>
  <si>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</si>
  <si>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</si>
  <si>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</si>
  <si>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</si>
  <si>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甘楽町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</si>
  <si>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</si>
  <si>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</si>
  <si>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</si>
  <si>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</si>
  <si>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</si>
  <si>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</si>
  <si>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</si>
  <si>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</si>
  <si>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</si>
  <si>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</si>
  <si>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</si>
  <si>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</si>
  <si>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</si>
  <si>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</si>
  <si>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</si>
  <si>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</si>
  <si>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</si>
  <si>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</si>
  <si>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</si>
  <si>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</si>
  <si>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</si>
  <si>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</si>
  <si>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</si>
  <si>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</si>
  <si>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</si>
  <si>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</si>
  <si>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</si>
  <si>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</si>
  <si>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</si>
  <si>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</si>
  <si>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</si>
  <si>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</si>
  <si>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</si>
  <si>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</si>
  <si>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</si>
  <si>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</si>
  <si>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</si>
  <si>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</si>
  <si>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</si>
  <si>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</si>
  <si>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</si>
  <si>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</si>
  <si>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</si>
  <si>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</si>
  <si>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</si>
  <si>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</si>
  <si>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</si>
  <si>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</si>
  <si>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</si>
  <si>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</si>
  <si>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</si>
  <si>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</si>
  <si>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</si>
  <si>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</si>
  <si>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</si>
  <si>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</si>
  <si>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</si>
  <si>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</si>
  <si>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</si>
  <si>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</si>
  <si>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</si>
  <si>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</si>
  <si>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</si>
  <si>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</si>
  <si>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</si>
  <si>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</si>
  <si>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</si>
  <si>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</si>
  <si>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</si>
  <si>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</si>
  <si>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</si>
  <si>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</si>
  <si>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</si>
  <si>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</si>
  <si>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</si>
  <si>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</si>
  <si>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</si>
  <si>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</si>
  <si>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</si>
  <si>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</si>
  <si>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</si>
  <si>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</si>
  <si>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</si>
  <si>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</si>
  <si>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</si>
  <si>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</si>
  <si>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</si>
  <si>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</si>
  <si>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</si>
  <si>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</si>
  <si>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</si>
  <si>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</si>
  <si>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</si>
  <si>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</si>
  <si>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</si>
  <si>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</si>
  <si>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</si>
  <si>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</si>
  <si>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</si>
  <si>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</si>
  <si>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</si>
  <si>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</si>
  <si>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</si>
  <si>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</si>
  <si>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</si>
  <si>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</si>
  <si>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</si>
  <si>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</si>
  <si>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</si>
  <si>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群馬県甘楽町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</si>
  <si>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</si>
  <si>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</si>
  <si>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</si>
  <si>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</si>
  <si>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</si>
  <si>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</si>
  <si>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</si>
  <si>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</si>
  <si>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</si>
  <si>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</si>
  <si>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</si>
  <si>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</si>
  <si>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</si>
  <si>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</si>
  <si>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</si>
  <si>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</si>
  <si>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</si>
  <si>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</si>
  <si>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</si>
  <si>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</si>
  <si>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</si>
  <si>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</si>
  <si>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</si>
  <si>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</si>
  <si>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</si>
  <si>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</si>
  <si>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</si>
  <si>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</si>
  <si>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</si>
  <si>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</si>
  <si>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</si>
  <si>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</si>
  <si>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</si>
  <si>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</si>
  <si>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</si>
  <si>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</si>
  <si>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</si>
  <si>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</si>
  <si>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</si>
  <si>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</si>
  <si>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</si>
  <si>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</si>
  <si>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</si>
  <si>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</si>
  <si>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</si>
  <si>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</si>
  <si>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</si>
  <si>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</si>
  <si>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</si>
  <si>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</si>
  <si>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</si>
  <si>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</si>
  <si>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</si>
  <si>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</si>
  <si>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</si>
  <si>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</si>
  <si>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</si>
  <si>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</si>
  <si>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</si>
  <si>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</si>
  <si>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</si>
  <si>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</si>
  <si>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</si>
  <si>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</si>
  <si>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</si>
  <si>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</si>
  <si>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</si>
  <si>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</si>
  <si>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</si>
  <si>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</si>
  <si>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</si>
  <si>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</si>
  <si>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</si>
  <si>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</si>
  <si>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</si>
  <si>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</si>
  <si>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</si>
  <si>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</si>
  <si>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</si>
  <si>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</si>
  <si>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</si>
  <si>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</si>
  <si>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</si>
  <si>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</si>
  <si>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</si>
  <si>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</si>
  <si>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</si>
  <si>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</si>
  <si>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</si>
  <si>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</si>
  <si>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</si>
  <si>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</si>
  <si>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</si>
  <si>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</si>
  <si>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</si>
  <si>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</si>
  <si>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</si>
  <si>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</si>
  <si>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</si>
  <si>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</si>
  <si>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</si>
  <si>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</si>
  <si>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</si>
  <si>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</si>
  <si>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</si>
  <si>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</si>
  <si>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</si>
  <si>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</si>
  <si>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</si>
  <si>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</si>
  <si>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</si>
  <si>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</si>
  <si>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</si>
  <si>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</si>
  <si>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</si>
  <si>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</si>
  <si>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</si>
  <si>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</si>
  <si>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</si>
  <si>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</si>
  <si>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</si>
  <si>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</si>
  <si>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</si>
  <si>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</si>
  <si>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</si>
  <si>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</si>
  <si>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</si>
  <si>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</si>
  <si>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</si>
  <si>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</si>
  <si>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</si>
  <si>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</si>
  <si>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</si>
  <si>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</si>
  <si>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</si>
  <si>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</si>
  <si>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</si>
  <si>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</si>
  <si>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</si>
  <si>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</si>
  <si>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</si>
  <si>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</si>
  <si>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</si>
  <si>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</si>
  <si>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</si>
  <si>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</si>
  <si>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</si>
  <si>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</si>
  <si>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</si>
  <si>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</si>
  <si>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群馬県甘楽町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</si>
  <si>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</si>
  <si>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</si>
  <si>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</si>
  <si>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</si>
  <si>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</si>
  <si>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</si>
  <si>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</si>
  <si>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</si>
  <si>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</si>
  <si>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</si>
  <si>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</si>
  <si>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</si>
  <si>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</si>
  <si>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</si>
  <si>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</si>
  <si>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</si>
  <si>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</si>
  <si>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</si>
  <si>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</si>
  <si>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</si>
  <si>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</si>
  <si>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</si>
  <si>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</si>
  <si>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</si>
  <si>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</si>
  <si>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</si>
  <si>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</si>
  <si>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</si>
  <si>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</si>
  <si>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</si>
  <si>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</si>
  <si>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</si>
  <si>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</si>
  <si>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</si>
  <si>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</si>
  <si>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</si>
  <si>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甘楽町水道事業会計</t>
    <phoneticPr fontId="5"/>
  </si>
  <si>
    <t>法適用企業</t>
    <phoneticPr fontId="5"/>
  </si>
  <si>
    <t>甘楽町下水道事業会計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</si>
  <si>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</si>
  <si>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</si>
  <si>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</si>
  <si>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</si>
  <si>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</si>
  <si>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</si>
  <si>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</si>
  <si>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</si>
  <si>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</si>
  <si>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</si>
  <si>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</si>
  <si>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</si>
  <si>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</si>
  <si>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</si>
  <si>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</si>
  <si>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</si>
  <si>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</si>
  <si>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</si>
  <si>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</si>
  <si>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</si>
  <si>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</si>
  <si>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</si>
  <si>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</si>
  <si>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</si>
  <si>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</si>
  <si>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</si>
  <si>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</si>
  <si>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</si>
  <si>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</si>
  <si>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</si>
  <si>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</si>
  <si>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</si>
  <si>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</si>
  <si>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</si>
  <si>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</si>
  <si>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</si>
  <si>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</si>
  <si>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</si>
  <si>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</si>
  <si>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</si>
  <si>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</si>
  <si>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</si>
  <si>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</si>
  <si>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</si>
  <si>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</si>
  <si>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</si>
  <si>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</si>
  <si>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</si>
  <si>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</si>
  <si>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</si>
  <si>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</si>
  <si>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</si>
  <si>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</si>
  <si>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</si>
  <si>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</si>
  <si>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</si>
  <si>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</si>
  <si>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</si>
  <si>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</si>
  <si>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</si>
  <si>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</si>
  <si>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</si>
  <si>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</si>
  <si>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</si>
  <si>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</si>
  <si>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</si>
  <si>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</si>
  <si>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</si>
  <si>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</si>
  <si>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</si>
  <si>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</si>
  <si>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</si>
  <si>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</si>
  <si>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</si>
  <si>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</si>
  <si>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</si>
  <si>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</si>
  <si>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</si>
  <si>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</si>
  <si>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</si>
  <si>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</si>
  <si>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</si>
  <si>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</si>
  <si>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</si>
  <si>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</si>
  <si>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</si>
  <si>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</si>
  <si>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</si>
  <si>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</si>
  <si>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</si>
  <si>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</si>
  <si>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</si>
  <si>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</si>
  <si>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</si>
  <si>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</si>
  <si>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</si>
  <si>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</si>
  <si>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</si>
  <si>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</si>
  <si>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</si>
  <si>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</si>
  <si>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</si>
  <si>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</si>
  <si>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</si>
  <si>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</si>
  <si>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</si>
  <si>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</si>
  <si>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</si>
  <si>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</si>
  <si>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</si>
  <si>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</si>
  <si>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</si>
  <si>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</si>
  <si>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</si>
  <si>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</si>
  <si>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</si>
  <si>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</si>
  <si>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</si>
  <si>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</si>
  <si>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</si>
  <si>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</si>
  <si>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</si>
  <si>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</si>
  <si>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</si>
  <si>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</si>
  <si>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</si>
  <si>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</si>
  <si>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</si>
  <si>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</si>
  <si>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</si>
  <si>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</si>
  <si>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</si>
  <si>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</si>
  <si>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</si>
  <si>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</si>
  <si>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2.85</t>
  </si>
  <si>
    <t>甘楽町水道事業会計</t>
  </si>
  <si>
    <t>一般会計</t>
  </si>
  <si>
    <t>介護保険事業特別会計</t>
  </si>
  <si>
    <t>国民健康保険事業特別会計</t>
  </si>
  <si>
    <t>甘楽町下水道事業会計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</si>
  <si>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</si>
  <si>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</si>
  <si>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</si>
  <si>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</si>
  <si>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</si>
  <si>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</si>
  <si>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</si>
  <si>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</si>
  <si>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甘楽町都市農村交流協会</t>
  </si>
  <si>
    <t>甘楽町国際交流振興協会</t>
  </si>
  <si>
    <t>甘楽郡土地開発公社</t>
  </si>
  <si>
    <t>富岡地域医療企業団</t>
  </si>
  <si>
    <t>群馬県後期高齢者医療広域連合（一般会計）</t>
  </si>
  <si>
    <t>群馬県後期高齢者医療広域連合（事業会計）</t>
  </si>
  <si>
    <t>群馬県市町村会館管理組合</t>
  </si>
  <si>
    <t>群馬県市町村総合事務組合（一般会計）</t>
    <rPh sb="13" eb="17">
      <t>イッパンカイケイ</t>
    </rPh>
    <phoneticPr fontId="2"/>
  </si>
  <si>
    <t>富岡甘楽広域市町村圏振興整備組合（一般会計）</t>
    <rPh sb="17" eb="21">
      <t>イッパンカイケイ</t>
    </rPh>
    <phoneticPr fontId="2"/>
  </si>
  <si>
    <t>群馬県市町村総合事務組合
（群馬県市町村公平委員会特別会計）</t>
    <rPh sb="14" eb="17">
      <t>グンマケン</t>
    </rPh>
    <rPh sb="17" eb="20">
      <t>シチョウソン</t>
    </rPh>
    <rPh sb="20" eb="22">
      <t>コウヘイ</t>
    </rPh>
    <rPh sb="22" eb="25">
      <t>イインカイ</t>
    </rPh>
    <rPh sb="25" eb="27">
      <t>トクベツ</t>
    </rPh>
    <rPh sb="27" eb="29">
      <t>カイケイ</t>
    </rPh>
    <phoneticPr fontId="2"/>
  </si>
  <si>
    <t>富岡甘楽広域市町村圏振興整備組合
（衛生管理センター事業特別会計）</t>
    <rPh sb="18" eb="20">
      <t>エイセイ</t>
    </rPh>
    <rPh sb="20" eb="22">
      <t>カンリ</t>
    </rPh>
    <rPh sb="26" eb="28">
      <t>ジギョウ</t>
    </rPh>
    <rPh sb="28" eb="30">
      <t>トクベツ</t>
    </rPh>
    <rPh sb="30" eb="32">
      <t>カイケイ</t>
    </rPh>
    <phoneticPr fontId="2"/>
  </si>
  <si>
    <t>-</t>
    <phoneticPr fontId="2"/>
  </si>
  <si>
    <t>〇</t>
    <phoneticPr fontId="2"/>
  </si>
  <si>
    <t>公立学校建築基金</t>
    <rPh sb="0" eb="2">
      <t>コウリツ</t>
    </rPh>
    <rPh sb="2" eb="4">
      <t>ガッコウ</t>
    </rPh>
    <rPh sb="4" eb="6">
      <t>ケンチク</t>
    </rPh>
    <rPh sb="6" eb="8">
      <t>キキン</t>
    </rPh>
    <phoneticPr fontId="5"/>
  </si>
  <si>
    <t>甘楽町公共施設等整備基金</t>
    <rPh sb="0" eb="3">
      <t>ｋ</t>
    </rPh>
    <rPh sb="3" eb="5">
      <t>コウキョウ</t>
    </rPh>
    <rPh sb="5" eb="7">
      <t>シセツ</t>
    </rPh>
    <rPh sb="7" eb="8">
      <t>トウ</t>
    </rPh>
    <rPh sb="8" eb="10">
      <t>セイビ</t>
    </rPh>
    <rPh sb="10" eb="12">
      <t>キキン</t>
    </rPh>
    <phoneticPr fontId="5"/>
  </si>
  <si>
    <t>長岡今朝吉福祉基金</t>
    <rPh sb="0" eb="2">
      <t>ナガオカ</t>
    </rPh>
    <rPh sb="2" eb="5">
      <t>ケサキチ</t>
    </rPh>
    <rPh sb="5" eb="7">
      <t>フクシ</t>
    </rPh>
    <rPh sb="7" eb="9">
      <t>キキン</t>
    </rPh>
    <phoneticPr fontId="5"/>
  </si>
  <si>
    <t>甘楽町ふるさとづくり基金</t>
    <rPh sb="0" eb="3">
      <t>ｋ</t>
    </rPh>
    <rPh sb="10" eb="12">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</si>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</sst>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1176-4DF9-A956-5CF03A4106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68167</c:v>
                </c:pt>
                <c:pt idx="1">
                  <c:v>111016</c:v>
                </c:pt>
                <c:pt idx="2">
                  <c:v>55329</c:v>
                </c:pt>
                <c:pt idx="3">
                  <c:v>135495</c:v>
                </c:pt>
                <c:pt idx="4">
                  <c:v>79167</c:v>
                </c:pt>
              </c:numCache>
            </c:numRef>
          </c:val>
          <c:smooth val="0"/>
          <c:extLst>
            <c:ext xmlns:c16="http://schemas.microsoft.com/office/drawing/2014/chart" uri="{C3380CC4-5D6E-409C-BE32-E72D297353CC}">
              <c16:uniqueId val="{00000001-1176-4DF9-A956-5CF03A4106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6.42</c:v>
                </c:pt>
                <c:pt idx="1">
                  <c:v>7.82</c:v>
                </c:pt>
                <c:pt idx="2">
                  <c:v>8.6</c:v>
                </c:pt>
                <c:pt idx="3">
                  <c:v>9.09</c:v>
                </c:pt>
                <c:pt idx="4">
                  <c:v>7.41</c:v>
                </c:pt>
              </c:numCache>
            </c:numRef>
          </c:val>
          <c:extLst>
            <c:ext xmlns:c16="http://schemas.microsoft.com/office/drawing/2014/chart" uri="{C3380CC4-5D6E-409C-BE32-E72D297353CC}">
              <c16:uniqueId val="{00000000-8985-4569-AB19-5265050F5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41.77</c:v>
                </c:pt>
                <c:pt idx="1">
                  <c:v>46.73</c:v>
                </c:pt>
                <c:pt idx="2">
                  <c:v>50.24</c:v>
                </c:pt>
                <c:pt idx="3">
                  <c:v>52.84</c:v>
                </c:pt>
                <c:pt idx="4">
                  <c:v>50.37</c:v>
                </c:pt>
              </c:numCache>
            </c:numRef>
          </c:val>
          <c:extLst>
            <c:ext xmlns:c16="http://schemas.microsoft.com/office/drawing/2014/chart" uri="{C3380CC4-5D6E-409C-BE32-E72D297353CC}">
              <c16:uniqueId val="{00000001-8985-4569-AB19-5265050F5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3.87</c:v>
                </c:pt>
                <c:pt idx="1">
                  <c:v>9.3000000000000007</c:v>
                </c:pt>
                <c:pt idx="2">
                  <c:v>0.91</c:v>
                </c:pt>
                <c:pt idx="3">
                  <c:v>3.4</c:v>
                </c:pt>
                <c:pt idx="4">
                  <c:v>-2.85</c:v>
                </c:pt>
              </c:numCache>
            </c:numRef>
          </c:val>
          <c:smooth val="0"/>
          <c:extLst>
            <c:ext xmlns:c16="http://schemas.microsoft.com/office/drawing/2014/chart" uri="{C3380CC4-5D6E-409C-BE32-E72D297353CC}">
              <c16:uniqueId val="{00000002-8985-4569-AB19-5265050F5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0.49</c:v>
                </c:pt>
                <c:pt idx="8">
                  <c:v>0</c:v>
                </c:pt>
                <c:pt idx="9">
                  <c:v>0</c:v>
                </c:pt>
              </c:numCache>
            </c:numRef>
          </c:val>
          <c:extLst>
            <c:ext xmlns:c16="http://schemas.microsoft.com/office/drawing/2014/chart" uri="{C3380CC4-5D6E-409C-BE32-E72D297353CC}">
              <c16:uniqueId val="{00000000-1E0F-4195-9892-590FAD5012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0F-4195-9892-590FAD5012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0F-4195-9892-590FAD5012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0F-4195-9892-590FAD5012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0.06</c:v>
                </c:pt>
                <c:pt idx="4">
                  <c:v>#N/A</c:v>
                </c:pt>
                <c:pt idx="5">
                  <c:v>0.1</c:v>
                </c:pt>
                <c:pt idx="6">
                  <c:v>#N/A</c:v>
                </c:pt>
                <c:pt idx="7">
                  <c:v>0.11</c:v>
                </c:pt>
                <c:pt idx="8">
                  <c:v>#N/A</c:v>
                </c:pt>
                <c:pt idx="9">
                  <c:v>0.15</c:v>
                </c:pt>
              </c:numCache>
            </c:numRef>
          </c:val>
          <c:extLst>
            <c:ext xmlns:c16="http://schemas.microsoft.com/office/drawing/2014/chart" uri="{C3380CC4-5D6E-409C-BE32-E72D297353CC}">
              <c16:uniqueId val="{00000004-1E0F-4195-9892-590FAD501228}"/>
            </c:ext>
          </c:extLst>
        </c:ser>
        <c:ser>
          <c:idx val="5"/>
          <c:order val="5"/>
          <c:tx>
            <c:strRef>
              <c:f>データシート!$A$32</c:f>
              <c:strCache>
                <c:ptCount val="1"/>
                <c:pt idx="0">
                  <c:v>甘楽町下水道事業会計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5-1E0F-4195-9892-590FAD50122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1.77</c:v>
                </c:pt>
                <c:pt idx="2">
                  <c:v>#N/A</c:v>
                </c:pt>
                <c:pt idx="3">
                  <c:v>1.51</c:v>
                </c:pt>
                <c:pt idx="4">
                  <c:v>#N/A</c:v>
                </c:pt>
                <c:pt idx="5">
                  <c:v>1.53</c:v>
                </c:pt>
                <c:pt idx="6">
                  <c:v>#N/A</c:v>
                </c:pt>
                <c:pt idx="7">
                  <c:v>1.51</c:v>
                </c:pt>
                <c:pt idx="8">
                  <c:v>#N/A</c:v>
                </c:pt>
                <c:pt idx="9">
                  <c:v>0.57999999999999996</c:v>
                </c:pt>
              </c:numCache>
            </c:numRef>
          </c:val>
          <c:extLst>
            <c:ext xmlns:c16="http://schemas.microsoft.com/office/drawing/2014/chart" uri="{C3380CC4-5D6E-409C-BE32-E72D297353CC}">
              <c16:uniqueId val="{00000006-1E0F-4195-9892-590FAD50122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0.93</c:v>
                </c:pt>
                <c:pt idx="2">
                  <c:v>#N/A</c:v>
                </c:pt>
                <c:pt idx="3">
                  <c:v>2.04</c:v>
                </c:pt>
                <c:pt idx="4">
                  <c:v>#N/A</c:v>
                </c:pt>
                <c:pt idx="5">
                  <c:v>2.35</c:v>
                </c:pt>
                <c:pt idx="6">
                  <c:v>#N/A</c:v>
                </c:pt>
                <c:pt idx="7">
                  <c:v>4.01</c:v>
                </c:pt>
                <c:pt idx="8">
                  <c:v>#N/A</c:v>
                </c:pt>
                <c:pt idx="9">
                  <c:v>4.1500000000000004</c:v>
                </c:pt>
              </c:numCache>
            </c:numRef>
          </c:val>
          <c:extLst>
            <c:ext xmlns:c16="http://schemas.microsoft.com/office/drawing/2014/chart" uri="{C3380CC4-5D6E-409C-BE32-E72D297353CC}">
              <c16:uniqueId val="{00000007-1E0F-4195-9892-590FAD5012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6.41</c:v>
                </c:pt>
                <c:pt idx="2">
                  <c:v>#N/A</c:v>
                </c:pt>
                <c:pt idx="3">
                  <c:v>7.82</c:v>
                </c:pt>
                <c:pt idx="4">
                  <c:v>#N/A</c:v>
                </c:pt>
                <c:pt idx="5">
                  <c:v>8.6</c:v>
                </c:pt>
                <c:pt idx="6">
                  <c:v>#N/A</c:v>
                </c:pt>
                <c:pt idx="7">
                  <c:v>9.08</c:v>
                </c:pt>
                <c:pt idx="8">
                  <c:v>#N/A</c:v>
                </c:pt>
                <c:pt idx="9">
                  <c:v>7.4</c:v>
                </c:pt>
              </c:numCache>
            </c:numRef>
          </c:val>
          <c:extLst>
            <c:ext xmlns:c16="http://schemas.microsoft.com/office/drawing/2014/chart" uri="{C3380CC4-5D6E-409C-BE32-E72D297353CC}">
              <c16:uniqueId val="{00000008-1E0F-4195-9892-590FAD501228}"/>
            </c:ext>
          </c:extLst>
        </c:ser>
        <c:ser>
          <c:idx val="9"/>
          <c:order val="9"/>
          <c:tx>
            <c:strRef>
              <c:f>データシート!$A$36</c:f>
              <c:strCache>
                <c:ptCount val="1"/>
                <c:pt idx="0">
                  <c:v>甘楽町水道事業会計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10.96</c:v>
                </c:pt>
                <c:pt idx="2">
                  <c:v>#N/A</c:v>
                </c:pt>
                <c:pt idx="3">
                  <c:v>10.5</c:v>
                </c:pt>
                <c:pt idx="4">
                  <c:v>#N/A</c:v>
                </c:pt>
                <c:pt idx="5">
                  <c:v>12.04</c:v>
                </c:pt>
                <c:pt idx="6">
                  <c:v>#N/A</c:v>
                </c:pt>
                <c:pt idx="7">
                  <c:v>12.89</c:v>
                </c:pt>
                <c:pt idx="8">
                  <c:v>#N/A</c:v>
                </c:pt>
                <c:pt idx="9">
                  <c:v>13.42</c:v>
                </c:pt>
              </c:numCache>
            </c:numRef>
          </c:val>
          <c:extLst>
            <c:ext xmlns:c16="http://schemas.microsoft.com/office/drawing/2014/chart" uri="{C3380CC4-5D6E-409C-BE32-E72D297353CC}">
              <c16:uniqueId val="{00000009-1E0F-4195-9892-590FAD5012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456</c:v>
                </c:pt>
                <c:pt idx="5">
                  <c:v>457</c:v>
                </c:pt>
                <c:pt idx="8">
                  <c:v>449</c:v>
                </c:pt>
                <c:pt idx="11">
                  <c:v>435</c:v>
                </c:pt>
                <c:pt idx="14">
                  <c:v>435</c:v>
                </c:pt>
              </c:numCache>
            </c:numRef>
          </c:val>
          <c:extLst>
            <c:ext xmlns:c16="http://schemas.microsoft.com/office/drawing/2014/chart" uri="{C3380CC4-5D6E-409C-BE32-E72D297353CC}">
              <c16:uniqueId val="{00000000-FFF0-4766-B8D6-F77AFD2B2E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F0-4766-B8D6-F77AFD2B2E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F0-4766-B8D6-F77AFD2B2E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42</c:v>
                </c:pt>
                <c:pt idx="6">
                  <c:v>47</c:v>
                </c:pt>
                <c:pt idx="9">
                  <c:v>41</c:v>
                </c:pt>
                <c:pt idx="12">
                  <c:v>43</c:v>
                </c:pt>
              </c:numCache>
            </c:numRef>
          </c:val>
          <c:extLst>
            <c:ext xmlns:c16="http://schemas.microsoft.com/office/drawing/2014/chart" uri="{C3380CC4-5D6E-409C-BE32-E72D297353CC}">
              <c16:uniqueId val="{00000003-FFF0-4766-B8D6-F77AFD2B2E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c:v>
                </c:pt>
                <c:pt idx="3">
                  <c:v>262</c:v>
                </c:pt>
                <c:pt idx="6">
                  <c:v>249</c:v>
                </c:pt>
                <c:pt idx="9">
                  <c:v>234</c:v>
                </c:pt>
                <c:pt idx="12">
                  <c:v>220</c:v>
                </c:pt>
              </c:numCache>
            </c:numRef>
          </c:val>
          <c:extLst>
            <c:ext xmlns:c16="http://schemas.microsoft.com/office/drawing/2014/chart" uri="{C3380CC4-5D6E-409C-BE32-E72D297353CC}">
              <c16:uniqueId val="{00000004-FFF0-4766-B8D6-F77AFD2B2E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F0-4766-B8D6-F77AFD2B2E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F0-4766-B8D6-F77AFD2B2E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407</c:v>
                </c:pt>
                <c:pt idx="3">
                  <c:v>432</c:v>
                </c:pt>
                <c:pt idx="6">
                  <c:v>443</c:v>
                </c:pt>
                <c:pt idx="9">
                  <c:v>440</c:v>
                </c:pt>
                <c:pt idx="12">
                  <c:v>428</c:v>
                </c:pt>
              </c:numCache>
            </c:numRef>
          </c:val>
          <c:extLst>
            <c:ext xmlns:c16="http://schemas.microsoft.com/office/drawing/2014/chart" uri="{C3380CC4-5D6E-409C-BE32-E72D297353CC}">
              <c16:uniqueId val="{00000007-FFF0-4766-B8D6-F77AFD2B2E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247</c:v>
                </c:pt>
                <c:pt idx="2">
                  <c:v>#N/A</c:v>
                </c:pt>
                <c:pt idx="3">
                  <c:v>#N/A</c:v>
                </c:pt>
                <c:pt idx="4">
                  <c:v>279</c:v>
                </c:pt>
                <c:pt idx="5">
                  <c:v>#N/A</c:v>
                </c:pt>
                <c:pt idx="6">
                  <c:v>#N/A</c:v>
                </c:pt>
                <c:pt idx="7">
                  <c:v>290</c:v>
                </c:pt>
                <c:pt idx="8">
                  <c:v>#N/A</c:v>
                </c:pt>
                <c:pt idx="9">
                  <c:v>#N/A</c:v>
                </c:pt>
                <c:pt idx="10">
                  <c:v>280</c:v>
                </c:pt>
                <c:pt idx="11">
                  <c:v>#N/A</c:v>
                </c:pt>
                <c:pt idx="12">
                  <c:v>#N/A</c:v>
                </c:pt>
                <c:pt idx="13">
                  <c:v>256</c:v>
                </c:pt>
                <c:pt idx="14">
                  <c:v>#N/A</c:v>
                </c:pt>
              </c:numCache>
            </c:numRef>
          </c:val>
          <c:smooth val="0"/>
          <c:extLst>
            <c:ext xmlns:c16="http://schemas.microsoft.com/office/drawing/2014/chart" uri="{C3380CC4-5D6E-409C-BE32-E72D297353CC}">
              <c16:uniqueId val="{00000008-FFF0-4766-B8D6-F77AFD2B2E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5098</c:v>
                </c:pt>
                <c:pt idx="5">
                  <c:v>5070</c:v>
                </c:pt>
                <c:pt idx="8">
                  <c:v>4821</c:v>
                </c:pt>
                <c:pt idx="11">
                  <c:v>4755</c:v>
                </c:pt>
                <c:pt idx="14">
                  <c:v>4554</c:v>
                </c:pt>
              </c:numCache>
            </c:numRef>
          </c:val>
          <c:extLst>
            <c:ext xmlns:c16="http://schemas.microsoft.com/office/drawing/2014/chart" uri="{C3380CC4-5D6E-409C-BE32-E72D297353CC}">
              <c16:uniqueId val="{00000000-4EAE-4CC4-8BBC-52C98926E6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EAE-4CC4-8BBC-52C98926E6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2976</c:v>
                </c:pt>
                <c:pt idx="5">
                  <c:v>3309</c:v>
                </c:pt>
                <c:pt idx="8">
                  <c:v>3315</c:v>
                </c:pt>
                <c:pt idx="11">
                  <c:v>3326</c:v>
                </c:pt>
                <c:pt idx="14">
                  <c:v>3012</c:v>
                </c:pt>
              </c:numCache>
            </c:numRef>
          </c:val>
          <c:extLst>
            <c:ext xmlns:c16="http://schemas.microsoft.com/office/drawing/2014/chart" uri="{C3380CC4-5D6E-409C-BE32-E72D297353CC}">
              <c16:uniqueId val="{00000002-4EAE-4CC4-8BBC-52C98926E6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AE-4CC4-8BBC-52C98926E6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AE-4CC4-8BBC-52C98926E6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0</c:v>
                </c:pt>
                <c:pt idx="6">
                  <c:v>1</c:v>
                </c:pt>
                <c:pt idx="9">
                  <c:v>0</c:v>
                </c:pt>
                <c:pt idx="12">
                  <c:v>0</c:v>
                </c:pt>
              </c:numCache>
            </c:numRef>
          </c:val>
          <c:extLst>
            <c:ext xmlns:c16="http://schemas.microsoft.com/office/drawing/2014/chart" uri="{C3380CC4-5D6E-409C-BE32-E72D297353CC}">
              <c16:uniqueId val="{00000005-4EAE-4CC4-8BBC-52C98926E6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897</c:v>
                </c:pt>
                <c:pt idx="3">
                  <c:v>894</c:v>
                </c:pt>
                <c:pt idx="6">
                  <c:v>942</c:v>
                </c:pt>
                <c:pt idx="9">
                  <c:v>933</c:v>
                </c:pt>
                <c:pt idx="12">
                  <c:v>891</c:v>
                </c:pt>
              </c:numCache>
            </c:numRef>
          </c:val>
          <c:extLst>
            <c:ext xmlns:c16="http://schemas.microsoft.com/office/drawing/2014/chart" uri="{C3380CC4-5D6E-409C-BE32-E72D297353CC}">
              <c16:uniqueId val="{00000006-4EAE-4CC4-8BBC-52C98926E6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296</c:v>
                </c:pt>
                <c:pt idx="3">
                  <c:v>265</c:v>
                </c:pt>
                <c:pt idx="6">
                  <c:v>290</c:v>
                </c:pt>
                <c:pt idx="9">
                  <c:v>624</c:v>
                </c:pt>
                <c:pt idx="12">
                  <c:v>737</c:v>
                </c:pt>
              </c:numCache>
            </c:numRef>
          </c:val>
          <c:extLst>
            <c:ext xmlns:c16="http://schemas.microsoft.com/office/drawing/2014/chart" uri="{C3380CC4-5D6E-409C-BE32-E72D297353CC}">
              <c16:uniqueId val="{00000007-4EAE-4CC4-8BBC-52C98926E6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2381</c:v>
                </c:pt>
                <c:pt idx="3">
                  <c:v>2333</c:v>
                </c:pt>
                <c:pt idx="6">
                  <c:v>2187</c:v>
                </c:pt>
                <c:pt idx="9">
                  <c:v>2047</c:v>
                </c:pt>
                <c:pt idx="12">
                  <c:v>1416</c:v>
                </c:pt>
              </c:numCache>
            </c:numRef>
          </c:val>
          <c:extLst>
            <c:ext xmlns:c16="http://schemas.microsoft.com/office/drawing/2014/chart" uri="{C3380CC4-5D6E-409C-BE32-E72D297353CC}">
              <c16:uniqueId val="{00000008-4EAE-4CC4-8BBC-52C98926E6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AE-4CC4-8BBC-52C98926E6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5200</c:v>
                </c:pt>
                <c:pt idx="3">
                  <c:v>5349</c:v>
                </c:pt>
                <c:pt idx="6">
                  <c:v>5026</c:v>
                </c:pt>
                <c:pt idx="9">
                  <c:v>4853</c:v>
                </c:pt>
                <c:pt idx="12">
                  <c:v>4737</c:v>
                </c:pt>
              </c:numCache>
            </c:numRef>
          </c:val>
          <c:extLst>
            <c:ext xmlns:c16="http://schemas.microsoft.com/office/drawing/2014/chart" uri="{C3380CC4-5D6E-409C-BE32-E72D297353CC}">
              <c16:uniqueId val="{0000000A-4EAE-4CC4-8BBC-52C98926E6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707</c:v>
                </c:pt>
                <c:pt idx="2">
                  <c:v>#N/A</c:v>
                </c:pt>
                <c:pt idx="3">
                  <c:v>#N/A</c:v>
                </c:pt>
                <c:pt idx="4">
                  <c:v>462</c:v>
                </c:pt>
                <c:pt idx="5">
                  <c:v>#N/A</c:v>
                </c:pt>
                <c:pt idx="6">
                  <c:v>#N/A</c:v>
                </c:pt>
                <c:pt idx="7">
                  <c:v>309</c:v>
                </c:pt>
                <c:pt idx="8">
                  <c:v>#N/A</c:v>
                </c:pt>
                <c:pt idx="9">
                  <c:v>#N/A</c:v>
                </c:pt>
                <c:pt idx="10">
                  <c:v>377</c:v>
                </c:pt>
                <c:pt idx="11">
                  <c:v>#N/A</c:v>
                </c:pt>
                <c:pt idx="12">
                  <c:v>#N/A</c:v>
                </c:pt>
                <c:pt idx="13">
                  <c:v>215</c:v>
                </c:pt>
                <c:pt idx="14">
                  <c:v>#N/A</c:v>
                </c:pt>
              </c:numCache>
            </c:numRef>
          </c:val>
          <c:smooth val="0"/>
          <c:extLst>
            <c:ext xmlns:c16="http://schemas.microsoft.com/office/drawing/2014/chart" uri="{C3380CC4-5D6E-409C-BE32-E72D297353CC}">
              <c16:uniqueId val="{0000000B-4EAE-4CC4-8BBC-52C98926E6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1894</c:v>
                </c:pt>
                <c:pt idx="1">
                  <c:v>2003</c:v>
                </c:pt>
                <c:pt idx="2">
                  <c:v>1950</c:v>
                </c:pt>
              </c:numCache>
            </c:numRef>
          </c:val>
          <c:extLst>
            <c:ext xmlns:c16="http://schemas.microsoft.com/office/drawing/2014/chart" uri="{C3380CC4-5D6E-409C-BE32-E72D297353CC}">
              <c16:uniqueId val="{00000000-B4E6-474A-A54F-0A52A339C5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c:v>
                </c:pt>
                <c:pt idx="1">
                  <c:v>74</c:v>
                </c:pt>
                <c:pt idx="2">
                  <c:v>88</c:v>
                </c:pt>
              </c:numCache>
            </c:numRef>
          </c:val>
          <c:extLst>
            <c:ext xmlns:c16="http://schemas.microsoft.com/office/drawing/2014/chart" uri="{C3380CC4-5D6E-409C-BE32-E72D297353CC}">
              <c16:uniqueId val="{00000001-B4E6-474A-A54F-0A52A339C5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913</c:v>
                </c:pt>
                <c:pt idx="1">
                  <c:v>844</c:v>
                </c:pt>
                <c:pt idx="2">
                  <c:v>798</c:v>
                </c:pt>
              </c:numCache>
            </c:numRef>
          </c:val>
          <c:extLst>
            <c:ext xmlns:c16="http://schemas.microsoft.com/office/drawing/2014/chart" uri="{C3380CC4-5D6E-409C-BE32-E72D297353CC}">
              <c16:uniqueId val="{00000002-B4E6-474A-A54F-0A52A339C5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組合等が起こした地方債の元利償還金に対する負担金等は増加したが、一般会計の元利償還金、公営企業債の元利償還金に対する繰入金は減少したため、実質公債費比率の分子は減少した。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元利償還金の増額を回避するため、計画的な事業実施に努めていきたい。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一般会計に係る地方債の現在高が前年度比</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百万円減少したことや公営企業債等繰入見込額が前年度比</a:t>
          </a:r>
          <a:r>
            <a:rPr kumimoji="1" lang="en-US" altLang="ja-JP" sz="1400">
              <a:latin typeface="ＭＳ ゴシック" pitchFamily="49" charset="-128"/>
              <a:ea typeface="ＭＳ ゴシック" pitchFamily="49" charset="-128"/>
            </a:rPr>
            <a:t>631</a:t>
          </a:r>
          <a:r>
            <a:rPr kumimoji="1" lang="ja-JP" altLang="en-US" sz="1400">
              <a:latin typeface="ＭＳ ゴシック" pitchFamily="49" charset="-128"/>
              <a:ea typeface="ＭＳ ゴシック" pitchFamily="49" charset="-128"/>
            </a:rPr>
            <a:t>百万円減少した一方で、組合等負担等見込額が前年度比</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百万円増加した。充当可能は減少したが、将来負担比率の分子は</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充当可能基金は減少傾向にあり、限られていることから、今後も計画的な償還と適債事業を慎重に判断することで将来負担比率の改善を図っていく。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群馬県甘楽町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１１９，９５６千円を積立て、２０４，９３７千円を取り崩した結果、８４，９７８千円の減額となった。取り崩しの大きかった基金は、財政調整基金５７，６６４千円、学校建築基金２１，１００千円、甘楽町ふるさとづくり基金６０，０００千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大規模事業には基金の繰入れを活用し、近年頻発する自然災害への備えや、老朽化した公共施設の改修費用が必要となることから、決算状況等により基金の積立てを実施していく。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・公立学校建築基金：学校等の設置及び改築、その他学校等の災害復旧等の財源不足が生じたときの財源充当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・甘楽町公共施設等整備基金：公共施設等の整備に要する経費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・長岡今朝吉福祉基金：甘楽町の福祉推進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・甘楽町ふるさとづくり基金：歴史を生かしたまちづくりに関する事業、自然環境の保全に関する事業等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・地域福祉基金：高齢化社会の到来に備え、保健福祉活動の推進、快適な生活環境の形成を図る。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・公立学校建築基金：校舎外壁補修工事等の小学校施設維持管理事業費として２１，１００千円を取り崩したことで減少した。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・甘楽町公共施設等整備基金：図書館の屋上防水改修工事をはじめとする事業に１６，６７２千円を取り崩したことで減少した。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・長岡今朝吉福祉基金：長岡今朝吉記念ギャラリー運営経費として８，５００千円を取り崩したことで減少した。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・甘楽町ふるさとづくり基金：ふるさと納税７３，０２２千円を積立て、子育て支援事業費や観光イベント事業費等として６０，０００千円を取り崩した　結果、１３，０２２千円増加した。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・地域福祉基金：福祉医療事業医療費として１５，０００千円を取り崩したことで減少した。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長岡今朝吉福祉基金については、今後積み立てが見込めないため、取り崩しには慎重な判断が必要となる。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施設の老朽化に伴う解体費用及び修繕費用が継続的に見込まれていることから、公立学校建築基金や甘楽町公共施設等整備基金の適切な取り崩し、計画的な積み立てを行っていく必要がある。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令和６年度は財源確保の観点から５７，６６４千円を繰入れたため、前年度比５２，７２６千円の減額となり、財政調整基金残高は１，９５０，２５３千円となった。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当初予算編を編成する上で、財源不足分を財政調整基金を取り崩して編成しなければならない状況が続いている。今後も財源不足を補うため取崩しを行うことが予測されるが、基金の繰入れについては慎重に判断し、過度な取崩しはせず、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普通交付税で交付された金額の積立てと取り崩しにより、減債基金残高は１３，６４８千円増額の８７，６５６千円となった。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元金償還の公債費に充当できる目的基金であるため、必要に応じて積立て、取り崩しを実施する。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
12,134
58.61
6,761,796
6,414,966
286,808
3,871,478
4,737,460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により町税は減少したものの、地方消費税交付金や地方交付税などの国からの交付金が増額したことにより、財政力指数は微増している。今後、高齢化と人口減少により、社会保障費の増額や税収の減額が見込まれるため、継続した物件費などの経常経費の抑制や歳出予算の見直しを行うとともに、税等収納率の更なる向上や企業版ふるさと納税の活用により自主財源の確保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30904</xdr:rowOff>
    </xdr:from>
    <xdr:to>
      <xdr:col>23</xdr:col>
      <xdr:colOff>133350</xdr:colOff>
      <xdr:row>43</xdr:row>
      <xdr:rowOff>46990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032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38946</xdr:rowOff>
    </xdr:from>
    <xdr:to>
      <xdr:col>15</xdr:col>
      <xdr:colOff>82550</xdr:colOff>
      <xdr:row>43</xdr:row>
      <xdr:rowOff>46990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12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38946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9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168081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159596</xdr:rowOff>
    </xdr:from>
    <xdr:to>
      <xdr:col>11</xdr:col>
      <xdr:colOff>82550</xdr:colOff>
      <xdr:row>43</xdr:row>
      <xdr:rowOff>89746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83837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により町税は減少したものの、地方消費税交付金や地方交付税などの国からの交付金が増額したことにより、経常一般財源収入はやや増加となった。歳出では、人件費や扶助費は増加したが、物件費、公債費、繰出金の減少により経常経費が減額となり、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今後も事務事業の見直しによる経常経費削減を進め、経常収支比率の向上を図る。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73787</xdr:rowOff>
    </xdr:from>
    <xdr:to>
      <xdr:col>23</xdr:col>
      <xdr:colOff>133350</xdr:colOff>
      <xdr:row>59</xdr:row>
      <xdr:rowOff>107569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89337"/>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107569</xdr:rowOff>
    </xdr:from>
    <xdr:to>
      <xdr:col>19</xdr:col>
      <xdr:colOff>133350</xdr:colOff>
      <xdr:row>59</xdr:row>
      <xdr:rowOff>148590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23119"/>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59</xdr:row>
      <xdr:rowOff>148590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952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59</xdr:row>
      <xdr:rowOff>88265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952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22987</xdr:rowOff>
    </xdr:from>
    <xdr:to>
      <xdr:col>23</xdr:col>
      <xdr:colOff>184150</xdr:colOff>
      <xdr:row>59</xdr:row>
      <xdr:rowOff>124587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39514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8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56769</xdr:rowOff>
    </xdr:from>
    <xdr:to>
      <xdr:col>19</xdr:col>
      <xdr:colOff>184150</xdr:colOff>
      <xdr:row>59</xdr:row>
      <xdr:rowOff>158369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168546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4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12717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37465</xdr:rowOff>
    </xdr:from>
    <xdr:to>
      <xdr:col>7</xdr:col>
      <xdr:colOff>31750</xdr:colOff>
      <xdr:row>59</xdr:row>
      <xdr:rowOff>139065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149242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の引き上げや物価高騰の影響を受けて増額となったが、例年桜の開花に合わせて４月に実施しているイベントを３月に実施したため、多少の抑制ができた。類似団体平均を下回る年が続いているので、今後も適切な人員配置や経常経費の節減により、人件費・物件費の抑制に努めたい。</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147642</xdr:rowOff>
    </xdr:from>
    <xdr:to>
      <xdr:col>23</xdr:col>
      <xdr:colOff>133350</xdr:colOff>
      <xdr:row>81</xdr:row>
      <xdr:rowOff>24913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63642"/>
          <a:ext cx="838200" cy="4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147642</xdr:rowOff>
    </xdr:from>
    <xdr:to>
      <xdr:col>19</xdr:col>
      <xdr:colOff>133350</xdr:colOff>
      <xdr:row>81</xdr:row>
      <xdr:rowOff>16894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863642"/>
          <a:ext cx="8890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151557</xdr:rowOff>
    </xdr:from>
    <xdr:to>
      <xdr:col>15</xdr:col>
      <xdr:colOff>82550</xdr:colOff>
      <xdr:row>81</xdr:row>
      <xdr:rowOff>16894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67557"/>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151270</xdr:rowOff>
    </xdr:from>
    <xdr:to>
      <xdr:col>11</xdr:col>
      <xdr:colOff>31750</xdr:colOff>
      <xdr:row>80</xdr:row>
      <xdr:rowOff>151557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7270"/>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145563</xdr:rowOff>
    </xdr:from>
    <xdr:to>
      <xdr:col>23</xdr:col>
      <xdr:colOff>184150</xdr:colOff>
      <xdr:row>81</xdr:row>
      <xdr:rowOff>75713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66840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96842</xdr:rowOff>
    </xdr:from>
    <xdr:to>
      <xdr:col>19</xdr:col>
      <xdr:colOff>184150</xdr:colOff>
      <xdr:row>81</xdr:row>
      <xdr:rowOff>26992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37169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81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137544</xdr:rowOff>
    </xdr:from>
    <xdr:to>
      <xdr:col>15</xdr:col>
      <xdr:colOff>133350</xdr:colOff>
      <xdr:row>81</xdr:row>
      <xdr:rowOff>67694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77871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100757</xdr:rowOff>
    </xdr:from>
    <xdr:to>
      <xdr:col>11</xdr:col>
      <xdr:colOff>82550</xdr:colOff>
      <xdr:row>81</xdr:row>
      <xdr:rowOff>30907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41084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100470</xdr:rowOff>
    </xdr:from>
    <xdr:to>
      <xdr:col>7</xdr:col>
      <xdr:colOff>31750</xdr:colOff>
      <xdr:row>81</xdr:row>
      <xdr:rowOff>30620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40797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年度から実施した「まちおこしプラン」により、職員採用時の格付け基準や職員の昇給・昇格基準などの見直しを実施してきた結果、ラスパイレス指数は近年ほぼ横ばい（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％台）で推移している。今後も人事院の給与勧告等を踏まえ、給与の適正化に努めていく。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88195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3905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類似団体と比較して職員数は少ない状況が続いている。今後も適材適所で行政運営に支障のない職員配置により、適正な行政サービスを継続していきたい。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59</xdr:row>
      <xdr:rowOff>1512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98677"/>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166067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09867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166067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9867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143087</xdr:rowOff>
    </xdr:from>
    <xdr:to>
      <xdr:col>68</xdr:col>
      <xdr:colOff>152400</xdr:colOff>
      <xdr:row>58</xdr:row>
      <xdr:rowOff>154577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8718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122162</xdr:rowOff>
    </xdr:from>
    <xdr:to>
      <xdr:col>81</xdr:col>
      <xdr:colOff>95250</xdr:colOff>
      <xdr:row>59</xdr:row>
      <xdr:rowOff>52312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43439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8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115267</xdr:rowOff>
    </xdr:from>
    <xdr:to>
      <xdr:col>73</xdr:col>
      <xdr:colOff>44450</xdr:colOff>
      <xdr:row>59</xdr:row>
      <xdr:rowOff>45417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55594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2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92287</xdr:rowOff>
    </xdr:from>
    <xdr:to>
      <xdr:col>64</xdr:col>
      <xdr:colOff>152400</xdr:colOff>
      <xdr:row>59</xdr:row>
      <xdr:rowOff>22437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32614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より公債費が減少し、実質公債費比率は微減となった。今後も後年度負担を求める公共事業には地方債を活用していくが、計画的・効率的な事業実施により可能な限り地方債の新規発行を抑制していきたい。</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47474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539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41</xdr:row>
      <xdr:rowOff>47474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424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13002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9964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138491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28018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は、構成する一部事務組合の借入金の増額により増加したが、公営企業（下水道事業）繰入見込額の減少により、５ポイント減少した。将来負担比率は地方債の発行が大きな影響を与えることから、後年度に財政措置のある有利な地方債を活用し、残高の管理を適正に行うことで、将来負担の軽減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155605</xdr:rowOff>
    </xdr:from>
    <xdr:to>
      <xdr:col>81</xdr:col>
      <xdr:colOff>44450</xdr:colOff>
      <xdr:row>14</xdr:row>
      <xdr:rowOff>41608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38445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19776</xdr:rowOff>
    </xdr:from>
    <xdr:to>
      <xdr:col>77</xdr:col>
      <xdr:colOff>44450</xdr:colOff>
      <xdr:row>14</xdr:row>
      <xdr:rowOff>41608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2007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19776</xdr:rowOff>
    </xdr:from>
    <xdr:to>
      <xdr:col>72</xdr:col>
      <xdr:colOff>203200</xdr:colOff>
      <xdr:row>14</xdr:row>
      <xdr:rowOff>62290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20076"/>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62290</xdr:rowOff>
    </xdr:from>
    <xdr:to>
      <xdr:col>68</xdr:col>
      <xdr:colOff>152400</xdr:colOff>
      <xdr:row>14</xdr:row>
      <xdr:rowOff>158810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625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104805</xdr:rowOff>
    </xdr:from>
    <xdr:to>
      <xdr:col>81</xdr:col>
      <xdr:colOff>95250</xdr:colOff>
      <xdr:row>14</xdr:row>
      <xdr:rowOff>34955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76882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162258</xdr:rowOff>
    </xdr:from>
    <xdr:to>
      <xdr:col>77</xdr:col>
      <xdr:colOff>95250</xdr:colOff>
      <xdr:row>14</xdr:row>
      <xdr:rowOff>92408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77185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477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140426</xdr:rowOff>
    </xdr:from>
    <xdr:to>
      <xdr:col>73</xdr:col>
      <xdr:colOff>44450</xdr:colOff>
      <xdr:row>14</xdr:row>
      <xdr:rowOff>70576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55353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
12,134
58.61
6,761,796
6,414,966
286,808
3,871,478
4,737,460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人件費の増額と給与引き上げの実施により、人件費は増加したが、類似団体の平均を下回っている。給食センター調理・搬送業務の民間委託や適正な職員数を踏まえた人員配置に努めて、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98425</xdr:rowOff>
    </xdr:from>
    <xdr:to>
      <xdr:col>24</xdr:col>
      <xdr:colOff>25400</xdr:colOff>
      <xdr:row>35</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2772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98425</xdr:rowOff>
    </xdr:from>
    <xdr:to>
      <xdr:col>19</xdr:col>
      <xdr:colOff>187325</xdr:colOff>
      <xdr:row>35</xdr:row>
      <xdr:rowOff>18415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277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18415</xdr:rowOff>
    </xdr:from>
    <xdr:to>
      <xdr:col>15</xdr:col>
      <xdr:colOff>98425</xdr:colOff>
      <xdr:row>35</xdr:row>
      <xdr:rowOff>92710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0191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86995</xdr:rowOff>
    </xdr:from>
    <xdr:to>
      <xdr:col>11</xdr:col>
      <xdr:colOff>9525</xdr:colOff>
      <xdr:row>35</xdr:row>
      <xdr:rowOff>92710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087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47625</xdr:rowOff>
    </xdr:from>
    <xdr:to>
      <xdr:col>20</xdr:col>
      <xdr:colOff>38100</xdr:colOff>
      <xdr:row>34</xdr:row>
      <xdr:rowOff>149225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159402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139065</xdr:rowOff>
    </xdr:from>
    <xdr:to>
      <xdr:col>15</xdr:col>
      <xdr:colOff>149225</xdr:colOff>
      <xdr:row>35</xdr:row>
      <xdr:rowOff>69215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79392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36195</xdr:rowOff>
    </xdr:from>
    <xdr:to>
      <xdr:col>6</xdr:col>
      <xdr:colOff>171450</xdr:colOff>
      <xdr:row>35</xdr:row>
      <xdr:rowOff>137795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122572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ポイント減少した。類似団体平均を上回る状況が続いているため、公共施設等総合管理計画や行財政改革により、修繕料や委託料の抑制、光熱水費などの経費の削減により物件費の抑制に努めたい。</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78994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27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7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090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15</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09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148861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28194</xdr:rowOff>
    </xdr:from>
    <xdr:to>
      <xdr:col>78</xdr:col>
      <xdr:colOff>120650</xdr:colOff>
      <xdr:row>15</xdr:row>
      <xdr:rowOff>129794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114571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100855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55135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児童手当の増額、障害者自立支援事業に係る支援費や給付費により高い水準となっている。増額を避けることのできない経費なので、適正な支出に努めたい。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60</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568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948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公営企業化により、繰出金が減少したため、大きな減少となった。下水道事業については、繰出金を減少するため、接続率の増加とともに料金の改定を踏まえた経営健全化を検討しなければならない。</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60</xdr:row>
      <xdr:rowOff>114300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88500"/>
          <a:ext cx="8382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114300</xdr:rowOff>
    </xdr:from>
    <xdr:to>
      <xdr:col>78</xdr:col>
      <xdr:colOff>69850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40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29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9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139700</xdr:rowOff>
    </xdr:from>
    <xdr:to>
      <xdr:col>74</xdr:col>
      <xdr:colOff>31750</xdr:colOff>
      <xdr:row>61</xdr:row>
      <xdr:rowOff>69850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下水道事業会計の公営企業化により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ポイント増加したが、類似団体の平均を下回っている。一部事務組合の事業により、負担金が増額しているが、状況を把握し適正な支出に努める。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20320</xdr:rowOff>
    </xdr:from>
    <xdr:to>
      <xdr:col>82</xdr:col>
      <xdr:colOff>107950</xdr:colOff>
      <xdr:row>34</xdr:row>
      <xdr:rowOff>157480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49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34</xdr:row>
      <xdr:rowOff>20320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79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73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73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106680</xdr:rowOff>
    </xdr:from>
    <xdr:to>
      <xdr:col>82</xdr:col>
      <xdr:colOff>158750</xdr:colOff>
      <xdr:row>35</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123207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140970</xdr:rowOff>
    </xdr:from>
    <xdr:to>
      <xdr:col>78</xdr:col>
      <xdr:colOff>120650</xdr:colOff>
      <xdr:row>34</xdr:row>
      <xdr:rowOff>71120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81297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減少したため、前年度より減少しており、類似団の平均を下回っている。地方債の借り入れについては将来に過度の負担とならないように、適切な事業、有利な地方債を選定し、計画的に実施していき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81280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85852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11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これまで類似団体の平均を多少上回っていたが、令和６年度は下回ることができた。下水道事業会計の公営企業化により繰出金が減少したことが主な要因である。公債費も類似団体平均を下回っており、今後も継続して計画的な事業執行により、経常収支比率の適正化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44704</xdr:rowOff>
    </xdr:from>
    <xdr:to>
      <xdr:col>82</xdr:col>
      <xdr:colOff>107950</xdr:colOff>
      <xdr:row>75</xdr:row>
      <xdr:rowOff>65278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034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24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34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62992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344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165354</xdr:rowOff>
    </xdr:from>
    <xdr:to>
      <xdr:col>82</xdr:col>
      <xdr:colOff>158750</xdr:colOff>
      <xdr:row>75</xdr:row>
      <xdr:rowOff>95504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10431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9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137431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xdr:rowOff>
    </xdr:from>
    <xdr:to>
      <xdr:col>65</xdr:col>
      <xdr:colOff>53975</xdr:colOff>
      <xdr:row>75</xdr:row>
      <xdr:rowOff>113792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98569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71252</xdr:rowOff>
    </xdr:from>
    <xdr:to>
      <xdr:col>29</xdr:col>
      <xdr:colOff>127000</xdr:colOff>
      <xdr:row>19</xdr:row>
      <xdr:rowOff>90946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76427"/>
          <a:ext cx="647700" cy="1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90946</xdr:rowOff>
    </xdr:from>
    <xdr:to>
      <xdr:col>26</xdr:col>
      <xdr:colOff>50800</xdr:colOff>
      <xdr:row>19</xdr:row>
      <xdr:rowOff>100890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96121"/>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70252</xdr:rowOff>
    </xdr:from>
    <xdr:to>
      <xdr:col>22</xdr:col>
      <xdr:colOff>114300</xdr:colOff>
      <xdr:row>19</xdr:row>
      <xdr:rowOff>100890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75427"/>
          <a:ext cx="698500" cy="30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70252</xdr:rowOff>
    </xdr:from>
    <xdr:to>
      <xdr:col>18</xdr:col>
      <xdr:colOff>177800</xdr:colOff>
      <xdr:row>19</xdr:row>
      <xdr:rowOff>108977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75427"/>
          <a:ext cx="698500" cy="3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20452</xdr:rowOff>
    </xdr:from>
    <xdr:to>
      <xdr:col>29</xdr:col>
      <xdr:colOff>177800</xdr:colOff>
      <xdr:row>19</xdr:row>
      <xdr:rowOff>122052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2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100479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3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40146</xdr:rowOff>
    </xdr:from>
    <xdr:to>
      <xdr:col>26</xdr:col>
      <xdr:colOff>101600</xdr:colOff>
      <xdr:row>19</xdr:row>
      <xdr:rowOff>141746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4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126523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3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50090</xdr:rowOff>
    </xdr:from>
    <xdr:to>
      <xdr:col>22</xdr:col>
      <xdr:colOff>165100</xdr:colOff>
      <xdr:row>19</xdr:row>
      <xdr:rowOff>151690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5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136467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4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19452</xdr:rowOff>
    </xdr:from>
    <xdr:to>
      <xdr:col>19</xdr:col>
      <xdr:colOff>38100</xdr:colOff>
      <xdr:row>19</xdr:row>
      <xdr:rowOff>121052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2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105829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1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58177</xdr:rowOff>
    </xdr:from>
    <xdr:to>
      <xdr:col>15</xdr:col>
      <xdr:colOff>101600</xdr:colOff>
      <xdr:row>19</xdr:row>
      <xdr:rowOff>159777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6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4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14666</xdr:rowOff>
    </xdr:from>
    <xdr:to>
      <xdr:col>29</xdr:col>
      <xdr:colOff>127000</xdr:colOff>
      <xdr:row>36</xdr:row>
      <xdr:rowOff>53391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967916"/>
          <a:ext cx="647700" cy="3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1681</xdr:rowOff>
    </xdr:from>
    <xdr:to>
      <xdr:col>26</xdr:col>
      <xdr:colOff>50800</xdr:colOff>
      <xdr:row>36</xdr:row>
      <xdr:rowOff>14666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954931"/>
          <a:ext cx="698500" cy="1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1681</xdr:rowOff>
    </xdr:from>
    <xdr:to>
      <xdr:col>22</xdr:col>
      <xdr:colOff>114300</xdr:colOff>
      <xdr:row>36</xdr:row>
      <xdr:rowOff>28587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954931"/>
          <a:ext cx="698500" cy="26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28587</xdr:rowOff>
    </xdr:from>
    <xdr:to>
      <xdr:col>18</xdr:col>
      <xdr:colOff>177800</xdr:colOff>
      <xdr:row>36</xdr:row>
      <xdr:rowOff>91018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981837"/>
          <a:ext cx="698500" cy="62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2591</xdr:rowOff>
    </xdr:from>
    <xdr:to>
      <xdr:col>29</xdr:col>
      <xdr:colOff>177800</xdr:colOff>
      <xdr:row>36</xdr:row>
      <xdr:rowOff>104191</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5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317568</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306766</xdr:rowOff>
    </xdr:from>
    <xdr:to>
      <xdr:col>26</xdr:col>
      <xdr:colOff>101600</xdr:colOff>
      <xdr:row>36</xdr:row>
      <xdr:rowOff>65466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1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50243</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003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293781</xdr:rowOff>
    </xdr:from>
    <xdr:to>
      <xdr:col>22</xdr:col>
      <xdr:colOff>165100</xdr:colOff>
      <xdr:row>36</xdr:row>
      <xdr:rowOff>52481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90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37258</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9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320687</xdr:rowOff>
    </xdr:from>
    <xdr:to>
      <xdr:col>19</xdr:col>
      <xdr:colOff>38100</xdr:colOff>
      <xdr:row>36</xdr:row>
      <xdr:rowOff>79387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31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64164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1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40218</xdr:rowOff>
    </xdr:from>
    <xdr:to>
      <xdr:col>15</xdr:col>
      <xdr:colOff>101600</xdr:colOff>
      <xdr:row>36</xdr:row>
      <xdr:rowOff>141818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93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126595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
12,134
58.61
6,761,796
6,414,966
286,808
3,871,478
4,737,460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63402</xdr:rowOff>
    </xdr:from>
    <xdr:to>
      <xdr:col>24</xdr:col>
      <xdr:colOff>63500</xdr:colOff>
      <xdr:row>38</xdr:row>
      <xdr:rowOff>147527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8502"/>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108567</xdr:rowOff>
    </xdr:from>
    <xdr:to>
      <xdr:col>19</xdr:col>
      <xdr:colOff>177800</xdr:colOff>
      <xdr:row>38</xdr:row>
      <xdr:rowOff>147527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23667"/>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13208</xdr:rowOff>
    </xdr:from>
    <xdr:to>
      <xdr:col>15</xdr:col>
      <xdr:colOff>50800</xdr:colOff>
      <xdr:row>38</xdr:row>
      <xdr:rowOff>108567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8308"/>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13208</xdr:rowOff>
    </xdr:from>
    <xdr:to>
      <xdr:col>10</xdr:col>
      <xdr:colOff>114300</xdr:colOff>
      <xdr:row>38</xdr:row>
      <xdr:rowOff>99956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8308"/>
          <a:ext cx="889000" cy="8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12602</xdr:rowOff>
    </xdr:from>
    <xdr:to>
      <xdr:col>24</xdr:col>
      <xdr:colOff>114300</xdr:colOff>
      <xdr:row>38</xdr:row>
      <xdr:rowOff>114202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98979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96727</xdr:rowOff>
    </xdr:from>
    <xdr:to>
      <xdr:col>20</xdr:col>
      <xdr:colOff>38100</xdr:colOff>
      <xdr:row>39</xdr:row>
      <xdr:rowOff>26877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18004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57767</xdr:rowOff>
    </xdr:from>
    <xdr:to>
      <xdr:col>15</xdr:col>
      <xdr:colOff>101600</xdr:colOff>
      <xdr:row>38</xdr:row>
      <xdr:rowOff>159367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150494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133858</xdr:rowOff>
    </xdr:from>
    <xdr:to>
      <xdr:col>10</xdr:col>
      <xdr:colOff>165100</xdr:colOff>
      <xdr:row>38</xdr:row>
      <xdr:rowOff>64008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55135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49156</xdr:rowOff>
    </xdr:from>
    <xdr:to>
      <xdr:col>6</xdr:col>
      <xdr:colOff>38100</xdr:colOff>
      <xdr:row>38</xdr:row>
      <xdr:rowOff>150756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141883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35554</xdr:rowOff>
    </xdr:from>
    <xdr:to>
      <xdr:col>24</xdr:col>
      <xdr:colOff>63500</xdr:colOff>
      <xdr:row>57</xdr:row>
      <xdr:rowOff>81575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08204"/>
          <a:ext cx="838200" cy="4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26936</xdr:rowOff>
    </xdr:from>
    <xdr:to>
      <xdr:col>19</xdr:col>
      <xdr:colOff>177800</xdr:colOff>
      <xdr:row>57</xdr:row>
      <xdr:rowOff>81575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99586"/>
          <a:ext cx="889000" cy="5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26936</xdr:rowOff>
    </xdr:from>
    <xdr:to>
      <xdr:col>15</xdr:col>
      <xdr:colOff>50800</xdr:colOff>
      <xdr:row>57</xdr:row>
      <xdr:rowOff>110397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99586"/>
          <a:ext cx="889000" cy="8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84310</xdr:rowOff>
    </xdr:from>
    <xdr:to>
      <xdr:col>10</xdr:col>
      <xdr:colOff>114300</xdr:colOff>
      <xdr:row>57</xdr:row>
      <xdr:rowOff>110397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56960"/>
          <a:ext cx="889000" cy="2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156204</xdr:rowOff>
    </xdr:from>
    <xdr:to>
      <xdr:col>24</xdr:col>
      <xdr:colOff>114300</xdr:colOff>
      <xdr:row>57</xdr:row>
      <xdr:rowOff>86354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71131</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30775</xdr:rowOff>
    </xdr:from>
    <xdr:to>
      <xdr:col>20</xdr:col>
      <xdr:colOff>38100</xdr:colOff>
      <xdr:row>57</xdr:row>
      <xdr:rowOff>132375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123502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147586</xdr:rowOff>
    </xdr:from>
    <xdr:to>
      <xdr:col>15</xdr:col>
      <xdr:colOff>101600</xdr:colOff>
      <xdr:row>57</xdr:row>
      <xdr:rowOff>77736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68863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59597</xdr:rowOff>
    </xdr:from>
    <xdr:to>
      <xdr:col>10</xdr:col>
      <xdr:colOff>165100</xdr:colOff>
      <xdr:row>57</xdr:row>
      <xdr:rowOff>161197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152324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33510</xdr:rowOff>
    </xdr:from>
    <xdr:to>
      <xdr:col>6</xdr:col>
      <xdr:colOff>38100</xdr:colOff>
      <xdr:row>57</xdr:row>
      <xdr:rowOff>135110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126237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3378</xdr:rowOff>
    </xdr:from>
    <xdr:to>
      <xdr:col>24</xdr:col>
      <xdr:colOff>63500</xdr:colOff>
      <xdr:row>79</xdr:row>
      <xdr:rowOff>19247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7928"/>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3378</xdr:rowOff>
    </xdr:from>
    <xdr:to>
      <xdr:col>19</xdr:col>
      <xdr:colOff>177800</xdr:colOff>
      <xdr:row>79</xdr:row>
      <xdr:rowOff>9113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7928"/>
          <a:ext cx="8890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155493</xdr:rowOff>
    </xdr:from>
    <xdr:to>
      <xdr:col>15</xdr:col>
      <xdr:colOff>50800</xdr:colOff>
      <xdr:row>79</xdr:row>
      <xdr:rowOff>9113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8593"/>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155493</xdr:rowOff>
    </xdr:from>
    <xdr:to>
      <xdr:col>10</xdr:col>
      <xdr:colOff>114300</xdr:colOff>
      <xdr:row>78</xdr:row>
      <xdr:rowOff>161189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8593"/>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139897</xdr:rowOff>
    </xdr:from>
    <xdr:to>
      <xdr:col>24</xdr:col>
      <xdr:colOff>114300</xdr:colOff>
      <xdr:row>79</xdr:row>
      <xdr:rowOff>70047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54824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124028</xdr:rowOff>
    </xdr:from>
    <xdr:to>
      <xdr:col>20</xdr:col>
      <xdr:colOff>38100</xdr:colOff>
      <xdr:row>79</xdr:row>
      <xdr:rowOff>54178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45305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129763</xdr:rowOff>
    </xdr:from>
    <xdr:to>
      <xdr:col>15</xdr:col>
      <xdr:colOff>101600</xdr:colOff>
      <xdr:row>79</xdr:row>
      <xdr:rowOff>59913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51040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104693</xdr:rowOff>
    </xdr:from>
    <xdr:to>
      <xdr:col>10</xdr:col>
      <xdr:colOff>165100</xdr:colOff>
      <xdr:row>79</xdr:row>
      <xdr:rowOff>34843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25970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110389</xdr:rowOff>
    </xdr:from>
    <xdr:to>
      <xdr:col>6</xdr:col>
      <xdr:colOff>38100</xdr:colOff>
      <xdr:row>79</xdr:row>
      <xdr:rowOff>40539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31666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6452</xdr:rowOff>
    </xdr:from>
    <xdr:to>
      <xdr:col>24</xdr:col>
      <xdr:colOff>63500</xdr:colOff>
      <xdr:row>94</xdr:row>
      <xdr:rowOff>48158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22752"/>
          <a:ext cx="8382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48158</xdr:rowOff>
    </xdr:from>
    <xdr:to>
      <xdr:col>19</xdr:col>
      <xdr:colOff>177800</xdr:colOff>
      <xdr:row>95</xdr:row>
      <xdr:rowOff>89191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64458"/>
          <a:ext cx="889000" cy="2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89191</xdr:rowOff>
    </xdr:from>
    <xdr:to>
      <xdr:col>15</xdr:col>
      <xdr:colOff>50800</xdr:colOff>
      <xdr:row>96</xdr:row>
      <xdr:rowOff>31459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76941"/>
          <a:ext cx="889000" cy="11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31459</xdr:rowOff>
    </xdr:from>
    <xdr:to>
      <xdr:col>10</xdr:col>
      <xdr:colOff>114300</xdr:colOff>
      <xdr:row>97</xdr:row>
      <xdr:rowOff>150089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0659"/>
          <a:ext cx="889000" cy="2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127102</xdr:rowOff>
    </xdr:from>
    <xdr:to>
      <xdr:col>24</xdr:col>
      <xdr:colOff>114300</xdr:colOff>
      <xdr:row>94</xdr:row>
      <xdr:rowOff>57252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149979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2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168808</xdr:rowOff>
    </xdr:from>
    <xdr:to>
      <xdr:col>20</xdr:col>
      <xdr:colOff>38100</xdr:colOff>
      <xdr:row>94</xdr:row>
      <xdr:rowOff>98958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115485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8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38391</xdr:rowOff>
    </xdr:from>
    <xdr:to>
      <xdr:col>15</xdr:col>
      <xdr:colOff>101600</xdr:colOff>
      <xdr:row>95</xdr:row>
      <xdr:rowOff>139991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156518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152109</xdr:rowOff>
    </xdr:from>
    <xdr:to>
      <xdr:col>10</xdr:col>
      <xdr:colOff>165100</xdr:colOff>
      <xdr:row>96</xdr:row>
      <xdr:rowOff>82259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73386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99289</xdr:rowOff>
    </xdr:from>
    <xdr:to>
      <xdr:col>6</xdr:col>
      <xdr:colOff>38100</xdr:colOff>
      <xdr:row>98</xdr:row>
      <xdr:rowOff>29439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2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20566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71604</xdr:rowOff>
    </xdr:from>
    <xdr:to>
      <xdr:col>55</xdr:col>
      <xdr:colOff>0</xdr:colOff>
      <xdr:row>37</xdr:row>
      <xdr:rowOff>158582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15254"/>
          <a:ext cx="838200" cy="8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158582</xdr:rowOff>
    </xdr:from>
    <xdr:to>
      <xdr:col>50</xdr:col>
      <xdr:colOff>114300</xdr:colOff>
      <xdr:row>37</xdr:row>
      <xdr:rowOff>169532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0223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169532</xdr:rowOff>
    </xdr:from>
    <xdr:to>
      <xdr:col>45</xdr:col>
      <xdr:colOff>177800</xdr:colOff>
      <xdr:row>38</xdr:row>
      <xdr:rowOff>40229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13182"/>
          <a:ext cx="889000" cy="4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139186</xdr:rowOff>
    </xdr:from>
    <xdr:to>
      <xdr:col>41</xdr:col>
      <xdr:colOff>50800</xdr:colOff>
      <xdr:row>38</xdr:row>
      <xdr:rowOff>40229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9936"/>
          <a:ext cx="889000" cy="4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20804</xdr:rowOff>
    </xdr:from>
    <xdr:to>
      <xdr:col>55</xdr:col>
      <xdr:colOff>50800</xdr:colOff>
      <xdr:row>37</xdr:row>
      <xdr:rowOff>122404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107181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107782</xdr:rowOff>
    </xdr:from>
    <xdr:to>
      <xdr:col>50</xdr:col>
      <xdr:colOff>165100</xdr:colOff>
      <xdr:row>38</xdr:row>
      <xdr:rowOff>37933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29060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118732</xdr:rowOff>
    </xdr:from>
    <xdr:to>
      <xdr:col>46</xdr:col>
      <xdr:colOff>38100</xdr:colOff>
      <xdr:row>38</xdr:row>
      <xdr:rowOff>48882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40009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160879</xdr:rowOff>
    </xdr:from>
    <xdr:to>
      <xdr:col>41</xdr:col>
      <xdr:colOff>101600</xdr:colOff>
      <xdr:row>38</xdr:row>
      <xdr:rowOff>91029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82156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88386</xdr:rowOff>
    </xdr:from>
    <xdr:to>
      <xdr:col>36</xdr:col>
      <xdr:colOff>165100</xdr:colOff>
      <xdr:row>36</xdr:row>
      <xdr:rowOff>18536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9663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129232</xdr:rowOff>
    </xdr:from>
    <xdr:to>
      <xdr:col>55</xdr:col>
      <xdr:colOff>0</xdr:colOff>
      <xdr:row>58</xdr:row>
      <xdr:rowOff>65087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1882"/>
          <a:ext cx="838200" cy="10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129232</xdr:rowOff>
    </xdr:from>
    <xdr:to>
      <xdr:col>50</xdr:col>
      <xdr:colOff>114300</xdr:colOff>
      <xdr:row>58</xdr:row>
      <xdr:rowOff>110498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1882"/>
          <a:ext cx="889000" cy="1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4414</xdr:rowOff>
    </xdr:from>
    <xdr:to>
      <xdr:col>45</xdr:col>
      <xdr:colOff>177800</xdr:colOff>
      <xdr:row>58</xdr:row>
      <xdr:rowOff>110498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48514"/>
          <a:ext cx="889000" cy="10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4414</xdr:rowOff>
    </xdr:from>
    <xdr:to>
      <xdr:col>41</xdr:col>
      <xdr:colOff>50800</xdr:colOff>
      <xdr:row>58</xdr:row>
      <xdr:rowOff>86042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48514"/>
          <a:ext cx="889000" cy="8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14287</xdr:rowOff>
    </xdr:from>
    <xdr:to>
      <xdr:col>55</xdr:col>
      <xdr:colOff>50800</xdr:colOff>
      <xdr:row>58</xdr:row>
      <xdr:rowOff>115887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100664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78432</xdr:rowOff>
    </xdr:from>
    <xdr:to>
      <xdr:col>50</xdr:col>
      <xdr:colOff>165100</xdr:colOff>
      <xdr:row>58</xdr:row>
      <xdr:rowOff>8582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25109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59698</xdr:rowOff>
    </xdr:from>
    <xdr:to>
      <xdr:col>46</xdr:col>
      <xdr:colOff>38100</xdr:colOff>
      <xdr:row>58</xdr:row>
      <xdr:rowOff>161298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152425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125064</xdr:rowOff>
    </xdr:from>
    <xdr:to>
      <xdr:col>41</xdr:col>
      <xdr:colOff>101600</xdr:colOff>
      <xdr:row>58</xdr:row>
      <xdr:rowOff>55214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35242</xdr:rowOff>
    </xdr:from>
    <xdr:to>
      <xdr:col>36</xdr:col>
      <xdr:colOff>165100</xdr:colOff>
      <xdr:row>58</xdr:row>
      <xdr:rowOff>136842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127969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74473</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7573"/>
          <a:ext cx="8382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74473</xdr:rowOff>
    </xdr:from>
    <xdr:to>
      <xdr:col>50</xdr:col>
      <xdr:colOff>114300</xdr:colOff>
      <xdr:row>78</xdr:row>
      <xdr:rowOff>103597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7573"/>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103597</xdr:rowOff>
    </xdr:from>
    <xdr:to>
      <xdr:col>45</xdr:col>
      <xdr:colOff>177800</xdr:colOff>
      <xdr:row>78</xdr:row>
      <xdr:rowOff>136308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6697"/>
          <a:ext cx="889000" cy="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134801</xdr:rowOff>
    </xdr:from>
    <xdr:to>
      <xdr:col>41</xdr:col>
      <xdr:colOff>50800</xdr:colOff>
      <xdr:row>78</xdr:row>
      <xdr:rowOff>136308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7901"/>
          <a:ext cx="889000" cy="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23673</xdr:rowOff>
    </xdr:from>
    <xdr:to>
      <xdr:col>50</xdr:col>
      <xdr:colOff>165100</xdr:colOff>
      <xdr:row>78</xdr:row>
      <xdr:rowOff>125273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116400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52797</xdr:rowOff>
    </xdr:from>
    <xdr:to>
      <xdr:col>46</xdr:col>
      <xdr:colOff>38100</xdr:colOff>
      <xdr:row>78</xdr:row>
      <xdr:rowOff>154397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145524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85508</xdr:rowOff>
    </xdr:from>
    <xdr:to>
      <xdr:col>41</xdr:col>
      <xdr:colOff>101600</xdr:colOff>
      <xdr:row>79</xdr:row>
      <xdr:rowOff>15658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84001</xdr:rowOff>
    </xdr:from>
    <xdr:to>
      <xdr:col>36</xdr:col>
      <xdr:colOff>165100</xdr:colOff>
      <xdr:row>79</xdr:row>
      <xdr:rowOff>14151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140807</xdr:rowOff>
    </xdr:from>
    <xdr:to>
      <xdr:col>55</xdr:col>
      <xdr:colOff>0</xdr:colOff>
      <xdr:row>97</xdr:row>
      <xdr:rowOff>112880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0007"/>
          <a:ext cx="838200" cy="1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112880</xdr:rowOff>
    </xdr:from>
    <xdr:to>
      <xdr:col>50</xdr:col>
      <xdr:colOff>114300</xdr:colOff>
      <xdr:row>98</xdr:row>
      <xdr:rowOff>21042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3530"/>
          <a:ext cx="889000" cy="7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123487</xdr:rowOff>
    </xdr:from>
    <xdr:to>
      <xdr:col>45</xdr:col>
      <xdr:colOff>177800</xdr:colOff>
      <xdr:row>98</xdr:row>
      <xdr:rowOff>21042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82687"/>
          <a:ext cx="889000" cy="2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123487</xdr:rowOff>
    </xdr:from>
    <xdr:to>
      <xdr:col>41</xdr:col>
      <xdr:colOff>50800</xdr:colOff>
      <xdr:row>97</xdr:row>
      <xdr:rowOff>60234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82687"/>
          <a:ext cx="889000"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90007</xdr:rowOff>
    </xdr:from>
    <xdr:to>
      <xdr:col>55</xdr:col>
      <xdr:colOff>50800</xdr:colOff>
      <xdr:row>97</xdr:row>
      <xdr:rowOff>20157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112884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0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62080</xdr:rowOff>
    </xdr:from>
    <xdr:to>
      <xdr:col>50</xdr:col>
      <xdr:colOff>165100</xdr:colOff>
      <xdr:row>97</xdr:row>
      <xdr:rowOff>163680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154807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141692</xdr:rowOff>
    </xdr:from>
    <xdr:to>
      <xdr:col>46</xdr:col>
      <xdr:colOff>38100</xdr:colOff>
      <xdr:row>98</xdr:row>
      <xdr:rowOff>71842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62969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72687</xdr:rowOff>
    </xdr:from>
    <xdr:to>
      <xdr:col>41</xdr:col>
      <xdr:colOff>101600</xdr:colOff>
      <xdr:row>97</xdr:row>
      <xdr:rowOff>2837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19364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9434</xdr:rowOff>
    </xdr:from>
    <xdr:to>
      <xdr:col>36</xdr:col>
      <xdr:colOff>165100</xdr:colOff>
      <xdr:row>97</xdr:row>
      <xdr:rowOff>111034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127561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1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25222</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322"/>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25222</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40322"/>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71983</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15633"/>
          <a:ext cx="889000" cy="1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145873</xdr:rowOff>
    </xdr:from>
    <xdr:to>
      <xdr:col>76</xdr:col>
      <xdr:colOff>165100</xdr:colOff>
      <xdr:row>38</xdr:row>
      <xdr:rowOff>76023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67149</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35333" y="6582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21183</xdr:rowOff>
    </xdr:from>
    <xdr:to>
      <xdr:col>67</xdr:col>
      <xdr:colOff>101600</xdr:colOff>
      <xdr:row>37</xdr:row>
      <xdr:rowOff>122783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139310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149492</xdr:rowOff>
    </xdr:from>
    <xdr:to>
      <xdr:col>85</xdr:col>
      <xdr:colOff>127000</xdr:colOff>
      <xdr:row>78</xdr:row>
      <xdr:rowOff>157925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22592"/>
          <a:ext cx="8382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149492</xdr:rowOff>
    </xdr:from>
    <xdr:to>
      <xdr:col>81</xdr:col>
      <xdr:colOff>50800</xdr:colOff>
      <xdr:row>78</xdr:row>
      <xdr:rowOff>150901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22592"/>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150901</xdr:rowOff>
    </xdr:from>
    <xdr:to>
      <xdr:col>76</xdr:col>
      <xdr:colOff>114300</xdr:colOff>
      <xdr:row>78</xdr:row>
      <xdr:rowOff>167387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24001"/>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167387</xdr:rowOff>
    </xdr:from>
    <xdr:to>
      <xdr:col>71</xdr:col>
      <xdr:colOff>177800</xdr:colOff>
      <xdr:row>79</xdr:row>
      <xdr:rowOff>26581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40487"/>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107125</xdr:rowOff>
    </xdr:from>
    <xdr:to>
      <xdr:col>85</xdr:col>
      <xdr:colOff>177800</xdr:colOff>
      <xdr:row>79</xdr:row>
      <xdr:rowOff>37275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22052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98692</xdr:rowOff>
    </xdr:from>
    <xdr:to>
      <xdr:col>81</xdr:col>
      <xdr:colOff>101600</xdr:colOff>
      <xdr:row>79</xdr:row>
      <xdr:rowOff>28842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19969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6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100101</xdr:rowOff>
    </xdr:from>
    <xdr:to>
      <xdr:col>76</xdr:col>
      <xdr:colOff>165100</xdr:colOff>
      <xdr:row>79</xdr:row>
      <xdr:rowOff>30251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21378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116587</xdr:rowOff>
    </xdr:from>
    <xdr:to>
      <xdr:col>72</xdr:col>
      <xdr:colOff>38100</xdr:colOff>
      <xdr:row>79</xdr:row>
      <xdr:rowOff>46737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37864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147231</xdr:rowOff>
    </xdr:from>
    <xdr:to>
      <xdr:col>67</xdr:col>
      <xdr:colOff>101600</xdr:colOff>
      <xdr:row>79</xdr:row>
      <xdr:rowOff>77381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68508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1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86672</xdr:rowOff>
    </xdr:from>
    <xdr:to>
      <xdr:col>85</xdr:col>
      <xdr:colOff>127000</xdr:colOff>
      <xdr:row>98</xdr:row>
      <xdr:rowOff>141993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88772"/>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86672</xdr:rowOff>
    </xdr:from>
    <xdr:to>
      <xdr:col>81</xdr:col>
      <xdr:colOff>50800</xdr:colOff>
      <xdr:row>98</xdr:row>
      <xdr:rowOff>153005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88772"/>
          <a:ext cx="8890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84417</xdr:rowOff>
    </xdr:from>
    <xdr:to>
      <xdr:col>76</xdr:col>
      <xdr:colOff>114300</xdr:colOff>
      <xdr:row>98</xdr:row>
      <xdr:rowOff>153005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15067"/>
          <a:ext cx="889000" cy="2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84417</xdr:rowOff>
    </xdr:from>
    <xdr:to>
      <xdr:col>71</xdr:col>
      <xdr:colOff>177800</xdr:colOff>
      <xdr:row>98</xdr:row>
      <xdr:rowOff>85995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15067"/>
          <a:ext cx="889000" cy="17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91193</xdr:rowOff>
    </xdr:from>
    <xdr:to>
      <xdr:col>85</xdr:col>
      <xdr:colOff>177800</xdr:colOff>
      <xdr:row>99</xdr:row>
      <xdr:rowOff>21343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6120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35872</xdr:rowOff>
    </xdr:from>
    <xdr:to>
      <xdr:col>81</xdr:col>
      <xdr:colOff>101600</xdr:colOff>
      <xdr:row>98</xdr:row>
      <xdr:rowOff>137472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128599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102205</xdr:rowOff>
    </xdr:from>
    <xdr:to>
      <xdr:col>76</xdr:col>
      <xdr:colOff>165100</xdr:colOff>
      <xdr:row>99</xdr:row>
      <xdr:rowOff>32355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23482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33617</xdr:rowOff>
    </xdr:from>
    <xdr:to>
      <xdr:col>72</xdr:col>
      <xdr:colOff>38100</xdr:colOff>
      <xdr:row>97</xdr:row>
      <xdr:rowOff>135217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126344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5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35195</xdr:rowOff>
    </xdr:from>
    <xdr:to>
      <xdr:col>67</xdr:col>
      <xdr:colOff>101600</xdr:colOff>
      <xdr:row>98</xdr:row>
      <xdr:rowOff>136795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125778</xdr:rowOff>
    </xdr:from>
    <xdr:to>
      <xdr:col>116</xdr:col>
      <xdr:colOff>63500</xdr:colOff>
      <xdr:row>38</xdr:row>
      <xdr:rowOff>134991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40878"/>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134991</xdr:rowOff>
    </xdr:from>
    <xdr:to>
      <xdr:col>111</xdr:col>
      <xdr:colOff>177800</xdr:colOff>
      <xdr:row>38</xdr:row>
      <xdr:rowOff>139609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5009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137802</xdr:rowOff>
    </xdr:from>
    <xdr:to>
      <xdr:col>107</xdr:col>
      <xdr:colOff>50800</xdr:colOff>
      <xdr:row>38</xdr:row>
      <xdr:rowOff>139609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2902"/>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137802</xdr:rowOff>
    </xdr:from>
    <xdr:to>
      <xdr:col>102</xdr:col>
      <xdr:colOff>114300</xdr:colOff>
      <xdr:row>38</xdr:row>
      <xdr:rowOff>137894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5290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74978</xdr:rowOff>
    </xdr:from>
    <xdr:to>
      <xdr:col>116</xdr:col>
      <xdr:colOff>114300</xdr:colOff>
      <xdr:row>39</xdr:row>
      <xdr:rowOff>5128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161355</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0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84191</xdr:rowOff>
    </xdr:from>
    <xdr:to>
      <xdr:col>112</xdr:col>
      <xdr:colOff>38100</xdr:colOff>
      <xdr:row>39</xdr:row>
      <xdr:rowOff>14341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5468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9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88809</xdr:rowOff>
    </xdr:from>
    <xdr:to>
      <xdr:col>107</xdr:col>
      <xdr:colOff>101600</xdr:colOff>
      <xdr:row>39</xdr:row>
      <xdr:rowOff>18959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10086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87002</xdr:rowOff>
    </xdr:from>
    <xdr:to>
      <xdr:col>102</xdr:col>
      <xdr:colOff>165100</xdr:colOff>
      <xdr:row>39</xdr:row>
      <xdr:rowOff>17152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8279</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694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87094</xdr:rowOff>
    </xdr:from>
    <xdr:to>
      <xdr:col>98</xdr:col>
      <xdr:colOff>38100</xdr:colOff>
      <xdr:row>39</xdr:row>
      <xdr:rowOff>17244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8371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69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102461</xdr:rowOff>
    </xdr:from>
    <xdr:to>
      <xdr:col>116</xdr:col>
      <xdr:colOff>63500</xdr:colOff>
      <xdr:row>76</xdr:row>
      <xdr:rowOff>57336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18311"/>
          <a:ext cx="838200" cy="46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96769</xdr:rowOff>
    </xdr:from>
    <xdr:to>
      <xdr:col>111</xdr:col>
      <xdr:colOff>177800</xdr:colOff>
      <xdr:row>73</xdr:row>
      <xdr:rowOff>102461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612619"/>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68697</xdr:rowOff>
    </xdr:from>
    <xdr:to>
      <xdr:col>107</xdr:col>
      <xdr:colOff>50800</xdr:colOff>
      <xdr:row>73</xdr:row>
      <xdr:rowOff>96769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84547"/>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68697</xdr:rowOff>
    </xdr:from>
    <xdr:to>
      <xdr:col>102</xdr:col>
      <xdr:colOff>114300</xdr:colOff>
      <xdr:row>73</xdr:row>
      <xdr:rowOff>136797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84547"/>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6536</xdr:rowOff>
    </xdr:from>
    <xdr:to>
      <xdr:col>116</xdr:col>
      <xdr:colOff>114300</xdr:colOff>
      <xdr:row>76</xdr:row>
      <xdr:rowOff>108136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3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156413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1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51661</xdr:rowOff>
    </xdr:from>
    <xdr:to>
      <xdr:col>112</xdr:col>
      <xdr:colOff>38100</xdr:colOff>
      <xdr:row>73</xdr:row>
      <xdr:rowOff>153261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144388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45969</xdr:rowOff>
    </xdr:from>
    <xdr:to>
      <xdr:col>107</xdr:col>
      <xdr:colOff>101600</xdr:colOff>
      <xdr:row>73</xdr:row>
      <xdr:rowOff>147569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6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138696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5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17897</xdr:rowOff>
    </xdr:from>
    <xdr:to>
      <xdr:col>102</xdr:col>
      <xdr:colOff>165100</xdr:colOff>
      <xdr:row>73</xdr:row>
      <xdr:rowOff>119497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136024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30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85997</xdr:rowOff>
    </xdr:from>
    <xdr:to>
      <xdr:col>98</xdr:col>
      <xdr:colOff>38100</xdr:colOff>
      <xdr:row>74</xdr:row>
      <xdr:rowOff>16147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518,674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39,289</a:t>
          </a:r>
          <a:r>
            <a:rPr kumimoji="1" lang="ja-JP" altLang="en-US" sz="1300">
              <a:latin typeface="ＭＳ Ｐゴシック" panose="020B0600070205080204" pitchFamily="50" charset="-128"/>
              <a:ea typeface="ＭＳ Ｐゴシック" panose="020B0600070205080204" pitchFamily="50" charset="-128"/>
            </a:rPr>
            <a:t>円の減額となっている。主な減額要因は普通建設事業費と繰出金が減額したことである。繰出金が減額となったのは、下水道事業の公営企業化（法適用化）によるところが大きい。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性質別にみると、扶助費以外の項目で類似団体平均を下回っており、現状は少額の経費で適正な行政運営ができている。</a:t>
          </a:r>
        </a:p>
        <a:p>
          <a:r>
            <a:rPr kumimoji="1" lang="ja-JP" altLang="en-US" sz="1300">
              <a:latin typeface="ＭＳ Ｐゴシック" panose="020B0600070205080204" pitchFamily="50" charset="-128"/>
              <a:ea typeface="ＭＳ Ｐゴシック" panose="020B0600070205080204" pitchFamily="50" charset="-128"/>
            </a:rPr>
            <a:t>扶助費については、子どもや障害者の支援、高齢者援助に係る経費であり、削減は難しいことから今後も同程度の金額で推移していく見込みである。　</a:t>
          </a:r>
        </a:p>
        <a:p>
          <a:r>
            <a:rPr kumimoji="1" lang="ja-JP" altLang="en-US" sz="1300">
              <a:latin typeface="ＭＳ Ｐゴシック" panose="020B0600070205080204" pitchFamily="50" charset="-128"/>
              <a:ea typeface="ＭＳ Ｐゴシック" panose="020B0600070205080204" pitchFamily="50" charset="-128"/>
            </a:rPr>
            <a:t>毎年人口減少が進んでいることも踏まえ、財政状況がより一層厳しくなることが想定される。普通建設事業費については、総合計画、総合戦略に基づく事業を計画的に実施していくことが重要であるが、財政状況に応じて平準化を図っていくことも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将来に過度の負担を残さないように先を見据えた財政運営に努め、現在の住民の負担軽減を図っていく。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
12,134
58.61
6,761,796
6,414,966
286,808
3,871,478
4,737,460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110934</xdr:rowOff>
    </xdr:from>
    <xdr:to>
      <xdr:col>24</xdr:col>
      <xdr:colOff>63500</xdr:colOff>
      <xdr:row>37</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4584"/>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64643</xdr:rowOff>
    </xdr:from>
    <xdr:to>
      <xdr:col>19</xdr:col>
      <xdr:colOff>177800</xdr:colOff>
      <xdr:row>37</xdr:row>
      <xdr:rowOff>144653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0829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54928</xdr:rowOff>
    </xdr:from>
    <xdr:to>
      <xdr:col>15</xdr:col>
      <xdr:colOff>50800</xdr:colOff>
      <xdr:row>37</xdr:row>
      <xdr:rowOff>64643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8578"/>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54928</xdr:rowOff>
    </xdr:from>
    <xdr:to>
      <xdr:col>10</xdr:col>
      <xdr:colOff>114300</xdr:colOff>
      <xdr:row>37</xdr:row>
      <xdr:rowOff>73978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8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60134</xdr:rowOff>
    </xdr:from>
    <xdr:to>
      <xdr:col>24</xdr:col>
      <xdr:colOff>114300</xdr:colOff>
      <xdr:row>37</xdr:row>
      <xdr:rowOff>161734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38561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93853</xdr:rowOff>
    </xdr:from>
    <xdr:to>
      <xdr:col>20</xdr:col>
      <xdr:colOff>38100</xdr:colOff>
      <xdr:row>38</xdr:row>
      <xdr:rowOff>24003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15130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13843</xdr:rowOff>
    </xdr:from>
    <xdr:to>
      <xdr:col>15</xdr:col>
      <xdr:colOff>101600</xdr:colOff>
      <xdr:row>37</xdr:row>
      <xdr:rowOff>115443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106570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4128</xdr:rowOff>
    </xdr:from>
    <xdr:to>
      <xdr:col>10</xdr:col>
      <xdr:colOff>165100</xdr:colOff>
      <xdr:row>37</xdr:row>
      <xdr:rowOff>105728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96855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23178</xdr:rowOff>
    </xdr:from>
    <xdr:to>
      <xdr:col>6</xdr:col>
      <xdr:colOff>38100</xdr:colOff>
      <xdr:row>37</xdr:row>
      <xdr:rowOff>124778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115905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2446</xdr:rowOff>
    </xdr:from>
    <xdr:to>
      <xdr:col>24</xdr:col>
      <xdr:colOff>63500</xdr:colOff>
      <xdr:row>58</xdr:row>
      <xdr:rowOff>21517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6546"/>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21517</xdr:rowOff>
    </xdr:from>
    <xdr:to>
      <xdr:col>19</xdr:col>
      <xdr:colOff>177800</xdr:colOff>
      <xdr:row>58</xdr:row>
      <xdr:rowOff>41615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65617"/>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144893</xdr:rowOff>
    </xdr:from>
    <xdr:to>
      <xdr:col>15</xdr:col>
      <xdr:colOff>50800</xdr:colOff>
      <xdr:row>58</xdr:row>
      <xdr:rowOff>41615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7543"/>
          <a:ext cx="889000" cy="6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76528</xdr:rowOff>
    </xdr:from>
    <xdr:to>
      <xdr:col>10</xdr:col>
      <xdr:colOff>114300</xdr:colOff>
      <xdr:row>57</xdr:row>
      <xdr:rowOff>144893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7728"/>
          <a:ext cx="889000" cy="2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123096</xdr:rowOff>
    </xdr:from>
    <xdr:to>
      <xdr:col>24</xdr:col>
      <xdr:colOff>114300</xdr:colOff>
      <xdr:row>58</xdr:row>
      <xdr:rowOff>53246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38023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142167</xdr:rowOff>
    </xdr:from>
    <xdr:to>
      <xdr:col>20</xdr:col>
      <xdr:colOff>38100</xdr:colOff>
      <xdr:row>58</xdr:row>
      <xdr:rowOff>72317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63444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162265</xdr:rowOff>
    </xdr:from>
    <xdr:to>
      <xdr:col>15</xdr:col>
      <xdr:colOff>101600</xdr:colOff>
      <xdr:row>58</xdr:row>
      <xdr:rowOff>92415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83542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94093</xdr:rowOff>
    </xdr:from>
    <xdr:to>
      <xdr:col>10</xdr:col>
      <xdr:colOff>165100</xdr:colOff>
      <xdr:row>58</xdr:row>
      <xdr:rowOff>24243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15370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5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25728</xdr:rowOff>
    </xdr:from>
    <xdr:to>
      <xdr:col>6</xdr:col>
      <xdr:colOff>38100</xdr:colOff>
      <xdr:row>56</xdr:row>
      <xdr:rowOff>127328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118455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85156</xdr:rowOff>
    </xdr:from>
    <xdr:to>
      <xdr:col>24</xdr:col>
      <xdr:colOff>63500</xdr:colOff>
      <xdr:row>76</xdr:row>
      <xdr:rowOff>149073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5356"/>
          <a:ext cx="8382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149073</xdr:rowOff>
    </xdr:from>
    <xdr:to>
      <xdr:col>19</xdr:col>
      <xdr:colOff>177800</xdr:colOff>
      <xdr:row>77</xdr:row>
      <xdr:rowOff>60292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9273"/>
          <a:ext cx="889000" cy="8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60292</xdr:rowOff>
    </xdr:from>
    <xdr:to>
      <xdr:col>15</xdr:col>
      <xdr:colOff>50800</xdr:colOff>
      <xdr:row>77</xdr:row>
      <xdr:rowOff>158369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1942"/>
          <a:ext cx="889000" cy="9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158369</xdr:rowOff>
    </xdr:from>
    <xdr:to>
      <xdr:col>10</xdr:col>
      <xdr:colOff>114300</xdr:colOff>
      <xdr:row>79</xdr:row>
      <xdr:rowOff>6669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0019"/>
          <a:ext cx="889000" cy="19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34356</xdr:rowOff>
    </xdr:from>
    <xdr:to>
      <xdr:col>24</xdr:col>
      <xdr:colOff>114300</xdr:colOff>
      <xdr:row>76</xdr:row>
      <xdr:rowOff>135956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98273</xdr:rowOff>
    </xdr:from>
    <xdr:to>
      <xdr:col>20</xdr:col>
      <xdr:colOff>38100</xdr:colOff>
      <xdr:row>77</xdr:row>
      <xdr:rowOff>28423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9492</xdr:rowOff>
    </xdr:from>
    <xdr:to>
      <xdr:col>15</xdr:col>
      <xdr:colOff>101600</xdr:colOff>
      <xdr:row>77</xdr:row>
      <xdr:rowOff>111092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102219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107569</xdr:rowOff>
    </xdr:from>
    <xdr:to>
      <xdr:col>10</xdr:col>
      <xdr:colOff>165100</xdr:colOff>
      <xdr:row>78</xdr:row>
      <xdr:rowOff>37719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28846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127319</xdr:rowOff>
    </xdr:from>
    <xdr:to>
      <xdr:col>6</xdr:col>
      <xdr:colOff>38100</xdr:colOff>
      <xdr:row>79</xdr:row>
      <xdr:rowOff>57469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48596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10105</xdr:rowOff>
    </xdr:from>
    <xdr:to>
      <xdr:col>24</xdr:col>
      <xdr:colOff>63500</xdr:colOff>
      <xdr:row>99</xdr:row>
      <xdr:rowOff>51699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83655"/>
          <a:ext cx="838200" cy="4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10105</xdr:rowOff>
    </xdr:from>
    <xdr:to>
      <xdr:col>19</xdr:col>
      <xdr:colOff>177800</xdr:colOff>
      <xdr:row>99</xdr:row>
      <xdr:rowOff>23451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83655"/>
          <a:ext cx="8890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12337</xdr:rowOff>
    </xdr:from>
    <xdr:to>
      <xdr:col>15</xdr:col>
      <xdr:colOff>50800</xdr:colOff>
      <xdr:row>99</xdr:row>
      <xdr:rowOff>23451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85887"/>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12337</xdr:rowOff>
    </xdr:from>
    <xdr:to>
      <xdr:col>10</xdr:col>
      <xdr:colOff>114300</xdr:colOff>
      <xdr:row>99</xdr:row>
      <xdr:rowOff>89157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85887"/>
          <a:ext cx="889000" cy="7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899</xdr:rowOff>
    </xdr:from>
    <xdr:to>
      <xdr:col>24</xdr:col>
      <xdr:colOff>114300</xdr:colOff>
      <xdr:row>99</xdr:row>
      <xdr:rowOff>102499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87276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130755</xdr:rowOff>
    </xdr:from>
    <xdr:to>
      <xdr:col>20</xdr:col>
      <xdr:colOff>38100</xdr:colOff>
      <xdr:row>99</xdr:row>
      <xdr:rowOff>60905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52032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144101</xdr:rowOff>
    </xdr:from>
    <xdr:to>
      <xdr:col>15</xdr:col>
      <xdr:colOff>101600</xdr:colOff>
      <xdr:row>99</xdr:row>
      <xdr:rowOff>74251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65378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132987</xdr:rowOff>
    </xdr:from>
    <xdr:to>
      <xdr:col>10</xdr:col>
      <xdr:colOff>165100</xdr:colOff>
      <xdr:row>99</xdr:row>
      <xdr:rowOff>63137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54264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38357</xdr:rowOff>
    </xdr:from>
    <xdr:to>
      <xdr:col>6</xdr:col>
      <xdr:colOff>38100</xdr:colOff>
      <xdr:row>99</xdr:row>
      <xdr:rowOff>139957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131084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43307</xdr:rowOff>
    </xdr:from>
    <xdr:to>
      <xdr:col>41</xdr:col>
      <xdr:colOff>50800</xdr:colOff>
      <xdr:row>39</xdr:row>
      <xdr:rowOff>43307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163957</xdr:rowOff>
    </xdr:from>
    <xdr:to>
      <xdr:col>36</xdr:col>
      <xdr:colOff>165100</xdr:colOff>
      <xdr:row>39</xdr:row>
      <xdr:rowOff>94107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85234</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152396</xdr:rowOff>
    </xdr:from>
    <xdr:to>
      <xdr:col>55</xdr:col>
      <xdr:colOff>0</xdr:colOff>
      <xdr:row>58</xdr:row>
      <xdr:rowOff>21171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25046"/>
          <a:ext cx="838200" cy="4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152396</xdr:rowOff>
    </xdr:from>
    <xdr:to>
      <xdr:col>50</xdr:col>
      <xdr:colOff>114300</xdr:colOff>
      <xdr:row>57</xdr:row>
      <xdr:rowOff>160201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25046"/>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160201</xdr:rowOff>
    </xdr:from>
    <xdr:to>
      <xdr:col>45</xdr:col>
      <xdr:colOff>177800</xdr:colOff>
      <xdr:row>58</xdr:row>
      <xdr:rowOff>6358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32851"/>
          <a:ext cx="8890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6358</xdr:rowOff>
    </xdr:from>
    <xdr:to>
      <xdr:col>41</xdr:col>
      <xdr:colOff>50800</xdr:colOff>
      <xdr:row>58</xdr:row>
      <xdr:rowOff>22223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50458"/>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141821</xdr:rowOff>
    </xdr:from>
    <xdr:to>
      <xdr:col>55</xdr:col>
      <xdr:colOff>50800</xdr:colOff>
      <xdr:row>58</xdr:row>
      <xdr:rowOff>71971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56748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101596</xdr:rowOff>
    </xdr:from>
    <xdr:to>
      <xdr:col>50</xdr:col>
      <xdr:colOff>165100</xdr:colOff>
      <xdr:row>58</xdr:row>
      <xdr:rowOff>31746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22873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109401</xdr:rowOff>
    </xdr:from>
    <xdr:to>
      <xdr:col>46</xdr:col>
      <xdr:colOff>38100</xdr:colOff>
      <xdr:row>58</xdr:row>
      <xdr:rowOff>39551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30678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127008</xdr:rowOff>
    </xdr:from>
    <xdr:to>
      <xdr:col>41</xdr:col>
      <xdr:colOff>101600</xdr:colOff>
      <xdr:row>58</xdr:row>
      <xdr:rowOff>57158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48285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142873</xdr:rowOff>
    </xdr:from>
    <xdr:to>
      <xdr:col>36</xdr:col>
      <xdr:colOff>165100</xdr:colOff>
      <xdr:row>58</xdr:row>
      <xdr:rowOff>73023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53079</xdr:rowOff>
    </xdr:from>
    <xdr:to>
      <xdr:col>55</xdr:col>
      <xdr:colOff>0</xdr:colOff>
      <xdr:row>78</xdr:row>
      <xdr:rowOff>64072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26179"/>
          <a:ext cx="8382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35382</xdr:rowOff>
    </xdr:from>
    <xdr:to>
      <xdr:col>50</xdr:col>
      <xdr:colOff>114300</xdr:colOff>
      <xdr:row>78</xdr:row>
      <xdr:rowOff>53079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65582"/>
          <a:ext cx="889000" cy="3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35382</xdr:rowOff>
    </xdr:from>
    <xdr:to>
      <xdr:col>45</xdr:col>
      <xdr:colOff>177800</xdr:colOff>
      <xdr:row>78</xdr:row>
      <xdr:rowOff>53079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65582"/>
          <a:ext cx="889000" cy="3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164236</xdr:rowOff>
    </xdr:from>
    <xdr:to>
      <xdr:col>41</xdr:col>
      <xdr:colOff>50800</xdr:colOff>
      <xdr:row>78</xdr:row>
      <xdr:rowOff>53079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22986"/>
          <a:ext cx="889000" cy="40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13272</xdr:rowOff>
    </xdr:from>
    <xdr:to>
      <xdr:col>55</xdr:col>
      <xdr:colOff>50800</xdr:colOff>
      <xdr:row>78</xdr:row>
      <xdr:rowOff>114872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99649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2279</xdr:rowOff>
    </xdr:from>
    <xdr:to>
      <xdr:col>50</xdr:col>
      <xdr:colOff>165100</xdr:colOff>
      <xdr:row>78</xdr:row>
      <xdr:rowOff>103879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95006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156032</xdr:rowOff>
    </xdr:from>
    <xdr:to>
      <xdr:col>46</xdr:col>
      <xdr:colOff>38100</xdr:colOff>
      <xdr:row>76</xdr:row>
      <xdr:rowOff>86182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1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2279</xdr:rowOff>
    </xdr:from>
    <xdr:to>
      <xdr:col>41</xdr:col>
      <xdr:colOff>101600</xdr:colOff>
      <xdr:row>78</xdr:row>
      <xdr:rowOff>103879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95006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113436</xdr:rowOff>
    </xdr:from>
    <xdr:to>
      <xdr:col>36</xdr:col>
      <xdr:colOff>165100</xdr:colOff>
      <xdr:row>76</xdr:row>
      <xdr:rowOff>43586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34713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49943</xdr:rowOff>
    </xdr:from>
    <xdr:to>
      <xdr:col>55</xdr:col>
      <xdr:colOff>0</xdr:colOff>
      <xdr:row>96</xdr:row>
      <xdr:rowOff>103933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37693"/>
          <a:ext cx="838200" cy="2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49943</xdr:rowOff>
    </xdr:from>
    <xdr:to>
      <xdr:col>50</xdr:col>
      <xdr:colOff>114300</xdr:colOff>
      <xdr:row>97</xdr:row>
      <xdr:rowOff>101419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37693"/>
          <a:ext cx="889000" cy="39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13852</xdr:rowOff>
    </xdr:from>
    <xdr:to>
      <xdr:col>45</xdr:col>
      <xdr:colOff>177800</xdr:colOff>
      <xdr:row>97</xdr:row>
      <xdr:rowOff>101419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44502"/>
          <a:ext cx="889000" cy="8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13852</xdr:rowOff>
    </xdr:from>
    <xdr:to>
      <xdr:col>41</xdr:col>
      <xdr:colOff>50800</xdr:colOff>
      <xdr:row>97</xdr:row>
      <xdr:rowOff>101578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44502"/>
          <a:ext cx="889000" cy="8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53133</xdr:rowOff>
    </xdr:from>
    <xdr:to>
      <xdr:col>55</xdr:col>
      <xdr:colOff>50800</xdr:colOff>
      <xdr:row>96</xdr:row>
      <xdr:rowOff>154733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76010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170593</xdr:rowOff>
    </xdr:from>
    <xdr:to>
      <xdr:col>50</xdr:col>
      <xdr:colOff>165100</xdr:colOff>
      <xdr:row>95</xdr:row>
      <xdr:rowOff>100743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117270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06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50619</xdr:rowOff>
    </xdr:from>
    <xdr:to>
      <xdr:col>46</xdr:col>
      <xdr:colOff>38100</xdr:colOff>
      <xdr:row>97</xdr:row>
      <xdr:rowOff>152219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143346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134502</xdr:rowOff>
    </xdr:from>
    <xdr:to>
      <xdr:col>41</xdr:col>
      <xdr:colOff>101600</xdr:colOff>
      <xdr:row>97</xdr:row>
      <xdr:rowOff>64652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55779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50778</xdr:rowOff>
    </xdr:from>
    <xdr:to>
      <xdr:col>36</xdr:col>
      <xdr:colOff>165100</xdr:colOff>
      <xdr:row>97</xdr:row>
      <xdr:rowOff>152378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143505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154330</xdr:rowOff>
    </xdr:from>
    <xdr:to>
      <xdr:col>85</xdr:col>
      <xdr:colOff>127000</xdr:colOff>
      <xdr:row>39</xdr:row>
      <xdr:rowOff>9207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69430"/>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9207</xdr:rowOff>
    </xdr:from>
    <xdr:to>
      <xdr:col>81</xdr:col>
      <xdr:colOff>50800</xdr:colOff>
      <xdr:row>39</xdr:row>
      <xdr:rowOff>15304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95757"/>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58452</xdr:rowOff>
    </xdr:from>
    <xdr:to>
      <xdr:col>76</xdr:col>
      <xdr:colOff>114300</xdr:colOff>
      <xdr:row>39</xdr:row>
      <xdr:rowOff>15304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02102"/>
          <a:ext cx="889000" cy="29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19990</xdr:rowOff>
    </xdr:from>
    <xdr:to>
      <xdr:col>71</xdr:col>
      <xdr:colOff>177800</xdr:colOff>
      <xdr:row>37</xdr:row>
      <xdr:rowOff>58452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63640"/>
          <a:ext cx="889000" cy="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103530</xdr:rowOff>
    </xdr:from>
    <xdr:to>
      <xdr:col>85</xdr:col>
      <xdr:colOff>177800</xdr:colOff>
      <xdr:row>39</xdr:row>
      <xdr:rowOff>33680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18457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129857</xdr:rowOff>
    </xdr:from>
    <xdr:to>
      <xdr:col>81</xdr:col>
      <xdr:colOff>101600</xdr:colOff>
      <xdr:row>39</xdr:row>
      <xdr:rowOff>60007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51134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135954</xdr:rowOff>
    </xdr:from>
    <xdr:to>
      <xdr:col>76</xdr:col>
      <xdr:colOff>165100</xdr:colOff>
      <xdr:row>39</xdr:row>
      <xdr:rowOff>66104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57231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7652</xdr:rowOff>
    </xdr:from>
    <xdr:to>
      <xdr:col>72</xdr:col>
      <xdr:colOff>38100</xdr:colOff>
      <xdr:row>37</xdr:row>
      <xdr:rowOff>109252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125779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140640</xdr:rowOff>
    </xdr:from>
    <xdr:to>
      <xdr:col>67</xdr:col>
      <xdr:colOff>101600</xdr:colOff>
      <xdr:row>37</xdr:row>
      <xdr:rowOff>70790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87317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101247</xdr:rowOff>
    </xdr:from>
    <xdr:to>
      <xdr:col>85</xdr:col>
      <xdr:colOff>127000</xdr:colOff>
      <xdr:row>58</xdr:row>
      <xdr:rowOff>116667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5347"/>
          <a:ext cx="8382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116667</xdr:rowOff>
    </xdr:from>
    <xdr:to>
      <xdr:col>81</xdr:col>
      <xdr:colOff>50800</xdr:colOff>
      <xdr:row>58</xdr:row>
      <xdr:rowOff>123613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60767"/>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56048</xdr:rowOff>
    </xdr:from>
    <xdr:to>
      <xdr:col>76</xdr:col>
      <xdr:colOff>114300</xdr:colOff>
      <xdr:row>58</xdr:row>
      <xdr:rowOff>123613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00148"/>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56048</xdr:rowOff>
    </xdr:from>
    <xdr:to>
      <xdr:col>71</xdr:col>
      <xdr:colOff>177800</xdr:colOff>
      <xdr:row>58</xdr:row>
      <xdr:rowOff>104598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00148"/>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50447</xdr:rowOff>
    </xdr:from>
    <xdr:to>
      <xdr:col>85</xdr:col>
      <xdr:colOff>177800</xdr:colOff>
      <xdr:row>58</xdr:row>
      <xdr:rowOff>152047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136824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65867</xdr:rowOff>
    </xdr:from>
    <xdr:to>
      <xdr:col>81</xdr:col>
      <xdr:colOff>101600</xdr:colOff>
      <xdr:row>58</xdr:row>
      <xdr:rowOff>167467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158594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72813</xdr:rowOff>
    </xdr:from>
    <xdr:to>
      <xdr:col>76</xdr:col>
      <xdr:colOff>165100</xdr:colOff>
      <xdr:row>59</xdr:row>
      <xdr:rowOff>2963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165540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5248</xdr:rowOff>
    </xdr:from>
    <xdr:to>
      <xdr:col>72</xdr:col>
      <xdr:colOff>38100</xdr:colOff>
      <xdr:row>58</xdr:row>
      <xdr:rowOff>106848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123375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2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53798</xdr:rowOff>
    </xdr:from>
    <xdr:to>
      <xdr:col>67</xdr:col>
      <xdr:colOff>101600</xdr:colOff>
      <xdr:row>58</xdr:row>
      <xdr:rowOff>155398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146525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25223</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323"/>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25223</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8323"/>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71983</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73633"/>
          <a:ext cx="889000" cy="1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145873</xdr:rowOff>
    </xdr:from>
    <xdr:to>
      <xdr:col>76</xdr:col>
      <xdr:colOff>165100</xdr:colOff>
      <xdr:row>78</xdr:row>
      <xdr:rowOff>76023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67150</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44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21183</xdr:rowOff>
    </xdr:from>
    <xdr:to>
      <xdr:col>67</xdr:col>
      <xdr:colOff>101600</xdr:colOff>
      <xdr:row>77</xdr:row>
      <xdr:rowOff>122783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139310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149492</xdr:rowOff>
    </xdr:from>
    <xdr:to>
      <xdr:col>85</xdr:col>
      <xdr:colOff>127000</xdr:colOff>
      <xdr:row>98</xdr:row>
      <xdr:rowOff>157925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51592"/>
          <a:ext cx="8382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149492</xdr:rowOff>
    </xdr:from>
    <xdr:to>
      <xdr:col>81</xdr:col>
      <xdr:colOff>50800</xdr:colOff>
      <xdr:row>98</xdr:row>
      <xdr:rowOff>150901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51592"/>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150901</xdr:rowOff>
    </xdr:from>
    <xdr:to>
      <xdr:col>76</xdr:col>
      <xdr:colOff>114300</xdr:colOff>
      <xdr:row>98</xdr:row>
      <xdr:rowOff>167387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53001"/>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167387</xdr:rowOff>
    </xdr:from>
    <xdr:to>
      <xdr:col>71</xdr:col>
      <xdr:colOff>177800</xdr:colOff>
      <xdr:row>99</xdr:row>
      <xdr:rowOff>26581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69487"/>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107125</xdr:rowOff>
    </xdr:from>
    <xdr:to>
      <xdr:col>85</xdr:col>
      <xdr:colOff>177800</xdr:colOff>
      <xdr:row>99</xdr:row>
      <xdr:rowOff>37275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22052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98692</xdr:rowOff>
    </xdr:from>
    <xdr:to>
      <xdr:col>81</xdr:col>
      <xdr:colOff>101600</xdr:colOff>
      <xdr:row>99</xdr:row>
      <xdr:rowOff>28842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19969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100101</xdr:rowOff>
    </xdr:from>
    <xdr:to>
      <xdr:col>76</xdr:col>
      <xdr:colOff>165100</xdr:colOff>
      <xdr:row>99</xdr:row>
      <xdr:rowOff>30251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0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21378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9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116587</xdr:rowOff>
    </xdr:from>
    <xdr:to>
      <xdr:col>72</xdr:col>
      <xdr:colOff>38100</xdr:colOff>
      <xdr:row>99</xdr:row>
      <xdr:rowOff>46737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37864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147231</xdr:rowOff>
    </xdr:from>
    <xdr:to>
      <xdr:col>67</xdr:col>
      <xdr:colOff>101600</xdr:colOff>
      <xdr:row>99</xdr:row>
      <xdr:rowOff>77381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68508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土木費を除く項目で類似団体平均を下回っており、甘楽町第６次総合計画に基づく計画的な事業執行により、適切な支出ができている。</a:t>
          </a:r>
        </a:p>
        <a:p>
          <a:r>
            <a:rPr kumimoji="1" lang="ja-JP" altLang="en-US" sz="1300">
              <a:latin typeface="ＭＳ Ｐゴシック" panose="020B0600070205080204" pitchFamily="50" charset="-128"/>
              <a:ea typeface="ＭＳ Ｐゴシック" panose="020B0600070205080204" pitchFamily="50" charset="-128"/>
            </a:rPr>
            <a:t>土木費についても、甘楽</a:t>
          </a:r>
          <a:r>
            <a:rPr kumimoji="1" lang="en-US" altLang="ja-JP" sz="1300">
              <a:latin typeface="ＭＳ Ｐゴシック" panose="020B0600070205080204" pitchFamily="50" charset="-128"/>
              <a:ea typeface="ＭＳ Ｐゴシック" panose="020B0600070205080204" pitchFamily="50" charset="-128"/>
            </a:rPr>
            <a:t>PA</a:t>
          </a:r>
          <a:r>
            <a:rPr kumimoji="1" lang="ja-JP" altLang="en-US" sz="1300">
              <a:latin typeface="ＭＳ Ｐゴシック" panose="020B0600070205080204" pitchFamily="50" charset="-128"/>
              <a:ea typeface="ＭＳ Ｐゴシック" panose="020B0600070205080204" pitchFamily="50" charset="-128"/>
            </a:rPr>
            <a:t>スマートＩＣ整備事業関係の経費、工業団地土地購入費が減額となり、前年度比</a:t>
          </a:r>
          <a:r>
            <a:rPr kumimoji="1" lang="en-US" altLang="ja-JP" sz="1300">
              <a:latin typeface="ＭＳ Ｐゴシック" panose="020B0600070205080204" pitchFamily="50" charset="-128"/>
              <a:ea typeface="ＭＳ Ｐゴシック" panose="020B0600070205080204" pitchFamily="50" charset="-128"/>
            </a:rPr>
            <a:t>49,309</a:t>
          </a:r>
          <a:r>
            <a:rPr kumimoji="1" lang="ja-JP" altLang="en-US" sz="1300">
              <a:latin typeface="ＭＳ Ｐゴシック" panose="020B0600070205080204" pitchFamily="50" charset="-128"/>
              <a:ea typeface="ＭＳ Ｐゴシック" panose="020B0600070205080204" pitchFamily="50" charset="-128"/>
            </a:rPr>
            <a:t>円の減額となり、類似団体と同程度となっている。</a:t>
          </a:r>
        </a:p>
        <a:p>
          <a:r>
            <a:rPr kumimoji="1" lang="ja-JP" altLang="en-US" sz="1300">
              <a:latin typeface="ＭＳ Ｐゴシック" panose="020B0600070205080204" pitchFamily="50" charset="-128"/>
              <a:ea typeface="ＭＳ Ｐゴシック" panose="020B0600070205080204" pitchFamily="50" charset="-128"/>
            </a:rPr>
            <a:t>今後も総合計画に基づき実施事業の必要性を考慮し、財政状況を勘案しながら適正な財政運営を図っていく。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５年度まで増額してきたが、令和６年度は５，７６６万円取り崩したため、実質単年度収支が赤字となった。今後予定されている大規模事業や公共施設の長寿命化には補助金、地方債を活用していくが、財政調整基金の取り崩しも必要であると見込まれるので、行財政改革を推進し、健全な財政運営に努めた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の５年間は、一般会計、公営企業会計（水道事業・下水道事業）、特別会計全てにおいて黒字であることから、適正な財政運営がされている。中でも水道事業会計の黒字額が継続して高い水準で推移している。</a:t>
          </a:r>
        </a:p>
        <a:p>
          <a:r>
            <a:rPr kumimoji="1" lang="ja-JP" altLang="en-US" sz="1400">
              <a:latin typeface="ＭＳ ゴシック" pitchFamily="49" charset="-128"/>
              <a:ea typeface="ＭＳ ゴシック" pitchFamily="49" charset="-128"/>
            </a:rPr>
            <a:t>　特別会計においても黒字で推移しているが、一般会計からの繰出金に依存している部分があり、今後も繰出基準外の繰出金について抑制を図っていく必要がある。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6761796</v>
      </c>
      <c r="BO4" s="371"/>
      <c r="BP4" s="371"/>
      <c r="BQ4" s="371"/>
      <c r="BR4" s="371"/>
      <c r="BS4" s="371"/>
      <c r="BT4" s="371"/>
      <c r="BU4" s="372"/>
      <c r="BV4" s="370">
        <v>7333427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9.1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6414966</v>
      </c>
      <c r="BO5" s="408"/>
      <c r="BP5" s="408"/>
      <c r="BQ5" s="408"/>
      <c r="BR5" s="408"/>
      <c r="BS5" s="408"/>
      <c r="BT5" s="408"/>
      <c r="BU5" s="409"/>
      <c r="BV5" s="407">
        <v>6971184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84.9</v>
      </c>
      <c r="CU5" s="405"/>
      <c r="CV5" s="405"/>
      <c r="CW5" s="405"/>
      <c r="CX5" s="405"/>
      <c r="CY5" s="405"/>
      <c r="CZ5" s="405"/>
      <c r="DA5" s="406"/>
      <c r="DB5" s="404">
        <v>86.3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346830</v>
      </c>
      <c r="BO6" s="408"/>
      <c r="BP6" s="408"/>
      <c r="BQ6" s="408"/>
      <c r="BR6" s="408"/>
      <c r="BS6" s="408"/>
      <c r="BT6" s="408"/>
      <c r="BU6" s="409"/>
      <c r="BV6" s="407">
        <v>362243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85.2</v>
      </c>
      <c r="CU6" s="445"/>
      <c r="CV6" s="445"/>
      <c r="CW6" s="445"/>
      <c r="CX6" s="445"/>
      <c r="CY6" s="445"/>
      <c r="CZ6" s="445"/>
      <c r="DA6" s="446"/>
      <c r="DB6" s="444">
        <v>86.9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60022</v>
      </c>
      <c r="BO7" s="408"/>
      <c r="BP7" s="408"/>
      <c r="BQ7" s="408"/>
      <c r="BR7" s="408"/>
      <c r="BS7" s="408"/>
      <c r="BT7" s="408"/>
      <c r="BU7" s="409"/>
      <c r="BV7" s="407">
        <v>17680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3871478</v>
      </c>
      <c r="CU7" s="408"/>
      <c r="CV7" s="408"/>
      <c r="CW7" s="408"/>
      <c r="CX7" s="408"/>
      <c r="CY7" s="408"/>
      <c r="CZ7" s="408"/>
      <c r="DA7" s="409"/>
      <c r="DB7" s="407">
        <v>3790630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286808</v>
      </c>
      <c r="BO8" s="408"/>
      <c r="BP8" s="408"/>
      <c r="BQ8" s="408"/>
      <c r="BR8" s="408"/>
      <c r="BS8" s="408"/>
      <c r="BT8" s="408"/>
      <c r="BU8" s="409"/>
      <c r="BV8" s="407">
        <v>344563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0.48</v>
      </c>
      <c r="CU8" s="448"/>
      <c r="CV8" s="448"/>
      <c r="CW8" s="448"/>
      <c r="CX8" s="448"/>
      <c r="CY8" s="448"/>
      <c r="CZ8" s="448"/>
      <c r="DA8" s="449"/>
      <c r="DB8" s="447">
        <v>0.46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12491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-57755</v>
      </c>
      <c r="BO9" s="408"/>
      <c r="BP9" s="408"/>
      <c r="BQ9" s="408"/>
      <c r="BR9" s="408"/>
      <c r="BS9" s="408"/>
      <c r="BT9" s="408"/>
      <c r="BU9" s="409"/>
      <c r="BV9" s="407">
        <v>20232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8.4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13200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4938</v>
      </c>
      <c r="BO10" s="408"/>
      <c r="BP10" s="408"/>
      <c r="BQ10" s="408"/>
      <c r="BR10" s="408"/>
      <c r="BS10" s="408"/>
      <c r="BT10" s="408"/>
      <c r="BU10" s="409"/>
      <c r="BV10" s="407">
        <v>108526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12368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57664</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12134</v>
      </c>
      <c r="S13" s="492"/>
      <c r="T13" s="492"/>
      <c r="U13" s="492"/>
      <c r="V13" s="493"/>
      <c r="W13" s="423" t="s">
        <v>130</v>
      </c>
      <c r="X13" s="424"/>
      <c r="Y13" s="424"/>
      <c r="Z13" s="424"/>
      <c r="AA13" s="424"/>
      <c r="AB13" s="414"/>
      <c r="AC13" s="458">
        <v>562</v>
      </c>
      <c r="AD13" s="459"/>
      <c r="AE13" s="459"/>
      <c r="AF13" s="459"/>
      <c r="AG13" s="501"/>
      <c r="AH13" s="458">
        <v>689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-110481</v>
      </c>
      <c r="BO13" s="408"/>
      <c r="BP13" s="408"/>
      <c r="BQ13" s="408"/>
      <c r="BR13" s="408"/>
      <c r="BS13" s="408"/>
      <c r="BT13" s="408"/>
      <c r="BU13" s="409"/>
      <c r="BV13" s="407">
        <v>128758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12494</v>
      </c>
      <c r="S14" s="492"/>
      <c r="T14" s="492"/>
      <c r="U14" s="492"/>
      <c r="V14" s="493"/>
      <c r="W14" s="397"/>
      <c r="X14" s="398"/>
      <c r="Y14" s="398"/>
      <c r="Z14" s="398"/>
      <c r="AA14" s="398"/>
      <c r="AB14" s="387"/>
      <c r="AC14" s="494">
        <v>8.8000000000000007</v>
      </c>
      <c r="AD14" s="495"/>
      <c r="AE14" s="495"/>
      <c r="AF14" s="495"/>
      <c r="AG14" s="496"/>
      <c r="AH14" s="494">
        <v>10</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6.2</v>
      </c>
      <c r="CU14" s="506"/>
      <c r="CV14" s="506"/>
      <c r="CW14" s="506"/>
      <c r="CX14" s="506"/>
      <c r="CY14" s="506"/>
      <c r="CZ14" s="506"/>
      <c r="DA14" s="507"/>
      <c r="DB14" s="505">
        <v>11.2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12286</v>
      </c>
      <c r="S15" s="492"/>
      <c r="T15" s="492"/>
      <c r="U15" s="492"/>
      <c r="V15" s="493"/>
      <c r="W15" s="423" t="s">
        <v>137</v>
      </c>
      <c r="X15" s="424"/>
      <c r="Y15" s="424"/>
      <c r="Z15" s="424"/>
      <c r="AA15" s="424"/>
      <c r="AB15" s="414"/>
      <c r="AC15" s="458">
        <v>2508</v>
      </c>
      <c r="AD15" s="459"/>
      <c r="AE15" s="459"/>
      <c r="AF15" s="459"/>
      <c r="AG15" s="501"/>
      <c r="AH15" s="458">
        <v>2722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1660663</v>
      </c>
      <c r="BO15" s="371"/>
      <c r="BP15" s="371"/>
      <c r="BQ15" s="371"/>
      <c r="BR15" s="371"/>
      <c r="BS15" s="371"/>
      <c r="BT15" s="371"/>
      <c r="BU15" s="372"/>
      <c r="BV15" s="370">
        <v>1614303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39.1</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3442308</v>
      </c>
      <c r="BO16" s="408"/>
      <c r="BP16" s="408"/>
      <c r="BQ16" s="408"/>
      <c r="BR16" s="408"/>
      <c r="BS16" s="408"/>
      <c r="BT16" s="408"/>
      <c r="BU16" s="409"/>
      <c r="BV16" s="407">
        <v>3359702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3337</v>
      </c>
      <c r="AD17" s="459"/>
      <c r="AE17" s="459"/>
      <c r="AF17" s="459"/>
      <c r="AG17" s="501"/>
      <c r="AH17" s="458">
        <v>3485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2084061</v>
      </c>
      <c r="BO17" s="408"/>
      <c r="BP17" s="408"/>
      <c r="BQ17" s="408"/>
      <c r="BR17" s="408"/>
      <c r="BS17" s="408"/>
      <c r="BT17" s="408"/>
      <c r="BU17" s="409"/>
      <c r="BV17" s="407">
        <v>2020400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58.61</v>
      </c>
      <c r="M18" s="531"/>
      <c r="N18" s="531"/>
      <c r="O18" s="531"/>
      <c r="P18" s="531"/>
      <c r="Q18" s="531"/>
      <c r="R18" s="532"/>
      <c r="S18" s="532"/>
      <c r="T18" s="532"/>
      <c r="U18" s="532"/>
      <c r="V18" s="533"/>
      <c r="W18" s="425"/>
      <c r="X18" s="426"/>
      <c r="Y18" s="426"/>
      <c r="Z18" s="426"/>
      <c r="AA18" s="426"/>
      <c r="AB18" s="417"/>
      <c r="AC18" s="534">
        <v>52.1</v>
      </c>
      <c r="AD18" s="535"/>
      <c r="AE18" s="535"/>
      <c r="AF18" s="535"/>
      <c r="AG18" s="536"/>
      <c r="AH18" s="534">
        <v>50.5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3286184</v>
      </c>
      <c r="BO18" s="408"/>
      <c r="BP18" s="408"/>
      <c r="BQ18" s="408"/>
      <c r="BR18" s="408"/>
      <c r="BS18" s="408"/>
      <c r="BT18" s="408"/>
      <c r="BU18" s="409"/>
      <c r="BV18" s="407">
        <v>3312907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4653570</v>
      </c>
      <c r="BO19" s="408"/>
      <c r="BP19" s="408"/>
      <c r="BQ19" s="408"/>
      <c r="BR19" s="408"/>
      <c r="BS19" s="408"/>
      <c r="BT19" s="408"/>
      <c r="BU19" s="409"/>
      <c r="BV19" s="407">
        <v>5239769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4660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4737460</v>
      </c>
      <c r="BO22" s="371"/>
      <c r="BP22" s="371"/>
      <c r="BQ22" s="371"/>
      <c r="BR22" s="371"/>
      <c r="BS22" s="371"/>
      <c r="BT22" s="371"/>
      <c r="BU22" s="372"/>
      <c r="BV22" s="370">
        <v>4853182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4460696</v>
      </c>
      <c r="BO23" s="408"/>
      <c r="BP23" s="408"/>
      <c r="BQ23" s="408"/>
      <c r="BR23" s="408"/>
      <c r="BS23" s="408"/>
      <c r="BT23" s="408"/>
      <c r="BU23" s="409"/>
      <c r="BV23" s="407">
        <v>4547476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7220</v>
      </c>
      <c r="R24" s="459"/>
      <c r="S24" s="459"/>
      <c r="T24" s="459"/>
      <c r="U24" s="459"/>
      <c r="V24" s="501"/>
      <c r="W24" s="553"/>
      <c r="X24" s="554"/>
      <c r="Y24" s="555"/>
      <c r="Z24" s="457" t="s">
        <v>162</v>
      </c>
      <c r="AA24" s="437"/>
      <c r="AB24" s="437"/>
      <c r="AC24" s="437"/>
      <c r="AD24" s="437"/>
      <c r="AE24" s="437"/>
      <c r="AF24" s="437"/>
      <c r="AG24" s="438"/>
      <c r="AH24" s="458">
        <v>93</v>
      </c>
      <c r="AI24" s="459"/>
      <c r="AJ24" s="459"/>
      <c r="AK24" s="459"/>
      <c r="AL24" s="501"/>
      <c r="AM24" s="458">
        <v>280581</v>
      </c>
      <c r="AN24" s="459"/>
      <c r="AO24" s="459"/>
      <c r="AP24" s="459"/>
      <c r="AQ24" s="459"/>
      <c r="AR24" s="501"/>
      <c r="AS24" s="458">
        <v>3017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2702273</v>
      </c>
      <c r="BO24" s="408"/>
      <c r="BP24" s="408"/>
      <c r="BQ24" s="408"/>
      <c r="BR24" s="408"/>
      <c r="BS24" s="408"/>
      <c r="BT24" s="408"/>
      <c r="BU24" s="409"/>
      <c r="BV24" s="407">
        <v>2600759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1171658</v>
      </c>
      <c r="BO25" s="371"/>
      <c r="BP25" s="371"/>
      <c r="BQ25" s="371"/>
      <c r="BR25" s="371"/>
      <c r="BS25" s="371"/>
      <c r="BT25" s="371"/>
      <c r="BU25" s="372"/>
      <c r="BV25" s="370">
        <v>1054800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8847</v>
      </c>
      <c r="AN26" s="459"/>
      <c r="AO26" s="459"/>
      <c r="AP26" s="459"/>
      <c r="AQ26" s="459"/>
      <c r="AR26" s="501"/>
      <c r="AS26" s="458">
        <v>2949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216519</v>
      </c>
      <c r="BO27" s="527"/>
      <c r="BP27" s="527"/>
      <c r="BQ27" s="527"/>
      <c r="BR27" s="527"/>
      <c r="BS27" s="527"/>
      <c r="BT27" s="527"/>
      <c r="BU27" s="528"/>
      <c r="BV27" s="526">
        <v>216508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1950252</v>
      </c>
      <c r="BO28" s="371"/>
      <c r="BP28" s="371"/>
      <c r="BQ28" s="371"/>
      <c r="BR28" s="371"/>
      <c r="BS28" s="371"/>
      <c r="BT28" s="371"/>
      <c r="BU28" s="372"/>
      <c r="BV28" s="370">
        <v>2002978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10</v>
      </c>
      <c r="M29" s="459"/>
      <c r="N29" s="459"/>
      <c r="O29" s="459"/>
      <c r="P29" s="501"/>
      <c r="Q29" s="458">
        <v>2100</v>
      </c>
      <c r="R29" s="459"/>
      <c r="S29" s="459"/>
      <c r="T29" s="459"/>
      <c r="U29" s="459"/>
      <c r="V29" s="501"/>
      <c r="W29" s="556"/>
      <c r="X29" s="557"/>
      <c r="Y29" s="558"/>
      <c r="Z29" s="457" t="s">
        <v>178</v>
      </c>
      <c r="AA29" s="437"/>
      <c r="AB29" s="437"/>
      <c r="AC29" s="437"/>
      <c r="AD29" s="437"/>
      <c r="AE29" s="437"/>
      <c r="AF29" s="437"/>
      <c r="AG29" s="438"/>
      <c r="AH29" s="458">
        <v>94</v>
      </c>
      <c r="AI29" s="459"/>
      <c r="AJ29" s="459"/>
      <c r="AK29" s="459"/>
      <c r="AL29" s="501"/>
      <c r="AM29" s="458">
        <v>284268</v>
      </c>
      <c r="AN29" s="459"/>
      <c r="AO29" s="459"/>
      <c r="AP29" s="459"/>
      <c r="AQ29" s="459"/>
      <c r="AR29" s="501"/>
      <c r="AS29" s="458">
        <v>3024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87655</v>
      </c>
      <c r="BO29" s="408"/>
      <c r="BP29" s="408"/>
      <c r="BQ29" s="408"/>
      <c r="BR29" s="408"/>
      <c r="BS29" s="408"/>
      <c r="BT29" s="408"/>
      <c r="BU29" s="409"/>
      <c r="BV29" s="407">
        <v>74008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798415</v>
      </c>
      <c r="BO30" s="527"/>
      <c r="BP30" s="527"/>
      <c r="BQ30" s="527"/>
      <c r="BR30" s="527"/>
      <c r="BS30" s="527"/>
      <c r="BT30" s="527"/>
      <c r="BU30" s="528"/>
      <c r="BV30" s="526">
        <v>844317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甘楽町水道事業会計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富岡地域医療企業団</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甘楽町都市農村交流協会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甘楽町下水道事業会計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群馬県後期高齢者医療広域連合（一般会計）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甘楽町国際交流振興協会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群馬県後期高齢者医療広域連合（事業会計）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甘楽郡土地開発公社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群馬県市町村総合事務組合
（群馬県市町村公平委員会特別会計）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富岡甘楽広域市町村圏振興整備組合（一般会計）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富岡甘楽広域市町村圏振興整備組合
（衛生管理センター事業特別会計）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H9jKWZAflB0jlryTRs3GrSgGavnXGvIJTqGpL49CcloXhTH6vIvyWysrPxU0e1QmsIfxTEvCQ2GKRDwlllDw==" saltValue="YHnVd49tqJPqjYBo823i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2" t="s">
        <v>531</v>
      </c>
      <c r="D34" s="1152"/>
      <c r="E34" s="1153"/>
      <c r="F34" s="32">
        <v>10.96</v>
      </c>
      <c r="G34" s="33">
        <v>10.5</v>
      </c>
      <c r="H34" s="33">
        <v>12.04</v>
      </c>
      <c r="I34" s="33">
        <v>12.89</v>
      </c>
      <c r="J34" s="34">
        <v>13.42</v>
      </c>
      <c r="K34" s="22"/>
      <c r="L34" s="22"/>
      <c r="M34" s="22"/>
      <c r="N34" s="22"/>
      <c r="O34" s="22"/>
      <c r="P34" s="22"/>
    </row>
    <row r="35" spans="1:16" ht="39" customHeight="1" x14ac:dyDescent="0.2">
      <c r="A35" s="22"/>
      <c r="B35" s="35"/>
      <c r="C35" s="1146" t="s">
        <v>532</v>
      </c>
      <c r="D35" s="1147"/>
      <c r="E35" s="1148"/>
      <c r="F35" s="36">
        <v>6.41</v>
      </c>
      <c r="G35" s="37">
        <v>7.82</v>
      </c>
      <c r="H35" s="37">
        <v>8.6</v>
      </c>
      <c r="I35" s="37">
        <v>9.08</v>
      </c>
      <c r="J35" s="38">
        <v>7.4</v>
      </c>
      <c r="K35" s="22"/>
      <c r="L35" s="22"/>
      <c r="M35" s="22"/>
      <c r="N35" s="22"/>
      <c r="O35" s="22"/>
      <c r="P35" s="22"/>
    </row>
    <row r="36" spans="1:16" ht="39" customHeight="1" x14ac:dyDescent="0.2">
      <c r="A36" s="22"/>
      <c r="B36" s="35"/>
      <c r="C36" s="1146" t="s">
        <v>533</v>
      </c>
      <c r="D36" s="1147"/>
      <c r="E36" s="1148"/>
      <c r="F36" s="36">
        <v>0.93</v>
      </c>
      <c r="G36" s="37">
        <v>2.04</v>
      </c>
      <c r="H36" s="37">
        <v>2.35</v>
      </c>
      <c r="I36" s="37">
        <v>4.01</v>
      </c>
      <c r="J36" s="38">
        <v>4.1500000000000004</v>
      </c>
      <c r="K36" s="22"/>
      <c r="L36" s="22"/>
      <c r="M36" s="22"/>
      <c r="N36" s="22"/>
      <c r="O36" s="22"/>
      <c r="P36" s="22"/>
    </row>
    <row r="37" spans="1:16" ht="39" customHeight="1" x14ac:dyDescent="0.2">
      <c r="A37" s="22"/>
      <c r="B37" s="35"/>
      <c r="C37" s="1146" t="s">
        <v>534</v>
      </c>
      <c r="D37" s="1147"/>
      <c r="E37" s="1148"/>
      <c r="F37" s="36">
        <v>1.77</v>
      </c>
      <c r="G37" s="37">
        <v>1.51</v>
      </c>
      <c r="H37" s="37">
        <v>1.53</v>
      </c>
      <c r="I37" s="37">
        <v>1.51</v>
      </c>
      <c r="J37" s="38">
        <v>0.57999999999999996</v>
      </c>
      <c r="K37" s="22"/>
      <c r="L37" s="22"/>
      <c r="M37" s="22"/>
      <c r="N37" s="22"/>
      <c r="O37" s="22"/>
      <c r="P37" s="22"/>
    </row>
    <row r="38" spans="1:16" ht="39" customHeight="1" x14ac:dyDescent="0.2">
      <c r="A38" s="22"/>
      <c r="B38" s="35"/>
      <c r="C38" s="1146" t="s">
        <v>535</v>
      </c>
      <c r="D38" s="1147"/>
      <c r="E38" s="1148"/>
      <c r="F38" s="36" t="s">
        <v>486</v>
      </c>
      <c r="G38" s="37" t="s">
        <v>486</v>
      </c>
      <c r="H38" s="37" t="s">
        <v>486</v>
      </c>
      <c r="I38" s="37" t="s">
        <v>486</v>
      </c>
      <c r="J38" s="38">
        <v>0.39</v>
      </c>
      <c r="K38" s="22"/>
      <c r="L38" s="22"/>
      <c r="M38" s="22"/>
      <c r="N38" s="22"/>
      <c r="O38" s="22"/>
      <c r="P38" s="22"/>
    </row>
    <row r="39" spans="1:16" ht="39" customHeight="1" x14ac:dyDescent="0.2">
      <c r="A39" s="22"/>
      <c r="B39" s="35"/>
      <c r="C39" s="1146" t="s">
        <v>536</v>
      </c>
      <c r="D39" s="1147"/>
      <c r="E39" s="1148"/>
      <c r="F39" s="36">
        <v>0.02</v>
      </c>
      <c r="G39" s="37">
        <v>0.06</v>
      </c>
      <c r="H39" s="37">
        <v>0.1</v>
      </c>
      <c r="I39" s="37">
        <v>0.11</v>
      </c>
      <c r="J39" s="38">
        <v>0.15</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537</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538</v>
      </c>
      <c r="D43" s="1150"/>
      <c r="E43" s="1151"/>
      <c r="F43" s="41">
        <v>0.03</v>
      </c>
      <c r="G43" s="42">
        <v>0.03</v>
      </c>
      <c r="H43" s="42">
        <v>0.03</v>
      </c>
      <c r="I43" s="42">
        <v>0.49</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qI5pzx05tOrr8Wl+Ar8RRsKVvhUQsyJMsq63OMvCFW5wuu8Ump9Jxe+aZNcZ4XniWw2hMVY4d9ZBBqxzk53lg==" saltValue="LrHE/vGTaqbp5bFym1/S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407</v>
      </c>
      <c r="L45" s="60">
        <v>432</v>
      </c>
      <c r="M45" s="60">
        <v>443</v>
      </c>
      <c r="N45" s="60">
        <v>440</v>
      </c>
      <c r="O45" s="61">
        <v>428</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2">
      <c r="A48" s="48"/>
      <c r="B48" s="1156"/>
      <c r="C48" s="1157"/>
      <c r="D48" s="62"/>
      <c r="E48" s="1162" t="s">
        <v>13</v>
      </c>
      <c r="F48" s="1162"/>
      <c r="G48" s="1162"/>
      <c r="H48" s="1162"/>
      <c r="I48" s="1162"/>
      <c r="J48" s="1163"/>
      <c r="K48" s="63">
        <v>260</v>
      </c>
      <c r="L48" s="64">
        <v>262</v>
      </c>
      <c r="M48" s="64">
        <v>249</v>
      </c>
      <c r="N48" s="64">
        <v>234</v>
      </c>
      <c r="O48" s="65">
        <v>220</v>
      </c>
      <c r="P48" s="48"/>
      <c r="Q48" s="48"/>
      <c r="R48" s="48"/>
      <c r="S48" s="48"/>
      <c r="T48" s="48"/>
      <c r="U48" s="48"/>
    </row>
    <row r="49" spans="1:21" ht="30.75" customHeight="1" x14ac:dyDescent="0.2">
      <c r="A49" s="48"/>
      <c r="B49" s="1156"/>
      <c r="C49" s="1157"/>
      <c r="D49" s="62"/>
      <c r="E49" s="1162" t="s">
        <v>14</v>
      </c>
      <c r="F49" s="1162"/>
      <c r="G49" s="1162"/>
      <c r="H49" s="1162"/>
      <c r="I49" s="1162"/>
      <c r="J49" s="1163"/>
      <c r="K49" s="63">
        <v>36</v>
      </c>
      <c r="L49" s="64">
        <v>42</v>
      </c>
      <c r="M49" s="64">
        <v>47</v>
      </c>
      <c r="N49" s="64">
        <v>41</v>
      </c>
      <c r="O49" s="65">
        <v>43</v>
      </c>
      <c r="P49" s="48"/>
      <c r="Q49" s="48"/>
      <c r="R49" s="48"/>
      <c r="S49" s="48"/>
      <c r="T49" s="48"/>
      <c r="U49" s="48"/>
    </row>
    <row r="50" spans="1:21" ht="30.75" customHeight="1" x14ac:dyDescent="0.2">
      <c r="A50" s="48"/>
      <c r="B50" s="1156"/>
      <c r="C50" s="1157"/>
      <c r="D50" s="62"/>
      <c r="E50" s="1162" t="s">
        <v>15</v>
      </c>
      <c r="F50" s="1162"/>
      <c r="G50" s="1162"/>
      <c r="H50" s="1162"/>
      <c r="I50" s="1162"/>
      <c r="J50" s="1163"/>
      <c r="K50" s="63" t="s">
        <v>486</v>
      </c>
      <c r="L50" s="64" t="s">
        <v>486</v>
      </c>
      <c r="M50" s="64" t="s">
        <v>486</v>
      </c>
      <c r="N50" s="64" t="s">
        <v>486</v>
      </c>
      <c r="O50" s="65" t="s">
        <v>486</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486</v>
      </c>
      <c r="L51" s="64" t="s">
        <v>486</v>
      </c>
      <c r="M51" s="64" t="s">
        <v>486</v>
      </c>
      <c r="N51" s="64" t="s">
        <v>486</v>
      </c>
      <c r="O51" s="65" t="s">
        <v>486</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456</v>
      </c>
      <c r="L52" s="64">
        <v>457</v>
      </c>
      <c r="M52" s="64">
        <v>449</v>
      </c>
      <c r="N52" s="64">
        <v>435</v>
      </c>
      <c r="O52" s="65">
        <v>435</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247</v>
      </c>
      <c r="L53" s="69">
        <v>279</v>
      </c>
      <c r="M53" s="69">
        <v>290</v>
      </c>
      <c r="N53" s="69">
        <v>280</v>
      </c>
      <c r="O53" s="70">
        <v>256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VNLAfEA8NOjfzmfMKtc/fj2FrWRmCzF88KlhCb/zi03M2MPbcswJ42fVPtkC+U54NmsQnHWNJIJap/MZL0WOw==" saltValue="LKLj8vKGu2ECWunHWWm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5" t="s">
        <v>30</v>
      </c>
      <c r="C41" s="1186"/>
      <c r="D41" s="105"/>
      <c r="E41" s="1191" t="s">
        <v>31</v>
      </c>
      <c r="F41" s="1191"/>
      <c r="G41" s="1191"/>
      <c r="H41" s="1192"/>
      <c r="I41" s="343">
        <v>5200</v>
      </c>
      <c r="J41" s="344">
        <v>5349</v>
      </c>
      <c r="K41" s="344">
        <v>5026</v>
      </c>
      <c r="L41" s="344">
        <v>4853</v>
      </c>
      <c r="M41" s="345">
        <v>4737</v>
      </c>
    </row>
    <row r="42" spans="2:13" ht="27.75" customHeight="1" x14ac:dyDescent="0.2">
      <c r="B42" s="1187"/>
      <c r="C42" s="1188"/>
      <c r="D42" s="106"/>
      <c r="E42" s="1193" t="s">
        <v>32</v>
      </c>
      <c r="F42" s="1193"/>
      <c r="G42" s="1193"/>
      <c r="H42" s="1194"/>
      <c r="I42" s="346" t="s">
        <v>486</v>
      </c>
      <c r="J42" s="347" t="s">
        <v>486</v>
      </c>
      <c r="K42" s="347" t="s">
        <v>486</v>
      </c>
      <c r="L42" s="347" t="s">
        <v>486</v>
      </c>
      <c r="M42" s="348" t="s">
        <v>486</v>
      </c>
    </row>
    <row r="43" spans="2:13" ht="27.75" customHeight="1" x14ac:dyDescent="0.2">
      <c r="B43" s="1187"/>
      <c r="C43" s="1188"/>
      <c r="D43" s="106"/>
      <c r="E43" s="1193" t="s">
        <v>33</v>
      </c>
      <c r="F43" s="1193"/>
      <c r="G43" s="1193"/>
      <c r="H43" s="1194"/>
      <c r="I43" s="346">
        <v>2381</v>
      </c>
      <c r="J43" s="347">
        <v>2333</v>
      </c>
      <c r="K43" s="347">
        <v>2187</v>
      </c>
      <c r="L43" s="347">
        <v>2047</v>
      </c>
      <c r="M43" s="348">
        <v>1416</v>
      </c>
    </row>
    <row r="44" spans="2:13" ht="27.75" customHeight="1" x14ac:dyDescent="0.2">
      <c r="B44" s="1187"/>
      <c r="C44" s="1188"/>
      <c r="D44" s="106"/>
      <c r="E44" s="1193" t="s">
        <v>34</v>
      </c>
      <c r="F44" s="1193"/>
      <c r="G44" s="1193"/>
      <c r="H44" s="1194"/>
      <c r="I44" s="346">
        <v>296</v>
      </c>
      <c r="J44" s="347">
        <v>265</v>
      </c>
      <c r="K44" s="347">
        <v>290</v>
      </c>
      <c r="L44" s="347">
        <v>624</v>
      </c>
      <c r="M44" s="348">
        <v>737</v>
      </c>
    </row>
    <row r="45" spans="2:13" ht="27.75" customHeight="1" x14ac:dyDescent="0.2">
      <c r="B45" s="1187"/>
      <c r="C45" s="1188"/>
      <c r="D45" s="106"/>
      <c r="E45" s="1193" t="s">
        <v>35</v>
      </c>
      <c r="F45" s="1193"/>
      <c r="G45" s="1193"/>
      <c r="H45" s="1194"/>
      <c r="I45" s="346">
        <v>897</v>
      </c>
      <c r="J45" s="347">
        <v>894</v>
      </c>
      <c r="K45" s="347">
        <v>942</v>
      </c>
      <c r="L45" s="347">
        <v>933</v>
      </c>
      <c r="M45" s="348">
        <v>891</v>
      </c>
    </row>
    <row r="46" spans="2:13" ht="27.75" customHeight="1" x14ac:dyDescent="0.2">
      <c r="B46" s="1187"/>
      <c r="C46" s="1188"/>
      <c r="D46" s="107"/>
      <c r="E46" s="1193" t="s">
        <v>36</v>
      </c>
      <c r="F46" s="1193"/>
      <c r="G46" s="1193"/>
      <c r="H46" s="1194"/>
      <c r="I46" s="346">
        <v>9</v>
      </c>
      <c r="J46" s="347" t="s">
        <v>486</v>
      </c>
      <c r="K46" s="347">
        <v>1</v>
      </c>
      <c r="L46" s="347" t="s">
        <v>486</v>
      </c>
      <c r="M46" s="348" t="s">
        <v>486</v>
      </c>
    </row>
    <row r="47" spans="2:13" ht="27.75" customHeight="1" x14ac:dyDescent="0.2">
      <c r="B47" s="1187"/>
      <c r="C47" s="1188"/>
      <c r="D47" s="108"/>
      <c r="E47" s="1195" t="s">
        <v>37</v>
      </c>
      <c r="F47" s="1196"/>
      <c r="G47" s="1196"/>
      <c r="H47" s="1197"/>
      <c r="I47" s="346" t="s">
        <v>486</v>
      </c>
      <c r="J47" s="347" t="s">
        <v>486</v>
      </c>
      <c r="K47" s="347" t="s">
        <v>486</v>
      </c>
      <c r="L47" s="347" t="s">
        <v>486</v>
      </c>
      <c r="M47" s="348" t="s">
        <v>486</v>
      </c>
    </row>
    <row r="48" spans="2:13" ht="27.75" customHeight="1" x14ac:dyDescent="0.2">
      <c r="B48" s="1187"/>
      <c r="C48" s="1188"/>
      <c r="D48" s="106"/>
      <c r="E48" s="1193" t="s">
        <v>38</v>
      </c>
      <c r="F48" s="1193"/>
      <c r="G48" s="1193"/>
      <c r="H48" s="1194"/>
      <c r="I48" s="346" t="s">
        <v>486</v>
      </c>
      <c r="J48" s="347" t="s">
        <v>486</v>
      </c>
      <c r="K48" s="347" t="s">
        <v>486</v>
      </c>
      <c r="L48" s="347" t="s">
        <v>486</v>
      </c>
      <c r="M48" s="348" t="s">
        <v>486</v>
      </c>
    </row>
    <row r="49" spans="2:13" ht="27.75" customHeight="1" x14ac:dyDescent="0.2">
      <c r="B49" s="1189"/>
      <c r="C49" s="1190"/>
      <c r="D49" s="106"/>
      <c r="E49" s="1193" t="s">
        <v>39</v>
      </c>
      <c r="F49" s="1193"/>
      <c r="G49" s="1193"/>
      <c r="H49" s="1194"/>
      <c r="I49" s="346" t="s">
        <v>486</v>
      </c>
      <c r="J49" s="347" t="s">
        <v>486</v>
      </c>
      <c r="K49" s="347" t="s">
        <v>486</v>
      </c>
      <c r="L49" s="347" t="s">
        <v>486</v>
      </c>
      <c r="M49" s="348" t="s">
        <v>486</v>
      </c>
    </row>
    <row r="50" spans="2:13" ht="27.75" customHeight="1" x14ac:dyDescent="0.2">
      <c r="B50" s="1198" t="s">
        <v>40</v>
      </c>
      <c r="C50" s="1199"/>
      <c r="D50" s="109"/>
      <c r="E50" s="1193" t="s">
        <v>41</v>
      </c>
      <c r="F50" s="1193"/>
      <c r="G50" s="1193"/>
      <c r="H50" s="1194"/>
      <c r="I50" s="346">
        <v>2976</v>
      </c>
      <c r="J50" s="347">
        <v>3309</v>
      </c>
      <c r="K50" s="347">
        <v>3315</v>
      </c>
      <c r="L50" s="347">
        <v>3326</v>
      </c>
      <c r="M50" s="348">
        <v>3012</v>
      </c>
    </row>
    <row r="51" spans="2:13" ht="27.75" customHeight="1" x14ac:dyDescent="0.2">
      <c r="B51" s="1187"/>
      <c r="C51" s="1188"/>
      <c r="D51" s="106"/>
      <c r="E51" s="1193" t="s">
        <v>42</v>
      </c>
      <c r="F51" s="1193"/>
      <c r="G51" s="1193"/>
      <c r="H51" s="1194"/>
      <c r="I51" s="346" t="s">
        <v>486</v>
      </c>
      <c r="J51" s="347" t="s">
        <v>486</v>
      </c>
      <c r="K51" s="347" t="s">
        <v>486</v>
      </c>
      <c r="L51" s="347" t="s">
        <v>486</v>
      </c>
      <c r="M51" s="348" t="s">
        <v>486</v>
      </c>
    </row>
    <row r="52" spans="2:13" ht="27.75" customHeight="1" x14ac:dyDescent="0.2">
      <c r="B52" s="1189"/>
      <c r="C52" s="1190"/>
      <c r="D52" s="106"/>
      <c r="E52" s="1193" t="s">
        <v>43</v>
      </c>
      <c r="F52" s="1193"/>
      <c r="G52" s="1193"/>
      <c r="H52" s="1194"/>
      <c r="I52" s="346">
        <v>5098</v>
      </c>
      <c r="J52" s="347">
        <v>5070</v>
      </c>
      <c r="K52" s="347">
        <v>4821</v>
      </c>
      <c r="L52" s="347">
        <v>4755</v>
      </c>
      <c r="M52" s="348">
        <v>4554</v>
      </c>
    </row>
    <row r="53" spans="2:13" ht="27.75" customHeight="1" thickBot="1" x14ac:dyDescent="0.25">
      <c r="B53" s="1200" t="s">
        <v>19</v>
      </c>
      <c r="C53" s="1201"/>
      <c r="D53" s="110"/>
      <c r="E53" s="1202" t="s">
        <v>44</v>
      </c>
      <c r="F53" s="1202"/>
      <c r="G53" s="1202"/>
      <c r="H53" s="1203"/>
      <c r="I53" s="349">
        <v>707</v>
      </c>
      <c r="J53" s="350">
        <v>462</v>
      </c>
      <c r="K53" s="350">
        <v>309</v>
      </c>
      <c r="L53" s="350">
        <v>377</v>
      </c>
      <c r="M53" s="351">
        <v>215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DsjvoIySkarohjlm5Ewdr4+XQLikIFy4Fq3tukiYhlEgFiXSluLjKMaetCMbvomzxjxlnCZCfHSxJvBQOWT2Q==" saltValue="aT19MxjpdZ7sxEvJKbpq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2" t="s">
        <v>46</v>
      </c>
      <c r="D55" s="1212"/>
      <c r="E55" s="1213"/>
      <c r="F55" s="352">
        <v>1894</v>
      </c>
      <c r="G55" s="352">
        <v>2003</v>
      </c>
      <c r="H55" s="353">
        <v>1950</v>
      </c>
    </row>
    <row r="56" spans="2:8" ht="52.5" customHeight="1" x14ac:dyDescent="0.2">
      <c r="B56" s="122"/>
      <c r="C56" s="1214" t="s">
        <v>47</v>
      </c>
      <c r="D56" s="1214"/>
      <c r="E56" s="1215"/>
      <c r="F56" s="354">
        <v>57</v>
      </c>
      <c r="G56" s="354">
        <v>74</v>
      </c>
      <c r="H56" s="355">
        <v>88</v>
      </c>
    </row>
    <row r="57" spans="2:8" ht="53.25" customHeight="1" x14ac:dyDescent="0.2">
      <c r="B57" s="122"/>
      <c r="C57" s="1216" t="s">
        <v>48</v>
      </c>
      <c r="D57" s="1216"/>
      <c r="E57" s="1217"/>
      <c r="F57" s="356">
        <v>913</v>
      </c>
      <c r="G57" s="356">
        <v>844</v>
      </c>
      <c r="H57" s="357">
        <v>798</v>
      </c>
    </row>
    <row r="58" spans="2:8" ht="45.75" customHeight="1" x14ac:dyDescent="0.2">
      <c r="B58" s="123"/>
      <c r="C58" s="1204" t="s">
        <v>557</v>
      </c>
      <c r="D58" s="1205"/>
      <c r="E58" s="1206"/>
      <c r="F58" s="358">
        <v>331</v>
      </c>
      <c r="G58" s="358">
        <v>311</v>
      </c>
      <c r="H58" s="359">
        <v>290</v>
      </c>
    </row>
    <row r="59" spans="2:8" ht="45.75" customHeight="1" x14ac:dyDescent="0.2">
      <c r="B59" s="123"/>
      <c r="C59" s="1204" t="s">
        <v>558</v>
      </c>
      <c r="D59" s="1205"/>
      <c r="E59" s="1206"/>
      <c r="F59" s="358">
        <v>215</v>
      </c>
      <c r="G59" s="358">
        <v>230</v>
      </c>
      <c r="H59" s="359">
        <v>214</v>
      </c>
    </row>
    <row r="60" spans="2:8" ht="45.75" customHeight="1" x14ac:dyDescent="0.2">
      <c r="B60" s="123"/>
      <c r="C60" s="1204" t="s">
        <v>559</v>
      </c>
      <c r="D60" s="1205"/>
      <c r="E60" s="1206"/>
      <c r="F60" s="358">
        <v>91</v>
      </c>
      <c r="G60" s="358">
        <v>83</v>
      </c>
      <c r="H60" s="359">
        <v>74</v>
      </c>
    </row>
    <row r="61" spans="2:8" ht="45.75" customHeight="1" x14ac:dyDescent="0.2">
      <c r="B61" s="123"/>
      <c r="C61" s="1204" t="s">
        <v>560</v>
      </c>
      <c r="D61" s="1205"/>
      <c r="E61" s="1206"/>
      <c r="F61" s="358">
        <v>91</v>
      </c>
      <c r="G61" s="358">
        <v>94</v>
      </c>
      <c r="H61" s="359">
        <v>107</v>
      </c>
    </row>
    <row r="62" spans="2:8" ht="45.75" customHeight="1" thickBot="1" x14ac:dyDescent="0.25">
      <c r="B62" s="124"/>
      <c r="C62" s="1207" t="s">
        <v>561</v>
      </c>
      <c r="D62" s="1208"/>
      <c r="E62" s="1209"/>
      <c r="F62" s="360">
        <v>75</v>
      </c>
      <c r="G62" s="360">
        <v>60</v>
      </c>
      <c r="H62" s="361">
        <v>45</v>
      </c>
    </row>
    <row r="63" spans="2:8" ht="52.5" customHeight="1" thickBot="1" x14ac:dyDescent="0.25">
      <c r="B63" s="125"/>
      <c r="C63" s="1210" t="s">
        <v>49</v>
      </c>
      <c r="D63" s="1210"/>
      <c r="E63" s="1211"/>
      <c r="F63" s="362">
        <v>2864</v>
      </c>
      <c r="G63" s="362">
        <v>2921</v>
      </c>
      <c r="H63" s="363">
        <v>2836</v>
      </c>
    </row>
    <row r="64" spans="2:8" ht="13.2" x14ac:dyDescent="0.2"/>
  </sheetData>
  <sheetProtection algorithmName="SHA-512" hashValue="S7oLNzsP1waFUqbXFNxwJe8+jFZGG2nUrEmLsjnTuBp2n9yH8tHTgnibGbsoPoom4lwYDhnL1XDZiPKcftlZKg==" saltValue="vG1NeCajibruSKfmIfP6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68167</v>
      </c>
      <c r="E3" s="144"/>
      <c r="F3" s="145">
        <v>94796</v>
      </c>
      <c r="G3" s="146"/>
      <c r="H3" s="147"/>
    </row>
    <row r="4" spans="1:8" x14ac:dyDescent="0.2">
      <c r="A4" s="148"/>
      <c r="B4" s="149"/>
      <c r="C4" s="150"/>
      <c r="D4" s="151">
        <v>42594</v>
      </c>
      <c r="E4" s="152"/>
      <c r="F4" s="153">
        <v>55781</v>
      </c>
      <c r="G4" s="154"/>
      <c r="H4" s="155"/>
    </row>
    <row r="5" spans="1:8" x14ac:dyDescent="0.2">
      <c r="A5" s="136" t="s">
        <v>519</v>
      </c>
      <c r="B5" s="141"/>
      <c r="C5" s="142"/>
      <c r="D5" s="143">
        <v>111016</v>
      </c>
      <c r="E5" s="144"/>
      <c r="F5" s="145">
        <v>85942</v>
      </c>
      <c r="G5" s="146"/>
      <c r="H5" s="147"/>
    </row>
    <row r="6" spans="1:8" x14ac:dyDescent="0.2">
      <c r="A6" s="148"/>
      <c r="B6" s="149"/>
      <c r="C6" s="150"/>
      <c r="D6" s="151">
        <v>46573</v>
      </c>
      <c r="E6" s="152"/>
      <c r="F6" s="153">
        <v>48630</v>
      </c>
      <c r="G6" s="154"/>
      <c r="H6" s="155"/>
    </row>
    <row r="7" spans="1:8" x14ac:dyDescent="0.2">
      <c r="A7" s="136" t="s">
        <v>520</v>
      </c>
      <c r="B7" s="141"/>
      <c r="C7" s="142"/>
      <c r="D7" s="143">
        <v>55329</v>
      </c>
      <c r="E7" s="144"/>
      <c r="F7" s="145">
        <v>95007</v>
      </c>
      <c r="G7" s="146"/>
      <c r="H7" s="147"/>
    </row>
    <row r="8" spans="1:8" x14ac:dyDescent="0.2">
      <c r="A8" s="148"/>
      <c r="B8" s="149"/>
      <c r="C8" s="150"/>
      <c r="D8" s="151">
        <v>30705</v>
      </c>
      <c r="E8" s="152"/>
      <c r="F8" s="153">
        <v>48509</v>
      </c>
      <c r="G8" s="154"/>
      <c r="H8" s="155"/>
    </row>
    <row r="9" spans="1:8" x14ac:dyDescent="0.2">
      <c r="A9" s="136" t="s">
        <v>521</v>
      </c>
      <c r="B9" s="141"/>
      <c r="C9" s="142"/>
      <c r="D9" s="143">
        <v>135495</v>
      </c>
      <c r="E9" s="144"/>
      <c r="F9" s="145">
        <v>98176</v>
      </c>
      <c r="G9" s="146"/>
      <c r="H9" s="147"/>
    </row>
    <row r="10" spans="1:8" x14ac:dyDescent="0.2">
      <c r="A10" s="148"/>
      <c r="B10" s="149"/>
      <c r="C10" s="150"/>
      <c r="D10" s="151">
        <v>88267</v>
      </c>
      <c r="E10" s="152"/>
      <c r="F10" s="153">
        <v>58489</v>
      </c>
      <c r="G10" s="154"/>
      <c r="H10" s="155"/>
    </row>
    <row r="11" spans="1:8" x14ac:dyDescent="0.2">
      <c r="A11" s="136" t="s">
        <v>522</v>
      </c>
      <c r="B11" s="141"/>
      <c r="C11" s="142"/>
      <c r="D11" s="143">
        <v>79167</v>
      </c>
      <c r="E11" s="144"/>
      <c r="F11" s="145">
        <v>119283</v>
      </c>
      <c r="G11" s="146"/>
      <c r="H11" s="147"/>
    </row>
    <row r="12" spans="1:8" x14ac:dyDescent="0.2">
      <c r="A12" s="148"/>
      <c r="B12" s="149"/>
      <c r="C12" s="156"/>
      <c r="D12" s="151">
        <v>31005</v>
      </c>
      <c r="E12" s="152"/>
      <c r="F12" s="153">
        <v>64747</v>
      </c>
      <c r="G12" s="154"/>
      <c r="H12" s="155"/>
    </row>
    <row r="13" spans="1:8" x14ac:dyDescent="0.2">
      <c r="A13" s="136"/>
      <c r="B13" s="141"/>
      <c r="C13" s="157"/>
      <c r="D13" s="158">
        <v>89835</v>
      </c>
      <c r="E13" s="159"/>
      <c r="F13" s="160">
        <v>98641</v>
      </c>
      <c r="G13" s="161"/>
      <c r="H13" s="147"/>
    </row>
    <row r="14" spans="1:8" x14ac:dyDescent="0.2">
      <c r="A14" s="148"/>
      <c r="B14" s="149"/>
      <c r="C14" s="150"/>
      <c r="D14" s="151">
        <v>47829</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6.42</v>
      </c>
      <c r="C19" s="162">
        <f>ROUND(VALUE(SUBSTITUTE(実質収支比率等に係る経年分析!G$48,"▲","-")),2)</f>
        <v>7.82</v>
      </c>
      <c r="D19" s="162">
        <f>ROUND(VALUE(SUBSTITUTE(実質収支比率等に係る経年分析!H$48,"▲","-")),2)</f>
        <v>8.6</v>
      </c>
      <c r="E19" s="162">
        <f>ROUND(VALUE(SUBSTITUTE(実質収支比率等に係る経年分析!I$48,"▲","-")),2)</f>
        <v>9.09</v>
      </c>
      <c r="F19" s="162">
        <f>ROUND(VALUE(SUBSTITUTE(実質収支比率等に係る経年分析!J$48,"▲","-")),2)</f>
        <v>7.41</v>
      </c>
    </row>
    <row r="20" spans="1:11" x14ac:dyDescent="0.2">
      <c r="A20" s="162" t="s">
        <v>53</v>
      </c>
      <c r="B20" s="162">
        <f>ROUND(VALUE(SUBSTITUTE(実質収支比率等に係る経年分析!F$47,"▲","-")),2)</f>
        <v>41.77</v>
      </c>
      <c r="C20" s="162">
        <f>ROUND(VALUE(SUBSTITUTE(実質収支比率等に係る経年分析!G$47,"▲","-")),2)</f>
        <v>46.73</v>
      </c>
      <c r="D20" s="162">
        <f>ROUND(VALUE(SUBSTITUTE(実質収支比率等に係る経年分析!H$47,"▲","-")),2)</f>
        <v>50.24</v>
      </c>
      <c r="E20" s="162">
        <f>ROUND(VALUE(SUBSTITUTE(実質収支比率等に係る経年分析!I$47,"▲","-")),2)</f>
        <v>52.84</v>
      </c>
      <c r="F20" s="162">
        <f>ROUND(VALUE(SUBSTITUTE(実質収支比率等に係る経年分析!J$47,"▲","-")),2)</f>
        <v>50.37</v>
      </c>
    </row>
    <row r="21" spans="1:11" x14ac:dyDescent="0.2">
      <c r="A21" s="162" t="s">
        <v>54</v>
      </c>
      <c r="B21" s="162">
        <f>IF(ISNUMBER(VALUE(SUBSTITUTE(実質収支比率等に係る経年分析!F$49,"▲","-"))),ROUND(VALUE(SUBSTITUTE(実質収支比率等に係る経年分析!F$49,"▲","-")),2),NA())</f>
        <v>3.87</v>
      </c>
      <c r="C21" s="162">
        <f>IF(ISNUMBER(VALUE(SUBSTITUTE(実質収支比率等に係る経年分析!G$49,"▲","-"))),ROUND(VALUE(SUBSTITUTE(実質収支比率等に係る経年分析!G$49,"▲","-")),2),NA())</f>
        <v>9.3000000000000007</v>
      </c>
      <c r="D21" s="162">
        <f>IF(ISNUMBER(VALUE(SUBSTITUTE(実質収支比率等に係る経年分析!H$49,"▲","-"))),ROUND(VALUE(SUBSTITUTE(実質収支比率等に係る経年分析!H$49,"▲","-")),2),NA())</f>
        <v>0.91</v>
      </c>
      <c r="E21" s="162">
        <f>IF(ISNUMBER(VALUE(SUBSTITUTE(実質収支比率等に係る経年分析!I$49,"▲","-"))),ROUND(VALUE(SUBSTITUTE(実質収支比率等に係る経年分析!I$49,"▲","-")),2),NA())</f>
        <v>3.4</v>
      </c>
      <c r="F21" s="162">
        <f>IF(ISNUMBER(VALUE(SUBSTITUTE(実質収支比率等に係る経年分析!J$49,"▲","-"))),ROUND(VALUE(SUBSTITUTE(実質収支比率等に係る経年分析!J$49,"▲","-")),2),NA())</f>
        <v>-2.85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甘楽町下水道事業会計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4.1500000000000004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v>
      </c>
    </row>
    <row r="36" spans="1:16" x14ac:dyDescent="0.2">
      <c r="A36" s="163" t="str">
        <f>IF(連結実質赤字比率に係る赤字・黒字の構成分析!C$34="",NA(),連結実質赤字比率に係る赤字・黒字の構成分析!C$34)</f>
        <v>甘楽町水道事業会計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456</v>
      </c>
      <c r="E42" s="164"/>
      <c r="F42" s="164"/>
      <c r="G42" s="164">
        <f>'実質公債費比率（分子）の構造'!L$52</f>
        <v>457</v>
      </c>
      <c r="H42" s="164"/>
      <c r="I42" s="164"/>
      <c r="J42" s="164">
        <f>'実質公債費比率（分子）の構造'!M$52</f>
        <v>449</v>
      </c>
      <c r="K42" s="164"/>
      <c r="L42" s="164"/>
      <c r="M42" s="164">
        <f>'実質公債費比率（分子）の構造'!N$52</f>
        <v>435</v>
      </c>
      <c r="N42" s="164"/>
      <c r="O42" s="164"/>
      <c r="P42" s="164">
        <f>'実質公債費比率（分子）の構造'!O$52</f>
        <v>435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36</v>
      </c>
      <c r="C45" s="164"/>
      <c r="D45" s="164"/>
      <c r="E45" s="164">
        <f>'実質公債費比率（分子）の構造'!L$49</f>
        <v>42</v>
      </c>
      <c r="F45" s="164"/>
      <c r="G45" s="164"/>
      <c r="H45" s="164">
        <f>'実質公債費比率（分子）の構造'!M$49</f>
        <v>47</v>
      </c>
      <c r="I45" s="164"/>
      <c r="J45" s="164"/>
      <c r="K45" s="164">
        <f>'実質公債費比率（分子）の構造'!N$49</f>
        <v>41</v>
      </c>
      <c r="L45" s="164"/>
      <c r="M45" s="164"/>
      <c r="N45" s="164">
        <f>'実質公債費比率（分子）の構造'!O$49</f>
        <v>43</v>
      </c>
      <c r="O45" s="164"/>
      <c r="P45" s="164"/>
    </row>
    <row r="46" spans="1:16" x14ac:dyDescent="0.2">
      <c r="A46" s="164" t="s">
        <v>64</v>
      </c>
      <c r="B46" s="164">
        <f>'実質公債費比率（分子）の構造'!K$48</f>
        <v>260</v>
      </c>
      <c r="C46" s="164"/>
      <c r="D46" s="164"/>
      <c r="E46" s="164">
        <f>'実質公債費比率（分子）の構造'!L$48</f>
        <v>262</v>
      </c>
      <c r="F46" s="164"/>
      <c r="G46" s="164"/>
      <c r="H46" s="164">
        <f>'実質公債費比率（分子）の構造'!M$48</f>
        <v>249</v>
      </c>
      <c r="I46" s="164"/>
      <c r="J46" s="164"/>
      <c r="K46" s="164">
        <f>'実質公債費比率（分子）の構造'!N$48</f>
        <v>234</v>
      </c>
      <c r="L46" s="164"/>
      <c r="M46" s="164"/>
      <c r="N46" s="164">
        <f>'実質公債費比率（分子）の構造'!O$48</f>
        <v>220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407</v>
      </c>
      <c r="C49" s="164"/>
      <c r="D49" s="164"/>
      <c r="E49" s="164">
        <f>'実質公債費比率（分子）の構造'!L$45</f>
        <v>432</v>
      </c>
      <c r="F49" s="164"/>
      <c r="G49" s="164"/>
      <c r="H49" s="164">
        <f>'実質公債費比率（分子）の構造'!M$45</f>
        <v>443</v>
      </c>
      <c r="I49" s="164"/>
      <c r="J49" s="164"/>
      <c r="K49" s="164">
        <f>'実質公債費比率（分子）の構造'!N$45</f>
        <v>440</v>
      </c>
      <c r="L49" s="164"/>
      <c r="M49" s="164"/>
      <c r="N49" s="164">
        <f>'実質公債費比率（分子）の構造'!O$45</f>
        <v>428</v>
      </c>
      <c r="O49" s="164"/>
      <c r="P49" s="164"/>
    </row>
    <row r="50" spans="1:16" x14ac:dyDescent="0.2">
      <c r="A50" s="164" t="s">
        <v>67</v>
      </c>
      <c r="B50" s="164" t="e">
        <f>NA()</f>
        <v>#N/A</v>
      </c>
      <c r="C50" s="164">
        <f>IF(ISNUMBER('実質公債費比率（分子）の構造'!K$53),'実質公債費比率（分子）の構造'!K$53,NA())</f>
        <v>247</v>
      </c>
      <c r="D50" s="164" t="e">
        <f>NA()</f>
        <v>#N/A</v>
      </c>
      <c r="E50" s="164" t="e">
        <f>NA()</f>
        <v>#N/A</v>
      </c>
      <c r="F50" s="164">
        <f>IF(ISNUMBER('実質公債費比率（分子）の構造'!L$53),'実質公債費比率（分子）の構造'!L$53,NA())</f>
        <v>279</v>
      </c>
      <c r="G50" s="164" t="e">
        <f>NA()</f>
        <v>#N/A</v>
      </c>
      <c r="H50" s="164" t="e">
        <f>NA()</f>
        <v>#N/A</v>
      </c>
      <c r="I50" s="164">
        <f>IF(ISNUMBER('実質公債費比率（分子）の構造'!M$53),'実質公債費比率（分子）の構造'!M$53,NA())</f>
        <v>290</v>
      </c>
      <c r="J50" s="164" t="e">
        <f>NA()</f>
        <v>#N/A</v>
      </c>
      <c r="K50" s="164" t="e">
        <f>NA()</f>
        <v>#N/A</v>
      </c>
      <c r="L50" s="164">
        <f>IF(ISNUMBER('実質公債費比率（分子）の構造'!N$53),'実質公債費比率（分子）の構造'!N$53,NA())</f>
        <v>280</v>
      </c>
      <c r="M50" s="164" t="e">
        <f>NA()</f>
        <v>#N/A</v>
      </c>
      <c r="N50" s="164" t="e">
        <f>NA()</f>
        <v>#N/A</v>
      </c>
      <c r="O50" s="164">
        <f>IF(ISNUMBER('実質公債費比率（分子）の構造'!O$53),'実質公債費比率（分子）の構造'!O$53,NA())</f>
        <v>256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5098</v>
      </c>
      <c r="E56" s="163"/>
      <c r="F56" s="163"/>
      <c r="G56" s="163">
        <f>'将来負担比率（分子）の構造'!J$52</f>
        <v>5070</v>
      </c>
      <c r="H56" s="163"/>
      <c r="I56" s="163"/>
      <c r="J56" s="163">
        <f>'将来負担比率（分子）の構造'!K$52</f>
        <v>4821</v>
      </c>
      <c r="K56" s="163"/>
      <c r="L56" s="163"/>
      <c r="M56" s="163">
        <f>'将来負担比率（分子）の構造'!L$52</f>
        <v>4755</v>
      </c>
      <c r="N56" s="163"/>
      <c r="O56" s="163"/>
      <c r="P56" s="163">
        <f>'将来負担比率（分子）の構造'!M$52</f>
        <v>4554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2976</v>
      </c>
      <c r="E58" s="163"/>
      <c r="F58" s="163"/>
      <c r="G58" s="163">
        <f>'将来負担比率（分子）の構造'!J$50</f>
        <v>3309</v>
      </c>
      <c r="H58" s="163"/>
      <c r="I58" s="163"/>
      <c r="J58" s="163">
        <f>'将来負担比率（分子）の構造'!K$50</f>
        <v>3315</v>
      </c>
      <c r="K58" s="163"/>
      <c r="L58" s="163"/>
      <c r="M58" s="163">
        <f>'将来負担比率（分子）の構造'!L$50</f>
        <v>3326</v>
      </c>
      <c r="N58" s="163"/>
      <c r="O58" s="163"/>
      <c r="P58" s="163">
        <f>'将来負担比率（分子）の構造'!M$50</f>
        <v>3012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9</v>
      </c>
      <c r="C61" s="163"/>
      <c r="D61" s="163"/>
      <c r="E61" s="163" t="str">
        <f>'将来負担比率（分子）の構造'!J$46</f>
        <v>-</v>
      </c>
      <c r="F61" s="163"/>
      <c r="G61" s="163"/>
      <c r="H61" s="163">
        <f>'将来負担比率（分子）の構造'!K$46</f>
        <v>1</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897</v>
      </c>
      <c r="C62" s="163"/>
      <c r="D62" s="163"/>
      <c r="E62" s="163">
        <f>'将来負担比率（分子）の構造'!J$45</f>
        <v>894</v>
      </c>
      <c r="F62" s="163"/>
      <c r="G62" s="163"/>
      <c r="H62" s="163">
        <f>'将来負担比率（分子）の構造'!K$45</f>
        <v>942</v>
      </c>
      <c r="I62" s="163"/>
      <c r="J62" s="163"/>
      <c r="K62" s="163">
        <f>'将来負担比率（分子）の構造'!L$45</f>
        <v>933</v>
      </c>
      <c r="L62" s="163"/>
      <c r="M62" s="163"/>
      <c r="N62" s="163">
        <f>'将来負担比率（分子）の構造'!M$45</f>
        <v>891</v>
      </c>
      <c r="O62" s="163"/>
      <c r="P62" s="163"/>
    </row>
    <row r="63" spans="1:16" x14ac:dyDescent="0.2">
      <c r="A63" s="163" t="s">
        <v>34</v>
      </c>
      <c r="B63" s="163">
        <f>'将来負担比率（分子）の構造'!I$44</f>
        <v>296</v>
      </c>
      <c r="C63" s="163"/>
      <c r="D63" s="163"/>
      <c r="E63" s="163">
        <f>'将来負担比率（分子）の構造'!J$44</f>
        <v>265</v>
      </c>
      <c r="F63" s="163"/>
      <c r="G63" s="163"/>
      <c r="H63" s="163">
        <f>'将来負担比率（分子）の構造'!K$44</f>
        <v>290</v>
      </c>
      <c r="I63" s="163"/>
      <c r="J63" s="163"/>
      <c r="K63" s="163">
        <f>'将来負担比率（分子）の構造'!L$44</f>
        <v>624</v>
      </c>
      <c r="L63" s="163"/>
      <c r="M63" s="163"/>
      <c r="N63" s="163">
        <f>'将来負担比率（分子）の構造'!M$44</f>
        <v>737</v>
      </c>
      <c r="O63" s="163"/>
      <c r="P63" s="163"/>
    </row>
    <row r="64" spans="1:16" x14ac:dyDescent="0.2">
      <c r="A64" s="163" t="s">
        <v>33</v>
      </c>
      <c r="B64" s="163">
        <f>'将来負担比率（分子）の構造'!I$43</f>
        <v>2381</v>
      </c>
      <c r="C64" s="163"/>
      <c r="D64" s="163"/>
      <c r="E64" s="163">
        <f>'将来負担比率（分子）の構造'!J$43</f>
        <v>2333</v>
      </c>
      <c r="F64" s="163"/>
      <c r="G64" s="163"/>
      <c r="H64" s="163">
        <f>'将来負担比率（分子）の構造'!K$43</f>
        <v>2187</v>
      </c>
      <c r="I64" s="163"/>
      <c r="J64" s="163"/>
      <c r="K64" s="163">
        <f>'将来負担比率（分子）の構造'!L$43</f>
        <v>2047</v>
      </c>
      <c r="L64" s="163"/>
      <c r="M64" s="163"/>
      <c r="N64" s="163">
        <f>'将来負担比率（分子）の構造'!M$43</f>
        <v>1416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5200</v>
      </c>
      <c r="C66" s="163"/>
      <c r="D66" s="163"/>
      <c r="E66" s="163">
        <f>'将来負担比率（分子）の構造'!J$41</f>
        <v>5349</v>
      </c>
      <c r="F66" s="163"/>
      <c r="G66" s="163"/>
      <c r="H66" s="163">
        <f>'将来負担比率（分子）の構造'!K$41</f>
        <v>5026</v>
      </c>
      <c r="I66" s="163"/>
      <c r="J66" s="163"/>
      <c r="K66" s="163">
        <f>'将来負担比率（分子）の構造'!L$41</f>
        <v>4853</v>
      </c>
      <c r="L66" s="163"/>
      <c r="M66" s="163"/>
      <c r="N66" s="163">
        <f>'将来負担比率（分子）の構造'!M$41</f>
        <v>4737</v>
      </c>
      <c r="O66" s="163"/>
      <c r="P66" s="163"/>
    </row>
    <row r="67" spans="1:16" x14ac:dyDescent="0.2">
      <c r="A67" s="163" t="s">
        <v>71</v>
      </c>
      <c r="B67" s="163" t="e">
        <f>NA()</f>
        <v>#N/A</v>
      </c>
      <c r="C67" s="163">
        <f>IF(ISNUMBER('将来負担比率（分子）の構造'!I$53), IF('将来負担比率（分子）の構造'!I$53 &lt; 0, 0, '将来負担比率（分子）の構造'!I$53), NA())</f>
        <v>707</v>
      </c>
      <c r="D67" s="163" t="e">
        <f>NA()</f>
        <v>#N/A</v>
      </c>
      <c r="E67" s="163" t="e">
        <f>NA()</f>
        <v>#N/A</v>
      </c>
      <c r="F67" s="163">
        <f>IF(ISNUMBER('将来負担比率（分子）の構造'!J$53), IF('将来負担比率（分子）の構造'!J$53 &lt; 0, 0, '将来負担比率（分子）の構造'!J$53), NA())</f>
        <v>462</v>
      </c>
      <c r="G67" s="163" t="e">
        <f>NA()</f>
        <v>#N/A</v>
      </c>
      <c r="H67" s="163" t="e">
        <f>NA()</f>
        <v>#N/A</v>
      </c>
      <c r="I67" s="163">
        <f>IF(ISNUMBER('将来負担比率（分子）の構造'!K$53), IF('将来負担比率（分子）の構造'!K$53 &lt; 0, 0, '将来負担比率（分子）の構造'!K$53), NA())</f>
        <v>309</v>
      </c>
      <c r="J67" s="163" t="e">
        <f>NA()</f>
        <v>#N/A</v>
      </c>
      <c r="K67" s="163" t="e">
        <f>NA()</f>
        <v>#N/A</v>
      </c>
      <c r="L67" s="163">
        <f>IF(ISNUMBER('将来負担比率（分子）の構造'!L$53), IF('将来負担比率（分子）の構造'!L$53 &lt; 0, 0, '将来負担比率（分子）の構造'!L$53), NA())</f>
        <v>377</v>
      </c>
      <c r="M67" s="163" t="e">
        <f>NA()</f>
        <v>#N/A</v>
      </c>
      <c r="N67" s="163" t="e">
        <f>NA()</f>
        <v>#N/A</v>
      </c>
      <c r="O67" s="163">
        <f>IF(ISNUMBER('将来負担比率（分子）の構造'!M$53), IF('将来負担比率（分子）の構造'!M$53 &lt; 0, 0, '将来負担比率（分子）の構造'!M$53), NA())</f>
        <v>215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1894</v>
      </c>
      <c r="C72" s="167">
        <f>基金残高に係る経年分析!G55</f>
        <v>2003</v>
      </c>
      <c r="D72" s="167">
        <f>基金残高に係る経年分析!H55</f>
        <v>1950</v>
      </c>
    </row>
    <row r="73" spans="1:16" x14ac:dyDescent="0.2">
      <c r="A73" s="166" t="s">
        <v>74</v>
      </c>
      <c r="B73" s="167">
        <f>基金残高に係る経年分析!F56</f>
        <v>57</v>
      </c>
      <c r="C73" s="167">
        <f>基金残高に係る経年分析!G56</f>
        <v>74</v>
      </c>
      <c r="D73" s="167">
        <f>基金残高に係る経年分析!H56</f>
        <v>88</v>
      </c>
    </row>
    <row r="74" spans="1:16" x14ac:dyDescent="0.2">
      <c r="A74" s="166" t="s">
        <v>75</v>
      </c>
      <c r="B74" s="167">
        <f>基金残高に係る経年分析!F57</f>
        <v>913</v>
      </c>
      <c r="C74" s="167">
        <f>基金残高に係る経年分析!G57</f>
        <v>844</v>
      </c>
      <c r="D74" s="167">
        <f>基金残高に係る経年分析!H57</f>
        <v>798</v>
      </c>
    </row>
  </sheetData>
  <sheetProtection algorithmName="SHA-512" hashValue="h40cDw+2vL3tcbLYRZJTU5WAbYUB7FpEeJ+8ZF7S0JB23gSDdWKDtAcP2HR5xycsMPMLdbWahOtjc+Jrhnvc8A==" saltValue="1Gzt9slc+aZgNavZtcRD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1503098</v>
      </c>
      <c r="S5" s="613"/>
      <c r="T5" s="613"/>
      <c r="U5" s="613"/>
      <c r="V5" s="613"/>
      <c r="W5" s="613"/>
      <c r="X5" s="613"/>
      <c r="Y5" s="614"/>
      <c r="Z5" s="615">
        <v>22.2</v>
      </c>
      <c r="AA5" s="615"/>
      <c r="AB5" s="615"/>
      <c r="AC5" s="615"/>
      <c r="AD5" s="616">
        <v>1503098</v>
      </c>
      <c r="AE5" s="616"/>
      <c r="AF5" s="616"/>
      <c r="AG5" s="616"/>
      <c r="AH5" s="616"/>
      <c r="AI5" s="616"/>
      <c r="AJ5" s="616"/>
      <c r="AK5" s="616"/>
      <c r="AL5" s="617">
        <v>39</v>
      </c>
      <c r="AM5" s="618"/>
      <c r="AN5" s="618"/>
      <c r="AO5" s="619"/>
      <c r="AP5" s="609" t="s">
        <v>217</v>
      </c>
      <c r="AQ5" s="610"/>
      <c r="AR5" s="610"/>
      <c r="AS5" s="610"/>
      <c r="AT5" s="610"/>
      <c r="AU5" s="610"/>
      <c r="AV5" s="610"/>
      <c r="AW5" s="610"/>
      <c r="AX5" s="610"/>
      <c r="AY5" s="610"/>
      <c r="AZ5" s="610"/>
      <c r="BA5" s="610"/>
      <c r="BB5" s="610"/>
      <c r="BC5" s="610"/>
      <c r="BD5" s="610"/>
      <c r="BE5" s="610"/>
      <c r="BF5" s="611"/>
      <c r="BG5" s="623">
        <v>1503098</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78667</v>
      </c>
      <c r="S6" s="624"/>
      <c r="T6" s="624"/>
      <c r="U6" s="624"/>
      <c r="V6" s="624"/>
      <c r="W6" s="624"/>
      <c r="X6" s="624"/>
      <c r="Y6" s="625"/>
      <c r="Z6" s="626">
        <v>1.2</v>
      </c>
      <c r="AA6" s="626"/>
      <c r="AB6" s="626"/>
      <c r="AC6" s="626"/>
      <c r="AD6" s="627">
        <v>78667</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1503098</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67419</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67419</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598</v>
      </c>
      <c r="S7" s="624"/>
      <c r="T7" s="624"/>
      <c r="U7" s="624"/>
      <c r="V7" s="624"/>
      <c r="W7" s="624"/>
      <c r="X7" s="624"/>
      <c r="Y7" s="625"/>
      <c r="Z7" s="626">
        <v>0</v>
      </c>
      <c r="AA7" s="626"/>
      <c r="AB7" s="626"/>
      <c r="AC7" s="626"/>
      <c r="AD7" s="627">
        <v>598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589524</v>
      </c>
      <c r="BH7" s="624"/>
      <c r="BI7" s="624"/>
      <c r="BJ7" s="624"/>
      <c r="BK7" s="624"/>
      <c r="BL7" s="624"/>
      <c r="BM7" s="624"/>
      <c r="BN7" s="625"/>
      <c r="BO7" s="626">
        <v>39.200000000000003</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1014530</v>
      </c>
      <c r="CS7" s="624"/>
      <c r="CT7" s="624"/>
      <c r="CU7" s="624"/>
      <c r="CV7" s="624"/>
      <c r="CW7" s="624"/>
      <c r="CX7" s="624"/>
      <c r="CY7" s="625"/>
      <c r="CZ7" s="626">
        <v>15.8</v>
      </c>
      <c r="DA7" s="626"/>
      <c r="DB7" s="626"/>
      <c r="DC7" s="626"/>
      <c r="DD7" s="632">
        <v>26209</v>
      </c>
      <c r="DE7" s="624"/>
      <c r="DF7" s="624"/>
      <c r="DG7" s="624"/>
      <c r="DH7" s="624"/>
      <c r="DI7" s="624"/>
      <c r="DJ7" s="624"/>
      <c r="DK7" s="624"/>
      <c r="DL7" s="624"/>
      <c r="DM7" s="624"/>
      <c r="DN7" s="624"/>
      <c r="DO7" s="624"/>
      <c r="DP7" s="625"/>
      <c r="DQ7" s="632">
        <v>767216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11903</v>
      </c>
      <c r="S8" s="624"/>
      <c r="T8" s="624"/>
      <c r="U8" s="624"/>
      <c r="V8" s="624"/>
      <c r="W8" s="624"/>
      <c r="X8" s="624"/>
      <c r="Y8" s="625"/>
      <c r="Z8" s="626">
        <v>0.2</v>
      </c>
      <c r="AA8" s="626"/>
      <c r="AB8" s="626"/>
      <c r="AC8" s="626"/>
      <c r="AD8" s="627">
        <v>11903</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20140</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2005566</v>
      </c>
      <c r="CS8" s="624"/>
      <c r="CT8" s="624"/>
      <c r="CU8" s="624"/>
      <c r="CV8" s="624"/>
      <c r="CW8" s="624"/>
      <c r="CX8" s="624"/>
      <c r="CY8" s="625"/>
      <c r="CZ8" s="626">
        <v>31.3</v>
      </c>
      <c r="DA8" s="626"/>
      <c r="DB8" s="626"/>
      <c r="DC8" s="626"/>
      <c r="DD8" s="632">
        <v>51276</v>
      </c>
      <c r="DE8" s="624"/>
      <c r="DF8" s="624"/>
      <c r="DG8" s="624"/>
      <c r="DH8" s="624"/>
      <c r="DI8" s="624"/>
      <c r="DJ8" s="624"/>
      <c r="DK8" s="624"/>
      <c r="DL8" s="624"/>
      <c r="DM8" s="624"/>
      <c r="DN8" s="624"/>
      <c r="DO8" s="624"/>
      <c r="DP8" s="625"/>
      <c r="DQ8" s="632">
        <v>1070484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16090</v>
      </c>
      <c r="S9" s="624"/>
      <c r="T9" s="624"/>
      <c r="U9" s="624"/>
      <c r="V9" s="624"/>
      <c r="W9" s="624"/>
      <c r="X9" s="624"/>
      <c r="Y9" s="625"/>
      <c r="Z9" s="626">
        <v>0.2</v>
      </c>
      <c r="AA9" s="626"/>
      <c r="AB9" s="626"/>
      <c r="AC9" s="626"/>
      <c r="AD9" s="627">
        <v>16090</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499215</v>
      </c>
      <c r="BH9" s="624"/>
      <c r="BI9" s="624"/>
      <c r="BJ9" s="624"/>
      <c r="BK9" s="624"/>
      <c r="BL9" s="624"/>
      <c r="BM9" s="624"/>
      <c r="BN9" s="625"/>
      <c r="BO9" s="626">
        <v>33.200000000000003</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424641</v>
      </c>
      <c r="CS9" s="624"/>
      <c r="CT9" s="624"/>
      <c r="CU9" s="624"/>
      <c r="CV9" s="624"/>
      <c r="CW9" s="624"/>
      <c r="CX9" s="624"/>
      <c r="CY9" s="625"/>
      <c r="CZ9" s="626">
        <v>6.6</v>
      </c>
      <c r="DA9" s="626"/>
      <c r="DB9" s="626"/>
      <c r="DC9" s="626"/>
      <c r="DD9" s="632">
        <v>5234</v>
      </c>
      <c r="DE9" s="624"/>
      <c r="DF9" s="624"/>
      <c r="DG9" s="624"/>
      <c r="DH9" s="624"/>
      <c r="DI9" s="624"/>
      <c r="DJ9" s="624"/>
      <c r="DK9" s="624"/>
      <c r="DL9" s="624"/>
      <c r="DM9" s="624"/>
      <c r="DN9" s="624"/>
      <c r="DO9" s="624"/>
      <c r="DP9" s="625"/>
      <c r="DQ9" s="632">
        <v>354237</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28463</v>
      </c>
      <c r="BH10" s="624"/>
      <c r="BI10" s="624"/>
      <c r="BJ10" s="624"/>
      <c r="BK10" s="624"/>
      <c r="BL10" s="624"/>
      <c r="BM10" s="624"/>
      <c r="BN10" s="625"/>
      <c r="BO10" s="626">
        <v>1.9</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42</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42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316473</v>
      </c>
      <c r="S11" s="624"/>
      <c r="T11" s="624"/>
      <c r="U11" s="624"/>
      <c r="V11" s="624"/>
      <c r="W11" s="624"/>
      <c r="X11" s="624"/>
      <c r="Y11" s="625"/>
      <c r="Z11" s="628">
        <v>4.7</v>
      </c>
      <c r="AA11" s="629"/>
      <c r="AB11" s="629"/>
      <c r="AC11" s="635"/>
      <c r="AD11" s="632">
        <v>316473</v>
      </c>
      <c r="AE11" s="624"/>
      <c r="AF11" s="624"/>
      <c r="AG11" s="624"/>
      <c r="AH11" s="624"/>
      <c r="AI11" s="624"/>
      <c r="AJ11" s="624"/>
      <c r="AK11" s="625"/>
      <c r="AL11" s="628">
        <v>8.1999999999999993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41706</v>
      </c>
      <c r="BH11" s="624"/>
      <c r="BI11" s="624"/>
      <c r="BJ11" s="624"/>
      <c r="BK11" s="624"/>
      <c r="BL11" s="624"/>
      <c r="BM11" s="624"/>
      <c r="BN11" s="625"/>
      <c r="BO11" s="626">
        <v>2.8</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320642</v>
      </c>
      <c r="CS11" s="624"/>
      <c r="CT11" s="624"/>
      <c r="CU11" s="624"/>
      <c r="CV11" s="624"/>
      <c r="CW11" s="624"/>
      <c r="CX11" s="624"/>
      <c r="CY11" s="625"/>
      <c r="CZ11" s="626">
        <v>5</v>
      </c>
      <c r="DA11" s="626"/>
      <c r="DB11" s="626"/>
      <c r="DC11" s="626"/>
      <c r="DD11" s="632">
        <v>122795</v>
      </c>
      <c r="DE11" s="624"/>
      <c r="DF11" s="624"/>
      <c r="DG11" s="624"/>
      <c r="DH11" s="624"/>
      <c r="DI11" s="624"/>
      <c r="DJ11" s="624"/>
      <c r="DK11" s="624"/>
      <c r="DL11" s="624"/>
      <c r="DM11" s="624"/>
      <c r="DN11" s="624"/>
      <c r="DO11" s="624"/>
      <c r="DP11" s="625"/>
      <c r="DQ11" s="632">
        <v>164577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40391</v>
      </c>
      <c r="S12" s="624"/>
      <c r="T12" s="624"/>
      <c r="U12" s="624"/>
      <c r="V12" s="624"/>
      <c r="W12" s="624"/>
      <c r="X12" s="624"/>
      <c r="Y12" s="625"/>
      <c r="Z12" s="626">
        <v>0.6</v>
      </c>
      <c r="AA12" s="626"/>
      <c r="AB12" s="626"/>
      <c r="AC12" s="626"/>
      <c r="AD12" s="627">
        <v>40391</v>
      </c>
      <c r="AE12" s="627"/>
      <c r="AF12" s="627"/>
      <c r="AG12" s="627"/>
      <c r="AH12" s="627"/>
      <c r="AI12" s="627"/>
      <c r="AJ12" s="627"/>
      <c r="AK12" s="627"/>
      <c r="AL12" s="628">
        <v>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795077</v>
      </c>
      <c r="BH12" s="624"/>
      <c r="BI12" s="624"/>
      <c r="BJ12" s="624"/>
      <c r="BK12" s="624"/>
      <c r="BL12" s="624"/>
      <c r="BM12" s="624"/>
      <c r="BN12" s="625"/>
      <c r="BO12" s="626">
        <v>52.9</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98574</v>
      </c>
      <c r="CS12" s="624"/>
      <c r="CT12" s="624"/>
      <c r="CU12" s="624"/>
      <c r="CV12" s="624"/>
      <c r="CW12" s="624"/>
      <c r="CX12" s="624"/>
      <c r="CY12" s="625"/>
      <c r="CZ12" s="626">
        <v>1.5</v>
      </c>
      <c r="DA12" s="626"/>
      <c r="DB12" s="626"/>
      <c r="DC12" s="626"/>
      <c r="DD12" s="632">
        <v>6815</v>
      </c>
      <c r="DE12" s="624"/>
      <c r="DF12" s="624"/>
      <c r="DG12" s="624"/>
      <c r="DH12" s="624"/>
      <c r="DI12" s="624"/>
      <c r="DJ12" s="624"/>
      <c r="DK12" s="624"/>
      <c r="DL12" s="624"/>
      <c r="DM12" s="624"/>
      <c r="DN12" s="624"/>
      <c r="DO12" s="624"/>
      <c r="DP12" s="625"/>
      <c r="DQ12" s="632">
        <v>85416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792834</v>
      </c>
      <c r="BH13" s="624"/>
      <c r="BI13" s="624"/>
      <c r="BJ13" s="624"/>
      <c r="BK13" s="624"/>
      <c r="BL13" s="624"/>
      <c r="BM13" s="624"/>
      <c r="BN13" s="625"/>
      <c r="BO13" s="626">
        <v>52.7</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1024349</v>
      </c>
      <c r="CS13" s="624"/>
      <c r="CT13" s="624"/>
      <c r="CU13" s="624"/>
      <c r="CV13" s="624"/>
      <c r="CW13" s="624"/>
      <c r="CX13" s="624"/>
      <c r="CY13" s="625"/>
      <c r="CZ13" s="626">
        <v>16</v>
      </c>
      <c r="DA13" s="626"/>
      <c r="DB13" s="626"/>
      <c r="DC13" s="626"/>
      <c r="DD13" s="632">
        <v>690465</v>
      </c>
      <c r="DE13" s="624"/>
      <c r="DF13" s="624"/>
      <c r="DG13" s="624"/>
      <c r="DH13" s="624"/>
      <c r="DI13" s="624"/>
      <c r="DJ13" s="624"/>
      <c r="DK13" s="624"/>
      <c r="DL13" s="624"/>
      <c r="DM13" s="624"/>
      <c r="DN13" s="624"/>
      <c r="DO13" s="624"/>
      <c r="DP13" s="625"/>
      <c r="DQ13" s="632">
        <v>531746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56726</v>
      </c>
      <c r="BH14" s="624"/>
      <c r="BI14" s="624"/>
      <c r="BJ14" s="624"/>
      <c r="BK14" s="624"/>
      <c r="BL14" s="624"/>
      <c r="BM14" s="624"/>
      <c r="BN14" s="625"/>
      <c r="BO14" s="626">
        <v>3.8</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287334</v>
      </c>
      <c r="CS14" s="624"/>
      <c r="CT14" s="624"/>
      <c r="CU14" s="624"/>
      <c r="CV14" s="624"/>
      <c r="CW14" s="624"/>
      <c r="CX14" s="624"/>
      <c r="CY14" s="625"/>
      <c r="CZ14" s="626">
        <v>4.5</v>
      </c>
      <c r="DA14" s="626"/>
      <c r="DB14" s="626"/>
      <c r="DC14" s="626"/>
      <c r="DD14" s="632">
        <v>1619</v>
      </c>
      <c r="DE14" s="624"/>
      <c r="DF14" s="624"/>
      <c r="DG14" s="624"/>
      <c r="DH14" s="624"/>
      <c r="DI14" s="624"/>
      <c r="DJ14" s="624"/>
      <c r="DK14" s="624"/>
      <c r="DL14" s="624"/>
      <c r="DM14" s="624"/>
      <c r="DN14" s="624"/>
      <c r="DO14" s="624"/>
      <c r="DP14" s="625"/>
      <c r="DQ14" s="632">
        <v>287334</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10770</v>
      </c>
      <c r="S15" s="624"/>
      <c r="T15" s="624"/>
      <c r="U15" s="624"/>
      <c r="V15" s="624"/>
      <c r="W15" s="624"/>
      <c r="X15" s="624"/>
      <c r="Y15" s="625"/>
      <c r="Z15" s="626">
        <v>0.2</v>
      </c>
      <c r="AA15" s="626"/>
      <c r="AB15" s="626"/>
      <c r="AC15" s="626"/>
      <c r="AD15" s="627">
        <v>10770</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61771</v>
      </c>
      <c r="BH15" s="624"/>
      <c r="BI15" s="624"/>
      <c r="BJ15" s="624"/>
      <c r="BK15" s="624"/>
      <c r="BL15" s="624"/>
      <c r="BM15" s="624"/>
      <c r="BN15" s="625"/>
      <c r="BO15" s="626">
        <v>4.0999999999999996</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744368</v>
      </c>
      <c r="CS15" s="624"/>
      <c r="CT15" s="624"/>
      <c r="CU15" s="624"/>
      <c r="CV15" s="624"/>
      <c r="CW15" s="624"/>
      <c r="CX15" s="624"/>
      <c r="CY15" s="625"/>
      <c r="CZ15" s="626">
        <v>11.6</v>
      </c>
      <c r="DA15" s="626"/>
      <c r="DB15" s="626"/>
      <c r="DC15" s="626"/>
      <c r="DD15" s="632">
        <v>74721</v>
      </c>
      <c r="DE15" s="624"/>
      <c r="DF15" s="624"/>
      <c r="DG15" s="624"/>
      <c r="DH15" s="624"/>
      <c r="DI15" s="624"/>
      <c r="DJ15" s="624"/>
      <c r="DK15" s="624"/>
      <c r="DL15" s="624"/>
      <c r="DM15" s="624"/>
      <c r="DN15" s="624"/>
      <c r="DO15" s="624"/>
      <c r="DP15" s="625"/>
      <c r="DQ15" s="632">
        <v>550768</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29154</v>
      </c>
      <c r="S16" s="624"/>
      <c r="T16" s="624"/>
      <c r="U16" s="624"/>
      <c r="V16" s="624"/>
      <c r="W16" s="624"/>
      <c r="X16" s="624"/>
      <c r="Y16" s="625"/>
      <c r="Z16" s="626">
        <v>0.4</v>
      </c>
      <c r="AA16" s="626"/>
      <c r="AB16" s="626"/>
      <c r="AC16" s="626"/>
      <c r="AD16" s="627">
        <v>29154</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72417</v>
      </c>
      <c r="S17" s="624"/>
      <c r="T17" s="624"/>
      <c r="U17" s="624"/>
      <c r="V17" s="624"/>
      <c r="W17" s="624"/>
      <c r="X17" s="624"/>
      <c r="Y17" s="625"/>
      <c r="Z17" s="626">
        <v>1.1000000000000001</v>
      </c>
      <c r="AA17" s="626"/>
      <c r="AB17" s="626"/>
      <c r="AC17" s="626"/>
      <c r="AD17" s="627">
        <v>72417</v>
      </c>
      <c r="AE17" s="627"/>
      <c r="AF17" s="627"/>
      <c r="AG17" s="627"/>
      <c r="AH17" s="627"/>
      <c r="AI17" s="627"/>
      <c r="AJ17" s="627"/>
      <c r="AK17" s="627"/>
      <c r="AL17" s="628">
        <v>1.9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427501</v>
      </c>
      <c r="CS17" s="624"/>
      <c r="CT17" s="624"/>
      <c r="CU17" s="624"/>
      <c r="CV17" s="624"/>
      <c r="CW17" s="624"/>
      <c r="CX17" s="624"/>
      <c r="CY17" s="625"/>
      <c r="CZ17" s="626">
        <v>6.7</v>
      </c>
      <c r="DA17" s="626"/>
      <c r="DB17" s="626"/>
      <c r="DC17" s="626"/>
      <c r="DD17" s="632" t="s">
        <v>121</v>
      </c>
      <c r="DE17" s="624"/>
      <c r="DF17" s="624"/>
      <c r="DG17" s="624"/>
      <c r="DH17" s="624"/>
      <c r="DI17" s="624"/>
      <c r="DJ17" s="624"/>
      <c r="DK17" s="624"/>
      <c r="DL17" s="624"/>
      <c r="DM17" s="624"/>
      <c r="DN17" s="624"/>
      <c r="DO17" s="624"/>
      <c r="DP17" s="625"/>
      <c r="DQ17" s="632">
        <v>427501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10952</v>
      </c>
      <c r="S18" s="624"/>
      <c r="T18" s="624"/>
      <c r="U18" s="624"/>
      <c r="V18" s="624"/>
      <c r="W18" s="624"/>
      <c r="X18" s="624"/>
      <c r="Y18" s="625"/>
      <c r="Z18" s="626">
        <v>0.2</v>
      </c>
      <c r="AA18" s="626"/>
      <c r="AB18" s="626"/>
      <c r="AC18" s="626"/>
      <c r="AD18" s="627">
        <v>10952</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53595</v>
      </c>
      <c r="S19" s="624"/>
      <c r="T19" s="624"/>
      <c r="U19" s="624"/>
      <c r="V19" s="624"/>
      <c r="W19" s="624"/>
      <c r="X19" s="624"/>
      <c r="Y19" s="625"/>
      <c r="Z19" s="626">
        <v>0.8</v>
      </c>
      <c r="AA19" s="626"/>
      <c r="AB19" s="626"/>
      <c r="AC19" s="626"/>
      <c r="AD19" s="627">
        <v>53595</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7870</v>
      </c>
      <c r="S20" s="624"/>
      <c r="T20" s="624"/>
      <c r="U20" s="624"/>
      <c r="V20" s="624"/>
      <c r="W20" s="624"/>
      <c r="X20" s="624"/>
      <c r="Y20" s="625"/>
      <c r="Z20" s="626">
        <v>0.1</v>
      </c>
      <c r="AA20" s="626"/>
      <c r="AB20" s="626"/>
      <c r="AC20" s="626"/>
      <c r="AD20" s="627">
        <v>7870</v>
      </c>
      <c r="AE20" s="627"/>
      <c r="AF20" s="627"/>
      <c r="AG20" s="627"/>
      <c r="AH20" s="627"/>
      <c r="AI20" s="627"/>
      <c r="AJ20" s="627"/>
      <c r="AK20" s="627"/>
      <c r="AL20" s="628">
        <v>0.2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6414966</v>
      </c>
      <c r="CS20" s="624"/>
      <c r="CT20" s="624"/>
      <c r="CU20" s="624"/>
      <c r="CV20" s="624"/>
      <c r="CW20" s="624"/>
      <c r="CX20" s="624"/>
      <c r="CY20" s="625"/>
      <c r="CZ20" s="626">
        <v>100</v>
      </c>
      <c r="DA20" s="626"/>
      <c r="DB20" s="626"/>
      <c r="DC20" s="626"/>
      <c r="DD20" s="632">
        <v>979134</v>
      </c>
      <c r="DE20" s="624"/>
      <c r="DF20" s="624"/>
      <c r="DG20" s="624"/>
      <c r="DH20" s="624"/>
      <c r="DI20" s="624"/>
      <c r="DJ20" s="624"/>
      <c r="DK20" s="624"/>
      <c r="DL20" s="624"/>
      <c r="DM20" s="624"/>
      <c r="DN20" s="624"/>
      <c r="DO20" s="624"/>
      <c r="DP20" s="625"/>
      <c r="DQ20" s="632">
        <v>4306740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1923685</v>
      </c>
      <c r="S21" s="624"/>
      <c r="T21" s="624"/>
      <c r="U21" s="624"/>
      <c r="V21" s="624"/>
      <c r="W21" s="624"/>
      <c r="X21" s="624"/>
      <c r="Y21" s="625"/>
      <c r="Z21" s="626">
        <v>28.4</v>
      </c>
      <c r="AA21" s="626"/>
      <c r="AB21" s="626"/>
      <c r="AC21" s="626"/>
      <c r="AD21" s="627">
        <v>1775868</v>
      </c>
      <c r="AE21" s="627"/>
      <c r="AF21" s="627"/>
      <c r="AG21" s="627"/>
      <c r="AH21" s="627"/>
      <c r="AI21" s="627"/>
      <c r="AJ21" s="627"/>
      <c r="AK21" s="627"/>
      <c r="AL21" s="628">
        <v>46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1775868</v>
      </c>
      <c r="S22" s="624"/>
      <c r="T22" s="624"/>
      <c r="U22" s="624"/>
      <c r="V22" s="624"/>
      <c r="W22" s="624"/>
      <c r="X22" s="624"/>
      <c r="Y22" s="625"/>
      <c r="Z22" s="626">
        <v>26.3</v>
      </c>
      <c r="AA22" s="626"/>
      <c r="AB22" s="626"/>
      <c r="AC22" s="626"/>
      <c r="AD22" s="627">
        <v>1775868</v>
      </c>
      <c r="AE22" s="627"/>
      <c r="AF22" s="627"/>
      <c r="AG22" s="627"/>
      <c r="AH22" s="627"/>
      <c r="AI22" s="627"/>
      <c r="AJ22" s="627"/>
      <c r="AK22" s="627"/>
      <c r="AL22" s="628">
        <v>46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147817</v>
      </c>
      <c r="S23" s="624"/>
      <c r="T23" s="624"/>
      <c r="U23" s="624"/>
      <c r="V23" s="624"/>
      <c r="W23" s="624"/>
      <c r="X23" s="624"/>
      <c r="Y23" s="625"/>
      <c r="Z23" s="626">
        <v>2.2000000000000002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2647566</v>
      </c>
      <c r="CS24" s="613"/>
      <c r="CT24" s="613"/>
      <c r="CU24" s="613"/>
      <c r="CV24" s="613"/>
      <c r="CW24" s="613"/>
      <c r="CX24" s="613"/>
      <c r="CY24" s="614"/>
      <c r="CZ24" s="617">
        <v>41.3</v>
      </c>
      <c r="DA24" s="618"/>
      <c r="DB24" s="618"/>
      <c r="DC24" s="634"/>
      <c r="DD24" s="658">
        <v>1823471</v>
      </c>
      <c r="DE24" s="613"/>
      <c r="DF24" s="613"/>
      <c r="DG24" s="613"/>
      <c r="DH24" s="613"/>
      <c r="DI24" s="613"/>
      <c r="DJ24" s="613"/>
      <c r="DK24" s="614"/>
      <c r="DL24" s="658">
        <v>1679684</v>
      </c>
      <c r="DM24" s="613"/>
      <c r="DN24" s="613"/>
      <c r="DO24" s="613"/>
      <c r="DP24" s="613"/>
      <c r="DQ24" s="613"/>
      <c r="DR24" s="613"/>
      <c r="DS24" s="613"/>
      <c r="DT24" s="613"/>
      <c r="DU24" s="613"/>
      <c r="DV24" s="614"/>
      <c r="DW24" s="617">
        <v>43.4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4003246</v>
      </c>
      <c r="S25" s="624"/>
      <c r="T25" s="624"/>
      <c r="U25" s="624"/>
      <c r="V25" s="624"/>
      <c r="W25" s="624"/>
      <c r="X25" s="624"/>
      <c r="Y25" s="625"/>
      <c r="Z25" s="626">
        <v>59.2</v>
      </c>
      <c r="AA25" s="626"/>
      <c r="AB25" s="626"/>
      <c r="AC25" s="626"/>
      <c r="AD25" s="627">
        <v>3855429</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977180</v>
      </c>
      <c r="CS25" s="655"/>
      <c r="CT25" s="655"/>
      <c r="CU25" s="655"/>
      <c r="CV25" s="655"/>
      <c r="CW25" s="655"/>
      <c r="CX25" s="655"/>
      <c r="CY25" s="656"/>
      <c r="CZ25" s="628">
        <v>15.2</v>
      </c>
      <c r="DA25" s="653"/>
      <c r="DB25" s="653"/>
      <c r="DC25" s="657"/>
      <c r="DD25" s="632">
        <v>920072</v>
      </c>
      <c r="DE25" s="655"/>
      <c r="DF25" s="655"/>
      <c r="DG25" s="655"/>
      <c r="DH25" s="655"/>
      <c r="DI25" s="655"/>
      <c r="DJ25" s="655"/>
      <c r="DK25" s="656"/>
      <c r="DL25" s="632">
        <v>913755</v>
      </c>
      <c r="DM25" s="655"/>
      <c r="DN25" s="655"/>
      <c r="DO25" s="655"/>
      <c r="DP25" s="655"/>
      <c r="DQ25" s="655"/>
      <c r="DR25" s="655"/>
      <c r="DS25" s="655"/>
      <c r="DT25" s="655"/>
      <c r="DU25" s="655"/>
      <c r="DV25" s="656"/>
      <c r="DW25" s="628">
        <v>23.6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1070</v>
      </c>
      <c r="S26" s="624"/>
      <c r="T26" s="624"/>
      <c r="U26" s="624"/>
      <c r="V26" s="624"/>
      <c r="W26" s="624"/>
      <c r="X26" s="624"/>
      <c r="Y26" s="625"/>
      <c r="Z26" s="626">
        <v>0</v>
      </c>
      <c r="AA26" s="626"/>
      <c r="AB26" s="626"/>
      <c r="AC26" s="626"/>
      <c r="AD26" s="627">
        <v>1070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609923</v>
      </c>
      <c r="CS26" s="624"/>
      <c r="CT26" s="624"/>
      <c r="CU26" s="624"/>
      <c r="CV26" s="624"/>
      <c r="CW26" s="624"/>
      <c r="CX26" s="624"/>
      <c r="CY26" s="625"/>
      <c r="CZ26" s="628">
        <v>9.5</v>
      </c>
      <c r="DA26" s="653"/>
      <c r="DB26" s="653"/>
      <c r="DC26" s="657"/>
      <c r="DD26" s="632">
        <v>564150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4822</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1503098</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1242885</v>
      </c>
      <c r="CS27" s="655"/>
      <c r="CT27" s="655"/>
      <c r="CU27" s="655"/>
      <c r="CV27" s="655"/>
      <c r="CW27" s="655"/>
      <c r="CX27" s="655"/>
      <c r="CY27" s="656"/>
      <c r="CZ27" s="628">
        <v>19.399999999999999</v>
      </c>
      <c r="DA27" s="653"/>
      <c r="DB27" s="653"/>
      <c r="DC27" s="657"/>
      <c r="DD27" s="632">
        <v>475898</v>
      </c>
      <c r="DE27" s="655"/>
      <c r="DF27" s="655"/>
      <c r="DG27" s="655"/>
      <c r="DH27" s="655"/>
      <c r="DI27" s="655"/>
      <c r="DJ27" s="655"/>
      <c r="DK27" s="656"/>
      <c r="DL27" s="632">
        <v>338428</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76915</v>
      </c>
      <c r="S28" s="624"/>
      <c r="T28" s="624"/>
      <c r="U28" s="624"/>
      <c r="V28" s="624"/>
      <c r="W28" s="624"/>
      <c r="X28" s="624"/>
      <c r="Y28" s="625"/>
      <c r="Z28" s="626">
        <v>1.1000000000000001</v>
      </c>
      <c r="AA28" s="626"/>
      <c r="AB28" s="626"/>
      <c r="AC28" s="626"/>
      <c r="AD28" s="627">
        <v>2284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427501</v>
      </c>
      <c r="CS28" s="624"/>
      <c r="CT28" s="624"/>
      <c r="CU28" s="624"/>
      <c r="CV28" s="624"/>
      <c r="CW28" s="624"/>
      <c r="CX28" s="624"/>
      <c r="CY28" s="625"/>
      <c r="CZ28" s="628">
        <v>6.7</v>
      </c>
      <c r="DA28" s="653"/>
      <c r="DB28" s="653"/>
      <c r="DC28" s="657"/>
      <c r="DD28" s="632">
        <v>427501</v>
      </c>
      <c r="DE28" s="624"/>
      <c r="DF28" s="624"/>
      <c r="DG28" s="624"/>
      <c r="DH28" s="624"/>
      <c r="DI28" s="624"/>
      <c r="DJ28" s="624"/>
      <c r="DK28" s="625"/>
      <c r="DL28" s="632">
        <v>427501</v>
      </c>
      <c r="DM28" s="624"/>
      <c r="DN28" s="624"/>
      <c r="DO28" s="624"/>
      <c r="DP28" s="624"/>
      <c r="DQ28" s="624"/>
      <c r="DR28" s="624"/>
      <c r="DS28" s="624"/>
      <c r="DT28" s="624"/>
      <c r="DU28" s="624"/>
      <c r="DV28" s="625"/>
      <c r="DW28" s="628">
        <v>11</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40690</v>
      </c>
      <c r="S29" s="624"/>
      <c r="T29" s="624"/>
      <c r="U29" s="624"/>
      <c r="V29" s="624"/>
      <c r="W29" s="624"/>
      <c r="X29" s="624"/>
      <c r="Y29" s="625"/>
      <c r="Z29" s="626">
        <v>0.6</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427501</v>
      </c>
      <c r="CS29" s="655"/>
      <c r="CT29" s="655"/>
      <c r="CU29" s="655"/>
      <c r="CV29" s="655"/>
      <c r="CW29" s="655"/>
      <c r="CX29" s="655"/>
      <c r="CY29" s="656"/>
      <c r="CZ29" s="628">
        <v>6.7</v>
      </c>
      <c r="DA29" s="653"/>
      <c r="DB29" s="653"/>
      <c r="DC29" s="657"/>
      <c r="DD29" s="632">
        <v>427501</v>
      </c>
      <c r="DE29" s="655"/>
      <c r="DF29" s="655"/>
      <c r="DG29" s="655"/>
      <c r="DH29" s="655"/>
      <c r="DI29" s="655"/>
      <c r="DJ29" s="655"/>
      <c r="DK29" s="656"/>
      <c r="DL29" s="632">
        <v>427501</v>
      </c>
      <c r="DM29" s="655"/>
      <c r="DN29" s="655"/>
      <c r="DO29" s="655"/>
      <c r="DP29" s="655"/>
      <c r="DQ29" s="655"/>
      <c r="DR29" s="655"/>
      <c r="DS29" s="655"/>
      <c r="DT29" s="655"/>
      <c r="DU29" s="655"/>
      <c r="DV29" s="656"/>
      <c r="DW29" s="628">
        <v>11</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1041257</v>
      </c>
      <c r="S30" s="624"/>
      <c r="T30" s="624"/>
      <c r="U30" s="624"/>
      <c r="V30" s="624"/>
      <c r="W30" s="624"/>
      <c r="X30" s="624"/>
      <c r="Y30" s="625"/>
      <c r="Z30" s="626">
        <v>15.4</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409222</v>
      </c>
      <c r="CS30" s="624"/>
      <c r="CT30" s="624"/>
      <c r="CU30" s="624"/>
      <c r="CV30" s="624"/>
      <c r="CW30" s="624"/>
      <c r="CX30" s="624"/>
      <c r="CY30" s="625"/>
      <c r="CZ30" s="628">
        <v>6.4</v>
      </c>
      <c r="DA30" s="653"/>
      <c r="DB30" s="653"/>
      <c r="DC30" s="657"/>
      <c r="DD30" s="632">
        <v>409222</v>
      </c>
      <c r="DE30" s="624"/>
      <c r="DF30" s="624"/>
      <c r="DG30" s="624"/>
      <c r="DH30" s="624"/>
      <c r="DI30" s="624"/>
      <c r="DJ30" s="624"/>
      <c r="DK30" s="625"/>
      <c r="DL30" s="632">
        <v>409222</v>
      </c>
      <c r="DM30" s="624"/>
      <c r="DN30" s="624"/>
      <c r="DO30" s="624"/>
      <c r="DP30" s="624"/>
      <c r="DQ30" s="624"/>
      <c r="DR30" s="624"/>
      <c r="DS30" s="624"/>
      <c r="DT30" s="624"/>
      <c r="DU30" s="624"/>
      <c r="DV30" s="625"/>
      <c r="DW30" s="628">
        <v>10.6</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97.4</v>
      </c>
      <c r="BN31" s="667"/>
      <c r="BO31" s="667"/>
      <c r="BP31" s="667"/>
      <c r="BQ31" s="668"/>
      <c r="BR31" s="679">
        <v>99.3</v>
      </c>
      <c r="BS31" s="667"/>
      <c r="BT31" s="667"/>
      <c r="BU31" s="667"/>
      <c r="BV31" s="667"/>
      <c r="BW31" s="667"/>
      <c r="BX31" s="618">
        <v>97.1</v>
      </c>
      <c r="BY31" s="667"/>
      <c r="BZ31" s="667"/>
      <c r="CA31" s="667"/>
      <c r="CB31" s="668"/>
      <c r="CD31" s="661"/>
      <c r="CE31" s="662"/>
      <c r="CF31" s="620" t="s">
        <v>301</v>
      </c>
      <c r="CG31" s="621"/>
      <c r="CH31" s="621"/>
      <c r="CI31" s="621"/>
      <c r="CJ31" s="621"/>
      <c r="CK31" s="621"/>
      <c r="CL31" s="621"/>
      <c r="CM31" s="621"/>
      <c r="CN31" s="621"/>
      <c r="CO31" s="621"/>
      <c r="CP31" s="621"/>
      <c r="CQ31" s="622"/>
      <c r="CR31" s="623">
        <v>18279</v>
      </c>
      <c r="CS31" s="655"/>
      <c r="CT31" s="655"/>
      <c r="CU31" s="655"/>
      <c r="CV31" s="655"/>
      <c r="CW31" s="655"/>
      <c r="CX31" s="655"/>
      <c r="CY31" s="656"/>
      <c r="CZ31" s="628">
        <v>0.3</v>
      </c>
      <c r="DA31" s="653"/>
      <c r="DB31" s="653"/>
      <c r="DC31" s="657"/>
      <c r="DD31" s="632">
        <v>18279</v>
      </c>
      <c r="DE31" s="655"/>
      <c r="DF31" s="655"/>
      <c r="DG31" s="655"/>
      <c r="DH31" s="655"/>
      <c r="DI31" s="655"/>
      <c r="DJ31" s="655"/>
      <c r="DK31" s="656"/>
      <c r="DL31" s="632">
        <v>18279</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450456</v>
      </c>
      <c r="S32" s="624"/>
      <c r="T32" s="624"/>
      <c r="U32" s="624"/>
      <c r="V32" s="624"/>
      <c r="W32" s="624"/>
      <c r="X32" s="624"/>
      <c r="Y32" s="625"/>
      <c r="Z32" s="626">
        <v>6.7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98.8</v>
      </c>
      <c r="BN32" s="655"/>
      <c r="BO32" s="655"/>
      <c r="BP32" s="655"/>
      <c r="BQ32" s="678"/>
      <c r="BR32" s="680">
        <v>99.6</v>
      </c>
      <c r="BS32" s="655"/>
      <c r="BT32" s="655"/>
      <c r="BU32" s="655"/>
      <c r="BV32" s="655"/>
      <c r="BW32" s="655"/>
      <c r="BX32" s="629">
        <v>98.9</v>
      </c>
      <c r="BY32" s="655"/>
      <c r="BZ32" s="655"/>
      <c r="CA32" s="655"/>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9177</v>
      </c>
      <c r="S33" s="624"/>
      <c r="T33" s="624"/>
      <c r="U33" s="624"/>
      <c r="V33" s="624"/>
      <c r="W33" s="624"/>
      <c r="X33" s="624"/>
      <c r="Y33" s="625"/>
      <c r="Z33" s="626">
        <v>0.1</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99.1</v>
      </c>
      <c r="BH33" s="682"/>
      <c r="BI33" s="682"/>
      <c r="BJ33" s="682"/>
      <c r="BK33" s="682"/>
      <c r="BL33" s="682"/>
      <c r="BM33" s="683">
        <v>96</v>
      </c>
      <c r="BN33" s="682"/>
      <c r="BO33" s="682"/>
      <c r="BP33" s="682"/>
      <c r="BQ33" s="684"/>
      <c r="BR33" s="681">
        <v>98.9</v>
      </c>
      <c r="BS33" s="682"/>
      <c r="BT33" s="682"/>
      <c r="BU33" s="682"/>
      <c r="BV33" s="682"/>
      <c r="BW33" s="682"/>
      <c r="BX33" s="683">
        <v>95.4</v>
      </c>
      <c r="BY33" s="682"/>
      <c r="BZ33" s="682"/>
      <c r="CA33" s="682"/>
      <c r="CB33" s="684"/>
      <c r="CD33" s="620" t="s">
        <v>308</v>
      </c>
      <c r="CE33" s="621"/>
      <c r="CF33" s="621"/>
      <c r="CG33" s="621"/>
      <c r="CH33" s="621"/>
      <c r="CI33" s="621"/>
      <c r="CJ33" s="621"/>
      <c r="CK33" s="621"/>
      <c r="CL33" s="621"/>
      <c r="CM33" s="621"/>
      <c r="CN33" s="621"/>
      <c r="CO33" s="621"/>
      <c r="CP33" s="621"/>
      <c r="CQ33" s="622"/>
      <c r="CR33" s="623">
        <v>2788266</v>
      </c>
      <c r="CS33" s="655"/>
      <c r="CT33" s="655"/>
      <c r="CU33" s="655"/>
      <c r="CV33" s="655"/>
      <c r="CW33" s="655"/>
      <c r="CX33" s="655"/>
      <c r="CY33" s="656"/>
      <c r="CZ33" s="628">
        <v>43.5</v>
      </c>
      <c r="DA33" s="653"/>
      <c r="DB33" s="653"/>
      <c r="DC33" s="657"/>
      <c r="DD33" s="632">
        <v>2151116</v>
      </c>
      <c r="DE33" s="655"/>
      <c r="DF33" s="655"/>
      <c r="DG33" s="655"/>
      <c r="DH33" s="655"/>
      <c r="DI33" s="655"/>
      <c r="DJ33" s="655"/>
      <c r="DK33" s="656"/>
      <c r="DL33" s="632">
        <v>1606500</v>
      </c>
      <c r="DM33" s="655"/>
      <c r="DN33" s="655"/>
      <c r="DO33" s="655"/>
      <c r="DP33" s="655"/>
      <c r="DQ33" s="655"/>
      <c r="DR33" s="655"/>
      <c r="DS33" s="655"/>
      <c r="DT33" s="655"/>
      <c r="DU33" s="655"/>
      <c r="DV33" s="656"/>
      <c r="DW33" s="628">
        <v>41.5</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84571</v>
      </c>
      <c r="S34" s="624"/>
      <c r="T34" s="624"/>
      <c r="U34" s="624"/>
      <c r="V34" s="624"/>
      <c r="W34" s="624"/>
      <c r="X34" s="624"/>
      <c r="Y34" s="625"/>
      <c r="Z34" s="626">
        <v>1.3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1142000</v>
      </c>
      <c r="CS34" s="624"/>
      <c r="CT34" s="624"/>
      <c r="CU34" s="624"/>
      <c r="CV34" s="624"/>
      <c r="CW34" s="624"/>
      <c r="CX34" s="624"/>
      <c r="CY34" s="625"/>
      <c r="CZ34" s="628">
        <v>17.8</v>
      </c>
      <c r="DA34" s="653"/>
      <c r="DB34" s="653"/>
      <c r="DC34" s="657"/>
      <c r="DD34" s="632">
        <v>765003</v>
      </c>
      <c r="DE34" s="624"/>
      <c r="DF34" s="624"/>
      <c r="DG34" s="624"/>
      <c r="DH34" s="624"/>
      <c r="DI34" s="624"/>
      <c r="DJ34" s="624"/>
      <c r="DK34" s="625"/>
      <c r="DL34" s="632">
        <v>664583</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208502</v>
      </c>
      <c r="S35" s="624"/>
      <c r="T35" s="624"/>
      <c r="U35" s="624"/>
      <c r="V35" s="624"/>
      <c r="W35" s="624"/>
      <c r="X35" s="624"/>
      <c r="Y35" s="625"/>
      <c r="Z35" s="626">
        <v>3.1</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16360</v>
      </c>
      <c r="CS35" s="655"/>
      <c r="CT35" s="655"/>
      <c r="CU35" s="655"/>
      <c r="CV35" s="655"/>
      <c r="CW35" s="655"/>
      <c r="CX35" s="655"/>
      <c r="CY35" s="656"/>
      <c r="CZ35" s="628">
        <v>0.3</v>
      </c>
      <c r="DA35" s="653"/>
      <c r="DB35" s="653"/>
      <c r="DC35" s="657"/>
      <c r="DD35" s="632">
        <v>11730</v>
      </c>
      <c r="DE35" s="655"/>
      <c r="DF35" s="655"/>
      <c r="DG35" s="655"/>
      <c r="DH35" s="655"/>
      <c r="DI35" s="655"/>
      <c r="DJ35" s="655"/>
      <c r="DK35" s="656"/>
      <c r="DL35" s="632">
        <v>11730</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362243</v>
      </c>
      <c r="S36" s="624"/>
      <c r="T36" s="624"/>
      <c r="U36" s="624"/>
      <c r="V36" s="624"/>
      <c r="W36" s="624"/>
      <c r="X36" s="624"/>
      <c r="Y36" s="625"/>
      <c r="Z36" s="626">
        <v>5.4</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775830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22483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1024973</v>
      </c>
      <c r="CS36" s="624"/>
      <c r="CT36" s="624"/>
      <c r="CU36" s="624"/>
      <c r="CV36" s="624"/>
      <c r="CW36" s="624"/>
      <c r="CX36" s="624"/>
      <c r="CY36" s="625"/>
      <c r="CZ36" s="628">
        <v>16</v>
      </c>
      <c r="DA36" s="653"/>
      <c r="DB36" s="653"/>
      <c r="DC36" s="657"/>
      <c r="DD36" s="632">
        <v>952161</v>
      </c>
      <c r="DE36" s="624"/>
      <c r="DF36" s="624"/>
      <c r="DG36" s="624"/>
      <c r="DH36" s="624"/>
      <c r="DI36" s="624"/>
      <c r="DJ36" s="624"/>
      <c r="DK36" s="625"/>
      <c r="DL36" s="632">
        <v>558413</v>
      </c>
      <c r="DM36" s="624"/>
      <c r="DN36" s="624"/>
      <c r="DO36" s="624"/>
      <c r="DP36" s="624"/>
      <c r="DQ36" s="624"/>
      <c r="DR36" s="624"/>
      <c r="DS36" s="624"/>
      <c r="DT36" s="624"/>
      <c r="DU36" s="624"/>
      <c r="DV36" s="625"/>
      <c r="DW36" s="628">
        <v>14.4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185347</v>
      </c>
      <c r="S37" s="624"/>
      <c r="T37" s="624"/>
      <c r="U37" s="624"/>
      <c r="V37" s="624"/>
      <c r="W37" s="624"/>
      <c r="X37" s="624"/>
      <c r="Y37" s="625"/>
      <c r="Z37" s="626">
        <v>2.7</v>
      </c>
      <c r="AA37" s="626"/>
      <c r="AB37" s="626"/>
      <c r="AC37" s="626"/>
      <c r="AD37" s="627">
        <v>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264050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12966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313587</v>
      </c>
      <c r="CS37" s="655"/>
      <c r="CT37" s="655"/>
      <c r="CU37" s="655"/>
      <c r="CV37" s="655"/>
      <c r="CW37" s="655"/>
      <c r="CX37" s="655"/>
      <c r="CY37" s="656"/>
      <c r="CZ37" s="628">
        <v>4.9000000000000004</v>
      </c>
      <c r="DA37" s="653"/>
      <c r="DB37" s="653"/>
      <c r="DC37" s="657"/>
      <c r="DD37" s="632">
        <v>313587</v>
      </c>
      <c r="DE37" s="655"/>
      <c r="DF37" s="655"/>
      <c r="DG37" s="655"/>
      <c r="DH37" s="655"/>
      <c r="DI37" s="655"/>
      <c r="DJ37" s="655"/>
      <c r="DK37" s="656"/>
      <c r="DL37" s="632">
        <v>308879</v>
      </c>
      <c r="DM37" s="655"/>
      <c r="DN37" s="655"/>
      <c r="DO37" s="655"/>
      <c r="DP37" s="655"/>
      <c r="DQ37" s="655"/>
      <c r="DR37" s="655"/>
      <c r="DS37" s="655"/>
      <c r="DT37" s="655"/>
      <c r="DU37" s="655"/>
      <c r="DV37" s="656"/>
      <c r="DW37" s="628">
        <v>8</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293500</v>
      </c>
      <c r="S38" s="624"/>
      <c r="T38" s="624"/>
      <c r="U38" s="624"/>
      <c r="V38" s="624"/>
      <c r="W38" s="624"/>
      <c r="X38" s="624"/>
      <c r="Y38" s="625"/>
      <c r="Z38" s="626">
        <v>4.3</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33672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1742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477448</v>
      </c>
      <c r="CS38" s="624"/>
      <c r="CT38" s="624"/>
      <c r="CU38" s="624"/>
      <c r="CV38" s="624"/>
      <c r="CW38" s="624"/>
      <c r="CX38" s="624"/>
      <c r="CY38" s="625"/>
      <c r="CZ38" s="628">
        <v>7.4</v>
      </c>
      <c r="DA38" s="653"/>
      <c r="DB38" s="653"/>
      <c r="DC38" s="657"/>
      <c r="DD38" s="632">
        <v>382958</v>
      </c>
      <c r="DE38" s="624"/>
      <c r="DF38" s="624"/>
      <c r="DG38" s="624"/>
      <c r="DH38" s="624"/>
      <c r="DI38" s="624"/>
      <c r="DJ38" s="624"/>
      <c r="DK38" s="625"/>
      <c r="DL38" s="632">
        <v>371774</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660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2749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119956</v>
      </c>
      <c r="CS39" s="655"/>
      <c r="CT39" s="655"/>
      <c r="CU39" s="655"/>
      <c r="CV39" s="655"/>
      <c r="CW39" s="655"/>
      <c r="CX39" s="655"/>
      <c r="CY39" s="656"/>
      <c r="CZ39" s="628">
        <v>1.9</v>
      </c>
      <c r="DA39" s="653"/>
      <c r="DB39" s="653"/>
      <c r="DC39" s="657"/>
      <c r="DD39" s="632">
        <v>31735</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11500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7529</v>
      </c>
      <c r="CS40" s="624"/>
      <c r="CT40" s="624"/>
      <c r="CU40" s="624"/>
      <c r="CV40" s="624"/>
      <c r="CW40" s="624"/>
      <c r="CX40" s="624"/>
      <c r="CY40" s="625"/>
      <c r="CZ40" s="628">
        <v>0.1</v>
      </c>
      <c r="DA40" s="653"/>
      <c r="DB40" s="653"/>
      <c r="DC40" s="657"/>
      <c r="DD40" s="632">
        <v>7529</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6761796</v>
      </c>
      <c r="S41" s="696"/>
      <c r="T41" s="696"/>
      <c r="U41" s="696"/>
      <c r="V41" s="696"/>
      <c r="W41" s="696"/>
      <c r="X41" s="696"/>
      <c r="Y41" s="700"/>
      <c r="Z41" s="701">
        <v>100</v>
      </c>
      <c r="AA41" s="701"/>
      <c r="AB41" s="701"/>
      <c r="AC41" s="701"/>
      <c r="AD41" s="702">
        <v>3858790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111391</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366057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372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979134</v>
      </c>
      <c r="CS42" s="655"/>
      <c r="CT42" s="655"/>
      <c r="CU42" s="655"/>
      <c r="CV42" s="655"/>
      <c r="CW42" s="655"/>
      <c r="CX42" s="655"/>
      <c r="CY42" s="656"/>
      <c r="CZ42" s="628">
        <v>15.3</v>
      </c>
      <c r="DA42" s="653"/>
      <c r="DB42" s="653"/>
      <c r="DC42" s="657"/>
      <c r="DD42" s="632">
        <v>332153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38607</v>
      </c>
      <c r="CS43" s="655"/>
      <c r="CT43" s="655"/>
      <c r="CU43" s="655"/>
      <c r="CV43" s="655"/>
      <c r="CW43" s="655"/>
      <c r="CX43" s="655"/>
      <c r="CY43" s="656"/>
      <c r="CZ43" s="628">
        <v>0.6</v>
      </c>
      <c r="DA43" s="653"/>
      <c r="DB43" s="653"/>
      <c r="DC43" s="657"/>
      <c r="DD43" s="632">
        <v>38607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979134</v>
      </c>
      <c r="CS44" s="624"/>
      <c r="CT44" s="624"/>
      <c r="CU44" s="624"/>
      <c r="CV44" s="624"/>
      <c r="CW44" s="624"/>
      <c r="CX44" s="624"/>
      <c r="CY44" s="625"/>
      <c r="CZ44" s="628">
        <v>15.3</v>
      </c>
      <c r="DA44" s="629"/>
      <c r="DB44" s="629"/>
      <c r="DC44" s="635"/>
      <c r="DD44" s="632">
        <v>332153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589111</v>
      </c>
      <c r="CS45" s="655"/>
      <c r="CT45" s="655"/>
      <c r="CU45" s="655"/>
      <c r="CV45" s="655"/>
      <c r="CW45" s="655"/>
      <c r="CX45" s="655"/>
      <c r="CY45" s="656"/>
      <c r="CZ45" s="628">
        <v>9.1999999999999993</v>
      </c>
      <c r="DA45" s="653"/>
      <c r="DB45" s="653"/>
      <c r="DC45" s="657"/>
      <c r="DD45" s="632">
        <v>72430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383475</v>
      </c>
      <c r="CS46" s="624"/>
      <c r="CT46" s="624"/>
      <c r="CU46" s="624"/>
      <c r="CV46" s="624"/>
      <c r="CW46" s="624"/>
      <c r="CX46" s="624"/>
      <c r="CY46" s="625"/>
      <c r="CZ46" s="628">
        <v>6</v>
      </c>
      <c r="DA46" s="629"/>
      <c r="DB46" s="629"/>
      <c r="DC46" s="635"/>
      <c r="DD46" s="632">
        <v>253175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6414966</v>
      </c>
      <c r="CS49" s="682"/>
      <c r="CT49" s="682"/>
      <c r="CU49" s="682"/>
      <c r="CV49" s="682"/>
      <c r="CW49" s="682"/>
      <c r="CX49" s="682"/>
      <c r="CY49" s="711"/>
      <c r="CZ49" s="703">
        <v>100</v>
      </c>
      <c r="DA49" s="712"/>
      <c r="DB49" s="712"/>
      <c r="DC49" s="713"/>
      <c r="DD49" s="714">
        <v>4306740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TAFsCMg/mOhdut8a0PyMvHlxKLB+SCTg125MbUuroInNwnqvZxPa+wN00J27ujmsErgE1TZBYV6vl2TjvGmYw==" saltValue="AnAY9naKT2nLVjx4UIkz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6765</v>
      </c>
      <c r="R7" s="753"/>
      <c r="S7" s="753"/>
      <c r="T7" s="753"/>
      <c r="U7" s="753"/>
      <c r="V7" s="753">
        <v>6418</v>
      </c>
      <c r="W7" s="753"/>
      <c r="X7" s="753"/>
      <c r="Y7" s="753"/>
      <c r="Z7" s="753"/>
      <c r="AA7" s="753">
        <v>347</v>
      </c>
      <c r="AB7" s="753"/>
      <c r="AC7" s="753"/>
      <c r="AD7" s="753"/>
      <c r="AE7" s="754"/>
      <c r="AF7" s="755">
        <v>287</v>
      </c>
      <c r="AG7" s="756"/>
      <c r="AH7" s="756"/>
      <c r="AI7" s="756"/>
      <c r="AJ7" s="757"/>
      <c r="AK7" s="758">
        <v>205</v>
      </c>
      <c r="AL7" s="759"/>
      <c r="AM7" s="759"/>
      <c r="AN7" s="759"/>
      <c r="AO7" s="759"/>
      <c r="AP7" s="759">
        <v>4737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544</v>
      </c>
      <c r="BT7" s="747"/>
      <c r="BU7" s="747"/>
      <c r="BV7" s="747"/>
      <c r="BW7" s="747"/>
      <c r="BX7" s="747"/>
      <c r="BY7" s="747"/>
      <c r="BZ7" s="747"/>
      <c r="CA7" s="747"/>
      <c r="CB7" s="747"/>
      <c r="CC7" s="747"/>
      <c r="CD7" s="747"/>
      <c r="CE7" s="747"/>
      <c r="CF7" s="747"/>
      <c r="CG7" s="762"/>
      <c r="CH7" s="743">
        <v>5</v>
      </c>
      <c r="CI7" s="744"/>
      <c r="CJ7" s="744"/>
      <c r="CK7" s="744"/>
      <c r="CL7" s="745"/>
      <c r="CM7" s="743">
        <v>156</v>
      </c>
      <c r="CN7" s="744"/>
      <c r="CO7" s="744"/>
      <c r="CP7" s="744"/>
      <c r="CQ7" s="745"/>
      <c r="CR7" s="743">
        <v>50</v>
      </c>
      <c r="CS7" s="744"/>
      <c r="CT7" s="744"/>
      <c r="CU7" s="744"/>
      <c r="CV7" s="745"/>
      <c r="CW7" s="743">
        <v>11</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545</v>
      </c>
      <c r="BT8" s="774"/>
      <c r="BU8" s="774"/>
      <c r="BV8" s="774"/>
      <c r="BW8" s="774"/>
      <c r="BX8" s="774"/>
      <c r="BY8" s="774"/>
      <c r="BZ8" s="774"/>
      <c r="CA8" s="774"/>
      <c r="CB8" s="774"/>
      <c r="CC8" s="774"/>
      <c r="CD8" s="774"/>
      <c r="CE8" s="774"/>
      <c r="CF8" s="774"/>
      <c r="CG8" s="775"/>
      <c r="CH8" s="776">
        <v>0</v>
      </c>
      <c r="CI8" s="777"/>
      <c r="CJ8" s="777"/>
      <c r="CK8" s="777"/>
      <c r="CL8" s="778"/>
      <c r="CM8" s="776">
        <v>65</v>
      </c>
      <c r="CN8" s="777"/>
      <c r="CO8" s="777"/>
      <c r="CP8" s="777"/>
      <c r="CQ8" s="778"/>
      <c r="CR8" s="776">
        <v>65</v>
      </c>
      <c r="CS8" s="777"/>
      <c r="CT8" s="777"/>
      <c r="CU8" s="777"/>
      <c r="CV8" s="778"/>
      <c r="CW8" s="776">
        <v>1</v>
      </c>
      <c r="CX8" s="777"/>
      <c r="CY8" s="777"/>
      <c r="CZ8" s="777"/>
      <c r="DA8" s="778"/>
      <c r="DB8" s="776" t="s">
        <v>555</v>
      </c>
      <c r="DC8" s="777"/>
      <c r="DD8" s="777"/>
      <c r="DE8" s="777"/>
      <c r="DF8" s="778"/>
      <c r="DG8" s="776" t="s">
        <v>555</v>
      </c>
      <c r="DH8" s="777"/>
      <c r="DI8" s="777"/>
      <c r="DJ8" s="777"/>
      <c r="DK8" s="778"/>
      <c r="DL8" s="776" t="s">
        <v>555</v>
      </c>
      <c r="DM8" s="777"/>
      <c r="DN8" s="777"/>
      <c r="DO8" s="777"/>
      <c r="DP8" s="778"/>
      <c r="DQ8" s="776" t="s">
        <v>555</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556</v>
      </c>
      <c r="BS9" s="773" t="s">
        <v>546</v>
      </c>
      <c r="BT9" s="774"/>
      <c r="BU9" s="774"/>
      <c r="BV9" s="774"/>
      <c r="BW9" s="774"/>
      <c r="BX9" s="774"/>
      <c r="BY9" s="774"/>
      <c r="BZ9" s="774"/>
      <c r="CA9" s="774"/>
      <c r="CB9" s="774"/>
      <c r="CC9" s="774"/>
      <c r="CD9" s="774"/>
      <c r="CE9" s="774"/>
      <c r="CF9" s="774"/>
      <c r="CG9" s="775"/>
      <c r="CH9" s="776">
        <v>0</v>
      </c>
      <c r="CI9" s="777"/>
      <c r="CJ9" s="777"/>
      <c r="CK9" s="777"/>
      <c r="CL9" s="778"/>
      <c r="CM9" s="776">
        <v>12</v>
      </c>
      <c r="CN9" s="777"/>
      <c r="CO9" s="777"/>
      <c r="CP9" s="777"/>
      <c r="CQ9" s="778"/>
      <c r="CR9" s="776">
        <v>2</v>
      </c>
      <c r="CS9" s="777"/>
      <c r="CT9" s="777"/>
      <c r="CU9" s="777"/>
      <c r="CV9" s="778"/>
      <c r="CW9" s="776" t="s">
        <v>555</v>
      </c>
      <c r="CX9" s="777"/>
      <c r="CY9" s="777"/>
      <c r="CZ9" s="777"/>
      <c r="DA9" s="778"/>
      <c r="DB9" s="776">
        <v>211</v>
      </c>
      <c r="DC9" s="777"/>
      <c r="DD9" s="777"/>
      <c r="DE9" s="777"/>
      <c r="DF9" s="778"/>
      <c r="DG9" s="776" t="s">
        <v>555</v>
      </c>
      <c r="DH9" s="777"/>
      <c r="DI9" s="777"/>
      <c r="DJ9" s="777"/>
      <c r="DK9" s="778"/>
      <c r="DL9" s="776" t="s">
        <v>555</v>
      </c>
      <c r="DM9" s="777"/>
      <c r="DN9" s="777"/>
      <c r="DO9" s="777"/>
      <c r="DP9" s="778"/>
      <c r="DQ9" s="776" t="s">
        <v>555</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6765</v>
      </c>
      <c r="R23" s="793"/>
      <c r="S23" s="793"/>
      <c r="T23" s="793"/>
      <c r="U23" s="793"/>
      <c r="V23" s="793">
        <v>6418</v>
      </c>
      <c r="W23" s="793"/>
      <c r="X23" s="793"/>
      <c r="Y23" s="793"/>
      <c r="Z23" s="793"/>
      <c r="AA23" s="793">
        <v>347</v>
      </c>
      <c r="AB23" s="793"/>
      <c r="AC23" s="793"/>
      <c r="AD23" s="793"/>
      <c r="AE23" s="794"/>
      <c r="AF23" s="795">
        <v>287</v>
      </c>
      <c r="AG23" s="793"/>
      <c r="AH23" s="793"/>
      <c r="AI23" s="793"/>
      <c r="AJ23" s="796"/>
      <c r="AK23" s="797"/>
      <c r="AL23" s="798"/>
      <c r="AM23" s="798"/>
      <c r="AN23" s="798"/>
      <c r="AO23" s="798"/>
      <c r="AP23" s="793">
        <v>4737</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1503</v>
      </c>
      <c r="R28" s="823"/>
      <c r="S28" s="823"/>
      <c r="T28" s="823"/>
      <c r="U28" s="823"/>
      <c r="V28" s="823">
        <v>1480</v>
      </c>
      <c r="W28" s="823"/>
      <c r="X28" s="823"/>
      <c r="Y28" s="823"/>
      <c r="Z28" s="823"/>
      <c r="AA28" s="823">
        <v>22</v>
      </c>
      <c r="AB28" s="823"/>
      <c r="AC28" s="823"/>
      <c r="AD28" s="823"/>
      <c r="AE28" s="824"/>
      <c r="AF28" s="825">
        <v>22</v>
      </c>
      <c r="AG28" s="823"/>
      <c r="AH28" s="823"/>
      <c r="AI28" s="823"/>
      <c r="AJ28" s="826"/>
      <c r="AK28" s="827">
        <v>95</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1326</v>
      </c>
      <c r="R29" s="784"/>
      <c r="S29" s="784"/>
      <c r="T29" s="784"/>
      <c r="U29" s="784"/>
      <c r="V29" s="784">
        <v>1165</v>
      </c>
      <c r="W29" s="784"/>
      <c r="X29" s="784"/>
      <c r="Y29" s="784"/>
      <c r="Z29" s="784"/>
      <c r="AA29" s="784">
        <v>161</v>
      </c>
      <c r="AB29" s="784"/>
      <c r="AC29" s="784"/>
      <c r="AD29" s="784"/>
      <c r="AE29" s="785"/>
      <c r="AF29" s="786">
        <v>161</v>
      </c>
      <c r="AG29" s="787"/>
      <c r="AH29" s="787"/>
      <c r="AI29" s="787"/>
      <c r="AJ29" s="788"/>
      <c r="AK29" s="834">
        <v>164</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213</v>
      </c>
      <c r="R30" s="784"/>
      <c r="S30" s="784"/>
      <c r="T30" s="784"/>
      <c r="U30" s="784"/>
      <c r="V30" s="784">
        <v>207</v>
      </c>
      <c r="W30" s="784"/>
      <c r="X30" s="784"/>
      <c r="Y30" s="784"/>
      <c r="Z30" s="784"/>
      <c r="AA30" s="784">
        <v>6</v>
      </c>
      <c r="AB30" s="784"/>
      <c r="AC30" s="784"/>
      <c r="AD30" s="784"/>
      <c r="AE30" s="785"/>
      <c r="AF30" s="786">
        <v>6</v>
      </c>
      <c r="AG30" s="787"/>
      <c r="AH30" s="787"/>
      <c r="AI30" s="787"/>
      <c r="AJ30" s="788"/>
      <c r="AK30" s="834">
        <v>56</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244</v>
      </c>
      <c r="R31" s="784"/>
      <c r="S31" s="784"/>
      <c r="T31" s="784"/>
      <c r="U31" s="784"/>
      <c r="V31" s="784">
        <v>223</v>
      </c>
      <c r="W31" s="784"/>
      <c r="X31" s="784"/>
      <c r="Y31" s="784"/>
      <c r="Z31" s="784"/>
      <c r="AA31" s="784">
        <v>21</v>
      </c>
      <c r="AB31" s="784"/>
      <c r="AC31" s="784"/>
      <c r="AD31" s="784"/>
      <c r="AE31" s="785"/>
      <c r="AF31" s="786">
        <v>520</v>
      </c>
      <c r="AG31" s="787"/>
      <c r="AH31" s="787"/>
      <c r="AI31" s="787"/>
      <c r="AJ31" s="788"/>
      <c r="AK31" s="834">
        <v>1</v>
      </c>
      <c r="AL31" s="830"/>
      <c r="AM31" s="830"/>
      <c r="AN31" s="830"/>
      <c r="AO31" s="830"/>
      <c r="AP31" s="830">
        <v>1632</v>
      </c>
      <c r="AQ31" s="830"/>
      <c r="AR31" s="830"/>
      <c r="AS31" s="830"/>
      <c r="AT31" s="830"/>
      <c r="AU31" s="830">
        <v>3</v>
      </c>
      <c r="AV31" s="830"/>
      <c r="AW31" s="830"/>
      <c r="AX31" s="830"/>
      <c r="AY31" s="830"/>
      <c r="AZ31" s="831" t="s">
        <v>555</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446</v>
      </c>
      <c r="R32" s="784"/>
      <c r="S32" s="784"/>
      <c r="T32" s="784"/>
      <c r="U32" s="784"/>
      <c r="V32" s="784">
        <v>424</v>
      </c>
      <c r="W32" s="784"/>
      <c r="X32" s="784"/>
      <c r="Y32" s="784"/>
      <c r="Z32" s="784"/>
      <c r="AA32" s="784">
        <v>22</v>
      </c>
      <c r="AB32" s="784"/>
      <c r="AC32" s="784"/>
      <c r="AD32" s="784"/>
      <c r="AE32" s="785"/>
      <c r="AF32" s="786">
        <v>15</v>
      </c>
      <c r="AG32" s="787"/>
      <c r="AH32" s="787"/>
      <c r="AI32" s="787"/>
      <c r="AJ32" s="788"/>
      <c r="AK32" s="834">
        <v>264</v>
      </c>
      <c r="AL32" s="830"/>
      <c r="AM32" s="830"/>
      <c r="AN32" s="830"/>
      <c r="AO32" s="830"/>
      <c r="AP32" s="830">
        <v>2220</v>
      </c>
      <c r="AQ32" s="830"/>
      <c r="AR32" s="830"/>
      <c r="AS32" s="830"/>
      <c r="AT32" s="830"/>
      <c r="AU32" s="830">
        <v>1413</v>
      </c>
      <c r="AV32" s="830"/>
      <c r="AW32" s="830"/>
      <c r="AX32" s="830"/>
      <c r="AY32" s="830"/>
      <c r="AZ32" s="831" t="s">
        <v>555</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724</v>
      </c>
      <c r="AG63" s="844"/>
      <c r="AH63" s="844"/>
      <c r="AI63" s="844"/>
      <c r="AJ63" s="845"/>
      <c r="AK63" s="846"/>
      <c r="AL63" s="841"/>
      <c r="AM63" s="841"/>
      <c r="AN63" s="841"/>
      <c r="AO63" s="841"/>
      <c r="AP63" s="844">
        <v>3852</v>
      </c>
      <c r="AQ63" s="844"/>
      <c r="AR63" s="844"/>
      <c r="AS63" s="844"/>
      <c r="AT63" s="844"/>
      <c r="AU63" s="844">
        <v>1416</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10521</v>
      </c>
      <c r="R68" s="866"/>
      <c r="S68" s="866"/>
      <c r="T68" s="866"/>
      <c r="U68" s="866"/>
      <c r="V68" s="866">
        <v>11674</v>
      </c>
      <c r="W68" s="866"/>
      <c r="X68" s="866"/>
      <c r="Y68" s="866"/>
      <c r="Z68" s="866"/>
      <c r="AA68" s="866">
        <v>-1152</v>
      </c>
      <c r="AB68" s="866"/>
      <c r="AC68" s="866"/>
      <c r="AD68" s="866"/>
      <c r="AE68" s="866"/>
      <c r="AF68" s="866">
        <v>4289</v>
      </c>
      <c r="AG68" s="866"/>
      <c r="AH68" s="866"/>
      <c r="AI68" s="866"/>
      <c r="AJ68" s="866"/>
      <c r="AK68" s="866" t="s">
        <v>555</v>
      </c>
      <c r="AL68" s="866"/>
      <c r="AM68" s="866"/>
      <c r="AN68" s="866"/>
      <c r="AO68" s="866"/>
      <c r="AP68" s="866">
        <v>3387</v>
      </c>
      <c r="AQ68" s="866"/>
      <c r="AR68" s="866"/>
      <c r="AS68" s="866"/>
      <c r="AT68" s="866"/>
      <c r="AU68" s="866">
        <v>130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103</v>
      </c>
      <c r="R69" s="830"/>
      <c r="S69" s="830"/>
      <c r="T69" s="830"/>
      <c r="U69" s="830"/>
      <c r="V69" s="830">
        <v>91</v>
      </c>
      <c r="W69" s="830"/>
      <c r="X69" s="830"/>
      <c r="Y69" s="830"/>
      <c r="Z69" s="830"/>
      <c r="AA69" s="830">
        <v>11</v>
      </c>
      <c r="AB69" s="830"/>
      <c r="AC69" s="830"/>
      <c r="AD69" s="830"/>
      <c r="AE69" s="830"/>
      <c r="AF69" s="830">
        <v>11</v>
      </c>
      <c r="AG69" s="830"/>
      <c r="AH69" s="830"/>
      <c r="AI69" s="830"/>
      <c r="AJ69" s="830"/>
      <c r="AK69" s="830" t="s">
        <v>555</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276838</v>
      </c>
      <c r="R70" s="830"/>
      <c r="S70" s="830"/>
      <c r="T70" s="830"/>
      <c r="U70" s="830"/>
      <c r="V70" s="830">
        <v>269931</v>
      </c>
      <c r="W70" s="830"/>
      <c r="X70" s="830"/>
      <c r="Y70" s="830"/>
      <c r="Z70" s="830"/>
      <c r="AA70" s="830">
        <v>6907</v>
      </c>
      <c r="AB70" s="830"/>
      <c r="AC70" s="830"/>
      <c r="AD70" s="830"/>
      <c r="AE70" s="830"/>
      <c r="AF70" s="830">
        <v>6907</v>
      </c>
      <c r="AG70" s="830"/>
      <c r="AH70" s="830"/>
      <c r="AI70" s="830"/>
      <c r="AJ70" s="830"/>
      <c r="AK70" s="830">
        <v>2277</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4537</v>
      </c>
      <c r="R71" s="830"/>
      <c r="S71" s="830"/>
      <c r="T71" s="830"/>
      <c r="U71" s="830"/>
      <c r="V71" s="830">
        <v>4237</v>
      </c>
      <c r="W71" s="830"/>
      <c r="X71" s="830"/>
      <c r="Y71" s="830"/>
      <c r="Z71" s="830"/>
      <c r="AA71" s="830">
        <v>299</v>
      </c>
      <c r="AB71" s="830"/>
      <c r="AC71" s="830"/>
      <c r="AD71" s="830"/>
      <c r="AE71" s="830"/>
      <c r="AF71" s="830">
        <v>297</v>
      </c>
      <c r="AG71" s="830"/>
      <c r="AH71" s="830"/>
      <c r="AI71" s="830"/>
      <c r="AJ71" s="830"/>
      <c r="AK71" s="830">
        <v>2</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7" t="s">
        <v>553</v>
      </c>
      <c r="C72" s="874"/>
      <c r="D72" s="874"/>
      <c r="E72" s="874"/>
      <c r="F72" s="874"/>
      <c r="G72" s="874"/>
      <c r="H72" s="874"/>
      <c r="I72" s="874"/>
      <c r="J72" s="874"/>
      <c r="K72" s="874"/>
      <c r="L72" s="874"/>
      <c r="M72" s="874"/>
      <c r="N72" s="874"/>
      <c r="O72" s="874"/>
      <c r="P72" s="875"/>
      <c r="Q72" s="876">
        <v>4</v>
      </c>
      <c r="R72" s="830"/>
      <c r="S72" s="830"/>
      <c r="T72" s="830"/>
      <c r="U72" s="830"/>
      <c r="V72" s="830">
        <v>3</v>
      </c>
      <c r="W72" s="830"/>
      <c r="X72" s="830"/>
      <c r="Y72" s="830"/>
      <c r="Z72" s="830"/>
      <c r="AA72" s="830">
        <v>0</v>
      </c>
      <c r="AB72" s="830"/>
      <c r="AC72" s="830"/>
      <c r="AD72" s="830"/>
      <c r="AE72" s="830"/>
      <c r="AF72" s="830">
        <v>0</v>
      </c>
      <c r="AG72" s="830"/>
      <c r="AH72" s="830"/>
      <c r="AI72" s="830"/>
      <c r="AJ72" s="830"/>
      <c r="AK72" s="830">
        <v>0</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550</v>
      </c>
      <c r="C73" s="874"/>
      <c r="D73" s="874"/>
      <c r="E73" s="874"/>
      <c r="F73" s="874"/>
      <c r="G73" s="874"/>
      <c r="H73" s="874"/>
      <c r="I73" s="874"/>
      <c r="J73" s="874"/>
      <c r="K73" s="874"/>
      <c r="L73" s="874"/>
      <c r="M73" s="874"/>
      <c r="N73" s="874"/>
      <c r="O73" s="874"/>
      <c r="P73" s="875"/>
      <c r="Q73" s="876">
        <v>258</v>
      </c>
      <c r="R73" s="830"/>
      <c r="S73" s="830"/>
      <c r="T73" s="830"/>
      <c r="U73" s="830"/>
      <c r="V73" s="830">
        <v>230</v>
      </c>
      <c r="W73" s="830"/>
      <c r="X73" s="830"/>
      <c r="Y73" s="830"/>
      <c r="Z73" s="830"/>
      <c r="AA73" s="830">
        <v>28</v>
      </c>
      <c r="AB73" s="830"/>
      <c r="AC73" s="830"/>
      <c r="AD73" s="830"/>
      <c r="AE73" s="830"/>
      <c r="AF73" s="830">
        <v>28</v>
      </c>
      <c r="AG73" s="830"/>
      <c r="AH73" s="830"/>
      <c r="AI73" s="830"/>
      <c r="AJ73" s="830"/>
      <c r="AK73" s="830">
        <v>75</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2527</v>
      </c>
      <c r="R74" s="830"/>
      <c r="S74" s="830"/>
      <c r="T74" s="830"/>
      <c r="U74" s="830"/>
      <c r="V74" s="830">
        <v>2485</v>
      </c>
      <c r="W74" s="830"/>
      <c r="X74" s="830"/>
      <c r="Y74" s="830"/>
      <c r="Z74" s="830"/>
      <c r="AA74" s="830">
        <v>42</v>
      </c>
      <c r="AB74" s="830"/>
      <c r="AC74" s="830"/>
      <c r="AD74" s="830"/>
      <c r="AE74" s="830"/>
      <c r="AF74" s="830">
        <v>42</v>
      </c>
      <c r="AG74" s="830"/>
      <c r="AH74" s="830"/>
      <c r="AI74" s="830"/>
      <c r="AJ74" s="830"/>
      <c r="AK74" s="830">
        <v>2</v>
      </c>
      <c r="AL74" s="830"/>
      <c r="AM74" s="830"/>
      <c r="AN74" s="830"/>
      <c r="AO74" s="830"/>
      <c r="AP74" s="830">
        <v>2521</v>
      </c>
      <c r="AQ74" s="830"/>
      <c r="AR74" s="830"/>
      <c r="AS74" s="830"/>
      <c r="AT74" s="830"/>
      <c r="AU74" s="830">
        <v>444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7" t="s">
        <v>554</v>
      </c>
      <c r="C75" s="874"/>
      <c r="D75" s="874"/>
      <c r="E75" s="874"/>
      <c r="F75" s="874"/>
      <c r="G75" s="874"/>
      <c r="H75" s="874"/>
      <c r="I75" s="874"/>
      <c r="J75" s="874"/>
      <c r="K75" s="874"/>
      <c r="L75" s="874"/>
      <c r="M75" s="874"/>
      <c r="N75" s="874"/>
      <c r="O75" s="874"/>
      <c r="P75" s="875"/>
      <c r="Q75" s="878">
        <v>181</v>
      </c>
      <c r="R75" s="879"/>
      <c r="S75" s="879"/>
      <c r="T75" s="879"/>
      <c r="U75" s="834"/>
      <c r="V75" s="880">
        <v>160</v>
      </c>
      <c r="W75" s="879"/>
      <c r="X75" s="879"/>
      <c r="Y75" s="879"/>
      <c r="Z75" s="834"/>
      <c r="AA75" s="880">
        <v>21</v>
      </c>
      <c r="AB75" s="879"/>
      <c r="AC75" s="879"/>
      <c r="AD75" s="879"/>
      <c r="AE75" s="834"/>
      <c r="AF75" s="880">
        <v>21</v>
      </c>
      <c r="AG75" s="879"/>
      <c r="AH75" s="879"/>
      <c r="AI75" s="879"/>
      <c r="AJ75" s="834"/>
      <c r="AK75" s="880">
        <v>15</v>
      </c>
      <c r="AL75" s="879"/>
      <c r="AM75" s="879"/>
      <c r="AN75" s="879"/>
      <c r="AO75" s="834"/>
      <c r="AP75" s="880">
        <v>1454</v>
      </c>
      <c r="AQ75" s="879"/>
      <c r="AR75" s="879"/>
      <c r="AS75" s="879"/>
      <c r="AT75" s="834"/>
      <c r="AU75" s="880">
        <v>163</v>
      </c>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11595</v>
      </c>
      <c r="AG88" s="844"/>
      <c r="AH88" s="844"/>
      <c r="AI88" s="844"/>
      <c r="AJ88" s="844"/>
      <c r="AK88" s="841"/>
      <c r="AL88" s="841"/>
      <c r="AM88" s="841"/>
      <c r="AN88" s="841"/>
      <c r="AO88" s="841"/>
      <c r="AP88" s="844">
        <v>7362</v>
      </c>
      <c r="AQ88" s="844"/>
      <c r="AR88" s="844"/>
      <c r="AS88" s="844"/>
      <c r="AT88" s="844"/>
      <c r="AU88" s="844">
        <v>737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117</v>
      </c>
      <c r="CS102" s="852"/>
      <c r="CT102" s="852"/>
      <c r="CU102" s="852"/>
      <c r="CV102" s="892"/>
      <c r="CW102" s="891">
        <v>12</v>
      </c>
      <c r="CX102" s="852"/>
      <c r="CY102" s="852"/>
      <c r="CZ102" s="852"/>
      <c r="DA102" s="892"/>
      <c r="DB102" s="891">
        <v>211</v>
      </c>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402</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403</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406</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407</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408</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409</v>
      </c>
      <c r="AB109" s="894"/>
      <c r="AC109" s="894"/>
      <c r="AD109" s="894"/>
      <c r="AE109" s="895"/>
      <c r="AF109" s="893" t="s">
        <v>410</v>
      </c>
      <c r="AG109" s="894"/>
      <c r="AH109" s="894"/>
      <c r="AI109" s="894"/>
      <c r="AJ109" s="895"/>
      <c r="AK109" s="893" t="s">
        <v>295</v>
      </c>
      <c r="AL109" s="894"/>
      <c r="AM109" s="894"/>
      <c r="AN109" s="894"/>
      <c r="AO109" s="895"/>
      <c r="AP109" s="893" t="s">
        <v>411</v>
      </c>
      <c r="AQ109" s="894"/>
      <c r="AR109" s="894"/>
      <c r="AS109" s="894"/>
      <c r="AT109" s="896"/>
      <c r="AU109" s="913" t="s">
        <v>408</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409</v>
      </c>
      <c r="BR109" s="894"/>
      <c r="BS109" s="894"/>
      <c r="BT109" s="894"/>
      <c r="BU109" s="895"/>
      <c r="BV109" s="893" t="s">
        <v>410</v>
      </c>
      <c r="BW109" s="894"/>
      <c r="BX109" s="894"/>
      <c r="BY109" s="894"/>
      <c r="BZ109" s="895"/>
      <c r="CA109" s="893" t="s">
        <v>295</v>
      </c>
      <c r="CB109" s="894"/>
      <c r="CC109" s="894"/>
      <c r="CD109" s="894"/>
      <c r="CE109" s="895"/>
      <c r="CF109" s="914" t="s">
        <v>411</v>
      </c>
      <c r="CG109" s="914"/>
      <c r="CH109" s="914"/>
      <c r="CI109" s="914"/>
      <c r="CJ109" s="914"/>
      <c r="CK109" s="893" t="s">
        <v>412</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409</v>
      </c>
      <c r="DH109" s="894"/>
      <c r="DI109" s="894"/>
      <c r="DJ109" s="894"/>
      <c r="DK109" s="895"/>
      <c r="DL109" s="893" t="s">
        <v>410</v>
      </c>
      <c r="DM109" s="894"/>
      <c r="DN109" s="894"/>
      <c r="DO109" s="894"/>
      <c r="DP109" s="895"/>
      <c r="DQ109" s="893" t="s">
        <v>295</v>
      </c>
      <c r="DR109" s="894"/>
      <c r="DS109" s="894"/>
      <c r="DT109" s="894"/>
      <c r="DU109" s="895"/>
      <c r="DV109" s="893" t="s">
        <v>411</v>
      </c>
      <c r="DW109" s="894"/>
      <c r="DX109" s="894"/>
      <c r="DY109" s="894"/>
      <c r="DZ109" s="896"/>
    </row>
    <row r="110" spans="1:131" s="218" customFormat="1" ht="26.25" customHeight="1" x14ac:dyDescent="0.2">
      <c r="A110" s="897" t="s">
        <v>413</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442521</v>
      </c>
      <c r="AB110" s="901"/>
      <c r="AC110" s="901"/>
      <c r="AD110" s="901"/>
      <c r="AE110" s="902"/>
      <c r="AF110" s="903">
        <v>440152</v>
      </c>
      <c r="AG110" s="901"/>
      <c r="AH110" s="901"/>
      <c r="AI110" s="901"/>
      <c r="AJ110" s="902"/>
      <c r="AK110" s="903">
        <v>427501</v>
      </c>
      <c r="AL110" s="901"/>
      <c r="AM110" s="901"/>
      <c r="AN110" s="901"/>
      <c r="AO110" s="902"/>
      <c r="AP110" s="904">
        <v>12.4</v>
      </c>
      <c r="AQ110" s="905"/>
      <c r="AR110" s="905"/>
      <c r="AS110" s="905"/>
      <c r="AT110" s="906"/>
      <c r="AU110" s="907" t="s">
        <v>69</v>
      </c>
      <c r="AV110" s="908"/>
      <c r="AW110" s="908"/>
      <c r="AX110" s="908"/>
      <c r="AY110" s="908"/>
      <c r="AZ110" s="930" t="s">
        <v>414</v>
      </c>
      <c r="BA110" s="898"/>
      <c r="BB110" s="898"/>
      <c r="BC110" s="898"/>
      <c r="BD110" s="898"/>
      <c r="BE110" s="898"/>
      <c r="BF110" s="898"/>
      <c r="BG110" s="898"/>
      <c r="BH110" s="898"/>
      <c r="BI110" s="898"/>
      <c r="BJ110" s="898"/>
      <c r="BK110" s="898"/>
      <c r="BL110" s="898"/>
      <c r="BM110" s="898"/>
      <c r="BN110" s="898"/>
      <c r="BO110" s="898"/>
      <c r="BP110" s="899"/>
      <c r="BQ110" s="931">
        <v>5025746</v>
      </c>
      <c r="BR110" s="932"/>
      <c r="BS110" s="932"/>
      <c r="BT110" s="932"/>
      <c r="BU110" s="932"/>
      <c r="BV110" s="932">
        <v>4853182</v>
      </c>
      <c r="BW110" s="932"/>
      <c r="BX110" s="932"/>
      <c r="BY110" s="932"/>
      <c r="BZ110" s="932"/>
      <c r="CA110" s="932">
        <v>4737460</v>
      </c>
      <c r="CB110" s="932"/>
      <c r="CC110" s="932"/>
      <c r="CD110" s="932"/>
      <c r="CE110" s="932"/>
      <c r="CF110" s="945">
        <v>137.5</v>
      </c>
      <c r="CG110" s="946"/>
      <c r="CH110" s="946"/>
      <c r="CI110" s="946"/>
      <c r="CJ110" s="946"/>
      <c r="CK110" s="947" t="s">
        <v>415</v>
      </c>
      <c r="CL110" s="948"/>
      <c r="CM110" s="930" t="s">
        <v>416</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8" customFormat="1" ht="26.25" customHeight="1" x14ac:dyDescent="0.2">
      <c r="A111" s="935" t="s">
        <v>417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418</v>
      </c>
      <c r="BA111" s="924"/>
      <c r="BB111" s="924"/>
      <c r="BC111" s="924"/>
      <c r="BD111" s="924"/>
      <c r="BE111" s="924"/>
      <c r="BF111" s="924"/>
      <c r="BG111" s="924"/>
      <c r="BH111" s="924"/>
      <c r="BI111" s="924"/>
      <c r="BJ111" s="924"/>
      <c r="BK111" s="924"/>
      <c r="BL111" s="924"/>
      <c r="BM111" s="924"/>
      <c r="BN111" s="924"/>
      <c r="BO111" s="924"/>
      <c r="BP111" s="925"/>
      <c r="BQ111" s="926" t="s">
        <v>121</v>
      </c>
      <c r="BR111" s="927"/>
      <c r="BS111" s="927"/>
      <c r="BT111" s="927"/>
      <c r="BU111" s="927"/>
      <c r="BV111" s="927" t="s">
        <v>121</v>
      </c>
      <c r="BW111" s="927"/>
      <c r="BX111" s="927"/>
      <c r="BY111" s="927"/>
      <c r="BZ111" s="927"/>
      <c r="CA111" s="927" t="s">
        <v>121</v>
      </c>
      <c r="CB111" s="927"/>
      <c r="CC111" s="927"/>
      <c r="CD111" s="927"/>
      <c r="CE111" s="927"/>
      <c r="CF111" s="921" t="s">
        <v>121</v>
      </c>
      <c r="CG111" s="922"/>
      <c r="CH111" s="922"/>
      <c r="CI111" s="922"/>
      <c r="CJ111" s="922"/>
      <c r="CK111" s="949"/>
      <c r="CL111" s="950"/>
      <c r="CM111" s="923" t="s">
        <v>419</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8" customFormat="1" ht="26.25" customHeight="1" x14ac:dyDescent="0.2">
      <c r="A112" s="953" t="s">
        <v>420</v>
      </c>
      <c r="B112" s="954"/>
      <c r="C112" s="924" t="s">
        <v>421</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422</v>
      </c>
      <c r="BA112" s="924"/>
      <c r="BB112" s="924"/>
      <c r="BC112" s="924"/>
      <c r="BD112" s="924"/>
      <c r="BE112" s="924"/>
      <c r="BF112" s="924"/>
      <c r="BG112" s="924"/>
      <c r="BH112" s="924"/>
      <c r="BI112" s="924"/>
      <c r="BJ112" s="924"/>
      <c r="BK112" s="924"/>
      <c r="BL112" s="924"/>
      <c r="BM112" s="924"/>
      <c r="BN112" s="924"/>
      <c r="BO112" s="924"/>
      <c r="BP112" s="925"/>
      <c r="BQ112" s="926">
        <v>2187250</v>
      </c>
      <c r="BR112" s="927"/>
      <c r="BS112" s="927"/>
      <c r="BT112" s="927"/>
      <c r="BU112" s="927"/>
      <c r="BV112" s="927">
        <v>2047236</v>
      </c>
      <c r="BW112" s="927"/>
      <c r="BX112" s="927"/>
      <c r="BY112" s="927"/>
      <c r="BZ112" s="927"/>
      <c r="CA112" s="927">
        <v>1416465</v>
      </c>
      <c r="CB112" s="927"/>
      <c r="CC112" s="927"/>
      <c r="CD112" s="927"/>
      <c r="CE112" s="927"/>
      <c r="CF112" s="921">
        <v>41.1</v>
      </c>
      <c r="CG112" s="922"/>
      <c r="CH112" s="922"/>
      <c r="CI112" s="922"/>
      <c r="CJ112" s="922"/>
      <c r="CK112" s="949"/>
      <c r="CL112" s="950"/>
      <c r="CM112" s="923" t="s">
        <v>423</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8" customFormat="1" ht="26.25" customHeight="1" x14ac:dyDescent="0.2">
      <c r="A113" s="955"/>
      <c r="B113" s="956"/>
      <c r="C113" s="924" t="s">
        <v>424</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249015</v>
      </c>
      <c r="AB113" s="939"/>
      <c r="AC113" s="939"/>
      <c r="AD113" s="939"/>
      <c r="AE113" s="940"/>
      <c r="AF113" s="941">
        <v>233727</v>
      </c>
      <c r="AG113" s="939"/>
      <c r="AH113" s="939"/>
      <c r="AI113" s="939"/>
      <c r="AJ113" s="940"/>
      <c r="AK113" s="941">
        <v>220252</v>
      </c>
      <c r="AL113" s="939"/>
      <c r="AM113" s="939"/>
      <c r="AN113" s="939"/>
      <c r="AO113" s="940"/>
      <c r="AP113" s="942">
        <v>6.4</v>
      </c>
      <c r="AQ113" s="943"/>
      <c r="AR113" s="943"/>
      <c r="AS113" s="943"/>
      <c r="AT113" s="944"/>
      <c r="AU113" s="909"/>
      <c r="AV113" s="910"/>
      <c r="AW113" s="910"/>
      <c r="AX113" s="910"/>
      <c r="AY113" s="910"/>
      <c r="AZ113" s="923" t="s">
        <v>425</v>
      </c>
      <c r="BA113" s="924"/>
      <c r="BB113" s="924"/>
      <c r="BC113" s="924"/>
      <c r="BD113" s="924"/>
      <c r="BE113" s="924"/>
      <c r="BF113" s="924"/>
      <c r="BG113" s="924"/>
      <c r="BH113" s="924"/>
      <c r="BI113" s="924"/>
      <c r="BJ113" s="924"/>
      <c r="BK113" s="924"/>
      <c r="BL113" s="924"/>
      <c r="BM113" s="924"/>
      <c r="BN113" s="924"/>
      <c r="BO113" s="924"/>
      <c r="BP113" s="925"/>
      <c r="BQ113" s="926">
        <v>289921</v>
      </c>
      <c r="BR113" s="927"/>
      <c r="BS113" s="927"/>
      <c r="BT113" s="927"/>
      <c r="BU113" s="927"/>
      <c r="BV113" s="927">
        <v>624431</v>
      </c>
      <c r="BW113" s="927"/>
      <c r="BX113" s="927"/>
      <c r="BY113" s="927"/>
      <c r="BZ113" s="927"/>
      <c r="CA113" s="927">
        <v>736832</v>
      </c>
      <c r="CB113" s="927"/>
      <c r="CC113" s="927"/>
      <c r="CD113" s="927"/>
      <c r="CE113" s="927"/>
      <c r="CF113" s="921">
        <v>21.4</v>
      </c>
      <c r="CG113" s="922"/>
      <c r="CH113" s="922"/>
      <c r="CI113" s="922"/>
      <c r="CJ113" s="922"/>
      <c r="CK113" s="949"/>
      <c r="CL113" s="950"/>
      <c r="CM113" s="923" t="s">
        <v>426</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8" customFormat="1" ht="26.25" customHeight="1" x14ac:dyDescent="0.2">
      <c r="A114" s="955"/>
      <c r="B114" s="956"/>
      <c r="C114" s="924" t="s">
        <v>427</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47496</v>
      </c>
      <c r="AB114" s="960"/>
      <c r="AC114" s="960"/>
      <c r="AD114" s="960"/>
      <c r="AE114" s="961"/>
      <c r="AF114" s="962">
        <v>41048</v>
      </c>
      <c r="AG114" s="960"/>
      <c r="AH114" s="960"/>
      <c r="AI114" s="960"/>
      <c r="AJ114" s="961"/>
      <c r="AK114" s="962">
        <v>42865</v>
      </c>
      <c r="AL114" s="960"/>
      <c r="AM114" s="960"/>
      <c r="AN114" s="960"/>
      <c r="AO114" s="961"/>
      <c r="AP114" s="963">
        <v>1.2</v>
      </c>
      <c r="AQ114" s="964"/>
      <c r="AR114" s="964"/>
      <c r="AS114" s="964"/>
      <c r="AT114" s="965"/>
      <c r="AU114" s="909"/>
      <c r="AV114" s="910"/>
      <c r="AW114" s="910"/>
      <c r="AX114" s="910"/>
      <c r="AY114" s="910"/>
      <c r="AZ114" s="923" t="s">
        <v>428</v>
      </c>
      <c r="BA114" s="924"/>
      <c r="BB114" s="924"/>
      <c r="BC114" s="924"/>
      <c r="BD114" s="924"/>
      <c r="BE114" s="924"/>
      <c r="BF114" s="924"/>
      <c r="BG114" s="924"/>
      <c r="BH114" s="924"/>
      <c r="BI114" s="924"/>
      <c r="BJ114" s="924"/>
      <c r="BK114" s="924"/>
      <c r="BL114" s="924"/>
      <c r="BM114" s="924"/>
      <c r="BN114" s="924"/>
      <c r="BO114" s="924"/>
      <c r="BP114" s="925"/>
      <c r="BQ114" s="926">
        <v>941903</v>
      </c>
      <c r="BR114" s="927"/>
      <c r="BS114" s="927"/>
      <c r="BT114" s="927"/>
      <c r="BU114" s="927"/>
      <c r="BV114" s="927">
        <v>932802</v>
      </c>
      <c r="BW114" s="927"/>
      <c r="BX114" s="927"/>
      <c r="BY114" s="927"/>
      <c r="BZ114" s="927"/>
      <c r="CA114" s="927">
        <v>890659</v>
      </c>
      <c r="CB114" s="927"/>
      <c r="CC114" s="927"/>
      <c r="CD114" s="927"/>
      <c r="CE114" s="927"/>
      <c r="CF114" s="921">
        <v>25.8</v>
      </c>
      <c r="CG114" s="922"/>
      <c r="CH114" s="922"/>
      <c r="CI114" s="922"/>
      <c r="CJ114" s="922"/>
      <c r="CK114" s="949"/>
      <c r="CL114" s="950"/>
      <c r="CM114" s="923" t="s">
        <v>429</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8" customFormat="1" ht="26.25" customHeight="1" x14ac:dyDescent="0.2">
      <c r="A115" s="955"/>
      <c r="B115" s="956"/>
      <c r="C115" s="924" t="s">
        <v>430</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121</v>
      </c>
      <c r="AB115" s="939"/>
      <c r="AC115" s="939"/>
      <c r="AD115" s="939"/>
      <c r="AE115" s="940"/>
      <c r="AF115" s="941" t="s">
        <v>121</v>
      </c>
      <c r="AG115" s="939"/>
      <c r="AH115" s="939"/>
      <c r="AI115" s="939"/>
      <c r="AJ115" s="940"/>
      <c r="AK115" s="941" t="s">
        <v>121</v>
      </c>
      <c r="AL115" s="939"/>
      <c r="AM115" s="939"/>
      <c r="AN115" s="939"/>
      <c r="AO115" s="940"/>
      <c r="AP115" s="942" t="s">
        <v>121</v>
      </c>
      <c r="AQ115" s="943"/>
      <c r="AR115" s="943"/>
      <c r="AS115" s="943"/>
      <c r="AT115" s="944"/>
      <c r="AU115" s="909"/>
      <c r="AV115" s="910"/>
      <c r="AW115" s="910"/>
      <c r="AX115" s="910"/>
      <c r="AY115" s="910"/>
      <c r="AZ115" s="923" t="s">
        <v>431</v>
      </c>
      <c r="BA115" s="924"/>
      <c r="BB115" s="924"/>
      <c r="BC115" s="924"/>
      <c r="BD115" s="924"/>
      <c r="BE115" s="924"/>
      <c r="BF115" s="924"/>
      <c r="BG115" s="924"/>
      <c r="BH115" s="924"/>
      <c r="BI115" s="924"/>
      <c r="BJ115" s="924"/>
      <c r="BK115" s="924"/>
      <c r="BL115" s="924"/>
      <c r="BM115" s="924"/>
      <c r="BN115" s="924"/>
      <c r="BO115" s="924"/>
      <c r="BP115" s="925"/>
      <c r="BQ115" s="926">
        <v>869</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432</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8" customFormat="1" ht="26.25" customHeight="1" x14ac:dyDescent="0.2">
      <c r="A116" s="957"/>
      <c r="B116" s="958"/>
      <c r="C116" s="966" t="s">
        <v>433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434</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435</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8" customFormat="1" ht="26.25" customHeight="1" x14ac:dyDescent="0.2">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436</v>
      </c>
      <c r="Z117" s="895"/>
      <c r="AA117" s="979">
        <v>739032</v>
      </c>
      <c r="AB117" s="980"/>
      <c r="AC117" s="980"/>
      <c r="AD117" s="980"/>
      <c r="AE117" s="981"/>
      <c r="AF117" s="982">
        <v>714927</v>
      </c>
      <c r="AG117" s="980"/>
      <c r="AH117" s="980"/>
      <c r="AI117" s="980"/>
      <c r="AJ117" s="981"/>
      <c r="AK117" s="982">
        <v>690618</v>
      </c>
      <c r="AL117" s="980"/>
      <c r="AM117" s="980"/>
      <c r="AN117" s="980"/>
      <c r="AO117" s="981"/>
      <c r="AP117" s="983"/>
      <c r="AQ117" s="984"/>
      <c r="AR117" s="984"/>
      <c r="AS117" s="984"/>
      <c r="AT117" s="985"/>
      <c r="AU117" s="909"/>
      <c r="AV117" s="910"/>
      <c r="AW117" s="910"/>
      <c r="AX117" s="910"/>
      <c r="AY117" s="910"/>
      <c r="AZ117" s="975" t="s">
        <v>437</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438</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8" customFormat="1" ht="26.25" customHeight="1" x14ac:dyDescent="0.2">
      <c r="A118" s="913" t="s">
        <v>412</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409</v>
      </c>
      <c r="AB118" s="894"/>
      <c r="AC118" s="894"/>
      <c r="AD118" s="894"/>
      <c r="AE118" s="895"/>
      <c r="AF118" s="893" t="s">
        <v>410</v>
      </c>
      <c r="AG118" s="894"/>
      <c r="AH118" s="894"/>
      <c r="AI118" s="894"/>
      <c r="AJ118" s="895"/>
      <c r="AK118" s="893" t="s">
        <v>295</v>
      </c>
      <c r="AL118" s="894"/>
      <c r="AM118" s="894"/>
      <c r="AN118" s="894"/>
      <c r="AO118" s="895"/>
      <c r="AP118" s="971" t="s">
        <v>411</v>
      </c>
      <c r="AQ118" s="972"/>
      <c r="AR118" s="972"/>
      <c r="AS118" s="972"/>
      <c r="AT118" s="973"/>
      <c r="AU118" s="909"/>
      <c r="AV118" s="910"/>
      <c r="AW118" s="910"/>
      <c r="AX118" s="910"/>
      <c r="AY118" s="910"/>
      <c r="AZ118" s="974" t="s">
        <v>439</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440</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8" customFormat="1" ht="26.25" customHeight="1" x14ac:dyDescent="0.2">
      <c r="A119" s="1057" t="s">
        <v>415</v>
      </c>
      <c r="B119" s="948"/>
      <c r="C119" s="930" t="s">
        <v>416</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9" t="s">
        <v>178</v>
      </c>
      <c r="BA119" s="239"/>
      <c r="BB119" s="239"/>
      <c r="BC119" s="239"/>
      <c r="BD119" s="239"/>
      <c r="BE119" s="239"/>
      <c r="BF119" s="239"/>
      <c r="BG119" s="239"/>
      <c r="BH119" s="239"/>
      <c r="BI119" s="239"/>
      <c r="BJ119" s="239"/>
      <c r="BK119" s="239"/>
      <c r="BL119" s="239"/>
      <c r="BM119" s="239"/>
      <c r="BN119" s="239"/>
      <c r="BO119" s="978" t="s">
        <v>441</v>
      </c>
      <c r="BP119" s="1006"/>
      <c r="BQ119" s="1000">
        <v>8445689</v>
      </c>
      <c r="BR119" s="1001"/>
      <c r="BS119" s="1001"/>
      <c r="BT119" s="1001"/>
      <c r="BU119" s="1001"/>
      <c r="BV119" s="1001">
        <v>8457651</v>
      </c>
      <c r="BW119" s="1001"/>
      <c r="BX119" s="1001"/>
      <c r="BY119" s="1001"/>
      <c r="BZ119" s="1001"/>
      <c r="CA119" s="1001">
        <v>7781416</v>
      </c>
      <c r="CB119" s="1001"/>
      <c r="CC119" s="1001"/>
      <c r="CD119" s="1001"/>
      <c r="CE119" s="1001"/>
      <c r="CF119" s="1002"/>
      <c r="CG119" s="1003"/>
      <c r="CH119" s="1003"/>
      <c r="CI119" s="1003"/>
      <c r="CJ119" s="1004"/>
      <c r="CK119" s="951"/>
      <c r="CL119" s="952"/>
      <c r="CM119" s="974" t="s">
        <v>442</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8" customFormat="1" ht="26.25" customHeight="1" x14ac:dyDescent="0.2">
      <c r="A120" s="1058"/>
      <c r="B120" s="950"/>
      <c r="C120" s="923" t="s">
        <v>419</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443</v>
      </c>
      <c r="AV120" s="993"/>
      <c r="AW120" s="993"/>
      <c r="AX120" s="993"/>
      <c r="AY120" s="994"/>
      <c r="AZ120" s="930" t="s">
        <v>444</v>
      </c>
      <c r="BA120" s="898"/>
      <c r="BB120" s="898"/>
      <c r="BC120" s="898"/>
      <c r="BD120" s="898"/>
      <c r="BE120" s="898"/>
      <c r="BF120" s="898"/>
      <c r="BG120" s="898"/>
      <c r="BH120" s="898"/>
      <c r="BI120" s="898"/>
      <c r="BJ120" s="898"/>
      <c r="BK120" s="898"/>
      <c r="BL120" s="898"/>
      <c r="BM120" s="898"/>
      <c r="BN120" s="898"/>
      <c r="BO120" s="898"/>
      <c r="BP120" s="899"/>
      <c r="BQ120" s="931">
        <v>3315243</v>
      </c>
      <c r="BR120" s="932"/>
      <c r="BS120" s="932"/>
      <c r="BT120" s="932"/>
      <c r="BU120" s="932"/>
      <c r="BV120" s="932">
        <v>3325523</v>
      </c>
      <c r="BW120" s="932"/>
      <c r="BX120" s="932"/>
      <c r="BY120" s="932"/>
      <c r="BZ120" s="932"/>
      <c r="CA120" s="932">
        <v>3011630</v>
      </c>
      <c r="CB120" s="932"/>
      <c r="CC120" s="932"/>
      <c r="CD120" s="932"/>
      <c r="CE120" s="932"/>
      <c r="CF120" s="945">
        <v>87.4</v>
      </c>
      <c r="CG120" s="946"/>
      <c r="CH120" s="946"/>
      <c r="CI120" s="946"/>
      <c r="CJ120" s="946"/>
      <c r="CK120" s="1007" t="s">
        <v>445</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t="s">
        <v>121</v>
      </c>
      <c r="DH120" s="932"/>
      <c r="DI120" s="932"/>
      <c r="DJ120" s="932"/>
      <c r="DK120" s="932"/>
      <c r="DL120" s="932" t="s">
        <v>121</v>
      </c>
      <c r="DM120" s="932"/>
      <c r="DN120" s="932"/>
      <c r="DO120" s="932"/>
      <c r="DP120" s="932"/>
      <c r="DQ120" s="932">
        <v>1413201</v>
      </c>
      <c r="DR120" s="932"/>
      <c r="DS120" s="932"/>
      <c r="DT120" s="932"/>
      <c r="DU120" s="932"/>
      <c r="DV120" s="933">
        <v>41</v>
      </c>
      <c r="DW120" s="933"/>
      <c r="DX120" s="933"/>
      <c r="DY120" s="933"/>
      <c r="DZ120" s="934"/>
    </row>
    <row r="121" spans="1:130" s="218" customFormat="1" ht="26.25" customHeight="1" x14ac:dyDescent="0.2">
      <c r="A121" s="1058"/>
      <c r="B121" s="950"/>
      <c r="C121" s="975" t="s">
        <v>446</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447</v>
      </c>
      <c r="BA121" s="924"/>
      <c r="BB121" s="924"/>
      <c r="BC121" s="924"/>
      <c r="BD121" s="924"/>
      <c r="BE121" s="924"/>
      <c r="BF121" s="924"/>
      <c r="BG121" s="924"/>
      <c r="BH121" s="924"/>
      <c r="BI121" s="924"/>
      <c r="BJ121" s="924"/>
      <c r="BK121" s="924"/>
      <c r="BL121" s="924"/>
      <c r="BM121" s="924"/>
      <c r="BN121" s="924"/>
      <c r="BO121" s="924"/>
      <c r="BP121" s="925"/>
      <c r="BQ121" s="926" t="s">
        <v>121</v>
      </c>
      <c r="BR121" s="927"/>
      <c r="BS121" s="927"/>
      <c r="BT121" s="927"/>
      <c r="BU121" s="927"/>
      <c r="BV121" s="927" t="s">
        <v>121</v>
      </c>
      <c r="BW121" s="927"/>
      <c r="BX121" s="927"/>
      <c r="BY121" s="927"/>
      <c r="BZ121" s="927"/>
      <c r="CA121" s="927" t="s">
        <v>121</v>
      </c>
      <c r="CB121" s="927"/>
      <c r="CC121" s="927"/>
      <c r="CD121" s="927"/>
      <c r="CE121" s="927"/>
      <c r="CF121" s="921" t="s">
        <v>121</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38696</v>
      </c>
      <c r="DH121" s="927"/>
      <c r="DI121" s="927"/>
      <c r="DJ121" s="927"/>
      <c r="DK121" s="927"/>
      <c r="DL121" s="927">
        <v>3286</v>
      </c>
      <c r="DM121" s="927"/>
      <c r="DN121" s="927"/>
      <c r="DO121" s="927"/>
      <c r="DP121" s="927"/>
      <c r="DQ121" s="927">
        <v>3264</v>
      </c>
      <c r="DR121" s="927"/>
      <c r="DS121" s="927"/>
      <c r="DT121" s="927"/>
      <c r="DU121" s="927"/>
      <c r="DV121" s="928">
        <v>0.1</v>
      </c>
      <c r="DW121" s="928"/>
      <c r="DX121" s="928"/>
      <c r="DY121" s="928"/>
      <c r="DZ121" s="929"/>
    </row>
    <row r="122" spans="1:130" s="218" customFormat="1" ht="26.25" customHeight="1" x14ac:dyDescent="0.2">
      <c r="A122" s="1058"/>
      <c r="B122" s="950"/>
      <c r="C122" s="923" t="s">
        <v>429</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448</v>
      </c>
      <c r="BA122" s="966"/>
      <c r="BB122" s="966"/>
      <c r="BC122" s="966"/>
      <c r="BD122" s="966"/>
      <c r="BE122" s="966"/>
      <c r="BF122" s="966"/>
      <c r="BG122" s="966"/>
      <c r="BH122" s="966"/>
      <c r="BI122" s="966"/>
      <c r="BJ122" s="966"/>
      <c r="BK122" s="966"/>
      <c r="BL122" s="966"/>
      <c r="BM122" s="966"/>
      <c r="BN122" s="966"/>
      <c r="BO122" s="966"/>
      <c r="BP122" s="967"/>
      <c r="BQ122" s="1000">
        <v>4821022</v>
      </c>
      <c r="BR122" s="1001"/>
      <c r="BS122" s="1001"/>
      <c r="BT122" s="1001"/>
      <c r="BU122" s="1001"/>
      <c r="BV122" s="1001">
        <v>4755067</v>
      </c>
      <c r="BW122" s="1001"/>
      <c r="BX122" s="1001"/>
      <c r="BY122" s="1001"/>
      <c r="BZ122" s="1001"/>
      <c r="CA122" s="1001">
        <v>4554330</v>
      </c>
      <c r="CB122" s="1001"/>
      <c r="CC122" s="1001"/>
      <c r="CD122" s="1001"/>
      <c r="CE122" s="1001"/>
      <c r="CF122" s="1018">
        <v>132.19999999999999</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121</v>
      </c>
      <c r="DH122" s="927"/>
      <c r="DI122" s="927"/>
      <c r="DJ122" s="927"/>
      <c r="DK122" s="927"/>
      <c r="DL122" s="927" t="s">
        <v>121</v>
      </c>
      <c r="DM122" s="927"/>
      <c r="DN122" s="927"/>
      <c r="DO122" s="927"/>
      <c r="DP122" s="927"/>
      <c r="DQ122" s="927" t="s">
        <v>121</v>
      </c>
      <c r="DR122" s="927"/>
      <c r="DS122" s="927"/>
      <c r="DT122" s="927"/>
      <c r="DU122" s="927"/>
      <c r="DV122" s="928" t="s">
        <v>121</v>
      </c>
      <c r="DW122" s="928"/>
      <c r="DX122" s="928"/>
      <c r="DY122" s="928"/>
      <c r="DZ122" s="929"/>
    </row>
    <row r="123" spans="1:130" s="218" customFormat="1" ht="26.25" customHeight="1" x14ac:dyDescent="0.2">
      <c r="A123" s="1058"/>
      <c r="B123" s="950"/>
      <c r="C123" s="923" t="s">
        <v>435</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9" t="s">
        <v>178</v>
      </c>
      <c r="BA123" s="239"/>
      <c r="BB123" s="239"/>
      <c r="BC123" s="239"/>
      <c r="BD123" s="239"/>
      <c r="BE123" s="239"/>
      <c r="BF123" s="239"/>
      <c r="BG123" s="239"/>
      <c r="BH123" s="239"/>
      <c r="BI123" s="239"/>
      <c r="BJ123" s="239"/>
      <c r="BK123" s="239"/>
      <c r="BL123" s="239"/>
      <c r="BM123" s="239"/>
      <c r="BN123" s="239"/>
      <c r="BO123" s="978" t="s">
        <v>449</v>
      </c>
      <c r="BP123" s="1006"/>
      <c r="BQ123" s="1064">
        <v>8136265</v>
      </c>
      <c r="BR123" s="1065"/>
      <c r="BS123" s="1065"/>
      <c r="BT123" s="1065"/>
      <c r="BU123" s="1065"/>
      <c r="BV123" s="1065">
        <v>8080590</v>
      </c>
      <c r="BW123" s="1065"/>
      <c r="BX123" s="1065"/>
      <c r="BY123" s="1065"/>
      <c r="BZ123" s="1065"/>
      <c r="CA123" s="1065">
        <v>7565960</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8" customFormat="1" ht="26.25" customHeight="1" thickBot="1" x14ac:dyDescent="0.25">
      <c r="A124" s="1058"/>
      <c r="B124" s="950"/>
      <c r="C124" s="923" t="s">
        <v>438</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9.3000000000000007</v>
      </c>
      <c r="BR124" s="1028"/>
      <c r="BS124" s="1028"/>
      <c r="BT124" s="1028"/>
      <c r="BU124" s="1028"/>
      <c r="BV124" s="1028">
        <v>11.2</v>
      </c>
      <c r="BW124" s="1028"/>
      <c r="BX124" s="1028"/>
      <c r="BY124" s="1028"/>
      <c r="BZ124" s="1028"/>
      <c r="CA124" s="1028">
        <v>6.2</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2148554</v>
      </c>
      <c r="DH124" s="987"/>
      <c r="DI124" s="987"/>
      <c r="DJ124" s="987"/>
      <c r="DK124" s="988"/>
      <c r="DL124" s="986">
        <v>2043950</v>
      </c>
      <c r="DM124" s="987"/>
      <c r="DN124" s="987"/>
      <c r="DO124" s="987"/>
      <c r="DP124" s="988"/>
      <c r="DQ124" s="986" t="s">
        <v>121</v>
      </c>
      <c r="DR124" s="987"/>
      <c r="DS124" s="987"/>
      <c r="DT124" s="987"/>
      <c r="DU124" s="988"/>
      <c r="DV124" s="989" t="s">
        <v>121</v>
      </c>
      <c r="DW124" s="990"/>
      <c r="DX124" s="990"/>
      <c r="DY124" s="990"/>
      <c r="DZ124" s="991"/>
    </row>
    <row r="125" spans="1:130" s="218" customFormat="1" ht="26.25" customHeight="1" x14ac:dyDescent="0.2">
      <c r="A125" s="1058"/>
      <c r="B125" s="950"/>
      <c r="C125" s="923" t="s">
        <v>440</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452</v>
      </c>
      <c r="CL125" s="1008"/>
      <c r="CM125" s="1008"/>
      <c r="CN125" s="1008"/>
      <c r="CO125" s="1009"/>
      <c r="CP125" s="930" t="s">
        <v>453</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8" customFormat="1" ht="26.25" customHeight="1" thickBot="1" x14ac:dyDescent="0.25">
      <c r="A126" s="1058"/>
      <c r="B126" s="950"/>
      <c r="C126" s="923" t="s">
        <v>442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454</v>
      </c>
      <c r="CQ126" s="924"/>
      <c r="CR126" s="924"/>
      <c r="CS126" s="924"/>
      <c r="CT126" s="924"/>
      <c r="CU126" s="924"/>
      <c r="CV126" s="924"/>
      <c r="CW126" s="924"/>
      <c r="CX126" s="924"/>
      <c r="CY126" s="924"/>
      <c r="CZ126" s="924"/>
      <c r="DA126" s="924"/>
      <c r="DB126" s="924"/>
      <c r="DC126" s="924"/>
      <c r="DD126" s="924"/>
      <c r="DE126" s="924"/>
      <c r="DF126" s="925"/>
      <c r="DG126" s="926">
        <v>869</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8" customFormat="1" ht="26.25" customHeight="1" x14ac:dyDescent="0.2">
      <c r="A127" s="1059"/>
      <c r="B127" s="952"/>
      <c r="C127" s="974" t="s">
        <v>455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460</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121</v>
      </c>
      <c r="AB128" s="1047"/>
      <c r="AC128" s="1047"/>
      <c r="AD128" s="1047"/>
      <c r="AE128" s="1048"/>
      <c r="AF128" s="1049" t="s">
        <v>121</v>
      </c>
      <c r="AG128" s="1047"/>
      <c r="AH128" s="1047"/>
      <c r="AI128" s="1047"/>
      <c r="AJ128" s="1048"/>
      <c r="AK128" s="1049">
        <v>8583</v>
      </c>
      <c r="AL128" s="1047"/>
      <c r="AM128" s="1047"/>
      <c r="AN128" s="1047"/>
      <c r="AO128" s="1048"/>
      <c r="AP128" s="1050"/>
      <c r="AQ128" s="1051"/>
      <c r="AR128" s="1051"/>
      <c r="AS128" s="1051"/>
      <c r="AT128" s="1052"/>
      <c r="AU128" s="220"/>
      <c r="AV128" s="220"/>
      <c r="AW128" s="220"/>
      <c r="AX128" s="897" t="s">
        <v>463</v>
      </c>
      <c r="AY128" s="898"/>
      <c r="AZ128" s="898"/>
      <c r="BA128" s="898"/>
      <c r="BB128" s="898"/>
      <c r="BC128" s="898"/>
      <c r="BD128" s="898"/>
      <c r="BE128" s="899"/>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464</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465</v>
      </c>
      <c r="X129" s="1072"/>
      <c r="Y129" s="1072"/>
      <c r="Z129" s="1073"/>
      <c r="AA129" s="959">
        <v>3770897</v>
      </c>
      <c r="AB129" s="960"/>
      <c r="AC129" s="960"/>
      <c r="AD129" s="960"/>
      <c r="AE129" s="961"/>
      <c r="AF129" s="962">
        <v>3790630</v>
      </c>
      <c r="AG129" s="960"/>
      <c r="AH129" s="960"/>
      <c r="AI129" s="960"/>
      <c r="AJ129" s="961"/>
      <c r="AK129" s="962">
        <v>3871478</v>
      </c>
      <c r="AL129" s="960"/>
      <c r="AM129" s="960"/>
      <c r="AN129" s="960"/>
      <c r="AO129" s="961"/>
      <c r="AP129" s="1074"/>
      <c r="AQ129" s="1075"/>
      <c r="AR129" s="1075"/>
      <c r="AS129" s="1075"/>
      <c r="AT129" s="1076"/>
      <c r="AU129" s="221"/>
      <c r="AV129" s="221"/>
      <c r="AW129" s="221"/>
      <c r="AX129" s="1066" t="s">
        <v>466</v>
      </c>
      <c r="AY129" s="924"/>
      <c r="AZ129" s="924"/>
      <c r="BA129" s="924"/>
      <c r="BB129" s="924"/>
      <c r="BC129" s="924"/>
      <c r="BD129" s="924"/>
      <c r="BE129" s="925"/>
      <c r="BF129" s="1067" t="s">
        <v>121</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468</v>
      </c>
      <c r="X130" s="1072"/>
      <c r="Y130" s="1072"/>
      <c r="Z130" s="1073"/>
      <c r="AA130" s="959">
        <v>449438</v>
      </c>
      <c r="AB130" s="960"/>
      <c r="AC130" s="960"/>
      <c r="AD130" s="960"/>
      <c r="AE130" s="961"/>
      <c r="AF130" s="962">
        <v>434887</v>
      </c>
      <c r="AG130" s="960"/>
      <c r="AH130" s="960"/>
      <c r="AI130" s="960"/>
      <c r="AJ130" s="961"/>
      <c r="AK130" s="962">
        <v>425768</v>
      </c>
      <c r="AL130" s="960"/>
      <c r="AM130" s="960"/>
      <c r="AN130" s="960"/>
      <c r="AO130" s="961"/>
      <c r="AP130" s="1074"/>
      <c r="AQ130" s="1075"/>
      <c r="AR130" s="1075"/>
      <c r="AS130" s="1075"/>
      <c r="AT130" s="1076"/>
      <c r="AU130" s="221"/>
      <c r="AV130" s="221"/>
      <c r="AW130" s="221"/>
      <c r="AX130" s="1066" t="s">
        <v>469</v>
      </c>
      <c r="AY130" s="924"/>
      <c r="AZ130" s="924"/>
      <c r="BA130" s="924"/>
      <c r="BB130" s="924"/>
      <c r="BC130" s="924"/>
      <c r="BD130" s="924"/>
      <c r="BE130" s="925"/>
      <c r="BF130" s="1102">
        <v>8.1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470</v>
      </c>
      <c r="X131" s="1109"/>
      <c r="Y131" s="1109"/>
      <c r="Z131" s="1110"/>
      <c r="AA131" s="1005">
        <v>3321459</v>
      </c>
      <c r="AB131" s="987"/>
      <c r="AC131" s="987"/>
      <c r="AD131" s="987"/>
      <c r="AE131" s="988"/>
      <c r="AF131" s="986">
        <v>3355743</v>
      </c>
      <c r="AG131" s="987"/>
      <c r="AH131" s="987"/>
      <c r="AI131" s="987"/>
      <c r="AJ131" s="988"/>
      <c r="AK131" s="986">
        <v>3445710</v>
      </c>
      <c r="AL131" s="987"/>
      <c r="AM131" s="987"/>
      <c r="AN131" s="987"/>
      <c r="AO131" s="988"/>
      <c r="AP131" s="1111"/>
      <c r="AQ131" s="1112"/>
      <c r="AR131" s="1112"/>
      <c r="AS131" s="1112"/>
      <c r="AT131" s="1113"/>
      <c r="AU131" s="221"/>
      <c r="AV131" s="221"/>
      <c r="AW131" s="221"/>
      <c r="AX131" s="1084" t="s">
        <v>471</v>
      </c>
      <c r="AY131" s="726"/>
      <c r="AZ131" s="726"/>
      <c r="BA131" s="726"/>
      <c r="BB131" s="726"/>
      <c r="BC131" s="726"/>
      <c r="BD131" s="726"/>
      <c r="BE131" s="1037"/>
      <c r="BF131" s="1085">
        <v>6.2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473</v>
      </c>
      <c r="W132" s="1095"/>
      <c r="X132" s="1095"/>
      <c r="Y132" s="1095"/>
      <c r="Z132" s="1096"/>
      <c r="AA132" s="1097">
        <v>8.7188792639999999</v>
      </c>
      <c r="AB132" s="1098"/>
      <c r="AC132" s="1098"/>
      <c r="AD132" s="1098"/>
      <c r="AE132" s="1099"/>
      <c r="AF132" s="1100">
        <v>8.3450967489999996</v>
      </c>
      <c r="AG132" s="1098"/>
      <c r="AH132" s="1098"/>
      <c r="AI132" s="1098"/>
      <c r="AJ132" s="1099"/>
      <c r="AK132" s="1100">
        <v>7.4372770780000002</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474</v>
      </c>
      <c r="W133" s="1078"/>
      <c r="X133" s="1078"/>
      <c r="Y133" s="1078"/>
      <c r="Z133" s="1079"/>
      <c r="AA133" s="1080">
        <v>8</v>
      </c>
      <c r="AB133" s="1081"/>
      <c r="AC133" s="1081"/>
      <c r="AD133" s="1081"/>
      <c r="AE133" s="1082"/>
      <c r="AF133" s="1080">
        <v>8.3000000000000007</v>
      </c>
      <c r="AG133" s="1081"/>
      <c r="AH133" s="1081"/>
      <c r="AI133" s="1081"/>
      <c r="AJ133" s="1082"/>
      <c r="AK133" s="1080">
        <v>8.1</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gotVz0SP12v5NekEU0prMwRm50e3lryjkBdOiC0UIEJcm3luaYz/7RolM+9k2m/Tf2XnmNSEFkIz5iQsTIQg==" saltValue="gDOAVb/nD+Rcsj9cH3d3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KVDl7oJHgtDJup1LsWhV7Yo0GCkOQdGyfJCbxkiqz8yQhnP9ljLbR59gfpBjL2KJ8orUcSbgywtykWxuC4xXg==" saltValue="qB4ZTby6l5CHXjZzk8G8H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gfiJm0XOXIfTGPJRCO8raodGuPKuxjxufVOZhsoM3pky07+cXbrBOQDJD4KusR/AqQOwqnJoG0tEFYdi5Ro7g==" saltValue="ktWSNBc7QICd/QoYsAyQJ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483</v>
      </c>
      <c r="AL9" s="1118"/>
      <c r="AM9" s="1118"/>
      <c r="AN9" s="1119"/>
      <c r="AO9" s="269">
        <v>977180</v>
      </c>
      <c r="AP9" s="269">
        <v>79009</v>
      </c>
      <c r="AQ9" s="270">
        <v>118131</v>
      </c>
      <c r="AR9" s="271">
        <v>-33.1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484</v>
      </c>
      <c r="AL10" s="1118"/>
      <c r="AM10" s="1118"/>
      <c r="AN10" s="1119"/>
      <c r="AO10" s="272">
        <v>208464</v>
      </c>
      <c r="AP10" s="272">
        <v>16855</v>
      </c>
      <c r="AQ10" s="273">
        <v>19338</v>
      </c>
      <c r="AR10" s="274">
        <v>-12.8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485</v>
      </c>
      <c r="AL11" s="1118"/>
      <c r="AM11" s="1118"/>
      <c r="AN11" s="1119"/>
      <c r="AO11" s="272" t="s">
        <v>486</v>
      </c>
      <c r="AP11" s="272" t="s">
        <v>486</v>
      </c>
      <c r="AQ11" s="273">
        <v>1486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487</v>
      </c>
      <c r="AL12" s="1118"/>
      <c r="AM12" s="1118"/>
      <c r="AN12" s="1119"/>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488</v>
      </c>
      <c r="AL13" s="1118"/>
      <c r="AM13" s="1118"/>
      <c r="AN13" s="1119"/>
      <c r="AO13" s="272">
        <v>55978</v>
      </c>
      <c r="AP13" s="272">
        <v>4526</v>
      </c>
      <c r="AQ13" s="273">
        <v>4880</v>
      </c>
      <c r="AR13" s="274">
        <v>-7.3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489</v>
      </c>
      <c r="AL14" s="1118"/>
      <c r="AM14" s="1118"/>
      <c r="AN14" s="1119"/>
      <c r="AO14" s="272">
        <v>38607</v>
      </c>
      <c r="AP14" s="272">
        <v>3122</v>
      </c>
      <c r="AQ14" s="273">
        <v>1912</v>
      </c>
      <c r="AR14" s="274">
        <v>63.3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490</v>
      </c>
      <c r="AL15" s="1121"/>
      <c r="AM15" s="1121"/>
      <c r="AN15" s="1122"/>
      <c r="AO15" s="272">
        <v>-67074</v>
      </c>
      <c r="AP15" s="272">
        <v>-5423</v>
      </c>
      <c r="AQ15" s="273">
        <v>-7094</v>
      </c>
      <c r="AR15" s="274">
        <v>-23.6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178</v>
      </c>
      <c r="AL16" s="1121"/>
      <c r="AM16" s="1121"/>
      <c r="AN16" s="1122"/>
      <c r="AO16" s="272">
        <v>1213155</v>
      </c>
      <c r="AP16" s="272">
        <v>98088</v>
      </c>
      <c r="AQ16" s="273">
        <v>138653</v>
      </c>
      <c r="AR16" s="274">
        <v>-29.3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495</v>
      </c>
      <c r="AL21" s="1124"/>
      <c r="AM21" s="1124"/>
      <c r="AN21" s="1125"/>
      <c r="AO21" s="285">
        <v>7.6</v>
      </c>
      <c r="AP21" s="286">
        <v>11.03</v>
      </c>
      <c r="AQ21" s="287">
        <v>-3.43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496</v>
      </c>
      <c r="AL22" s="1124"/>
      <c r="AM22" s="1124"/>
      <c r="AN22" s="1125"/>
      <c r="AO22" s="290">
        <v>97.7</v>
      </c>
      <c r="AP22" s="291">
        <v>96.9</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4" t="s">
        <v>497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500</v>
      </c>
      <c r="AL32" s="1132"/>
      <c r="AM32" s="1132"/>
      <c r="AN32" s="1133"/>
      <c r="AO32" s="300">
        <v>427501</v>
      </c>
      <c r="AP32" s="300">
        <v>34565</v>
      </c>
      <c r="AQ32" s="301">
        <v>59716</v>
      </c>
      <c r="AR32" s="302">
        <v>-42.1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501</v>
      </c>
      <c r="AL33" s="1132"/>
      <c r="AM33" s="1132"/>
      <c r="AN33" s="113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502</v>
      </c>
      <c r="AL34" s="1132"/>
      <c r="AM34" s="1132"/>
      <c r="AN34" s="1133"/>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503</v>
      </c>
      <c r="AL35" s="1132"/>
      <c r="AM35" s="1132"/>
      <c r="AN35" s="1133"/>
      <c r="AO35" s="300">
        <v>220252</v>
      </c>
      <c r="AP35" s="300">
        <v>17808</v>
      </c>
      <c r="AQ35" s="301">
        <v>21226</v>
      </c>
      <c r="AR35" s="302">
        <v>-16.100000000000001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504</v>
      </c>
      <c r="AL36" s="1132"/>
      <c r="AM36" s="1132"/>
      <c r="AN36" s="1133"/>
      <c r="AO36" s="300">
        <v>42865</v>
      </c>
      <c r="AP36" s="300">
        <v>3466</v>
      </c>
      <c r="AQ36" s="301">
        <v>5622</v>
      </c>
      <c r="AR36" s="302">
        <v>-38.299999999999997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505</v>
      </c>
      <c r="AL37" s="1132"/>
      <c r="AM37" s="1132"/>
      <c r="AN37" s="1133"/>
      <c r="AO37" s="300" t="s">
        <v>486</v>
      </c>
      <c r="AP37" s="300" t="s">
        <v>486</v>
      </c>
      <c r="AQ37" s="301">
        <v>447</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506</v>
      </c>
      <c r="AL38" s="1135"/>
      <c r="AM38" s="1135"/>
      <c r="AN38" s="1136"/>
      <c r="AO38" s="303" t="s">
        <v>486</v>
      </c>
      <c r="AP38" s="303" t="s">
        <v>486</v>
      </c>
      <c r="AQ38" s="304">
        <v>23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507</v>
      </c>
      <c r="AL39" s="1135"/>
      <c r="AM39" s="1135"/>
      <c r="AN39" s="1136"/>
      <c r="AO39" s="300">
        <v>-8583</v>
      </c>
      <c r="AP39" s="300">
        <v>-694</v>
      </c>
      <c r="AQ39" s="301">
        <v>-1646</v>
      </c>
      <c r="AR39" s="302">
        <v>-57.8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508</v>
      </c>
      <c r="AL40" s="1132"/>
      <c r="AM40" s="1132"/>
      <c r="AN40" s="1133"/>
      <c r="AO40" s="300">
        <v>-425768</v>
      </c>
      <c r="AP40" s="300">
        <v>-34425</v>
      </c>
      <c r="AQ40" s="301">
        <v>-57881</v>
      </c>
      <c r="AR40" s="302">
        <v>-40.5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288</v>
      </c>
      <c r="AL41" s="1138"/>
      <c r="AM41" s="1138"/>
      <c r="AN41" s="1139"/>
      <c r="AO41" s="300">
        <v>256267</v>
      </c>
      <c r="AP41" s="300">
        <v>20720</v>
      </c>
      <c r="AQ41" s="301">
        <v>27507</v>
      </c>
      <c r="AR41" s="302">
        <v>-24.7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478</v>
      </c>
      <c r="AN49" s="1128" t="s">
        <v>511</v>
      </c>
      <c r="AO49" s="1129"/>
      <c r="AP49" s="1129"/>
      <c r="AQ49" s="1129"/>
      <c r="AR49" s="113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882281</v>
      </c>
      <c r="AN51" s="322">
        <v>68167</v>
      </c>
      <c r="AO51" s="323">
        <v>6.7</v>
      </c>
      <c r="AP51" s="324">
        <v>94796</v>
      </c>
      <c r="AQ51" s="325">
        <v>1.4</v>
      </c>
      <c r="AR51" s="326">
        <v>5.3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551291</v>
      </c>
      <c r="AN52" s="330">
        <v>42594</v>
      </c>
      <c r="AO52" s="331">
        <v>12.6</v>
      </c>
      <c r="AP52" s="332">
        <v>55781</v>
      </c>
      <c r="AQ52" s="333">
        <v>4.5999999999999996</v>
      </c>
      <c r="AR52" s="334">
        <v>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1417341</v>
      </c>
      <c r="AN53" s="322">
        <v>111016</v>
      </c>
      <c r="AO53" s="323">
        <v>62.9</v>
      </c>
      <c r="AP53" s="324">
        <v>85942</v>
      </c>
      <c r="AQ53" s="325">
        <v>-9.3000000000000007</v>
      </c>
      <c r="AR53" s="326">
        <v>72.2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594597</v>
      </c>
      <c r="AN54" s="330">
        <v>46573</v>
      </c>
      <c r="AO54" s="331">
        <v>9.3000000000000007</v>
      </c>
      <c r="AP54" s="332">
        <v>48630</v>
      </c>
      <c r="AQ54" s="333">
        <v>-12.8</v>
      </c>
      <c r="AR54" s="334">
        <v>22.1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697196</v>
      </c>
      <c r="AN55" s="322">
        <v>55329</v>
      </c>
      <c r="AO55" s="323">
        <v>-50.2</v>
      </c>
      <c r="AP55" s="324">
        <v>95007</v>
      </c>
      <c r="AQ55" s="325">
        <v>10.5</v>
      </c>
      <c r="AR55" s="326">
        <v>-60.7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386911</v>
      </c>
      <c r="AN56" s="330">
        <v>30705</v>
      </c>
      <c r="AO56" s="331">
        <v>-34.1</v>
      </c>
      <c r="AP56" s="332">
        <v>48509</v>
      </c>
      <c r="AQ56" s="333">
        <v>-0.2</v>
      </c>
      <c r="AR56" s="334">
        <v>-33.9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1692879</v>
      </c>
      <c r="AN57" s="322">
        <v>135495</v>
      </c>
      <c r="AO57" s="323">
        <v>144.9</v>
      </c>
      <c r="AP57" s="324">
        <v>98176</v>
      </c>
      <c r="AQ57" s="325">
        <v>3.3</v>
      </c>
      <c r="AR57" s="326">
        <v>141.6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1102812</v>
      </c>
      <c r="AN58" s="330">
        <v>88267</v>
      </c>
      <c r="AO58" s="331">
        <v>187.5</v>
      </c>
      <c r="AP58" s="332">
        <v>58489</v>
      </c>
      <c r="AQ58" s="333">
        <v>20.6</v>
      </c>
      <c r="AR58" s="334">
        <v>166.9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979134</v>
      </c>
      <c r="AN59" s="322">
        <v>79167</v>
      </c>
      <c r="AO59" s="323">
        <v>-41.6</v>
      </c>
      <c r="AP59" s="324">
        <v>119283</v>
      </c>
      <c r="AQ59" s="325">
        <v>21.5</v>
      </c>
      <c r="AR59" s="326">
        <v>-63.1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383475</v>
      </c>
      <c r="AN60" s="330">
        <v>31005</v>
      </c>
      <c r="AO60" s="331">
        <v>-64.900000000000006</v>
      </c>
      <c r="AP60" s="332">
        <v>64747</v>
      </c>
      <c r="AQ60" s="333">
        <v>10.7</v>
      </c>
      <c r="AR60" s="334">
        <v>-75.599999999999994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1133766</v>
      </c>
      <c r="AN61" s="337">
        <v>89835</v>
      </c>
      <c r="AO61" s="338">
        <v>24.5</v>
      </c>
      <c r="AP61" s="339">
        <v>98641</v>
      </c>
      <c r="AQ61" s="340">
        <v>5.5</v>
      </c>
      <c r="AR61" s="326">
        <v>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603817</v>
      </c>
      <c r="AN62" s="330">
        <v>47829</v>
      </c>
      <c r="AO62" s="331">
        <v>22.1</v>
      </c>
      <c r="AP62" s="332">
        <v>55231</v>
      </c>
      <c r="AQ62" s="333">
        <v>4.5999999999999996</v>
      </c>
      <c r="AR62" s="334">
        <v>17.5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AqRQOQlzgSbkONHrFvw5KuRgnObergKKpc9sXZWb3Q45EdAvR6RtgqfBg37z0lW5rn4f5uuyRsm33w8G8VEwg==" saltValue="IUTN8vqSrQXU6KJexJvp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VPA2Sw5f4itqD9FGsI8zlHVhel9VWxjTaxX/Vajqcf5PKQRrGRMDQXPop+W0ebYwzwEvzZvxW5+6komZ/aE6wQ==" saltValue="8hHEL7Xz6pwFXLLkBvmci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HJsTvN1OwjXgij8ECUw3XZi4n5a4Ej1RkjeCCso7c+3GI+WgrbrOFo9ZobjE4J+Ad5bGIQ5EFi07cZn2RdveMQ==" saltValue="g2a8PYqxklH+oQwwgvvP0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41.77</v>
      </c>
      <c r="G47" s="12">
        <v>46.73</v>
      </c>
      <c r="H47" s="12">
        <v>50.24</v>
      </c>
      <c r="I47" s="12">
        <v>52.84</v>
      </c>
      <c r="J47" s="13">
        <v>50.37</v>
      </c>
    </row>
    <row r="48" spans="2:10" ht="57.75" customHeight="1" x14ac:dyDescent="0.2">
      <c r="B48" s="14"/>
      <c r="C48" s="1142" t="s">
        <v>4</v>
      </c>
      <c r="D48" s="1142"/>
      <c r="E48" s="1143"/>
      <c r="F48" s="15">
        <v>6.42</v>
      </c>
      <c r="G48" s="16">
        <v>7.82</v>
      </c>
      <c r="H48" s="16">
        <v>8.6</v>
      </c>
      <c r="I48" s="16">
        <v>9.09</v>
      </c>
      <c r="J48" s="17">
        <v>7.41</v>
      </c>
    </row>
    <row r="49" spans="2:10" ht="57.75" customHeight="1" thickBot="1" x14ac:dyDescent="0.25">
      <c r="B49" s="18"/>
      <c r="C49" s="1144" t="s">
        <v>5</v>
      </c>
      <c r="D49" s="1144"/>
      <c r="E49" s="1145"/>
      <c r="F49" s="19">
        <v>3.87</v>
      </c>
      <c r="G49" s="20">
        <v>9.3000000000000007</v>
      </c>
      <c r="H49" s="20">
        <v>0.91</v>
      </c>
      <c r="I49" s="20">
        <v>3.4</v>
      </c>
      <c r="J49" s="21" t="s">
        <v>530</v>
      </c>
    </row>
    <row r="50" spans="2:10" ht="13.2" x14ac:dyDescent="0.2"/>
  </sheetData>
  <sheetProtection algorithmName="SHA-512" hashValue="BlE1NRTcbCyVVZweGVepr7nllBHG1/rguWS8FZK3VPsXeZEmPxk8zwuOHfBFeHp6000Fnah1ZzaU2Kub+1+G2w==" saltValue="J/Tr65Nuk8Vvppuy71Oj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EA29B3-B234-482A-A774-A9C2D8021F47}"/>
</file>

<file path=customXml/itemProps2.xml><?xml version="1.0" encoding="utf-8"?>
<ds:datastoreItem xmlns:ds="http://schemas.openxmlformats.org/officeDocument/2006/customXml" ds:itemID="{4C1EC278-4800-4A50-8200-B0C95BF2BA20}"/>
</file>

<file path=customXml/itemProps3.xml><?xml version="1.0" encoding="utf-8"?>
<ds:datastoreItem xmlns:ds="http://schemas.openxmlformats.org/officeDocument/2006/customXml" ds:itemID="{3DC3DF76-701E-4BC6-B18C-087170958EC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2026-03-09T02:39:24Z</cp:lastPrinted>
  <dcterms:created xsi:type="dcterms:W3CDTF">2026-02-23T05:20:09Z</dcterms:created>
  <dcterms:modified xsi:type="dcterms:W3CDTF">2026-03-19T01:13:47Z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