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mura-y22\Downloads\"/>
    </mc:Choice>
  </mc:AlternateContent>
  <xr:revisionPtr revIDLastSave="0" documentId="13_ncr:1_{F70261D8-EB4A-4AA2-86EB-A5E18E13497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F88" i="12"/>
  <c r="AA23" i="12"/>
  <c r="AP63" i="12" l="1"/>
  <c r="AK32" i="12"/>
  <c r="AP32" i="12"/>
  <c r="AU88" i="12"/>
  <c r="AP88" i="12"/>
  <c r="AU63" i="12"/>
  <c r="V23" i="12" l="1"/>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O34" i="10"/>
  <c r="BW34" i="10"/>
  <c r="BW35" i="10" s="1"/>
  <c r="BW36" i="10" s="1"/>
  <c r="BW37" i="10" s="1"/>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<sst xmlns="http://schemas.openxmlformats.org/spreadsheetml/2006/main" count="1113" uniqueCount="564">
  <si>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</si>
  <si>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</si>
  <si>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</si>
  <si>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</si>
  <si>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</si>
  <si>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</si>
  <si>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</si>
  <si>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</si>
  <si>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</si>
  <si>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</si>
  <si>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</si>
  <si>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</si>
  <si>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</si>
  <si>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</si>
  <si>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</si>
  <si>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</si>
  <si>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</si>
  <si>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</si>
  <si>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</si>
  <si>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</si>
  <si>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</si>
  <si>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</si>
  <si>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</si>
  <si>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</si>
  <si>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</si>
  <si>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</si>
  <si>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</si>
  <si>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</si>
  <si>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</si>
  <si>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</si>
  <si>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</si>
  <si>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</si>
  <si>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</si>
  <si>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</si>
  <si>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</si>
  <si>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</si>
  <si>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</si>
  <si>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</si>
  <si>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</si>
  <si>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</si>
  <si>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</si>
  <si>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</si>
  <si>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</si>
  <si>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</si>
  <si>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</si>
  <si>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</si>
  <si>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</si>
  <si>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</si>
  <si>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</si>
  <si>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</si>
  <si>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</si>
  <si>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</si>
  <si>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</si>
  <si>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</si>
  <si>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</si>
  <si>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</si>
  <si>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</si>
  <si>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</si>
  <si>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</si>
  <si>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</si>
  <si>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</si>
  <si>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</si>
  <si>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</si>
  <si>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</si>
  <si>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</si>
  <si>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</si>
  <si>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</si>
  <si>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</si>
  <si>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</si>
  <si>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</si>
  <si>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</si>
  <si>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</si>
  <si>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</si>
  <si>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</si>
  <si>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</si>
  <si>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</si>
  <si>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</si>
  <si>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</si>
  <si>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</si>
  <si>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</si>
  <si>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</si>
  <si>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</si>
  <si>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</si>
  <si>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</si>
  <si>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</si>
  <si>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</si>
  <si>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</si>
  <si>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</si>
  <si>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</si>
  <si>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</si>
  <si>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</si>
  <si>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</si>
  <si>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</si>
  <si>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</si>
  <si>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榛東村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</si>
  <si>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</si>
  <si>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</si>
  <si>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</si>
  <si>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</si>
  <si>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</si>
  <si>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</si>
  <si>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</si>
  <si>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</si>
  <si>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</si>
  <si>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</si>
  <si>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</si>
  <si>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</si>
  <si>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</si>
  <si>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</si>
  <si>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</si>
  <si>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</si>
  <si>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</si>
  <si>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</si>
  <si>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</si>
  <si>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</si>
  <si>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</si>
  <si>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</si>
  <si>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</si>
  <si>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</si>
  <si>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</si>
  <si>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</si>
  <si>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</si>
  <si>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</si>
  <si>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</si>
  <si>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</si>
  <si>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</si>
  <si>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</si>
  <si>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</si>
  <si>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</si>
  <si>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</si>
  <si>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</si>
  <si>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</si>
  <si>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</si>
  <si>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</si>
  <si>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</si>
  <si>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</si>
  <si>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</si>
  <si>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</si>
  <si>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</si>
  <si>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</si>
  <si>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</si>
  <si>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</si>
  <si>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</si>
  <si>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</si>
  <si>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</si>
  <si>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</si>
  <si>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</si>
  <si>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</si>
  <si>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</si>
  <si>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</si>
  <si>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</si>
  <si>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</si>
  <si>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</si>
  <si>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</si>
  <si>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</si>
  <si>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</si>
  <si>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</si>
  <si>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</si>
  <si>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</si>
  <si>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</si>
  <si>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</si>
  <si>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</si>
  <si>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</si>
  <si>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</si>
  <si>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</si>
  <si>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</si>
  <si>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</si>
  <si>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</si>
  <si>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</si>
  <si>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</si>
  <si>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</si>
  <si>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</si>
  <si>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</si>
  <si>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</si>
  <si>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</si>
  <si>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</si>
  <si>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</si>
  <si>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</si>
  <si>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</si>
  <si>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</si>
  <si>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</si>
  <si>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</si>
  <si>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</si>
  <si>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</si>
  <si>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</si>
  <si>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</si>
  <si>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</si>
  <si>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</si>
  <si>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</si>
  <si>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</si>
  <si>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</si>
  <si>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</si>
  <si>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</si>
  <si>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</si>
  <si>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</si>
  <si>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</si>
  <si>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</si>
  <si>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</si>
  <si>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</si>
  <si>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</si>
  <si>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</si>
  <si>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</si>
  <si>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</si>
  <si>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群馬県榛東村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</si>
  <si>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</si>
  <si>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</si>
  <si>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</si>
  <si>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</si>
  <si>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</si>
  <si>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</si>
  <si>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</si>
  <si>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</si>
  <si>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</si>
  <si>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</si>
  <si>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</si>
  <si>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</si>
  <si>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</si>
  <si>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</si>
  <si>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</si>
  <si>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</si>
  <si>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</si>
  <si>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</si>
  <si>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</si>
  <si>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</si>
  <si>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</si>
  <si>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</si>
  <si>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</si>
  <si>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</si>
  <si>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</si>
  <si>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</si>
  <si>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</si>
  <si>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</si>
  <si>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</si>
  <si>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</si>
  <si>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</si>
  <si>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</si>
  <si>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</si>
  <si>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</si>
  <si>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</si>
  <si>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</si>
  <si>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</si>
  <si>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</si>
  <si>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</si>
  <si>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</si>
  <si>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</si>
  <si>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</si>
  <si>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</si>
  <si>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</si>
  <si>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</si>
  <si>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</si>
  <si>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</si>
  <si>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</si>
  <si>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</si>
  <si>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</si>
  <si>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</si>
  <si>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</si>
  <si>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</si>
  <si>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</si>
  <si>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</si>
  <si>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</si>
  <si>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</si>
  <si>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</si>
  <si>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</si>
  <si>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</si>
  <si>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</si>
  <si>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</si>
  <si>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</si>
  <si>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</si>
  <si>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</si>
  <si>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</si>
  <si>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</si>
  <si>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</si>
  <si>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</si>
  <si>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</si>
  <si>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</si>
  <si>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</si>
  <si>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</si>
  <si>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</si>
  <si>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</si>
  <si>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</si>
  <si>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</si>
  <si>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</si>
  <si>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</si>
  <si>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</si>
  <si>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</si>
  <si>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</si>
  <si>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</si>
  <si>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</si>
  <si>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</si>
  <si>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</si>
  <si>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</si>
  <si>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</si>
  <si>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</si>
  <si>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</si>
  <si>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</si>
  <si>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</si>
  <si>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</si>
  <si>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</si>
  <si>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</si>
  <si>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</si>
  <si>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</si>
  <si>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</si>
  <si>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</si>
  <si>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</si>
  <si>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</si>
  <si>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</si>
  <si>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</si>
  <si>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</si>
  <si>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</si>
  <si>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</si>
  <si>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</si>
  <si>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</si>
  <si>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</si>
  <si>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</si>
  <si>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</si>
  <si>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</si>
  <si>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</si>
  <si>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</si>
  <si>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</si>
  <si>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</si>
  <si>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</si>
  <si>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</si>
  <si>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</si>
  <si>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</si>
  <si>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</si>
  <si>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</si>
  <si>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</si>
  <si>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</si>
  <si>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</si>
  <si>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</si>
  <si>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</si>
  <si>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</si>
  <si>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</si>
  <si>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</si>
  <si>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</si>
  <si>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</si>
  <si>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</si>
  <si>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</si>
  <si>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</si>
  <si>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</si>
  <si>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</si>
  <si>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</si>
  <si>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</si>
  <si>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</si>
  <si>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</si>
  <si>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</si>
  <si>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</si>
  <si>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</si>
  <si>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</si>
  <si>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</si>
  <si>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</si>
  <si>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</si>
  <si>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</si>
  <si>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</si>
  <si>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群馬県榛東村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</si>
  <si>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</si>
  <si>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</si>
  <si>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</si>
  <si>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</si>
  <si>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</si>
  <si>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</si>
  <si>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</si>
  <si>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</si>
  <si>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</si>
  <si>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</si>
  <si>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</si>
  <si>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</si>
  <si>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</si>
  <si>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</si>
  <si>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</si>
  <si>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</si>
  <si>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</si>
  <si>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</si>
  <si>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</si>
  <si>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</si>
  <si>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</si>
  <si>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</si>
  <si>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</si>
  <si>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</si>
  <si>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</si>
  <si>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</si>
  <si>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</si>
  <si>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</si>
  <si>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</si>
  <si>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</si>
  <si>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</si>
  <si>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</si>
  <si>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</si>
  <si>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</si>
  <si>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</si>
  <si>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</si>
  <si>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</si>
  <si>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</si>
  <si>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</si>
  <si>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</si>
  <si>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</si>
  <si>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</si>
  <si>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</si>
  <si>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</si>
  <si>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</si>
  <si>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</si>
  <si>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</si>
  <si>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</si>
  <si>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</si>
  <si>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</si>
  <si>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</si>
  <si>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</si>
  <si>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</si>
  <si>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</si>
  <si>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</si>
  <si>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</si>
  <si>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</si>
  <si>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</si>
  <si>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</si>
  <si>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</si>
  <si>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</si>
  <si>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</si>
  <si>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</si>
  <si>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</si>
  <si>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</si>
  <si>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</si>
  <si>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</si>
  <si>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</si>
  <si>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</si>
  <si>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</si>
  <si>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</si>
  <si>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</si>
  <si>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</si>
  <si>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</si>
  <si>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</si>
  <si>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</si>
  <si>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</si>
  <si>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</si>
  <si>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</si>
  <si>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</si>
  <si>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</si>
  <si>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</si>
  <si>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</si>
  <si>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</si>
  <si>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</si>
  <si>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</si>
  <si>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</si>
  <si>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</si>
  <si>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</si>
  <si>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</si>
  <si>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</si>
  <si>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</si>
  <si>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</si>
  <si>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</si>
  <si>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</si>
  <si>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</si>
  <si>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</si>
  <si>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</si>
  <si>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</si>
  <si>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</si>
  <si>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</si>
  <si>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</si>
  <si>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</si>
  <si>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</si>
  <si>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</si>
  <si>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</si>
  <si>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</si>
  <si>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</si>
  <si>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</si>
  <si>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</si>
  <si>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</si>
  <si>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</si>
  <si>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</si>
  <si>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</si>
  <si>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</si>
  <si>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</si>
  <si>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</si>
  <si>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</si>
  <si>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</si>
  <si>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</si>
  <si>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</si>
  <si>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</si>
  <si>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</si>
  <si>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</si>
  <si>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</si>
  <si>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</si>
  <si>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</si>
  <si>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</si>
  <si>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</si>
  <si>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</si>
  <si>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</si>
  <si>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</si>
  <si>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</si>
  <si>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</si>
  <si>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</si>
  <si>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</si>
  <si>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</si>
  <si>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</si>
  <si>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</si>
  <si>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</si>
  <si>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</si>
  <si>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</si>
  <si>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</si>
  <si>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</si>
  <si>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</si>
  <si>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</si>
  <si>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</si>
  <si>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</si>
  <si>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</si>
  <si>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</si>
  <si>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</si>
  <si>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</si>
  <si>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</si>
  <si>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</si>
  <si>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</si>
  <si>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</si>
  <si>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</si>
  <si>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</si>
  <si>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</si>
  <si>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</si>
  <si>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</si>
  <si>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</si>
  <si>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</si>
  <si>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</si>
  <si>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</si>
  <si>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</si>
  <si>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</si>
  <si>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</si>
  <si>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</si>
  <si>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</si>
  <si>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</si>
  <si>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</si>
  <si>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</si>
  <si>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</si>
  <si>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</si>
  <si>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</si>
  <si>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</si>
  <si>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1.31</t>
  </si>
  <si>
    <t>▲ 7.55</t>
  </si>
  <si>
    <t>▲ 0.47</t>
  </si>
  <si>
    <t>上水道事業会計</t>
  </si>
  <si>
    <t>下水道事業会計</t>
  </si>
  <si>
    <t>一般会計</t>
  </si>
  <si>
    <t>国民健康保険特別会計</t>
  </si>
  <si>
    <t>介護保険特別会計</t>
  </si>
  <si>
    <t>太陽光発電事業特別会計</t>
  </si>
  <si>
    <t>学校給食事業特別会計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</si>
  <si>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</si>
  <si>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</si>
  <si>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</si>
  <si>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</si>
  <si>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</si>
  <si>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</si>
  <si>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</si>
  <si>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</si>
  <si>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群馬県後期高齢者医療広域連合（一般会計）</t>
  </si>
  <si>
    <t>群馬県後期高齢者医療広域連合（後期高齢者医療特別会計）</t>
  </si>
  <si>
    <t>群馬県市町村会館管理組合</t>
  </si>
  <si>
    <t>群馬県市町村総合事務組合</t>
  </si>
  <si>
    <t>渋川地区広域市町村圏振興整備組合</t>
  </si>
  <si>
    <t>－</t>
  </si>
  <si>
    <t>榛東村土地開発公社</t>
  </si>
  <si>
    <t>農業用水維持管理基金</t>
    <phoneticPr fontId="5"/>
  </si>
  <si>
    <t>社会福祉施設整備基金</t>
    <phoneticPr fontId="5"/>
  </si>
  <si>
    <t>教育施設整備基金</t>
    <phoneticPr fontId="5"/>
  </si>
  <si>
    <t>再編関連訓練移転等交付金基金</t>
    <phoneticPr fontId="5"/>
  </si>
  <si>
    <t>特定防衛施設周辺整備調整交付金事業基金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</si>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</sst>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F6C-4DFA-8E8F-3E1DE97CC3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46675</c:v>
                </c:pt>
                <c:pt idx="1">
                  <c:v>64291</c:v>
                </c:pt>
                <c:pt idx="2">
                  <c:v>46677</c:v>
                </c:pt>
                <c:pt idx="3">
                  <c:v>173352</c:v>
                </c:pt>
                <c:pt idx="4">
                  <c:v>234267</c:v>
                </c:pt>
              </c:numCache>
            </c:numRef>
          </c:val>
          <c:smooth val="0"/>
          <c:extLst>
            <c:ext xmlns:c16="http://schemas.microsoft.com/office/drawing/2014/chart" uri="{C3380CC4-5D6E-409C-BE32-E72D297353CC}">
              <c16:uniqueId val="{00000001-0F6C-4DFA-8E8F-3E1DE97CC3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5.81</c:v>
                </c:pt>
                <c:pt idx="1">
                  <c:v>9.52</c:v>
                </c:pt>
                <c:pt idx="2">
                  <c:v>4.7699999999999996</c:v>
                </c:pt>
                <c:pt idx="3">
                  <c:v>6</c:v>
                </c:pt>
                <c:pt idx="4">
                  <c:v>2.42</c:v>
                </c:pt>
              </c:numCache>
            </c:numRef>
          </c:val>
          <c:extLst>
            <c:ext xmlns:c16="http://schemas.microsoft.com/office/drawing/2014/chart" uri="{C3380CC4-5D6E-409C-BE32-E72D297353CC}">
              <c16:uniqueId val="{00000000-4D19-4544-B33D-745791F12F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61.71</c:v>
                </c:pt>
                <c:pt idx="1">
                  <c:v>58.06</c:v>
                </c:pt>
                <c:pt idx="2">
                  <c:v>56.16</c:v>
                </c:pt>
                <c:pt idx="3">
                  <c:v>58.16</c:v>
                </c:pt>
                <c:pt idx="4">
                  <c:v>60.15</c:v>
                </c:pt>
              </c:numCache>
            </c:numRef>
          </c:val>
          <c:extLst>
            <c:ext xmlns:c16="http://schemas.microsoft.com/office/drawing/2014/chart" uri="{C3380CC4-5D6E-409C-BE32-E72D297353CC}">
              <c16:uniqueId val="{00000001-4D19-4544-B33D-745791F12F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c:v>
                </c:pt>
                <c:pt idx="1">
                  <c:v>4.0999999999999996</c:v>
                </c:pt>
                <c:pt idx="2">
                  <c:v>-7.55</c:v>
                </c:pt>
                <c:pt idx="3">
                  <c:v>3.66</c:v>
                </c:pt>
                <c:pt idx="4">
                  <c:v>-0.47</c:v>
                </c:pt>
              </c:numCache>
            </c:numRef>
          </c:val>
          <c:smooth val="0"/>
          <c:extLst>
            <c:ext xmlns:c16="http://schemas.microsoft.com/office/drawing/2014/chart" uri="{C3380CC4-5D6E-409C-BE32-E72D297353CC}">
              <c16:uniqueId val="{00000002-4D19-4544-B33D-745791F12F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0.51</c:v>
                </c:pt>
                <c:pt idx="4">
                  <c:v>0</c:v>
                </c:pt>
                <c:pt idx="5">
                  <c:v>0</c:v>
                </c:pt>
                <c:pt idx="6">
                  <c:v>0</c:v>
                </c:pt>
                <c:pt idx="7">
                  <c:v>0</c:v>
                </c:pt>
                <c:pt idx="8">
                  <c:v>0</c:v>
                </c:pt>
                <c:pt idx="9">
                  <c:v>0</c:v>
                </c:pt>
              </c:numCache>
            </c:numRef>
          </c:val>
          <c:extLst>
            <c:ext xmlns:c16="http://schemas.microsoft.com/office/drawing/2014/chart" uri="{C3380CC4-5D6E-409C-BE32-E72D297353CC}">
              <c16:uniqueId val="{00000000-86C5-4C21-8A95-449854969E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C5-4C21-8A95-449854969E3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C5-4C21-8A95-449854969E37}"/>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C5-4C21-8A95-449854969E37}"/>
            </c:ext>
          </c:extLst>
        </c:ser>
        <c:ser>
          <c:idx val="4"/>
          <c:order val="4"/>
          <c:tx>
            <c:strRef>
              <c:f>データシート!$A$31</c:f>
              <c:strCache>
                <c:ptCount val="1"/>
                <c:pt idx="0">
                  <c:v>太陽光発電事業特別会計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0.12</c:v>
                </c:pt>
                <c:pt idx="4">
                  <c:v>#N/A</c:v>
                </c:pt>
                <c:pt idx="5">
                  <c:v>0</c:v>
                </c:pt>
                <c:pt idx="6">
                  <c:v>#N/A</c:v>
                </c:pt>
                <c:pt idx="7">
                  <c:v>7.0000000000000007E-2</c:v>
                </c:pt>
                <c:pt idx="8">
                  <c:v>#N/A</c:v>
                </c:pt>
                <c:pt idx="9">
                  <c:v>0.04</c:v>
                </c:pt>
              </c:numCache>
            </c:numRef>
          </c:val>
          <c:extLst>
            <c:ext xmlns:c16="http://schemas.microsoft.com/office/drawing/2014/chart" uri="{C3380CC4-5D6E-409C-BE32-E72D297353CC}">
              <c16:uniqueId val="{00000004-86C5-4C21-8A95-449854969E3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0.78</c:v>
                </c:pt>
                <c:pt idx="2">
                  <c:v>#N/A</c:v>
                </c:pt>
                <c:pt idx="3">
                  <c:v>0.72</c:v>
                </c:pt>
                <c:pt idx="4">
                  <c:v>#N/A</c:v>
                </c:pt>
                <c:pt idx="5">
                  <c:v>0.38</c:v>
                </c:pt>
                <c:pt idx="6">
                  <c:v>#N/A</c:v>
                </c:pt>
                <c:pt idx="7">
                  <c:v>0.31</c:v>
                </c:pt>
                <c:pt idx="8">
                  <c:v>#N/A</c:v>
                </c:pt>
                <c:pt idx="9">
                  <c:v>0.16</c:v>
                </c:pt>
              </c:numCache>
            </c:numRef>
          </c:val>
          <c:extLst>
            <c:ext xmlns:c16="http://schemas.microsoft.com/office/drawing/2014/chart" uri="{C3380CC4-5D6E-409C-BE32-E72D297353CC}">
              <c16:uniqueId val="{00000005-86C5-4C21-8A95-449854969E3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1.5</c:v>
                </c:pt>
                <c:pt idx="4">
                  <c:v>#N/A</c:v>
                </c:pt>
                <c:pt idx="5">
                  <c:v>7.0000000000000007E-2</c:v>
                </c:pt>
                <c:pt idx="6">
                  <c:v>#N/A</c:v>
                </c:pt>
                <c:pt idx="7">
                  <c:v>0.03</c:v>
                </c:pt>
                <c:pt idx="8">
                  <c:v>#N/A</c:v>
                </c:pt>
                <c:pt idx="9">
                  <c:v>0.37</c:v>
                </c:pt>
              </c:numCache>
            </c:numRef>
          </c:val>
          <c:extLst>
            <c:ext xmlns:c16="http://schemas.microsoft.com/office/drawing/2014/chart" uri="{C3380CC4-5D6E-409C-BE32-E72D297353CC}">
              <c16:uniqueId val="{00000006-86C5-4C21-8A95-449854969E3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5.63</c:v>
                </c:pt>
                <c:pt idx="2">
                  <c:v>#N/A</c:v>
                </c:pt>
                <c:pt idx="3">
                  <c:v>9.52</c:v>
                </c:pt>
                <c:pt idx="4">
                  <c:v>#N/A</c:v>
                </c:pt>
                <c:pt idx="5">
                  <c:v>4.76</c:v>
                </c:pt>
                <c:pt idx="6">
                  <c:v>#N/A</c:v>
                </c:pt>
                <c:pt idx="7">
                  <c:v>5.99</c:v>
                </c:pt>
                <c:pt idx="8">
                  <c:v>#N/A</c:v>
                </c:pt>
                <c:pt idx="9">
                  <c:v>2.4</c:v>
                </c:pt>
              </c:numCache>
            </c:numRef>
          </c:val>
          <c:extLst>
            <c:ext xmlns:c16="http://schemas.microsoft.com/office/drawing/2014/chart" uri="{C3380CC4-5D6E-409C-BE32-E72D297353CC}">
              <c16:uniqueId val="{00000007-86C5-4C21-8A95-449854969E3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3.85</c:v>
                </c:pt>
                <c:pt idx="6">
                  <c:v>#N/A</c:v>
                </c:pt>
                <c:pt idx="7">
                  <c:v>7.7</c:v>
                </c:pt>
                <c:pt idx="8">
                  <c:v>#N/A</c:v>
                </c:pt>
                <c:pt idx="9">
                  <c:v>9.8800000000000008</c:v>
                </c:pt>
              </c:numCache>
            </c:numRef>
          </c:val>
          <c:extLst>
            <c:ext xmlns:c16="http://schemas.microsoft.com/office/drawing/2014/chart" uri="{C3380CC4-5D6E-409C-BE32-E72D297353CC}">
              <c16:uniqueId val="{00000008-86C5-4C21-8A95-449854969E3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15.95</c:v>
                </c:pt>
                <c:pt idx="2">
                  <c:v>#N/A</c:v>
                </c:pt>
                <c:pt idx="3">
                  <c:v>16.78</c:v>
                </c:pt>
                <c:pt idx="4">
                  <c:v>#N/A</c:v>
                </c:pt>
                <c:pt idx="5">
                  <c:v>18.739999999999998</c:v>
                </c:pt>
                <c:pt idx="6">
                  <c:v>#N/A</c:v>
                </c:pt>
                <c:pt idx="7">
                  <c:v>19.38</c:v>
                </c:pt>
                <c:pt idx="8">
                  <c:v>#N/A</c:v>
                </c:pt>
                <c:pt idx="9">
                  <c:v>18.11</c:v>
                </c:pt>
              </c:numCache>
            </c:numRef>
          </c:val>
          <c:extLst>
            <c:ext xmlns:c16="http://schemas.microsoft.com/office/drawing/2014/chart" uri="{C3380CC4-5D6E-409C-BE32-E72D297353CC}">
              <c16:uniqueId val="{00000009-86C5-4C21-8A95-449854969E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393</c:v>
                </c:pt>
                <c:pt idx="5">
                  <c:v>392</c:v>
                </c:pt>
                <c:pt idx="8">
                  <c:v>383</c:v>
                </c:pt>
                <c:pt idx="11">
                  <c:v>373</c:v>
                </c:pt>
                <c:pt idx="14">
                  <c:v>357</c:v>
                </c:pt>
              </c:numCache>
            </c:numRef>
          </c:val>
          <c:extLst>
            <c:ext xmlns:c16="http://schemas.microsoft.com/office/drawing/2014/chart" uri="{C3380CC4-5D6E-409C-BE32-E72D297353CC}">
              <c16:uniqueId val="{00000000-4337-4D83-AFDB-60453325AC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37-4D83-AFDB-60453325AC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8</c:v>
                </c:pt>
                <c:pt idx="9">
                  <c:v>9</c:v>
                </c:pt>
                <c:pt idx="12">
                  <c:v>9</c:v>
                </c:pt>
              </c:numCache>
            </c:numRef>
          </c:val>
          <c:extLst>
            <c:ext xmlns:c16="http://schemas.microsoft.com/office/drawing/2014/chart" uri="{C3380CC4-5D6E-409C-BE32-E72D297353CC}">
              <c16:uniqueId val="{00000002-4337-4D83-AFDB-60453325AC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30</c:v>
                </c:pt>
                <c:pt idx="6">
                  <c:v>30</c:v>
                </c:pt>
                <c:pt idx="9">
                  <c:v>34</c:v>
                </c:pt>
                <c:pt idx="12">
                  <c:v>36</c:v>
                </c:pt>
              </c:numCache>
            </c:numRef>
          </c:val>
          <c:extLst>
            <c:ext xmlns:c16="http://schemas.microsoft.com/office/drawing/2014/chart" uri="{C3380CC4-5D6E-409C-BE32-E72D297353CC}">
              <c16:uniqueId val="{00000003-4337-4D83-AFDB-60453325AC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269</c:v>
                </c:pt>
                <c:pt idx="3">
                  <c:v>268</c:v>
                </c:pt>
                <c:pt idx="6">
                  <c:v>277</c:v>
                </c:pt>
                <c:pt idx="9">
                  <c:v>219</c:v>
                </c:pt>
                <c:pt idx="12">
                  <c:v>276</c:v>
                </c:pt>
              </c:numCache>
            </c:numRef>
          </c:val>
          <c:extLst>
            <c:ext xmlns:c16="http://schemas.microsoft.com/office/drawing/2014/chart" uri="{C3380CC4-5D6E-409C-BE32-E72D297353CC}">
              <c16:uniqueId val="{00000004-4337-4D83-AFDB-60453325AC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37-4D83-AFDB-60453325AC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37-4D83-AFDB-60453325AC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340</c:v>
                </c:pt>
                <c:pt idx="3">
                  <c:v>341</c:v>
                </c:pt>
                <c:pt idx="6">
                  <c:v>318</c:v>
                </c:pt>
                <c:pt idx="9">
                  <c:v>290</c:v>
                </c:pt>
                <c:pt idx="12">
                  <c:v>291</c:v>
                </c:pt>
              </c:numCache>
            </c:numRef>
          </c:val>
          <c:extLst>
            <c:ext xmlns:c16="http://schemas.microsoft.com/office/drawing/2014/chart" uri="{C3380CC4-5D6E-409C-BE32-E72D297353CC}">
              <c16:uniqueId val="{00000007-4337-4D83-AFDB-60453325AC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257</c:v>
                </c:pt>
                <c:pt idx="2">
                  <c:v>#N/A</c:v>
                </c:pt>
                <c:pt idx="3">
                  <c:v>#N/A</c:v>
                </c:pt>
                <c:pt idx="4">
                  <c:v>255</c:v>
                </c:pt>
                <c:pt idx="5">
                  <c:v>#N/A</c:v>
                </c:pt>
                <c:pt idx="6">
                  <c:v>#N/A</c:v>
                </c:pt>
                <c:pt idx="7">
                  <c:v>250</c:v>
                </c:pt>
                <c:pt idx="8">
                  <c:v>#N/A</c:v>
                </c:pt>
                <c:pt idx="9">
                  <c:v>#N/A</c:v>
                </c:pt>
                <c:pt idx="10">
                  <c:v>179</c:v>
                </c:pt>
                <c:pt idx="11">
                  <c:v>#N/A</c:v>
                </c:pt>
                <c:pt idx="12">
                  <c:v>#N/A</c:v>
                </c:pt>
                <c:pt idx="13">
                  <c:v>255</c:v>
                </c:pt>
                <c:pt idx="14">
                  <c:v>#N/A</c:v>
                </c:pt>
              </c:numCache>
            </c:numRef>
          </c:val>
          <c:smooth val="0"/>
          <c:extLst>
            <c:ext xmlns:c16="http://schemas.microsoft.com/office/drawing/2014/chart" uri="{C3380CC4-5D6E-409C-BE32-E72D297353CC}">
              <c16:uniqueId val="{00000008-4337-4D83-AFDB-60453325AC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4397</c:v>
                </c:pt>
                <c:pt idx="5">
                  <c:v>4229</c:v>
                </c:pt>
                <c:pt idx="8">
                  <c:v>4004</c:v>
                </c:pt>
                <c:pt idx="11">
                  <c:v>3829</c:v>
                </c:pt>
                <c:pt idx="14">
                  <c:v>3572</c:v>
                </c:pt>
              </c:numCache>
            </c:numRef>
          </c:val>
          <c:extLst>
            <c:ext xmlns:c16="http://schemas.microsoft.com/office/drawing/2014/chart" uri="{C3380CC4-5D6E-409C-BE32-E72D297353CC}">
              <c16:uniqueId val="{00000000-4B34-44CA-8810-28013623AB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0</c:v>
                </c:pt>
                <c:pt idx="8">
                  <c:v>0</c:v>
                </c:pt>
                <c:pt idx="11">
                  <c:v>0</c:v>
                </c:pt>
                <c:pt idx="14">
                  <c:v>0</c:v>
                </c:pt>
              </c:numCache>
            </c:numRef>
          </c:val>
          <c:extLst>
            <c:ext xmlns:c16="http://schemas.microsoft.com/office/drawing/2014/chart" uri="{C3380CC4-5D6E-409C-BE32-E72D297353CC}">
              <c16:uniqueId val="{00000001-4B34-44CA-8810-28013623AB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5412</c:v>
                </c:pt>
                <c:pt idx="5">
                  <c:v>5635</c:v>
                </c:pt>
                <c:pt idx="8">
                  <c:v>5972</c:v>
                </c:pt>
                <c:pt idx="11">
                  <c:v>4777</c:v>
                </c:pt>
                <c:pt idx="14">
                  <c:v>4362</c:v>
                </c:pt>
              </c:numCache>
            </c:numRef>
          </c:val>
          <c:extLst>
            <c:ext xmlns:c16="http://schemas.microsoft.com/office/drawing/2014/chart" uri="{C3380CC4-5D6E-409C-BE32-E72D297353CC}">
              <c16:uniqueId val="{00000002-4B34-44CA-8810-28013623AB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34-44CA-8810-28013623AB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34-44CA-8810-28013623AB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4B34-44CA-8810-28013623AB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786</c:v>
                </c:pt>
                <c:pt idx="3">
                  <c:v>753</c:v>
                </c:pt>
                <c:pt idx="6">
                  <c:v>760</c:v>
                </c:pt>
                <c:pt idx="9">
                  <c:v>756</c:v>
                </c:pt>
                <c:pt idx="12">
                  <c:v>751</c:v>
                </c:pt>
              </c:numCache>
            </c:numRef>
          </c:val>
          <c:extLst>
            <c:ext xmlns:c16="http://schemas.microsoft.com/office/drawing/2014/chart" uri="{C3380CC4-5D6E-409C-BE32-E72D297353CC}">
              <c16:uniqueId val="{00000006-4B34-44CA-8810-28013623AB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c:v>
                </c:pt>
                <c:pt idx="3">
                  <c:v>207</c:v>
                </c:pt>
                <c:pt idx="6">
                  <c:v>207</c:v>
                </c:pt>
                <c:pt idx="9">
                  <c:v>257</c:v>
                </c:pt>
                <c:pt idx="12">
                  <c:v>282</c:v>
                </c:pt>
              </c:numCache>
            </c:numRef>
          </c:val>
          <c:extLst>
            <c:ext xmlns:c16="http://schemas.microsoft.com/office/drawing/2014/chart" uri="{C3380CC4-5D6E-409C-BE32-E72D297353CC}">
              <c16:uniqueId val="{00000007-4B34-44CA-8810-28013623AB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3349</c:v>
                </c:pt>
                <c:pt idx="3">
                  <c:v>3254</c:v>
                </c:pt>
                <c:pt idx="6">
                  <c:v>3101</c:v>
                </c:pt>
                <c:pt idx="9">
                  <c:v>2787</c:v>
                </c:pt>
                <c:pt idx="12">
                  <c:v>2658</c:v>
                </c:pt>
              </c:numCache>
            </c:numRef>
          </c:val>
          <c:extLst>
            <c:ext xmlns:c16="http://schemas.microsoft.com/office/drawing/2014/chart" uri="{C3380CC4-5D6E-409C-BE32-E72D297353CC}">
              <c16:uniqueId val="{00000008-4B34-44CA-8810-28013623AB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c:v>
                </c:pt>
                <c:pt idx="3">
                  <c:v>44</c:v>
                </c:pt>
                <c:pt idx="6">
                  <c:v>35</c:v>
                </c:pt>
                <c:pt idx="9">
                  <c:v>27</c:v>
                </c:pt>
                <c:pt idx="12">
                  <c:v>18</c:v>
                </c:pt>
              </c:numCache>
            </c:numRef>
          </c:val>
          <c:extLst>
            <c:ext xmlns:c16="http://schemas.microsoft.com/office/drawing/2014/chart" uri="{C3380CC4-5D6E-409C-BE32-E72D297353CC}">
              <c16:uniqueId val="{00000009-4B34-44CA-8810-28013623AB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2200</c:v>
                </c:pt>
                <c:pt idx="3">
                  <c:v>2148</c:v>
                </c:pt>
                <c:pt idx="6">
                  <c:v>1943</c:v>
                </c:pt>
                <c:pt idx="9">
                  <c:v>1828</c:v>
                </c:pt>
                <c:pt idx="12">
                  <c:v>1661</c:v>
                </c:pt>
              </c:numCache>
            </c:numRef>
          </c:val>
          <c:extLst>
            <c:ext xmlns:c16="http://schemas.microsoft.com/office/drawing/2014/chart" uri="{C3380CC4-5D6E-409C-BE32-E72D297353CC}">
              <c16:uniqueId val="{0000000A-4B34-44CA-8810-28013623AB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34-44CA-8810-28013623AB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2090</c:v>
                </c:pt>
                <c:pt idx="1">
                  <c:v>2179</c:v>
                </c:pt>
                <c:pt idx="2">
                  <c:v>2294</c:v>
                </c:pt>
              </c:numCache>
            </c:numRef>
          </c:val>
          <c:extLst>
            <c:ext xmlns:c16="http://schemas.microsoft.com/office/drawing/2014/chart" uri="{C3380CC4-5D6E-409C-BE32-E72D297353CC}">
              <c16:uniqueId val="{00000000-9F1B-4D29-A596-E8BDE14EC2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445</c:v>
                </c:pt>
                <c:pt idx="1">
                  <c:v>345</c:v>
                </c:pt>
                <c:pt idx="2">
                  <c:v>205</c:v>
                </c:pt>
              </c:numCache>
            </c:numRef>
          </c:val>
          <c:extLst>
            <c:ext xmlns:c16="http://schemas.microsoft.com/office/drawing/2014/chart" uri="{C3380CC4-5D6E-409C-BE32-E72D297353CC}">
              <c16:uniqueId val="{00000001-9F1B-4D29-A596-E8BDE14EC2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2878</c:v>
                </c:pt>
                <c:pt idx="1">
                  <c:v>1693</c:v>
                </c:pt>
                <c:pt idx="2">
                  <c:v>1377</c:v>
                </c:pt>
              </c:numCache>
            </c:numRef>
          </c:val>
          <c:extLst>
            <c:ext xmlns:c16="http://schemas.microsoft.com/office/drawing/2014/chart" uri="{C3380CC4-5D6E-409C-BE32-E72D297353CC}">
              <c16:uniqueId val="{00000002-9F1B-4D29-A596-E8BDE14EC2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年度に</a:t>
          </a:r>
          <a:r>
            <a:rPr lang="en-US" altLang="ja-JP" sz="1100">
              <a:solidFill>
                <a:schemeClr val="dk1"/>
              </a:solidFill>
              <a:effectLst/>
              <a:latin typeface="+mn-lt"/>
              <a:ea typeface="+mn-ea"/>
              <a:cs typeface="+mn-cs"/>
            </a:rPr>
            <a:t>H15</a:t>
          </a:r>
          <a:r>
            <a:rPr lang="ja-JP" altLang="ja-JP" sz="1100">
              <a:solidFill>
                <a:schemeClr val="dk1"/>
              </a:solidFill>
              <a:effectLst/>
              <a:latin typeface="+mn-lt"/>
              <a:ea typeface="+mn-ea"/>
              <a:cs typeface="+mn-cs"/>
            </a:rPr>
            <a:t>年度借入れ地方道路等整備事業債の償還が終わったが、</a:t>
          </a:r>
          <a:r>
            <a:rPr kumimoji="1" lang="ja-JP" altLang="ja-JP" sz="1100" b="0" i="0" baseline="0">
              <a:solidFill>
                <a:schemeClr val="dk1"/>
              </a:solidFill>
              <a:effectLst/>
              <a:latin typeface="+mn-lt"/>
              <a:ea typeface="+mn-ea"/>
              <a:cs typeface="+mn-cs"/>
            </a:rPr>
            <a:t>臨時財政対策債の発行及び学校教育施設整備に係る地方債の発行が継続していることから、今後は増加傾向で推移すると見込まれる。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公営企業債の元利償還金に対する繰入金も、下水道事業の</a:t>
          </a:r>
          <a:r>
            <a:rPr kumimoji="1" lang="ja-JP" altLang="en-US" sz="1100" b="0" i="0" baseline="0">
              <a:solidFill>
                <a:schemeClr val="dk1"/>
              </a:solidFill>
              <a:effectLst/>
              <a:latin typeface="+mn-lt"/>
              <a:ea typeface="+mn-ea"/>
              <a:cs typeface="+mn-cs"/>
            </a:rPr>
            <a:t>起債償還が</a:t>
          </a:r>
          <a:r>
            <a:rPr kumimoji="1" lang="ja-JP" altLang="ja-JP" sz="1100" b="0" i="0" baseline="0">
              <a:solidFill>
                <a:schemeClr val="dk1"/>
              </a:solidFill>
              <a:effectLst/>
              <a:latin typeface="+mn-lt"/>
              <a:ea typeface="+mn-ea"/>
              <a:cs typeface="+mn-cs"/>
            </a:rPr>
            <a:t>続くため、</a:t>
          </a:r>
          <a:r>
            <a:rPr kumimoji="1" lang="ja-JP" altLang="en-US" sz="1100" b="0" i="0" baseline="0">
              <a:solidFill>
                <a:schemeClr val="dk1"/>
              </a:solidFill>
              <a:effectLst/>
              <a:latin typeface="+mn-lt"/>
              <a:ea typeface="+mn-ea"/>
              <a:cs typeface="+mn-cs"/>
            </a:rPr>
            <a:t>引き続き高い水準で推移する見込みで</a:t>
          </a:r>
          <a:r>
            <a:rPr kumimoji="1" lang="ja-JP" altLang="ja-JP" sz="1100" b="0" i="0" baseline="0">
              <a:solidFill>
                <a:schemeClr val="dk1"/>
              </a:solidFill>
              <a:effectLst/>
              <a:latin typeface="+mn-lt"/>
              <a:ea typeface="+mn-ea"/>
              <a:cs typeface="+mn-cs"/>
            </a:rPr>
            <a:t>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今後も国・県の補助金や普通交付税算入のある有利な起債を活用することで、適正な公債費負担となるよう努める。</a:t>
          </a:r>
          <a:endParaRPr lang="ja-JP" altLang="ja-JP">
            <a:effectLst/>
          </a:endParaRPr>
        </a:p>
        <a:p>
          <a:pPr eaLnBrk="1" fontAlgn="auto" latinLnBrk="0" hangingPunct="1"/>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これまで</a:t>
          </a:r>
          <a:r>
            <a:rPr kumimoji="1" lang="ja-JP" altLang="ja-JP" sz="1100" b="0" i="0" baseline="0">
              <a:solidFill>
                <a:schemeClr val="dk1"/>
              </a:solidFill>
              <a:effectLst/>
              <a:latin typeface="+mn-lt"/>
              <a:ea typeface="+mn-ea"/>
              <a:cs typeface="+mn-cs"/>
            </a:rPr>
            <a:t>地方債の発行を抑制してきた結果、実質公債費比率は類似団体と比べて若干低く、将来負担額も低下している。なお、将来負担額に対する充当可能財源が確保されているため、将来負担比率の数値は算定されない。</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今後も国・県の補助金や普通交付税算入のある有利な起債を活用することで、適正な</a:t>
          </a:r>
          <a:r>
            <a:rPr kumimoji="1" lang="ja-JP" altLang="en-US" sz="1100">
              <a:solidFill>
                <a:schemeClr val="dk1"/>
              </a:solidFill>
              <a:effectLst/>
              <a:latin typeface="+mn-lt"/>
              <a:ea typeface="+mn-ea"/>
              <a:cs typeface="+mn-cs"/>
            </a:rPr>
            <a:t>将来負担比率</a:t>
          </a:r>
          <a:r>
            <a:rPr kumimoji="1" lang="ja-JP" altLang="ja-JP" sz="1100">
              <a:solidFill>
                <a:schemeClr val="dk1"/>
              </a:solidFill>
              <a:effectLst/>
              <a:latin typeface="+mn-lt"/>
              <a:ea typeface="+mn-ea"/>
              <a:cs typeface="+mn-cs"/>
            </a:rPr>
            <a:t>となるよう努める。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群馬県榛東村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複合施設の建築工事に伴い、</a:t>
          </a:r>
          <a:r>
            <a:rPr kumimoji="1" lang="ja-JP" altLang="ja-JP" sz="1100">
              <a:solidFill>
                <a:schemeClr val="dk1"/>
              </a:solidFill>
              <a:effectLst/>
              <a:latin typeface="+mn-lt"/>
              <a:ea typeface="+mn-ea"/>
              <a:cs typeface="+mn-cs"/>
            </a:rPr>
            <a:t>教育施設整備基金を取り崩した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が減少した</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次年度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公共施設等総合管理計画等に基づき維持改修を行う予定のため、各基金に積立てを行う。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○農業用水維持管理基金：農業用水に係る給水施設の維持管理</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○社会福祉施設整備基金：社会福祉施設の整備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○教育施設整備基金：教育施設等の整備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○再編関連</a:t>
          </a:r>
          <a:r>
            <a:rPr kumimoji="1" lang="ja-JP" altLang="en-US" sz="1100">
              <a:solidFill>
                <a:schemeClr val="dk1"/>
              </a:solidFill>
              <a:effectLst/>
              <a:latin typeface="+mn-lt"/>
              <a:ea typeface="+mn-ea"/>
              <a:cs typeface="+mn-cs"/>
            </a:rPr>
            <a:t>訓練</a:t>
          </a:r>
          <a:r>
            <a:rPr kumimoji="1" lang="ja-JP" altLang="ja-JP" sz="1100">
              <a:solidFill>
                <a:schemeClr val="dk1"/>
              </a:solidFill>
              <a:effectLst/>
              <a:latin typeface="+mn-lt"/>
              <a:ea typeface="+mn-ea"/>
              <a:cs typeface="+mn-cs"/>
            </a:rPr>
            <a:t>移転等交付金基金：</a:t>
          </a:r>
          <a:r>
            <a:rPr lang="ja-JP" altLang="ja-JP" sz="1100">
              <a:solidFill>
                <a:schemeClr val="dk1"/>
              </a:solidFill>
              <a:effectLst/>
              <a:latin typeface="+mn-lt"/>
              <a:ea typeface="+mn-ea"/>
              <a:cs typeface="+mn-cs"/>
            </a:rPr>
            <a:t>防災中枢機能施設備品整備事業</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特定防衛施設周辺整備調整交付金事業基金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特定防衛施設周辺整備調整交付金対象施設の整備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○農業用水維持管理基金：</a:t>
          </a:r>
          <a:r>
            <a:rPr kumimoji="1" lang="ja-JP" altLang="en-US" sz="1100" b="0" i="0" baseline="0">
              <a:solidFill>
                <a:schemeClr val="dk1"/>
              </a:solidFill>
              <a:effectLst/>
              <a:latin typeface="+mn-lt"/>
              <a:ea typeface="+mn-ea"/>
              <a:cs typeface="+mn-cs"/>
            </a:rPr>
            <a:t>農業用水施設の更新による取崩しを行ったため</a:t>
          </a:r>
          <a:r>
            <a:rPr kumimoji="1" lang="ja-JP" altLang="ja-JP" sz="1100" b="0" i="0" baseline="0">
              <a:solidFill>
                <a:schemeClr val="dk1"/>
              </a:solidFill>
              <a:effectLst/>
              <a:latin typeface="+mn-lt"/>
              <a:ea typeface="+mn-ea"/>
              <a:cs typeface="+mn-cs"/>
            </a:rPr>
            <a:t>減少し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○教育施設整備基金：</a:t>
          </a:r>
          <a:r>
            <a:rPr lang="ja-JP" altLang="ja-JP" sz="1100">
              <a:solidFill>
                <a:schemeClr val="dk1"/>
              </a:solidFill>
              <a:effectLst/>
              <a:latin typeface="+mn-lt"/>
              <a:ea typeface="+mn-ea"/>
              <a:cs typeface="+mn-cs"/>
            </a:rPr>
            <a:t>防災中枢機能施設</a:t>
          </a:r>
          <a:r>
            <a:rPr kumimoji="1" lang="ja-JP" altLang="ja-JP" sz="1100">
              <a:solidFill>
                <a:schemeClr val="dk1"/>
              </a:solidFill>
              <a:effectLst/>
              <a:latin typeface="+mn-lt"/>
              <a:ea typeface="+mn-ea"/>
              <a:cs typeface="+mn-cs"/>
            </a:rPr>
            <a:t>整備による取崩しを行ったため減少した。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○特定防衛施設周辺整備調整交付金事業基金：</a:t>
          </a:r>
          <a:r>
            <a:rPr kumimoji="1" lang="ja-JP" altLang="en-US" sz="1100">
              <a:solidFill>
                <a:schemeClr val="dk1"/>
              </a:solidFill>
              <a:effectLst/>
              <a:latin typeface="+mn-lt"/>
              <a:ea typeface="+mn-ea"/>
              <a:cs typeface="+mn-cs"/>
            </a:rPr>
            <a:t>児童遊具整備事業や</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事業のための積立てにより増加した。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○農業用水維持管理基金：策定した計画に基づき、更新を行っていく予定のため、減少していく見込みである。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○社会福祉施設整備基金：公共施設等総合管理計画等に基づき維持改修を行う予定のため、減少が見込まれる。</a:t>
          </a:r>
          <a:endParaRPr lang="ja-JP" altLang="ja-JP">
            <a:effectLst/>
          </a:endParaRPr>
        </a:p>
        <a:p>
          <a:r>
            <a:rPr kumimoji="1" lang="ja-JP" altLang="ja-JP" sz="1100">
              <a:solidFill>
                <a:schemeClr val="dk1"/>
              </a:solidFill>
              <a:effectLst/>
              <a:latin typeface="+mn-lt"/>
              <a:ea typeface="+mn-ea"/>
              <a:cs typeface="+mn-cs"/>
            </a:rPr>
            <a:t>　○教育施設整備基金：</a:t>
          </a:r>
          <a:r>
            <a:rPr kumimoji="1" lang="ja-JP" altLang="en-US" sz="1100">
              <a:solidFill>
                <a:schemeClr val="dk1"/>
              </a:solidFill>
              <a:effectLst/>
              <a:latin typeface="+mn-lt"/>
              <a:ea typeface="+mn-ea"/>
              <a:cs typeface="+mn-cs"/>
            </a:rPr>
            <a:t>将来の</a:t>
          </a:r>
          <a:r>
            <a:rPr lang="ja-JP" altLang="en-US" sz="1100">
              <a:solidFill>
                <a:schemeClr val="dk1"/>
              </a:solidFill>
              <a:effectLst/>
              <a:latin typeface="+mn-lt"/>
              <a:ea typeface="+mn-ea"/>
              <a:cs typeface="+mn-cs"/>
            </a:rPr>
            <a:t>学校教育施設の更新のための積立てにより増加が見込まれる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○再編関連訓練移転等交付金基金：</a:t>
          </a:r>
          <a:r>
            <a:rPr kumimoji="1" lang="ja-JP" altLang="en-US" sz="1100">
              <a:solidFill>
                <a:schemeClr val="dk1"/>
              </a:solidFill>
              <a:effectLst/>
              <a:latin typeface="+mn-lt"/>
              <a:ea typeface="+mn-ea"/>
              <a:cs typeface="+mn-cs"/>
            </a:rPr>
            <a:t>基金運用計画期間の終了に伴い基金を廃止する見込み。</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○特定防衛施設周辺整備調整交付金事業基金：</a:t>
          </a:r>
          <a:r>
            <a:rPr kumimoji="1" lang="ja-JP" altLang="en-US" sz="1100">
              <a:solidFill>
                <a:schemeClr val="dk1"/>
              </a:solidFill>
              <a:effectLst/>
              <a:latin typeface="+mn-lt"/>
              <a:ea typeface="+mn-ea"/>
              <a:cs typeface="+mn-cs"/>
            </a:rPr>
            <a:t>事業実施に伴い取り崩すため減少する見込み。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取崩しがなく、</a:t>
          </a:r>
          <a:r>
            <a:rPr kumimoji="1" lang="ja-JP" altLang="ja-JP" sz="1100">
              <a:solidFill>
                <a:schemeClr val="dk1"/>
              </a:solidFill>
              <a:effectLst/>
              <a:latin typeface="+mn-lt"/>
              <a:ea typeface="+mn-ea"/>
              <a:cs typeface="+mn-cs"/>
            </a:rPr>
            <a:t>前年度決算剰余金の積立</a:t>
          </a:r>
          <a:r>
            <a:rPr kumimoji="1" lang="ja-JP" altLang="en-US" sz="1100">
              <a:solidFill>
                <a:schemeClr val="dk1"/>
              </a:solidFill>
              <a:effectLst/>
              <a:latin typeface="+mn-lt"/>
              <a:ea typeface="+mn-ea"/>
              <a:cs typeface="+mn-cs"/>
            </a:rPr>
            <a:t>てと</a:t>
          </a:r>
          <a:r>
            <a:rPr kumimoji="1" lang="ja-JP" altLang="ja-JP" sz="1100">
              <a:solidFill>
                <a:schemeClr val="dk1"/>
              </a:solidFill>
              <a:effectLst/>
              <a:latin typeface="+mn-lt"/>
              <a:ea typeface="+mn-ea"/>
              <a:cs typeface="+mn-cs"/>
            </a:rPr>
            <a:t>運用益の積立て</a:t>
          </a:r>
          <a:r>
            <a:rPr kumimoji="1" lang="ja-JP" altLang="en-US" sz="1100">
              <a:solidFill>
                <a:schemeClr val="dk1"/>
              </a:solidFill>
              <a:effectLst/>
              <a:latin typeface="+mn-lt"/>
              <a:ea typeface="+mn-ea"/>
              <a:cs typeface="+mn-cs"/>
            </a:rPr>
            <a:t>により基金残高が増加したもの。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基金の使途の明確化を図るため、財政調整基金を取り崩して特定目的基金に積み立てていくことを予定している。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物価高騰など経済事情の著しい変動等により財源が不足し、村債の償還の財源に充てたため</a:t>
          </a:r>
          <a:r>
            <a:rPr kumimoji="1" lang="ja-JP" altLang="ja-JP" sz="1100">
              <a:solidFill>
                <a:schemeClr val="dk1"/>
              </a:solidFill>
              <a:effectLst/>
              <a:latin typeface="+mn-lt"/>
              <a:ea typeface="+mn-ea"/>
              <a:cs typeface="+mn-cs"/>
            </a:rPr>
            <a:t>、基金残高は減少している。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今後も地方債の償還に備え、決算剰余金を積み立てることを予定している。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14,634
14,309
27.92
9,899,531
9,689,862
92,119
3,813,914
1,660,784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徴収対策に力をいれ、徴収率の向上している影響もあり、類似団体平均を僅かに上回っている。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、公共施設の適正化や</a:t>
          </a:r>
          <a:r>
            <a:rPr kumimoji="1" lang="ja-JP" altLang="ja-JP" sz="1100" b="0" i="0" baseline="0">
              <a:solidFill>
                <a:schemeClr val="dk1"/>
              </a:solidFill>
              <a:effectLst/>
              <a:latin typeface="+mn-lt"/>
              <a:ea typeface="+mn-ea"/>
              <a:cs typeface="+mn-cs"/>
            </a:rPr>
            <a:t>事業評価に基づく事業の取捨選択により歳出の削減に努め、財政基盤の更なる強化に努める。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156104</xdr:rowOff>
    </xdr:from>
    <xdr:to>
      <xdr:col>19</xdr:col>
      <xdr:colOff>133350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156104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268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105304</xdr:rowOff>
    </xdr:from>
    <xdr:to>
      <xdr:col>15</xdr:col>
      <xdr:colOff>133350</xdr:colOff>
      <xdr:row>43</xdr:row>
      <xdr:rowOff>35454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45631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年度決算においては、物件費や人件費の増などにより経常経費充当一般財源が増加したことで、経常収支比率は前年度比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ポイントの増となった。</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制度改正や職員数の増加に伴う人件費の増加</a:t>
          </a:r>
          <a:r>
            <a:rPr kumimoji="1" lang="ja-JP" altLang="en-US" sz="1100">
              <a:solidFill>
                <a:schemeClr val="dk1"/>
              </a:solidFill>
              <a:effectLst/>
              <a:latin typeface="+mn-lt"/>
              <a:ea typeface="+mn-ea"/>
              <a:cs typeface="+mn-cs"/>
            </a:rPr>
            <a:t>が見込まれるが、</a:t>
          </a:r>
          <a:r>
            <a:rPr kumimoji="1" lang="ja-JP" altLang="en-US" sz="1100" b="0" i="0" baseline="0">
              <a:solidFill>
                <a:schemeClr val="dk1"/>
              </a:solidFill>
              <a:effectLst/>
              <a:latin typeface="+mn-lt"/>
              <a:ea typeface="+mn-ea"/>
              <a:cs typeface="+mn-cs"/>
            </a:rPr>
            <a:t>適正な人員管理に努めつつ、</a:t>
          </a:r>
          <a:r>
            <a:rPr kumimoji="1" lang="ja-JP" altLang="ja-JP" sz="1100" b="0" i="0" baseline="0">
              <a:solidFill>
                <a:schemeClr val="dk1"/>
              </a:solidFill>
              <a:effectLst/>
              <a:latin typeface="+mn-lt"/>
              <a:ea typeface="+mn-ea"/>
              <a:cs typeface="+mn-cs"/>
            </a:rPr>
            <a:t>引き続き事業評価に基づく事業の取捨選択</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105198</xdr:rowOff>
    </xdr:from>
    <xdr:to>
      <xdr:col>23</xdr:col>
      <xdr:colOff>133350</xdr:colOff>
      <xdr:row>66</xdr:row>
      <xdr:rowOff>150919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49448"/>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105198</xdr:rowOff>
    </xdr:from>
    <xdr:to>
      <xdr:col>19</xdr:col>
      <xdr:colOff>133350</xdr:colOff>
      <xdr:row>65</xdr:row>
      <xdr:rowOff>113242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4944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113242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84560"/>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165523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8456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100119</xdr:rowOff>
    </xdr:from>
    <xdr:to>
      <xdr:col>23</xdr:col>
      <xdr:colOff>184150</xdr:colOff>
      <xdr:row>67</xdr:row>
      <xdr:rowOff>30269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72196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54398</xdr:rowOff>
    </xdr:from>
    <xdr:to>
      <xdr:col>19</xdr:col>
      <xdr:colOff>184150</xdr:colOff>
      <xdr:row>65</xdr:row>
      <xdr:rowOff>155998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140775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62442</xdr:rowOff>
    </xdr:from>
    <xdr:to>
      <xdr:col>15</xdr:col>
      <xdr:colOff>133350</xdr:colOff>
      <xdr:row>65</xdr:row>
      <xdr:rowOff>164042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148819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制度改正に伴う</a:t>
          </a:r>
          <a:r>
            <a:rPr kumimoji="1" lang="ja-JP" altLang="ja-JP" sz="1100">
              <a:solidFill>
                <a:schemeClr val="dk1"/>
              </a:solidFill>
              <a:effectLst/>
              <a:latin typeface="+mn-lt"/>
              <a:ea typeface="+mn-ea"/>
              <a:cs typeface="+mn-cs"/>
            </a:rPr>
            <a:t>一般職</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基本給の増や、会計年度任用職員手当の増などを要因とした人件費の増加、物価・光熱水費の高騰など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物件費の増により、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11,490</a:t>
          </a:r>
          <a:r>
            <a:rPr kumimoji="1" lang="ja-JP" altLang="ja-JP" sz="1100">
              <a:solidFill>
                <a:schemeClr val="dk1"/>
              </a:solidFill>
              <a:effectLst/>
              <a:latin typeface="+mn-lt"/>
              <a:ea typeface="+mn-ea"/>
              <a:cs typeface="+mn-cs"/>
            </a:rPr>
            <a:t>円増加した。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本村は</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類似団体に比べ職員数が少な</a:t>
          </a:r>
          <a:r>
            <a:rPr kumimoji="1" lang="ja-JP" altLang="en-US" sz="1100" b="0" i="0" baseline="0">
              <a:solidFill>
                <a:schemeClr val="dk1"/>
              </a:solidFill>
              <a:effectLst/>
              <a:latin typeface="+mn-lt"/>
              <a:ea typeface="+mn-ea"/>
              <a:cs typeface="+mn-cs"/>
            </a:rPr>
            <a:t>い中で</a:t>
          </a:r>
          <a:r>
            <a:rPr kumimoji="1" lang="ja-JP" altLang="ja-JP" sz="1100">
              <a:solidFill>
                <a:schemeClr val="dk1"/>
              </a:solidFill>
              <a:effectLst/>
              <a:latin typeface="+mn-lt"/>
              <a:ea typeface="+mn-ea"/>
              <a:cs typeface="+mn-cs"/>
            </a:rPr>
            <a:t>行政サービスを行っており、人件費も少なく抑えられているが、今後は</a:t>
          </a:r>
          <a:r>
            <a:rPr kumimoji="1" lang="ja-JP" altLang="en-US" sz="1100">
              <a:solidFill>
                <a:schemeClr val="dk1"/>
              </a:solidFill>
              <a:effectLst/>
              <a:latin typeface="+mn-lt"/>
              <a:ea typeface="+mn-ea"/>
              <a:cs typeface="+mn-cs"/>
            </a:rPr>
            <a:t>人員の増加や</a:t>
          </a:r>
          <a:r>
            <a:rPr kumimoji="1" lang="ja-JP" altLang="ja-JP" sz="1100">
              <a:solidFill>
                <a:schemeClr val="dk1"/>
              </a:solidFill>
              <a:effectLst/>
              <a:latin typeface="+mn-lt"/>
              <a:ea typeface="+mn-ea"/>
              <a:cs typeface="+mn-cs"/>
            </a:rPr>
            <a:t>制度改正</a:t>
          </a:r>
          <a:r>
            <a:rPr kumimoji="1" lang="ja-JP" altLang="en-US" sz="1100">
              <a:solidFill>
                <a:schemeClr val="dk1"/>
              </a:solidFill>
              <a:effectLst/>
              <a:latin typeface="+mn-lt"/>
              <a:ea typeface="+mn-ea"/>
              <a:cs typeface="+mn-cs"/>
            </a:rPr>
            <a:t>による人件費の</a:t>
          </a:r>
          <a:r>
            <a:rPr kumimoji="1" lang="ja-JP" altLang="ja-JP" sz="1100">
              <a:solidFill>
                <a:schemeClr val="dk1"/>
              </a:solidFill>
              <a:effectLst/>
              <a:latin typeface="+mn-lt"/>
              <a:ea typeface="+mn-ea"/>
              <a:cs typeface="+mn-cs"/>
            </a:rPr>
            <a:t>増加が見込まれるため、適正な人員配置により、可能な限り経費の増加の抑制に努めたい。</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40411</xdr:rowOff>
    </xdr:from>
    <xdr:to>
      <xdr:col>23</xdr:col>
      <xdr:colOff>133350</xdr:colOff>
      <xdr:row>82</xdr:row>
      <xdr:rowOff>63516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9311"/>
          <a:ext cx="838200" cy="2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40411</xdr:rowOff>
    </xdr:from>
    <xdr:to>
      <xdr:col>19</xdr:col>
      <xdr:colOff>133350</xdr:colOff>
      <xdr:row>82</xdr:row>
      <xdr:rowOff>63790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99311"/>
          <a:ext cx="889000" cy="2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54214</xdr:rowOff>
    </xdr:from>
    <xdr:to>
      <xdr:col>15</xdr:col>
      <xdr:colOff>82550</xdr:colOff>
      <xdr:row>82</xdr:row>
      <xdr:rowOff>63790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3114"/>
          <a:ext cx="8890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38094</xdr:rowOff>
    </xdr:from>
    <xdr:to>
      <xdr:col>11</xdr:col>
      <xdr:colOff>31750</xdr:colOff>
      <xdr:row>82</xdr:row>
      <xdr:rowOff>54214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6994"/>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12716</xdr:rowOff>
    </xdr:from>
    <xdr:to>
      <xdr:col>23</xdr:col>
      <xdr:colOff>184150</xdr:colOff>
      <xdr:row>82</xdr:row>
      <xdr:rowOff>114316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105443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161061</xdr:rowOff>
    </xdr:from>
    <xdr:to>
      <xdr:col>19</xdr:col>
      <xdr:colOff>184150</xdr:colOff>
      <xdr:row>82</xdr:row>
      <xdr:rowOff>91211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101388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12990</xdr:rowOff>
    </xdr:from>
    <xdr:to>
      <xdr:col>15</xdr:col>
      <xdr:colOff>133350</xdr:colOff>
      <xdr:row>82</xdr:row>
      <xdr:rowOff>114590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124767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3414</xdr:rowOff>
    </xdr:from>
    <xdr:to>
      <xdr:col>11</xdr:col>
      <xdr:colOff>82550</xdr:colOff>
      <xdr:row>82</xdr:row>
      <xdr:rowOff>105014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115191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158744</xdr:rowOff>
    </xdr:from>
    <xdr:to>
      <xdr:col>7</xdr:col>
      <xdr:colOff>31750</xdr:colOff>
      <xdr:row>82</xdr:row>
      <xdr:rowOff>88894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99071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本村は、</a:t>
          </a:r>
          <a:r>
            <a:rPr kumimoji="1" lang="ja-JP" altLang="ja-JP" sz="1100" b="0" i="0" baseline="0">
              <a:solidFill>
                <a:schemeClr val="dk1"/>
              </a:solidFill>
              <a:effectLst/>
              <a:latin typeface="+mn-lt"/>
              <a:ea typeface="+mn-ea"/>
              <a:cs typeface="+mn-cs"/>
            </a:rPr>
            <a:t>類似団体と比べ下回っている状況である。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今後も、給与制度の適切な運用により給与水準の改善に努める。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81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4939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4939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45155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類似団体内に</a:t>
          </a:r>
          <a:r>
            <a:rPr kumimoji="1" lang="ja-JP" altLang="en-US" sz="1100">
              <a:solidFill>
                <a:schemeClr val="dk1"/>
              </a:solidFill>
              <a:effectLst/>
              <a:latin typeface="+mn-lt"/>
              <a:ea typeface="+mn-ea"/>
              <a:cs typeface="+mn-cs"/>
            </a:rPr>
            <a:t>比しても</a:t>
          </a:r>
          <a:r>
            <a:rPr kumimoji="1" lang="ja-JP" altLang="ja-JP" sz="1100">
              <a:solidFill>
                <a:schemeClr val="dk1"/>
              </a:solidFill>
              <a:effectLst/>
              <a:latin typeface="+mn-lt"/>
              <a:ea typeface="+mn-ea"/>
              <a:cs typeface="+mn-cs"/>
            </a:rPr>
            <a:t>少ない職員数</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日々の定型業務に追われ、</a:t>
          </a:r>
          <a:r>
            <a:rPr kumimoji="1" lang="ja-JP" altLang="en-US" sz="1100">
              <a:solidFill>
                <a:schemeClr val="dk1"/>
              </a:solidFill>
              <a:effectLst/>
              <a:latin typeface="+mn-lt"/>
              <a:ea typeface="+mn-ea"/>
              <a:cs typeface="+mn-cs"/>
            </a:rPr>
            <a:t>村</a:t>
          </a:r>
          <a:r>
            <a:rPr kumimoji="1" lang="ja-JP" altLang="ja-JP" sz="1100">
              <a:solidFill>
                <a:schemeClr val="dk1"/>
              </a:solidFill>
              <a:effectLst/>
              <a:latin typeface="+mn-lt"/>
              <a:ea typeface="+mn-ea"/>
              <a:cs typeface="+mn-cs"/>
            </a:rPr>
            <a:t>独自の施策の立案や推進にあたる余裕がなくなっているため、職員数を</a:t>
          </a:r>
          <a:r>
            <a:rPr kumimoji="1" lang="ja-JP" altLang="en-US" sz="1100">
              <a:solidFill>
                <a:schemeClr val="dk1"/>
              </a:solidFill>
              <a:effectLst/>
              <a:latin typeface="+mn-lt"/>
              <a:ea typeface="+mn-ea"/>
              <a:cs typeface="+mn-cs"/>
            </a:rPr>
            <a:t>増員したい考えはあるが</a:t>
          </a:r>
          <a:r>
            <a:rPr kumimoji="1" lang="ja-JP" altLang="ja-JP" sz="1100">
              <a:solidFill>
                <a:schemeClr val="dk1"/>
              </a:solidFill>
              <a:effectLst/>
              <a:latin typeface="+mn-lt"/>
              <a:ea typeface="+mn-ea"/>
              <a:cs typeface="+mn-cs"/>
            </a:rPr>
            <a:t>、財政状況も鑑み、</a:t>
          </a:r>
          <a:r>
            <a:rPr kumimoji="1" lang="ja-JP" altLang="ja-JP" sz="1100" b="0" i="0" baseline="0">
              <a:solidFill>
                <a:schemeClr val="dk1"/>
              </a:solidFill>
              <a:effectLst/>
              <a:latin typeface="+mn-lt"/>
              <a:ea typeface="+mn-ea"/>
              <a:cs typeface="+mn-cs"/>
            </a:rPr>
            <a:t>定員管理計画に基づ</a:t>
          </a:r>
          <a:r>
            <a:rPr kumimoji="1" lang="ja-JP" altLang="en-US" sz="1100" b="0" i="0" baseline="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適正な人員配置</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70765</xdr:rowOff>
    </xdr:from>
    <xdr:to>
      <xdr:col>81</xdr:col>
      <xdr:colOff>44450</xdr:colOff>
      <xdr:row>60</xdr:row>
      <xdr:rowOff>104063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57765"/>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70765</xdr:rowOff>
    </xdr:from>
    <xdr:to>
      <xdr:col>77</xdr:col>
      <xdr:colOff>44450</xdr:colOff>
      <xdr:row>60</xdr:row>
      <xdr:rowOff>78004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5776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78004</xdr:rowOff>
    </xdr:from>
    <xdr:to>
      <xdr:col>72</xdr:col>
      <xdr:colOff>203200</xdr:colOff>
      <xdr:row>60</xdr:row>
      <xdr:rowOff>78969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6500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78486</xdr:rowOff>
    </xdr:from>
    <xdr:to>
      <xdr:col>68</xdr:col>
      <xdr:colOff>152400</xdr:colOff>
      <xdr:row>60</xdr:row>
      <xdr:rowOff>78969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6548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53263</xdr:rowOff>
    </xdr:from>
    <xdr:to>
      <xdr:col>81</xdr:col>
      <xdr:colOff>95250</xdr:colOff>
      <xdr:row>60</xdr:row>
      <xdr:rowOff>154863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145990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19965</xdr:rowOff>
    </xdr:from>
    <xdr:to>
      <xdr:col>77</xdr:col>
      <xdr:colOff>95250</xdr:colOff>
      <xdr:row>60</xdr:row>
      <xdr:rowOff>121565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131742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7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27204</xdr:rowOff>
    </xdr:from>
    <xdr:to>
      <xdr:col>73</xdr:col>
      <xdr:colOff>44450</xdr:colOff>
      <xdr:row>60</xdr:row>
      <xdr:rowOff>128804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138981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28169</xdr:rowOff>
    </xdr:from>
    <xdr:to>
      <xdr:col>68</xdr:col>
      <xdr:colOff>203200</xdr:colOff>
      <xdr:row>60</xdr:row>
      <xdr:rowOff>129769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139946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8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27686</xdr:rowOff>
    </xdr:from>
    <xdr:to>
      <xdr:col>64</xdr:col>
      <xdr:colOff>152400</xdr:colOff>
      <xdr:row>60</xdr:row>
      <xdr:rowOff>129286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139463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これまでの起債抑制政策により、類似団体を下回っているが、施設の長寿命化対策や物価高騰による支出の増加に伴い、今後起債対象事業の増加が見込まれる。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据置期間の設定による負担の平準化や</a:t>
          </a:r>
          <a:r>
            <a:rPr kumimoji="1" lang="ja-JP" altLang="en-US" sz="1100" b="0" i="0" baseline="0">
              <a:solidFill>
                <a:schemeClr val="dk1"/>
              </a:solidFill>
              <a:effectLst/>
              <a:latin typeface="+mn-lt"/>
              <a:ea typeface="+mn-ea"/>
              <a:cs typeface="+mn-cs"/>
            </a:rPr>
            <a:t>交付税算入のある有利な起債の活用により</a:t>
          </a:r>
          <a:r>
            <a:rPr kumimoji="1" lang="ja-JP" altLang="ja-JP" sz="1100" b="0" i="0" baseline="0">
              <a:solidFill>
                <a:schemeClr val="dk1"/>
              </a:solidFill>
              <a:effectLst/>
              <a:latin typeface="+mn-lt"/>
              <a:ea typeface="+mn-ea"/>
              <a:cs typeface="+mn-cs"/>
            </a:rPr>
            <a:t>、実質公債費比率の低下に努める。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49784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07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146304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0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043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129286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525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充当可能財源が確保されており、将来負担比率は算定されない。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14,634
14,309
27.92
9,899,531
9,689,862
92,119
3,813,914
1,660,784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本村は、</a:t>
          </a:r>
          <a:r>
            <a:rPr kumimoji="1" lang="ja-JP" altLang="ja-JP" sz="1100">
              <a:solidFill>
                <a:schemeClr val="dk1"/>
              </a:solidFill>
              <a:effectLst/>
              <a:latin typeface="+mn-lt"/>
              <a:ea typeface="+mn-ea"/>
              <a:cs typeface="+mn-cs"/>
            </a:rPr>
            <a:t>類似団体平均を下回っているが、給与改定などによる一般職基本給及び会計年度任用職員手当の増を主な要因として前年度から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定員管理計画に基づ</a:t>
          </a:r>
          <a:r>
            <a:rPr kumimoji="1" lang="ja-JP" altLang="en-US" sz="1100" b="0" i="0" baseline="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適正な人員配置に努めたい。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7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6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xdr:rowOff>
    </xdr:from>
    <xdr:to>
      <xdr:col>6</xdr:col>
      <xdr:colOff>171450</xdr:colOff>
      <xdr:row>35</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水道光熱費の高騰や委託費など、諸物価高騰により増加傾向である。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また、公共施設の維持管理経費が多額となっている現状も踏まえ、民間活力の活用も視野に入れる。</a:t>
          </a:r>
          <a:r>
            <a:rPr lang="ja-JP" altLang="en-US" sz="1100">
              <a:solidFill>
                <a:schemeClr val="dk1"/>
              </a:solidFill>
              <a:effectLst/>
              <a:latin typeface="+mn-lt"/>
              <a:ea typeface="+mn-ea"/>
              <a:cs typeface="+mn-cs"/>
            </a:rPr>
            <a:t>なお、</a:t>
          </a:r>
          <a:r>
            <a:rPr lang="ja-JP" altLang="ja-JP" sz="1100">
              <a:solidFill>
                <a:schemeClr val="dk1"/>
              </a:solidFill>
              <a:effectLst/>
              <a:latin typeface="+mn-lt"/>
              <a:ea typeface="+mn-ea"/>
              <a:cs typeface="+mn-cs"/>
            </a:rPr>
            <a:t>業務委託先の選定にあたっては、プロポーザル方式を導入する等、経費の圧縮と住民サービスの効率的な提供の両立に努める。</a:t>
          </a:r>
        </a:p>
        <a:p>
          <a:pPr eaLnBrk="1" fontAlgn="auto" latinLnBrk="0" hangingPunct="1"/>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41275</xdr:rowOff>
    </xdr:from>
    <xdr:to>
      <xdr:col>82</xdr:col>
      <xdr:colOff>107950</xdr:colOff>
      <xdr:row>20</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4702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655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136525</xdr:rowOff>
    </xdr:from>
    <xdr:to>
      <xdr:col>73</xdr:col>
      <xdr:colOff>180975</xdr:colOff>
      <xdr:row>19</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2226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136525</xdr:rowOff>
    </xdr:from>
    <xdr:to>
      <xdr:col>69</xdr:col>
      <xdr:colOff>92075</xdr:colOff>
      <xdr:row>19</xdr:row>
      <xdr:rowOff>79375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222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66675</xdr:rowOff>
    </xdr:from>
    <xdr:to>
      <xdr:col>82</xdr:col>
      <xdr:colOff>158750</xdr:colOff>
      <xdr:row>20</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38752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6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161925</xdr:rowOff>
    </xdr:from>
    <xdr:to>
      <xdr:col>78</xdr:col>
      <xdr:colOff>120650</xdr:colOff>
      <xdr:row>20</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4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76852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0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85725</xdr:rowOff>
    </xdr:from>
    <xdr:to>
      <xdr:col>69</xdr:col>
      <xdr:colOff>142875</xdr:colOff>
      <xdr:row>19</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28575</xdr:rowOff>
    </xdr:from>
    <xdr:to>
      <xdr:col>65</xdr:col>
      <xdr:colOff>53975</xdr:colOff>
      <xdr:row>19</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7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子育て環境の整備に重点的に取り組んできたことにより、児童福祉費などが増加傾向であり、類似団体平均を大きく上回っている。</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その他障害者支援にかかる経費も伸びており、今後は、子育て施策を充実させつつ、事業の取捨選択を行い、経費の削減を図っていく。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64407</xdr:rowOff>
    </xdr:from>
    <xdr:to>
      <xdr:col>24</xdr:col>
      <xdr:colOff>25400</xdr:colOff>
      <xdr:row>60</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1799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64407</xdr:rowOff>
    </xdr:from>
    <xdr:to>
      <xdr:col>19</xdr:col>
      <xdr:colOff>187325</xdr:colOff>
      <xdr:row>59</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179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75293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10169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59</xdr:row>
      <xdr:rowOff>53522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13607</xdr:rowOff>
    </xdr:from>
    <xdr:to>
      <xdr:col>20</xdr:col>
      <xdr:colOff>38100</xdr:colOff>
      <xdr:row>59</xdr:row>
      <xdr:rowOff>115207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99984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令和４年度に下水道事業会計の法適用公営企業化に伴い繰出金から補助費に項目変更したため大幅に減少したが、令和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にかけて</a:t>
          </a:r>
          <a:r>
            <a:rPr kumimoji="1" lang="ja-JP" altLang="ja-JP" sz="1100">
              <a:solidFill>
                <a:schemeClr val="dk1"/>
              </a:solidFill>
              <a:effectLst/>
              <a:latin typeface="+mn-lt"/>
              <a:ea typeface="+mn-ea"/>
              <a:cs typeface="+mn-cs"/>
            </a:rPr>
            <a:t>ほぼ横ばいになっている。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今後も健全な経営となるよう適切な方策をとっていく。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56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60</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491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142240</xdr:rowOff>
    </xdr:from>
    <xdr:to>
      <xdr:col>69</xdr:col>
      <xdr:colOff>92075</xdr:colOff>
      <xdr:row>61</xdr:row>
      <xdr:rowOff>92710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42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66057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91440</xdr:rowOff>
    </xdr:from>
    <xdr:to>
      <xdr:col>69</xdr:col>
      <xdr:colOff>142875</xdr:colOff>
      <xdr:row>61</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6367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41910</xdr:rowOff>
    </xdr:from>
    <xdr:to>
      <xdr:col>65</xdr:col>
      <xdr:colOff>53975</xdr:colOff>
      <xdr:row>61</xdr:row>
      <xdr:rowOff>143510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128287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年度下水道事業会計の法適用公営企業化に伴い増加傾向にある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下水道事業会計への補助金額の見直しを検討するなど</a:t>
          </a:r>
          <a:r>
            <a:rPr kumimoji="1" lang="ja-JP" altLang="ja-JP" sz="1100">
              <a:solidFill>
                <a:schemeClr val="dk1"/>
              </a:solidFill>
              <a:effectLst/>
              <a:latin typeface="+mn-lt"/>
              <a:ea typeface="+mn-ea"/>
              <a:cs typeface="+mn-cs"/>
            </a:rPr>
            <a:t>、今後も削減に努めていく。</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今後、一部事務組合における施設の老朽化に伴う更新工事などに伴い負担金は増加する見込みであるため、</a:t>
          </a:r>
          <a:r>
            <a:rPr kumimoji="1" lang="ja-JP" altLang="en-US" sz="1100">
              <a:solidFill>
                <a:schemeClr val="dk1"/>
              </a:solidFill>
              <a:effectLst/>
              <a:latin typeface="+mn-lt"/>
              <a:ea typeface="+mn-ea"/>
              <a:cs typeface="+mn-cs"/>
            </a:rPr>
            <a:t>村</a:t>
          </a:r>
          <a:r>
            <a:rPr kumimoji="1" lang="ja-JP" altLang="ja-JP" sz="1100">
              <a:solidFill>
                <a:schemeClr val="dk1"/>
              </a:solidFill>
              <a:effectLst/>
              <a:latin typeface="+mn-lt"/>
              <a:ea typeface="+mn-ea"/>
              <a:cs typeface="+mn-cs"/>
            </a:rPr>
            <a:t>単独で実施している補助事業などを見直すことで、可能な限り増加を抑制していく必要がある。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832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14986</xdr:rowOff>
    </xdr:from>
    <xdr:to>
      <xdr:col>78</xdr:col>
      <xdr:colOff>69850</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015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39</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49492"/>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42418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9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前年度から大きな変動はなく、</a:t>
          </a:r>
          <a:r>
            <a:rPr kumimoji="1" lang="ja-JP" altLang="ja-JP" sz="1100">
              <a:solidFill>
                <a:sysClr val="windowText" lastClr="000000"/>
              </a:solidFill>
              <a:effectLst/>
              <a:latin typeface="+mn-lt"/>
              <a:ea typeface="+mn-ea"/>
              <a:cs typeface="+mn-cs"/>
            </a:rPr>
            <a:t>これまでの起債抑制政策により類似団体平均を下回っている。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公債費そのものにおいては、過年度分の</a:t>
          </a:r>
          <a:r>
            <a:rPr kumimoji="1" lang="ja-JP" altLang="en-US" sz="1100">
              <a:solidFill>
                <a:sysClr val="windowText" lastClr="000000"/>
              </a:solidFill>
              <a:effectLst/>
              <a:latin typeface="+mn-lt"/>
              <a:ea typeface="+mn-ea"/>
              <a:cs typeface="+mn-cs"/>
            </a:rPr>
            <a:t>防債・減災・国土強靱化緊急対策事業債の償還開始などにより</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1,540</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国・県の補助金や</a:t>
          </a:r>
          <a:r>
            <a:rPr kumimoji="1" lang="ja-JP" altLang="ja-JP" sz="1100">
              <a:solidFill>
                <a:sysClr val="windowText" lastClr="000000"/>
              </a:solidFill>
              <a:effectLst/>
              <a:latin typeface="+mn-lt"/>
              <a:ea typeface="+mn-ea"/>
              <a:cs typeface="+mn-cs"/>
            </a:rPr>
            <a:t>普通交付税算入</a:t>
          </a:r>
          <a:r>
            <a:rPr kumimoji="1" lang="ja-JP" altLang="en-US" sz="1100">
              <a:solidFill>
                <a:sysClr val="windowText" lastClr="000000"/>
              </a:solidFill>
              <a:effectLst/>
              <a:latin typeface="+mn-lt"/>
              <a:ea typeface="+mn-ea"/>
              <a:cs typeface="+mn-cs"/>
            </a:rPr>
            <a:t>のある有利な起</a:t>
          </a:r>
          <a:r>
            <a:rPr kumimoji="1" lang="ja-JP" altLang="ja-JP" sz="1100">
              <a:solidFill>
                <a:sysClr val="windowText" lastClr="000000"/>
              </a:solidFill>
              <a:effectLst/>
              <a:latin typeface="+mn-lt"/>
              <a:ea typeface="+mn-ea"/>
              <a:cs typeface="+mn-cs"/>
            </a:rPr>
            <a:t>債を</a:t>
          </a:r>
          <a:r>
            <a:rPr kumimoji="1" lang="ja-JP" altLang="en-US" sz="1100">
              <a:solidFill>
                <a:sysClr val="windowText" lastClr="000000"/>
              </a:solidFill>
              <a:effectLst/>
              <a:latin typeface="+mn-lt"/>
              <a:ea typeface="+mn-ea"/>
              <a:cs typeface="+mn-cs"/>
            </a:rPr>
            <a:t>活用すること</a:t>
          </a:r>
          <a:r>
            <a:rPr kumimoji="1" lang="ja-JP" altLang="ja-JP" sz="1100">
              <a:solidFill>
                <a:sysClr val="windowText" lastClr="000000"/>
              </a:solidFill>
              <a:effectLst/>
              <a:latin typeface="+mn-lt"/>
              <a:ea typeface="+mn-ea"/>
              <a:cs typeface="+mn-cs"/>
            </a:rPr>
            <a:t>で、適正な公債費負担となるよう努める。</a:t>
          </a:r>
          <a:endParaRPr lang="ja-JP"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eaLnBrk="1" fontAlgn="auto" latinLnBrk="0" hangingPunct="1"/>
          <a:endParaRPr kumimoji="1" lang="en-US" altLang="ja-JP" sz="1100">
            <a:solidFill>
              <a:srgbClr val="FF0000"/>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24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65278</xdr:rowOff>
    </xdr:from>
    <xdr:to>
      <xdr:col>19</xdr:col>
      <xdr:colOff>187325</xdr:colOff>
      <xdr:row>75</xdr:row>
      <xdr:rowOff>106426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240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106426</xdr:rowOff>
    </xdr:from>
    <xdr:to>
      <xdr:col>15</xdr:col>
      <xdr:colOff>98425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65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74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xdr:rowOff>
    </xdr:from>
    <xdr:to>
      <xdr:col>20</xdr:col>
      <xdr:colOff>38100</xdr:colOff>
      <xdr:row>75</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126255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55626</xdr:rowOff>
    </xdr:from>
    <xdr:to>
      <xdr:col>15</xdr:col>
      <xdr:colOff>149225</xdr:colOff>
      <xdr:row>75</xdr:row>
      <xdr:rowOff>157226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167403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92202</xdr:rowOff>
    </xdr:from>
    <xdr:to>
      <xdr:col>6</xdr:col>
      <xdr:colOff>171450</xdr:colOff>
      <xdr:row>76</xdr:row>
      <xdr:rowOff>22352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32529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公債費に係る経常収支比率が、類似団体平均を下回っている一方で、公債費以外に係る経常収支比率は類似団体平均を上回っており、特に扶助費と物件費に係る比率が類似団体平均を大きく上回っている。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今後は、事業の取捨選択を行い、経費の削減を図っていく。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133858</xdr:rowOff>
    </xdr:from>
    <xdr:to>
      <xdr:col>82</xdr:col>
      <xdr:colOff>107950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7840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79</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646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79</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40663"/>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79</xdr:row>
      <xdr:rowOff>124713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4066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158496</xdr:rowOff>
    </xdr:from>
    <xdr:to>
      <xdr:col>82</xdr:col>
      <xdr:colOff>158750</xdr:colOff>
      <xdr:row>81</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67073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73913</xdr:rowOff>
    </xdr:from>
    <xdr:to>
      <xdr:col>65</xdr:col>
      <xdr:colOff>53975</xdr:colOff>
      <xdr:row>80</xdr:row>
      <xdr:rowOff>4063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160290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115756</xdr:rowOff>
    </xdr:from>
    <xdr:to>
      <xdr:col>29</xdr:col>
      <xdr:colOff>127000</xdr:colOff>
      <xdr:row>17</xdr:row>
      <xdr:rowOff>161302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78031"/>
          <a:ext cx="647700" cy="45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161302</xdr:rowOff>
    </xdr:from>
    <xdr:to>
      <xdr:col>26</xdr:col>
      <xdr:colOff>50800</xdr:colOff>
      <xdr:row>18</xdr:row>
      <xdr:rowOff>1063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23577"/>
          <a:ext cx="698500" cy="1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170414</xdr:rowOff>
    </xdr:from>
    <xdr:to>
      <xdr:col>22</xdr:col>
      <xdr:colOff>114300</xdr:colOff>
      <xdr:row>18</xdr:row>
      <xdr:rowOff>1063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132689"/>
          <a:ext cx="698500" cy="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170414</xdr:rowOff>
    </xdr:from>
    <xdr:to>
      <xdr:col>18</xdr:col>
      <xdr:colOff>177800</xdr:colOff>
      <xdr:row>18</xdr:row>
      <xdr:rowOff>11537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32689"/>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64956</xdr:rowOff>
    </xdr:from>
    <xdr:to>
      <xdr:col>29</xdr:col>
      <xdr:colOff>177800</xdr:colOff>
      <xdr:row>17</xdr:row>
      <xdr:rowOff>166556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2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144983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110502</xdr:rowOff>
    </xdr:from>
    <xdr:to>
      <xdr:col>26</xdr:col>
      <xdr:colOff>101600</xdr:colOff>
      <xdr:row>18</xdr:row>
      <xdr:rowOff>40652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25429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121713</xdr:rowOff>
    </xdr:from>
    <xdr:to>
      <xdr:col>22</xdr:col>
      <xdr:colOff>165100</xdr:colOff>
      <xdr:row>18</xdr:row>
      <xdr:rowOff>51863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36640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119614</xdr:rowOff>
    </xdr:from>
    <xdr:to>
      <xdr:col>19</xdr:col>
      <xdr:colOff>38100</xdr:colOff>
      <xdr:row>18</xdr:row>
      <xdr:rowOff>49764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8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6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132187</xdr:rowOff>
    </xdr:from>
    <xdr:to>
      <xdr:col>15</xdr:col>
      <xdr:colOff>101600</xdr:colOff>
      <xdr:row>18</xdr:row>
      <xdr:rowOff>62337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9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47114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8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100120</xdr:rowOff>
    </xdr:from>
    <xdr:to>
      <xdr:col>29</xdr:col>
      <xdr:colOff>127000</xdr:colOff>
      <xdr:row>37</xdr:row>
      <xdr:rowOff>199961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24820"/>
          <a:ext cx="647700" cy="99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105816</xdr:rowOff>
    </xdr:from>
    <xdr:to>
      <xdr:col>26</xdr:col>
      <xdr:colOff>50800</xdr:colOff>
      <xdr:row>37</xdr:row>
      <xdr:rowOff>199961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30516"/>
          <a:ext cx="698500" cy="94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99130</xdr:rowOff>
    </xdr:from>
    <xdr:to>
      <xdr:col>22</xdr:col>
      <xdr:colOff>114300</xdr:colOff>
      <xdr:row>37</xdr:row>
      <xdr:rowOff>105816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23830"/>
          <a:ext cx="698500" cy="6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95834</xdr:rowOff>
    </xdr:from>
    <xdr:to>
      <xdr:col>18</xdr:col>
      <xdr:colOff>177800</xdr:colOff>
      <xdr:row>37</xdr:row>
      <xdr:rowOff>99130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20534"/>
          <a:ext cx="698500" cy="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49320</xdr:rowOff>
    </xdr:from>
    <xdr:to>
      <xdr:col>29</xdr:col>
      <xdr:colOff>177800</xdr:colOff>
      <xdr:row>37</xdr:row>
      <xdr:rowOff>150920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7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21397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149161</xdr:rowOff>
    </xdr:from>
    <xdr:to>
      <xdr:col>26</xdr:col>
      <xdr:colOff>101600</xdr:colOff>
      <xdr:row>37</xdr:row>
      <xdr:rowOff>250761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7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235538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60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55016</xdr:rowOff>
    </xdr:from>
    <xdr:to>
      <xdr:col>22</xdr:col>
      <xdr:colOff>165100</xdr:colOff>
      <xdr:row>37</xdr:row>
      <xdr:rowOff>156616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141393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48330</xdr:rowOff>
    </xdr:from>
    <xdr:to>
      <xdr:col>19</xdr:col>
      <xdr:colOff>38100</xdr:colOff>
      <xdr:row>37</xdr:row>
      <xdr:rowOff>149930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134707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45034</xdr:rowOff>
    </xdr:from>
    <xdr:to>
      <xdr:col>15</xdr:col>
      <xdr:colOff>101600</xdr:colOff>
      <xdr:row>37</xdr:row>
      <xdr:rowOff>146634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131411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14,634
14,309
27.92
9,899,531
9,689,862
92,119
3,813,914
1,660,784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1548</xdr:rowOff>
    </xdr:from>
    <xdr:to>
      <xdr:col>24</xdr:col>
      <xdr:colOff>63500</xdr:colOff>
      <xdr:row>37</xdr:row>
      <xdr:rowOff>40808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45198"/>
          <a:ext cx="838200" cy="3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40808</xdr:rowOff>
    </xdr:from>
    <xdr:to>
      <xdr:col>19</xdr:col>
      <xdr:colOff>177800</xdr:colOff>
      <xdr:row>37</xdr:row>
      <xdr:rowOff>48443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8445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48443</xdr:rowOff>
    </xdr:from>
    <xdr:to>
      <xdr:col>15</xdr:col>
      <xdr:colOff>50800</xdr:colOff>
      <xdr:row>37</xdr:row>
      <xdr:rowOff>49828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92093"/>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49828</xdr:rowOff>
    </xdr:from>
    <xdr:to>
      <xdr:col>10</xdr:col>
      <xdr:colOff>114300</xdr:colOff>
      <xdr:row>37</xdr:row>
      <xdr:rowOff>53966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93478"/>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122198</xdr:rowOff>
    </xdr:from>
    <xdr:to>
      <xdr:col>24</xdr:col>
      <xdr:colOff>114300</xdr:colOff>
      <xdr:row>37</xdr:row>
      <xdr:rowOff>52348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37125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161458</xdr:rowOff>
    </xdr:from>
    <xdr:to>
      <xdr:col>20</xdr:col>
      <xdr:colOff>38100</xdr:colOff>
      <xdr:row>37</xdr:row>
      <xdr:rowOff>91608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82735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169093</xdr:rowOff>
    </xdr:from>
    <xdr:to>
      <xdr:col>15</xdr:col>
      <xdr:colOff>101600</xdr:colOff>
      <xdr:row>37</xdr:row>
      <xdr:rowOff>99243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90370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170478</xdr:rowOff>
    </xdr:from>
    <xdr:to>
      <xdr:col>10</xdr:col>
      <xdr:colOff>165100</xdr:colOff>
      <xdr:row>37</xdr:row>
      <xdr:rowOff>100628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91755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3166</xdr:rowOff>
    </xdr:from>
    <xdr:to>
      <xdr:col>6</xdr:col>
      <xdr:colOff>38100</xdr:colOff>
      <xdr:row>37</xdr:row>
      <xdr:rowOff>104766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95893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3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152292</xdr:rowOff>
    </xdr:from>
    <xdr:to>
      <xdr:col>24</xdr:col>
      <xdr:colOff>63500</xdr:colOff>
      <xdr:row>57</xdr:row>
      <xdr:rowOff>159536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4942"/>
          <a:ext cx="838200" cy="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113607</xdr:rowOff>
    </xdr:from>
    <xdr:to>
      <xdr:col>19</xdr:col>
      <xdr:colOff>177800</xdr:colOff>
      <xdr:row>57</xdr:row>
      <xdr:rowOff>159536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86257"/>
          <a:ext cx="889000" cy="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113607</xdr:rowOff>
    </xdr:from>
    <xdr:to>
      <xdr:col>15</xdr:col>
      <xdr:colOff>50800</xdr:colOff>
      <xdr:row>57</xdr:row>
      <xdr:rowOff>128139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6257"/>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128139</xdr:rowOff>
    </xdr:from>
    <xdr:to>
      <xdr:col>10</xdr:col>
      <xdr:colOff>114300</xdr:colOff>
      <xdr:row>57</xdr:row>
      <xdr:rowOff>147831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0789"/>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101492</xdr:rowOff>
    </xdr:from>
    <xdr:to>
      <xdr:col>24</xdr:col>
      <xdr:colOff>114300</xdr:colOff>
      <xdr:row>58</xdr:row>
      <xdr:rowOff>31642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16419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108736</xdr:rowOff>
    </xdr:from>
    <xdr:to>
      <xdr:col>20</xdr:col>
      <xdr:colOff>38100</xdr:colOff>
      <xdr:row>58</xdr:row>
      <xdr:rowOff>38886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30013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62807</xdr:rowOff>
    </xdr:from>
    <xdr:to>
      <xdr:col>15</xdr:col>
      <xdr:colOff>101600</xdr:colOff>
      <xdr:row>57</xdr:row>
      <xdr:rowOff>164407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155534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2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77339</xdr:rowOff>
    </xdr:from>
    <xdr:to>
      <xdr:col>10</xdr:col>
      <xdr:colOff>165100</xdr:colOff>
      <xdr:row>58</xdr:row>
      <xdr:rowOff>7489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97031</xdr:rowOff>
    </xdr:from>
    <xdr:to>
      <xdr:col>6</xdr:col>
      <xdr:colOff>38100</xdr:colOff>
      <xdr:row>58</xdr:row>
      <xdr:rowOff>27181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18308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82435</xdr:rowOff>
    </xdr:from>
    <xdr:to>
      <xdr:col>24</xdr:col>
      <xdr:colOff>63500</xdr:colOff>
      <xdr:row>78</xdr:row>
      <xdr:rowOff>83671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5535"/>
          <a:ext cx="8382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82435</xdr:rowOff>
    </xdr:from>
    <xdr:to>
      <xdr:col>19</xdr:col>
      <xdr:colOff>177800</xdr:colOff>
      <xdr:row>78</xdr:row>
      <xdr:rowOff>86985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5535"/>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86985</xdr:rowOff>
    </xdr:from>
    <xdr:to>
      <xdr:col>15</xdr:col>
      <xdr:colOff>50800</xdr:colOff>
      <xdr:row>78</xdr:row>
      <xdr:rowOff>87122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008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87122</xdr:rowOff>
    </xdr:from>
    <xdr:to>
      <xdr:col>10</xdr:col>
      <xdr:colOff>114300</xdr:colOff>
      <xdr:row>78</xdr:row>
      <xdr:rowOff>96997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0222"/>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32871</xdr:rowOff>
    </xdr:from>
    <xdr:to>
      <xdr:col>24</xdr:col>
      <xdr:colOff>114300</xdr:colOff>
      <xdr:row>78</xdr:row>
      <xdr:rowOff>134471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119248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31635</xdr:rowOff>
    </xdr:from>
    <xdr:to>
      <xdr:col>20</xdr:col>
      <xdr:colOff>38100</xdr:colOff>
      <xdr:row>78</xdr:row>
      <xdr:rowOff>133235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124362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36185</xdr:rowOff>
    </xdr:from>
    <xdr:to>
      <xdr:col>15</xdr:col>
      <xdr:colOff>101600</xdr:colOff>
      <xdr:row>78</xdr:row>
      <xdr:rowOff>137785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128912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36322</xdr:rowOff>
    </xdr:from>
    <xdr:to>
      <xdr:col>10</xdr:col>
      <xdr:colOff>165100</xdr:colOff>
      <xdr:row>78</xdr:row>
      <xdr:rowOff>137922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129049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46197</xdr:rowOff>
    </xdr:from>
    <xdr:to>
      <xdr:col>6</xdr:col>
      <xdr:colOff>38100</xdr:colOff>
      <xdr:row>78</xdr:row>
      <xdr:rowOff>147797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138924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128074</xdr:rowOff>
    </xdr:from>
    <xdr:to>
      <xdr:col>24</xdr:col>
      <xdr:colOff>63500</xdr:colOff>
      <xdr:row>94</xdr:row>
      <xdr:rowOff>155321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72924"/>
          <a:ext cx="838200" cy="1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155321</xdr:rowOff>
    </xdr:from>
    <xdr:to>
      <xdr:col>19</xdr:col>
      <xdr:colOff>177800</xdr:colOff>
      <xdr:row>95</xdr:row>
      <xdr:rowOff>58460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71621"/>
          <a:ext cx="889000" cy="7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62956</xdr:rowOff>
    </xdr:from>
    <xdr:to>
      <xdr:col>15</xdr:col>
      <xdr:colOff>50800</xdr:colOff>
      <xdr:row>95</xdr:row>
      <xdr:rowOff>58460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79256"/>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62956</xdr:rowOff>
    </xdr:from>
    <xdr:to>
      <xdr:col>10</xdr:col>
      <xdr:colOff>114300</xdr:colOff>
      <xdr:row>96</xdr:row>
      <xdr:rowOff>1136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79256"/>
          <a:ext cx="889000" cy="28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77274</xdr:rowOff>
    </xdr:from>
    <xdr:to>
      <xdr:col>24</xdr:col>
      <xdr:colOff>114300</xdr:colOff>
      <xdr:row>94</xdr:row>
      <xdr:rowOff>7424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100151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7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104521</xdr:rowOff>
    </xdr:from>
    <xdr:to>
      <xdr:col>20</xdr:col>
      <xdr:colOff>38100</xdr:colOff>
      <xdr:row>95</xdr:row>
      <xdr:rowOff>34671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51198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9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7660</xdr:rowOff>
    </xdr:from>
    <xdr:to>
      <xdr:col>15</xdr:col>
      <xdr:colOff>101600</xdr:colOff>
      <xdr:row>95</xdr:row>
      <xdr:rowOff>109260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125787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12156</xdr:rowOff>
    </xdr:from>
    <xdr:to>
      <xdr:col>10</xdr:col>
      <xdr:colOff>165100</xdr:colOff>
      <xdr:row>94</xdr:row>
      <xdr:rowOff>113756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2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130283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121786</xdr:rowOff>
    </xdr:from>
    <xdr:to>
      <xdr:col>6</xdr:col>
      <xdr:colOff>38100</xdr:colOff>
      <xdr:row>96</xdr:row>
      <xdr:rowOff>51936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68463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125749</xdr:rowOff>
    </xdr:from>
    <xdr:to>
      <xdr:col>55</xdr:col>
      <xdr:colOff>0</xdr:colOff>
      <xdr:row>38</xdr:row>
      <xdr:rowOff>5251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69399"/>
          <a:ext cx="838200" cy="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125749</xdr:rowOff>
    </xdr:from>
    <xdr:to>
      <xdr:col>50</xdr:col>
      <xdr:colOff>114300</xdr:colOff>
      <xdr:row>38</xdr:row>
      <xdr:rowOff>2514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69399"/>
          <a:ext cx="889000" cy="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2514</xdr:rowOff>
    </xdr:from>
    <xdr:to>
      <xdr:col>45</xdr:col>
      <xdr:colOff>177800</xdr:colOff>
      <xdr:row>38</xdr:row>
      <xdr:rowOff>125060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17614"/>
          <a:ext cx="889000" cy="12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121481</xdr:rowOff>
    </xdr:from>
    <xdr:to>
      <xdr:col>41</xdr:col>
      <xdr:colOff>50800</xdr:colOff>
      <xdr:row>38</xdr:row>
      <xdr:rowOff>125060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93681"/>
          <a:ext cx="889000" cy="34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125900</xdr:rowOff>
    </xdr:from>
    <xdr:to>
      <xdr:col>55</xdr:col>
      <xdr:colOff>50800</xdr:colOff>
      <xdr:row>38</xdr:row>
      <xdr:rowOff>56051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69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40827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74949</xdr:rowOff>
    </xdr:from>
    <xdr:to>
      <xdr:col>50</xdr:col>
      <xdr:colOff>165100</xdr:colOff>
      <xdr:row>38</xdr:row>
      <xdr:rowOff>5099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167676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123164</xdr:rowOff>
    </xdr:from>
    <xdr:to>
      <xdr:col>46</xdr:col>
      <xdr:colOff>38100</xdr:colOff>
      <xdr:row>38</xdr:row>
      <xdr:rowOff>53314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44441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74260</xdr:rowOff>
    </xdr:from>
    <xdr:to>
      <xdr:col>41</xdr:col>
      <xdr:colOff>101600</xdr:colOff>
      <xdr:row>39</xdr:row>
      <xdr:rowOff>4410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166987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8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70681</xdr:rowOff>
    </xdr:from>
    <xdr:to>
      <xdr:col>36</xdr:col>
      <xdr:colOff>165100</xdr:colOff>
      <xdr:row>37</xdr:row>
      <xdr:rowOff>831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3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118516</xdr:rowOff>
    </xdr:from>
    <xdr:to>
      <xdr:col>55</xdr:col>
      <xdr:colOff>0</xdr:colOff>
      <xdr:row>56</xdr:row>
      <xdr:rowOff>86317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48266"/>
          <a:ext cx="838200" cy="1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86317</xdr:rowOff>
    </xdr:from>
    <xdr:to>
      <xdr:col>50</xdr:col>
      <xdr:colOff>114300</xdr:colOff>
      <xdr:row>58</xdr:row>
      <xdr:rowOff>32996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87517"/>
          <a:ext cx="889000" cy="28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164181</xdr:rowOff>
    </xdr:from>
    <xdr:to>
      <xdr:col>45</xdr:col>
      <xdr:colOff>177800</xdr:colOff>
      <xdr:row>58</xdr:row>
      <xdr:rowOff>32996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36831"/>
          <a:ext cx="889000" cy="4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164181</xdr:rowOff>
    </xdr:from>
    <xdr:to>
      <xdr:col>41</xdr:col>
      <xdr:colOff>50800</xdr:colOff>
      <xdr:row>58</xdr:row>
      <xdr:rowOff>33001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36831"/>
          <a:ext cx="889000" cy="4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67716</xdr:rowOff>
    </xdr:from>
    <xdr:to>
      <xdr:col>55</xdr:col>
      <xdr:colOff>50800</xdr:colOff>
      <xdr:row>55</xdr:row>
      <xdr:rowOff>169316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90593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4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35517</xdr:rowOff>
    </xdr:from>
    <xdr:to>
      <xdr:col>50</xdr:col>
      <xdr:colOff>165100</xdr:colOff>
      <xdr:row>56</xdr:row>
      <xdr:rowOff>137117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153644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1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153646</xdr:rowOff>
    </xdr:from>
    <xdr:to>
      <xdr:col>46</xdr:col>
      <xdr:colOff>38100</xdr:colOff>
      <xdr:row>58</xdr:row>
      <xdr:rowOff>83796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74923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113381</xdr:rowOff>
    </xdr:from>
    <xdr:to>
      <xdr:col>41</xdr:col>
      <xdr:colOff>101600</xdr:colOff>
      <xdr:row>58</xdr:row>
      <xdr:rowOff>43531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34658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153651</xdr:rowOff>
    </xdr:from>
    <xdr:to>
      <xdr:col>36</xdr:col>
      <xdr:colOff>165100</xdr:colOff>
      <xdr:row>58</xdr:row>
      <xdr:rowOff>83801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74928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75178</xdr:rowOff>
    </xdr:from>
    <xdr:to>
      <xdr:col>55</xdr:col>
      <xdr:colOff>0</xdr:colOff>
      <xdr:row>73</xdr:row>
      <xdr:rowOff>131728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248128"/>
          <a:ext cx="838200" cy="39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131728</xdr:rowOff>
    </xdr:from>
    <xdr:to>
      <xdr:col>50</xdr:col>
      <xdr:colOff>114300</xdr:colOff>
      <xdr:row>77</xdr:row>
      <xdr:rowOff>101026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647578"/>
          <a:ext cx="889000" cy="65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101026</xdr:rowOff>
    </xdr:from>
    <xdr:to>
      <xdr:col>45</xdr:col>
      <xdr:colOff>177800</xdr:colOff>
      <xdr:row>77</xdr:row>
      <xdr:rowOff>166646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02676"/>
          <a:ext cx="889000" cy="6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145089</xdr:rowOff>
    </xdr:from>
    <xdr:to>
      <xdr:col>41</xdr:col>
      <xdr:colOff>50800</xdr:colOff>
      <xdr:row>77</xdr:row>
      <xdr:rowOff>166646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46739"/>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24378</xdr:rowOff>
    </xdr:from>
    <xdr:to>
      <xdr:col>55</xdr:col>
      <xdr:colOff>50800</xdr:colOff>
      <xdr:row>71</xdr:row>
      <xdr:rowOff>125978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1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148855</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15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80928</xdr:rowOff>
    </xdr:from>
    <xdr:to>
      <xdr:col>50</xdr:col>
      <xdr:colOff>165100</xdr:colOff>
      <xdr:row>74</xdr:row>
      <xdr:rowOff>11078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59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27605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37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50226</xdr:rowOff>
    </xdr:from>
    <xdr:to>
      <xdr:col>46</xdr:col>
      <xdr:colOff>38100</xdr:colOff>
      <xdr:row>77</xdr:row>
      <xdr:rowOff>151826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142953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115846</xdr:rowOff>
    </xdr:from>
    <xdr:to>
      <xdr:col>41</xdr:col>
      <xdr:colOff>101600</xdr:colOff>
      <xdr:row>78</xdr:row>
      <xdr:rowOff>45996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37123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1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94289</xdr:rowOff>
    </xdr:from>
    <xdr:to>
      <xdr:col>36</xdr:col>
      <xdr:colOff>165100</xdr:colOff>
      <xdr:row>78</xdr:row>
      <xdr:rowOff>24439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8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45912</xdr:rowOff>
    </xdr:from>
    <xdr:to>
      <xdr:col>55</xdr:col>
      <xdr:colOff>0</xdr:colOff>
      <xdr:row>98</xdr:row>
      <xdr:rowOff>66182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48012"/>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45912</xdr:rowOff>
    </xdr:from>
    <xdr:to>
      <xdr:col>50</xdr:col>
      <xdr:colOff>114300</xdr:colOff>
      <xdr:row>98</xdr:row>
      <xdr:rowOff>72565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48012"/>
          <a:ext cx="889000" cy="2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40348</xdr:rowOff>
    </xdr:from>
    <xdr:to>
      <xdr:col>45</xdr:col>
      <xdr:colOff>177800</xdr:colOff>
      <xdr:row>98</xdr:row>
      <xdr:rowOff>72565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42448"/>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40348</xdr:rowOff>
    </xdr:from>
    <xdr:to>
      <xdr:col>41</xdr:col>
      <xdr:colOff>50800</xdr:colOff>
      <xdr:row>98</xdr:row>
      <xdr:rowOff>55508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42448"/>
          <a:ext cx="889000" cy="1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15382</xdr:rowOff>
    </xdr:from>
    <xdr:to>
      <xdr:col>55</xdr:col>
      <xdr:colOff>50800</xdr:colOff>
      <xdr:row>98</xdr:row>
      <xdr:rowOff>116982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101759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166562</xdr:rowOff>
    </xdr:from>
    <xdr:to>
      <xdr:col>50</xdr:col>
      <xdr:colOff>165100</xdr:colOff>
      <xdr:row>98</xdr:row>
      <xdr:rowOff>96712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87839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21765</xdr:rowOff>
    </xdr:from>
    <xdr:to>
      <xdr:col>46</xdr:col>
      <xdr:colOff>38100</xdr:colOff>
      <xdr:row>98</xdr:row>
      <xdr:rowOff>123365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114492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160998</xdr:rowOff>
    </xdr:from>
    <xdr:to>
      <xdr:col>41</xdr:col>
      <xdr:colOff>101600</xdr:colOff>
      <xdr:row>98</xdr:row>
      <xdr:rowOff>91148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82275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4708</xdr:rowOff>
    </xdr:from>
    <xdr:to>
      <xdr:col>36</xdr:col>
      <xdr:colOff>165100</xdr:colOff>
      <xdr:row>98</xdr:row>
      <xdr:rowOff>106308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97435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48662</xdr:rowOff>
    </xdr:from>
    <xdr:to>
      <xdr:col>85</xdr:col>
      <xdr:colOff>127000</xdr:colOff>
      <xdr:row>78</xdr:row>
      <xdr:rowOff>49230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421762"/>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40342</xdr:rowOff>
    </xdr:from>
    <xdr:to>
      <xdr:col>81</xdr:col>
      <xdr:colOff>50800</xdr:colOff>
      <xdr:row>78</xdr:row>
      <xdr:rowOff>49230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13442"/>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32756</xdr:rowOff>
    </xdr:from>
    <xdr:to>
      <xdr:col>76</xdr:col>
      <xdr:colOff>114300</xdr:colOff>
      <xdr:row>78</xdr:row>
      <xdr:rowOff>40342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05856"/>
          <a:ext cx="889000" cy="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32756</xdr:rowOff>
    </xdr:from>
    <xdr:to>
      <xdr:col>71</xdr:col>
      <xdr:colOff>177800</xdr:colOff>
      <xdr:row>78</xdr:row>
      <xdr:rowOff>33255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5856"/>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169312</xdr:rowOff>
    </xdr:from>
    <xdr:to>
      <xdr:col>85</xdr:col>
      <xdr:colOff>177800</xdr:colOff>
      <xdr:row>78</xdr:row>
      <xdr:rowOff>99462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84239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169880</xdr:rowOff>
    </xdr:from>
    <xdr:to>
      <xdr:col>81</xdr:col>
      <xdr:colOff>101600</xdr:colOff>
      <xdr:row>78</xdr:row>
      <xdr:rowOff>100030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91157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6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160992</xdr:rowOff>
    </xdr:from>
    <xdr:to>
      <xdr:col>76</xdr:col>
      <xdr:colOff>165100</xdr:colOff>
      <xdr:row>78</xdr:row>
      <xdr:rowOff>91142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82269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153406</xdr:rowOff>
    </xdr:from>
    <xdr:to>
      <xdr:col>72</xdr:col>
      <xdr:colOff>38100</xdr:colOff>
      <xdr:row>78</xdr:row>
      <xdr:rowOff>83556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74683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153905</xdr:rowOff>
    </xdr:from>
    <xdr:to>
      <xdr:col>67</xdr:col>
      <xdr:colOff>101600</xdr:colOff>
      <xdr:row>78</xdr:row>
      <xdr:rowOff>84055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75182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151617</xdr:rowOff>
    </xdr:from>
    <xdr:to>
      <xdr:col>85</xdr:col>
      <xdr:colOff>127000</xdr:colOff>
      <xdr:row>99</xdr:row>
      <xdr:rowOff>6206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53717"/>
          <a:ext cx="838200" cy="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33500</xdr:rowOff>
    </xdr:from>
    <xdr:to>
      <xdr:col>81</xdr:col>
      <xdr:colOff>50800</xdr:colOff>
      <xdr:row>98</xdr:row>
      <xdr:rowOff>151617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5600"/>
          <a:ext cx="889000" cy="1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33500</xdr:rowOff>
    </xdr:from>
    <xdr:to>
      <xdr:col>76</xdr:col>
      <xdr:colOff>114300</xdr:colOff>
      <xdr:row>98</xdr:row>
      <xdr:rowOff>103634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5600"/>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103634</xdr:rowOff>
    </xdr:from>
    <xdr:to>
      <xdr:col>71</xdr:col>
      <xdr:colOff>177800</xdr:colOff>
      <xdr:row>98</xdr:row>
      <xdr:rowOff>110885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05734"/>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126856</xdr:rowOff>
    </xdr:from>
    <xdr:to>
      <xdr:col>85</xdr:col>
      <xdr:colOff>177800</xdr:colOff>
      <xdr:row>99</xdr:row>
      <xdr:rowOff>57006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41783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100817</xdr:rowOff>
    </xdr:from>
    <xdr:to>
      <xdr:col>81</xdr:col>
      <xdr:colOff>101600</xdr:colOff>
      <xdr:row>99</xdr:row>
      <xdr:rowOff>30967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22094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154150</xdr:rowOff>
    </xdr:from>
    <xdr:to>
      <xdr:col>76</xdr:col>
      <xdr:colOff>165100</xdr:colOff>
      <xdr:row>98</xdr:row>
      <xdr:rowOff>84300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100827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52834</xdr:rowOff>
    </xdr:from>
    <xdr:to>
      <xdr:col>72</xdr:col>
      <xdr:colOff>38100</xdr:colOff>
      <xdr:row>98</xdr:row>
      <xdr:rowOff>154434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145561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60085</xdr:rowOff>
    </xdr:from>
    <xdr:to>
      <xdr:col>67</xdr:col>
      <xdr:colOff>101600</xdr:colOff>
      <xdr:row>98</xdr:row>
      <xdr:rowOff>161685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42355</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57905"/>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42355</xdr:rowOff>
    </xdr:from>
    <xdr:to>
      <xdr:col>102</xdr:col>
      <xdr:colOff>114300</xdr:colOff>
      <xdr:row>59</xdr:row>
      <xdr:rowOff>42355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163005</xdr:rowOff>
    </xdr:from>
    <xdr:to>
      <xdr:col>102</xdr:col>
      <xdr:colOff>165100</xdr:colOff>
      <xdr:row>59</xdr:row>
      <xdr:rowOff>93155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84282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163005</xdr:rowOff>
    </xdr:from>
    <xdr:to>
      <xdr:col>98</xdr:col>
      <xdr:colOff>38100</xdr:colOff>
      <xdr:row>59</xdr:row>
      <xdr:rowOff>93155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84282</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41993</xdr:rowOff>
    </xdr:from>
    <xdr:to>
      <xdr:col>116</xdr:col>
      <xdr:colOff>63500</xdr:colOff>
      <xdr:row>75</xdr:row>
      <xdr:rowOff>49213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900743"/>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49213</xdr:rowOff>
    </xdr:from>
    <xdr:to>
      <xdr:col>111</xdr:col>
      <xdr:colOff>177800</xdr:colOff>
      <xdr:row>75</xdr:row>
      <xdr:rowOff>66377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907963"/>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9531</xdr:rowOff>
    </xdr:from>
    <xdr:to>
      <xdr:col>107</xdr:col>
      <xdr:colOff>50800</xdr:colOff>
      <xdr:row>75</xdr:row>
      <xdr:rowOff>66377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525381"/>
          <a:ext cx="889000" cy="3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9531</xdr:rowOff>
    </xdr:from>
    <xdr:to>
      <xdr:col>102</xdr:col>
      <xdr:colOff>114300</xdr:colOff>
      <xdr:row>73</xdr:row>
      <xdr:rowOff>25114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525381"/>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162643</xdr:rowOff>
    </xdr:from>
    <xdr:to>
      <xdr:col>116</xdr:col>
      <xdr:colOff>114300</xdr:colOff>
      <xdr:row>75</xdr:row>
      <xdr:rowOff>92793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141070</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8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169863</xdr:rowOff>
    </xdr:from>
    <xdr:to>
      <xdr:col>112</xdr:col>
      <xdr:colOff>38100</xdr:colOff>
      <xdr:row>75</xdr:row>
      <xdr:rowOff>100013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91140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15577</xdr:rowOff>
    </xdr:from>
    <xdr:to>
      <xdr:col>107</xdr:col>
      <xdr:colOff>101600</xdr:colOff>
      <xdr:row>75</xdr:row>
      <xdr:rowOff>117177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108304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130181</xdr:rowOff>
    </xdr:from>
    <xdr:to>
      <xdr:col>102</xdr:col>
      <xdr:colOff>165100</xdr:colOff>
      <xdr:row>73</xdr:row>
      <xdr:rowOff>60331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51458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145764</xdr:rowOff>
    </xdr:from>
    <xdr:to>
      <xdr:col>98</xdr:col>
      <xdr:colOff>38100</xdr:colOff>
      <xdr:row>73</xdr:row>
      <xdr:rowOff>75914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67041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662,147</a:t>
          </a:r>
          <a:r>
            <a:rPr kumimoji="1" lang="ja-JP" altLang="ja-JP" sz="1100" b="0" i="0" baseline="0">
              <a:solidFill>
                <a:schemeClr val="dk1"/>
              </a:solidFill>
              <a:effectLst/>
              <a:latin typeface="+mn-lt"/>
              <a:ea typeface="+mn-ea"/>
              <a:cs typeface="+mn-cs"/>
            </a:rPr>
            <a:t>円となっており、昨年度と比較して増加しているが、応急給食機能や公民館機能を備えた防災複合施設建設</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（普通建設事業費）</a:t>
          </a:r>
          <a:r>
            <a:rPr kumimoji="1" lang="ja-JP" altLang="en-US" sz="1100" b="0" i="0" baseline="0">
              <a:solidFill>
                <a:schemeClr val="dk1"/>
              </a:solidFill>
              <a:effectLst/>
              <a:latin typeface="+mn-lt"/>
              <a:ea typeface="+mn-ea"/>
              <a:cs typeface="+mn-cs"/>
            </a:rPr>
            <a:t>が大幅に増加しているためで</a:t>
          </a:r>
          <a:r>
            <a:rPr kumimoji="1" lang="ja-JP" altLang="ja-JP" sz="1100" b="0" i="0" baseline="0">
              <a:solidFill>
                <a:schemeClr val="dk1"/>
              </a:solidFill>
              <a:effectLst/>
              <a:latin typeface="+mn-lt"/>
              <a:ea typeface="+mn-ea"/>
              <a:cs typeface="+mn-cs"/>
            </a:rPr>
            <a:t>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扶助費については、類似団体平均と比較して一人当たりコストが高い状況となっている。これは、障害福祉費や児童福祉費が増加していることが主な要因であるため、事業の取捨選択を徹底し、事業費の減少を目指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さらに、人件費は、これまでに実施された定員管理により、類似団体平均を大きく下回って</a:t>
          </a:r>
          <a:r>
            <a:rPr kumimoji="1" lang="ja-JP" altLang="en-US" sz="1100" b="0" i="0" baseline="0">
              <a:solidFill>
                <a:schemeClr val="dk1"/>
              </a:solidFill>
              <a:effectLst/>
              <a:latin typeface="+mn-lt"/>
              <a:ea typeface="+mn-ea"/>
              <a:cs typeface="+mn-cs"/>
            </a:rPr>
            <a:t>いるため、</a:t>
          </a:r>
          <a:r>
            <a:rPr kumimoji="1" lang="ja-JP" altLang="ja-JP" sz="1100" b="0" i="0" baseline="0">
              <a:solidFill>
                <a:schemeClr val="dk1"/>
              </a:solidFill>
              <a:effectLst/>
              <a:latin typeface="+mn-lt"/>
              <a:ea typeface="+mn-ea"/>
              <a:cs typeface="+mn-cs"/>
            </a:rPr>
            <a:t>今後も同様に適正な管理に努め、</a:t>
          </a:r>
          <a:r>
            <a:rPr kumimoji="1" lang="ja-JP" altLang="ja-JP" sz="1100" b="0" i="0" baseline="0">
              <a:solidFill>
                <a:sysClr val="windowText" lastClr="000000"/>
              </a:solidFill>
              <a:effectLst/>
              <a:latin typeface="+mn-lt"/>
              <a:ea typeface="+mn-ea"/>
              <a:cs typeface="+mn-cs"/>
            </a:rPr>
            <a:t>公債費については、これまでの起債抑制政策により類似団体平均を大きく下回っている。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14,634
14,309
27.92
9,899,531
9,689,862
92,119
3,813,914
1,660,784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135890</xdr:rowOff>
    </xdr:from>
    <xdr:to>
      <xdr:col>24</xdr:col>
      <xdr:colOff>63500</xdr:colOff>
      <xdr:row>38</xdr:row>
      <xdr:rowOff>3493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9540"/>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3493</xdr:rowOff>
    </xdr:from>
    <xdr:to>
      <xdr:col>19</xdr:col>
      <xdr:colOff>177800</xdr:colOff>
      <xdr:row>38</xdr:row>
      <xdr:rowOff>40831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18593"/>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92266</xdr:rowOff>
    </xdr:from>
    <xdr:to>
      <xdr:col>15</xdr:col>
      <xdr:colOff>50800</xdr:colOff>
      <xdr:row>38</xdr:row>
      <xdr:rowOff>40831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35916"/>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73597</xdr:rowOff>
    </xdr:from>
    <xdr:to>
      <xdr:col>10</xdr:col>
      <xdr:colOff>114300</xdr:colOff>
      <xdr:row>37</xdr:row>
      <xdr:rowOff>92266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724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85090</xdr:rowOff>
    </xdr:from>
    <xdr:to>
      <xdr:col>24</xdr:col>
      <xdr:colOff>114300</xdr:colOff>
      <xdr:row>38</xdr:row>
      <xdr:rowOff>15240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63517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124142</xdr:rowOff>
    </xdr:from>
    <xdr:to>
      <xdr:col>20</xdr:col>
      <xdr:colOff>38100</xdr:colOff>
      <xdr:row>38</xdr:row>
      <xdr:rowOff>54293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45420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161481</xdr:rowOff>
    </xdr:from>
    <xdr:to>
      <xdr:col>15</xdr:col>
      <xdr:colOff>101600</xdr:colOff>
      <xdr:row>38</xdr:row>
      <xdr:rowOff>91631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82758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41466</xdr:rowOff>
    </xdr:from>
    <xdr:to>
      <xdr:col>10</xdr:col>
      <xdr:colOff>165100</xdr:colOff>
      <xdr:row>37</xdr:row>
      <xdr:rowOff>143066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22797</xdr:rowOff>
    </xdr:from>
    <xdr:to>
      <xdr:col>6</xdr:col>
      <xdr:colOff>38100</xdr:colOff>
      <xdr:row>37</xdr:row>
      <xdr:rowOff>124397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115524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91574</xdr:rowOff>
    </xdr:from>
    <xdr:to>
      <xdr:col>24</xdr:col>
      <xdr:colOff>63500</xdr:colOff>
      <xdr:row>58</xdr:row>
      <xdr:rowOff>101890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5674"/>
          <a:ext cx="8382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79046</xdr:rowOff>
    </xdr:from>
    <xdr:to>
      <xdr:col>19</xdr:col>
      <xdr:colOff>177800</xdr:colOff>
      <xdr:row>58</xdr:row>
      <xdr:rowOff>101890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3146"/>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79046</xdr:rowOff>
    </xdr:from>
    <xdr:to>
      <xdr:col>15</xdr:col>
      <xdr:colOff>50800</xdr:colOff>
      <xdr:row>58</xdr:row>
      <xdr:rowOff>88357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3146"/>
          <a:ext cx="8890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66360</xdr:rowOff>
    </xdr:from>
    <xdr:to>
      <xdr:col>10</xdr:col>
      <xdr:colOff>114300</xdr:colOff>
      <xdr:row>58</xdr:row>
      <xdr:rowOff>88357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9010"/>
          <a:ext cx="889000" cy="1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40774</xdr:rowOff>
    </xdr:from>
    <xdr:to>
      <xdr:col>24</xdr:col>
      <xdr:colOff>114300</xdr:colOff>
      <xdr:row>58</xdr:row>
      <xdr:rowOff>142374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127151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51090</xdr:rowOff>
    </xdr:from>
    <xdr:to>
      <xdr:col>20</xdr:col>
      <xdr:colOff>38100</xdr:colOff>
      <xdr:row>58</xdr:row>
      <xdr:rowOff>152690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143817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28246</xdr:rowOff>
    </xdr:from>
    <xdr:to>
      <xdr:col>15</xdr:col>
      <xdr:colOff>101600</xdr:colOff>
      <xdr:row>58</xdr:row>
      <xdr:rowOff>129846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120973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37557</xdr:rowOff>
    </xdr:from>
    <xdr:to>
      <xdr:col>10</xdr:col>
      <xdr:colOff>165100</xdr:colOff>
      <xdr:row>58</xdr:row>
      <xdr:rowOff>139157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130284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15560</xdr:rowOff>
    </xdr:from>
    <xdr:to>
      <xdr:col>6</xdr:col>
      <xdr:colOff>38100</xdr:colOff>
      <xdr:row>57</xdr:row>
      <xdr:rowOff>117160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108287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8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132590</xdr:rowOff>
    </xdr:from>
    <xdr:to>
      <xdr:col>24</xdr:col>
      <xdr:colOff>63500</xdr:colOff>
      <xdr:row>78</xdr:row>
      <xdr:rowOff>34308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4240"/>
          <a:ext cx="838200" cy="7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34308</xdr:rowOff>
    </xdr:from>
    <xdr:to>
      <xdr:col>19</xdr:col>
      <xdr:colOff>177800</xdr:colOff>
      <xdr:row>79</xdr:row>
      <xdr:rowOff>4170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07408"/>
          <a:ext cx="889000" cy="14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47963</xdr:rowOff>
    </xdr:from>
    <xdr:to>
      <xdr:col>15</xdr:col>
      <xdr:colOff>50800</xdr:colOff>
      <xdr:row>79</xdr:row>
      <xdr:rowOff>4170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21063"/>
          <a:ext cx="889000" cy="12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47963</xdr:rowOff>
    </xdr:from>
    <xdr:to>
      <xdr:col>10</xdr:col>
      <xdr:colOff>114300</xdr:colOff>
      <xdr:row>79</xdr:row>
      <xdr:rowOff>91701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1063"/>
          <a:ext cx="889000" cy="2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81790</xdr:rowOff>
    </xdr:from>
    <xdr:to>
      <xdr:col>24</xdr:col>
      <xdr:colOff>114300</xdr:colOff>
      <xdr:row>78</xdr:row>
      <xdr:rowOff>11940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60217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6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154958</xdr:rowOff>
    </xdr:from>
    <xdr:to>
      <xdr:col>20</xdr:col>
      <xdr:colOff>38100</xdr:colOff>
      <xdr:row>78</xdr:row>
      <xdr:rowOff>85108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76235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124820</xdr:rowOff>
    </xdr:from>
    <xdr:to>
      <xdr:col>15</xdr:col>
      <xdr:colOff>101600</xdr:colOff>
      <xdr:row>79</xdr:row>
      <xdr:rowOff>54970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46097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9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168613</xdr:rowOff>
    </xdr:from>
    <xdr:to>
      <xdr:col>10</xdr:col>
      <xdr:colOff>165100</xdr:colOff>
      <xdr:row>78</xdr:row>
      <xdr:rowOff>98763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89890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40901</xdr:rowOff>
    </xdr:from>
    <xdr:to>
      <xdr:col>6</xdr:col>
      <xdr:colOff>38100</xdr:colOff>
      <xdr:row>79</xdr:row>
      <xdr:rowOff>142501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133628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7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162624</xdr:rowOff>
    </xdr:from>
    <xdr:to>
      <xdr:col>24</xdr:col>
      <xdr:colOff>63500</xdr:colOff>
      <xdr:row>98</xdr:row>
      <xdr:rowOff>12708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3274"/>
          <a:ext cx="8382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156068</xdr:rowOff>
    </xdr:from>
    <xdr:to>
      <xdr:col>19</xdr:col>
      <xdr:colOff>177800</xdr:colOff>
      <xdr:row>97</xdr:row>
      <xdr:rowOff>162624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86718"/>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156068</xdr:rowOff>
    </xdr:from>
    <xdr:to>
      <xdr:col>15</xdr:col>
      <xdr:colOff>50800</xdr:colOff>
      <xdr:row>98</xdr:row>
      <xdr:rowOff>414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6718"/>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414</xdr:rowOff>
    </xdr:from>
    <xdr:to>
      <xdr:col>10</xdr:col>
      <xdr:colOff>114300</xdr:colOff>
      <xdr:row>98</xdr:row>
      <xdr:rowOff>31728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2514"/>
          <a:ext cx="889000" cy="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133358</xdr:rowOff>
    </xdr:from>
    <xdr:to>
      <xdr:col>24</xdr:col>
      <xdr:colOff>114300</xdr:colOff>
      <xdr:row>98</xdr:row>
      <xdr:rowOff>63508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111824</xdr:rowOff>
    </xdr:from>
    <xdr:to>
      <xdr:col>20</xdr:col>
      <xdr:colOff>38100</xdr:colOff>
      <xdr:row>98</xdr:row>
      <xdr:rowOff>41974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33101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3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105268</xdr:rowOff>
    </xdr:from>
    <xdr:to>
      <xdr:col>15</xdr:col>
      <xdr:colOff>101600</xdr:colOff>
      <xdr:row>98</xdr:row>
      <xdr:rowOff>35418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26545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121064</xdr:rowOff>
    </xdr:from>
    <xdr:to>
      <xdr:col>10</xdr:col>
      <xdr:colOff>165100</xdr:colOff>
      <xdr:row>98</xdr:row>
      <xdr:rowOff>51214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152378</xdr:rowOff>
    </xdr:from>
    <xdr:to>
      <xdr:col>6</xdr:col>
      <xdr:colOff>38100</xdr:colOff>
      <xdr:row>98</xdr:row>
      <xdr:rowOff>82528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73655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6786</xdr:rowOff>
    </xdr:from>
    <xdr:to>
      <xdr:col>55</xdr:col>
      <xdr:colOff>0</xdr:colOff>
      <xdr:row>39</xdr:row>
      <xdr:rowOff>12337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93336"/>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6786</xdr:rowOff>
    </xdr:from>
    <xdr:to>
      <xdr:col>50</xdr:col>
      <xdr:colOff>114300</xdr:colOff>
      <xdr:row>39</xdr:row>
      <xdr:rowOff>10704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93336"/>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144925</xdr:rowOff>
    </xdr:from>
    <xdr:to>
      <xdr:col>45</xdr:col>
      <xdr:colOff>177800</xdr:colOff>
      <xdr:row>39</xdr:row>
      <xdr:rowOff>10704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60025"/>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144925</xdr:rowOff>
    </xdr:from>
    <xdr:to>
      <xdr:col>41</xdr:col>
      <xdr:colOff>50800</xdr:colOff>
      <xdr:row>38</xdr:row>
      <xdr:rowOff>150151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60025"/>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132987</xdr:rowOff>
    </xdr:from>
    <xdr:to>
      <xdr:col>55</xdr:col>
      <xdr:colOff>50800</xdr:colOff>
      <xdr:row>39</xdr:row>
      <xdr:rowOff>63137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50672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127436</xdr:rowOff>
    </xdr:from>
    <xdr:to>
      <xdr:col>50</xdr:col>
      <xdr:colOff>165100</xdr:colOff>
      <xdr:row>39</xdr:row>
      <xdr:rowOff>57586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48713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35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131354</xdr:rowOff>
    </xdr:from>
    <xdr:to>
      <xdr:col>46</xdr:col>
      <xdr:colOff>38100</xdr:colOff>
      <xdr:row>39</xdr:row>
      <xdr:rowOff>61504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52631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94125</xdr:rowOff>
    </xdr:from>
    <xdr:to>
      <xdr:col>41</xdr:col>
      <xdr:colOff>101600</xdr:colOff>
      <xdr:row>39</xdr:row>
      <xdr:rowOff>24275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99351</xdr:rowOff>
    </xdr:from>
    <xdr:to>
      <xdr:col>36</xdr:col>
      <xdr:colOff>165100</xdr:colOff>
      <xdr:row>39</xdr:row>
      <xdr:rowOff>29501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20628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0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155969</xdr:rowOff>
    </xdr:from>
    <xdr:to>
      <xdr:col>55</xdr:col>
      <xdr:colOff>0</xdr:colOff>
      <xdr:row>57</xdr:row>
      <xdr:rowOff>158699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28619"/>
          <a:ext cx="8382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153073</xdr:rowOff>
    </xdr:from>
    <xdr:to>
      <xdr:col>50</xdr:col>
      <xdr:colOff>114300</xdr:colOff>
      <xdr:row>57</xdr:row>
      <xdr:rowOff>158699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25723"/>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98247</xdr:rowOff>
    </xdr:from>
    <xdr:to>
      <xdr:col>45</xdr:col>
      <xdr:colOff>177800</xdr:colOff>
      <xdr:row>57</xdr:row>
      <xdr:rowOff>153073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70897"/>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53518</xdr:rowOff>
    </xdr:from>
    <xdr:to>
      <xdr:col>41</xdr:col>
      <xdr:colOff>50800</xdr:colOff>
      <xdr:row>57</xdr:row>
      <xdr:rowOff>98247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26168"/>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105169</xdr:rowOff>
    </xdr:from>
    <xdr:to>
      <xdr:col>55</xdr:col>
      <xdr:colOff>50800</xdr:colOff>
      <xdr:row>58</xdr:row>
      <xdr:rowOff>35319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83596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107899</xdr:rowOff>
    </xdr:from>
    <xdr:to>
      <xdr:col>50</xdr:col>
      <xdr:colOff>165100</xdr:colOff>
      <xdr:row>58</xdr:row>
      <xdr:rowOff>38049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29176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102273</xdr:rowOff>
    </xdr:from>
    <xdr:to>
      <xdr:col>46</xdr:col>
      <xdr:colOff>38100</xdr:colOff>
      <xdr:row>58</xdr:row>
      <xdr:rowOff>32423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23550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47447</xdr:rowOff>
    </xdr:from>
    <xdr:to>
      <xdr:col>41</xdr:col>
      <xdr:colOff>101600</xdr:colOff>
      <xdr:row>57</xdr:row>
      <xdr:rowOff>149047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140174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2718</xdr:rowOff>
    </xdr:from>
    <xdr:to>
      <xdr:col>36</xdr:col>
      <xdr:colOff>165100</xdr:colOff>
      <xdr:row>57</xdr:row>
      <xdr:rowOff>104318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95445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33889</xdr:rowOff>
    </xdr:from>
    <xdr:to>
      <xdr:col>55</xdr:col>
      <xdr:colOff>0</xdr:colOff>
      <xdr:row>79</xdr:row>
      <xdr:rowOff>35615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78439"/>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9409</xdr:rowOff>
    </xdr:from>
    <xdr:to>
      <xdr:col>50</xdr:col>
      <xdr:colOff>114300</xdr:colOff>
      <xdr:row>79</xdr:row>
      <xdr:rowOff>35615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53959"/>
          <a:ext cx="889000" cy="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9409</xdr:rowOff>
    </xdr:from>
    <xdr:to>
      <xdr:col>45</xdr:col>
      <xdr:colOff>177800</xdr:colOff>
      <xdr:row>79</xdr:row>
      <xdr:rowOff>21544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53959"/>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18405</xdr:rowOff>
    </xdr:from>
    <xdr:to>
      <xdr:col>41</xdr:col>
      <xdr:colOff>50800</xdr:colOff>
      <xdr:row>79</xdr:row>
      <xdr:rowOff>21544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62955"/>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154539</xdr:rowOff>
    </xdr:from>
    <xdr:to>
      <xdr:col>55</xdr:col>
      <xdr:colOff>50800</xdr:colOff>
      <xdr:row>79</xdr:row>
      <xdr:rowOff>84689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156265</xdr:rowOff>
    </xdr:from>
    <xdr:to>
      <xdr:col>50</xdr:col>
      <xdr:colOff>165100</xdr:colOff>
      <xdr:row>79</xdr:row>
      <xdr:rowOff>86415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2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130059</xdr:rowOff>
    </xdr:from>
    <xdr:to>
      <xdr:col>46</xdr:col>
      <xdr:colOff>38100</xdr:colOff>
      <xdr:row>79</xdr:row>
      <xdr:rowOff>60209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51336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142194</xdr:rowOff>
    </xdr:from>
    <xdr:to>
      <xdr:col>41</xdr:col>
      <xdr:colOff>101600</xdr:colOff>
      <xdr:row>79</xdr:row>
      <xdr:rowOff>72344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63471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139055</xdr:rowOff>
    </xdr:from>
    <xdr:to>
      <xdr:col>36</xdr:col>
      <xdr:colOff>165100</xdr:colOff>
      <xdr:row>79</xdr:row>
      <xdr:rowOff>69205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60332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94604</xdr:rowOff>
    </xdr:from>
    <xdr:to>
      <xdr:col>55</xdr:col>
      <xdr:colOff>0</xdr:colOff>
      <xdr:row>98</xdr:row>
      <xdr:rowOff>104032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96704"/>
          <a:ext cx="8382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94604</xdr:rowOff>
    </xdr:from>
    <xdr:to>
      <xdr:col>50</xdr:col>
      <xdr:colOff>114300</xdr:colOff>
      <xdr:row>98</xdr:row>
      <xdr:rowOff>107170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96704"/>
          <a:ext cx="889000" cy="1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107170</xdr:rowOff>
    </xdr:from>
    <xdr:to>
      <xdr:col>45</xdr:col>
      <xdr:colOff>177800</xdr:colOff>
      <xdr:row>98</xdr:row>
      <xdr:rowOff>141565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09270"/>
          <a:ext cx="889000" cy="3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141565</xdr:rowOff>
    </xdr:from>
    <xdr:to>
      <xdr:col>41</xdr:col>
      <xdr:colOff>50800</xdr:colOff>
      <xdr:row>98</xdr:row>
      <xdr:rowOff>150444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43665"/>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53232</xdr:rowOff>
    </xdr:from>
    <xdr:to>
      <xdr:col>55</xdr:col>
      <xdr:colOff>50800</xdr:colOff>
      <xdr:row>98</xdr:row>
      <xdr:rowOff>154832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139609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43804</xdr:rowOff>
    </xdr:from>
    <xdr:to>
      <xdr:col>50</xdr:col>
      <xdr:colOff>165100</xdr:colOff>
      <xdr:row>98</xdr:row>
      <xdr:rowOff>145404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136531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56370</xdr:rowOff>
    </xdr:from>
    <xdr:to>
      <xdr:col>46</xdr:col>
      <xdr:colOff>38100</xdr:colOff>
      <xdr:row>98</xdr:row>
      <xdr:rowOff>157970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149097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90765</xdr:rowOff>
    </xdr:from>
    <xdr:to>
      <xdr:col>41</xdr:col>
      <xdr:colOff>101600</xdr:colOff>
      <xdr:row>99</xdr:row>
      <xdr:rowOff>20915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12042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99644</xdr:rowOff>
    </xdr:from>
    <xdr:to>
      <xdr:col>36</xdr:col>
      <xdr:colOff>165100</xdr:colOff>
      <xdr:row>99</xdr:row>
      <xdr:rowOff>29794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0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20921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9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94519</xdr:rowOff>
    </xdr:from>
    <xdr:to>
      <xdr:col>85</xdr:col>
      <xdr:colOff>127000</xdr:colOff>
      <xdr:row>37</xdr:row>
      <xdr:rowOff>122359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38169"/>
          <a:ext cx="8382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122359</xdr:rowOff>
    </xdr:from>
    <xdr:to>
      <xdr:col>81</xdr:col>
      <xdr:colOff>50800</xdr:colOff>
      <xdr:row>37</xdr:row>
      <xdr:rowOff>122735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6009"/>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122735</xdr:rowOff>
    </xdr:from>
    <xdr:to>
      <xdr:col>76</xdr:col>
      <xdr:colOff>114300</xdr:colOff>
      <xdr:row>37</xdr:row>
      <xdr:rowOff>141839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6385"/>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141839</xdr:rowOff>
    </xdr:from>
    <xdr:to>
      <xdr:col>71</xdr:col>
      <xdr:colOff>177800</xdr:colOff>
      <xdr:row>37</xdr:row>
      <xdr:rowOff>142704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85489"/>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43719</xdr:rowOff>
    </xdr:from>
    <xdr:to>
      <xdr:col>85</xdr:col>
      <xdr:colOff>177800</xdr:colOff>
      <xdr:row>37</xdr:row>
      <xdr:rowOff>145319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130096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71559</xdr:rowOff>
    </xdr:from>
    <xdr:to>
      <xdr:col>81</xdr:col>
      <xdr:colOff>101600</xdr:colOff>
      <xdr:row>38</xdr:row>
      <xdr:rowOff>1709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164286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71935</xdr:rowOff>
    </xdr:from>
    <xdr:to>
      <xdr:col>76</xdr:col>
      <xdr:colOff>165100</xdr:colOff>
      <xdr:row>38</xdr:row>
      <xdr:rowOff>2085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91039</xdr:rowOff>
    </xdr:from>
    <xdr:to>
      <xdr:col>72</xdr:col>
      <xdr:colOff>38100</xdr:colOff>
      <xdr:row>38</xdr:row>
      <xdr:rowOff>21189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91904</xdr:rowOff>
    </xdr:from>
    <xdr:to>
      <xdr:col>67</xdr:col>
      <xdr:colOff>101600</xdr:colOff>
      <xdr:row>38</xdr:row>
      <xdr:rowOff>22054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119135</xdr:rowOff>
    </xdr:from>
    <xdr:to>
      <xdr:col>85</xdr:col>
      <xdr:colOff>127000</xdr:colOff>
      <xdr:row>53</xdr:row>
      <xdr:rowOff>40880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8863085"/>
          <a:ext cx="838200" cy="2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40880</xdr:rowOff>
    </xdr:from>
    <xdr:to>
      <xdr:col>81</xdr:col>
      <xdr:colOff>50800</xdr:colOff>
      <xdr:row>56</xdr:row>
      <xdr:rowOff>2553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127730"/>
          <a:ext cx="889000" cy="47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2553</xdr:rowOff>
    </xdr:from>
    <xdr:to>
      <xdr:col>76</xdr:col>
      <xdr:colOff>114300</xdr:colOff>
      <xdr:row>56</xdr:row>
      <xdr:rowOff>26712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03753"/>
          <a:ext cx="889000" cy="2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26712</xdr:rowOff>
    </xdr:from>
    <xdr:to>
      <xdr:col>71</xdr:col>
      <xdr:colOff>177800</xdr:colOff>
      <xdr:row>56</xdr:row>
      <xdr:rowOff>97779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27912"/>
          <a:ext cx="889000" cy="7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68335</xdr:rowOff>
    </xdr:from>
    <xdr:to>
      <xdr:col>85</xdr:col>
      <xdr:colOff>177800</xdr:colOff>
      <xdr:row>51</xdr:row>
      <xdr:rowOff>169935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8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21362</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7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161530</xdr:rowOff>
    </xdr:from>
    <xdr:to>
      <xdr:col>81</xdr:col>
      <xdr:colOff>101600</xdr:colOff>
      <xdr:row>53</xdr:row>
      <xdr:rowOff>91680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0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108207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8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123203</xdr:rowOff>
    </xdr:from>
    <xdr:to>
      <xdr:col>76</xdr:col>
      <xdr:colOff>165100</xdr:colOff>
      <xdr:row>56</xdr:row>
      <xdr:rowOff>53353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69880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2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147362</xdr:rowOff>
    </xdr:from>
    <xdr:to>
      <xdr:col>72</xdr:col>
      <xdr:colOff>38100</xdr:colOff>
      <xdr:row>56</xdr:row>
      <xdr:rowOff>77512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94039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46979</xdr:rowOff>
    </xdr:from>
    <xdr:to>
      <xdr:col>67</xdr:col>
      <xdr:colOff>101600</xdr:colOff>
      <xdr:row>56</xdr:row>
      <xdr:rowOff>148579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165106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2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48662</xdr:rowOff>
    </xdr:from>
    <xdr:to>
      <xdr:col>85</xdr:col>
      <xdr:colOff>127000</xdr:colOff>
      <xdr:row>98</xdr:row>
      <xdr:rowOff>49230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50762"/>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40342</xdr:rowOff>
    </xdr:from>
    <xdr:to>
      <xdr:col>81</xdr:col>
      <xdr:colOff>50800</xdr:colOff>
      <xdr:row>98</xdr:row>
      <xdr:rowOff>49230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42442"/>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32756</xdr:rowOff>
    </xdr:from>
    <xdr:to>
      <xdr:col>76</xdr:col>
      <xdr:colOff>114300</xdr:colOff>
      <xdr:row>98</xdr:row>
      <xdr:rowOff>40342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34856"/>
          <a:ext cx="889000" cy="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32756</xdr:rowOff>
    </xdr:from>
    <xdr:to>
      <xdr:col>71</xdr:col>
      <xdr:colOff>177800</xdr:colOff>
      <xdr:row>98</xdr:row>
      <xdr:rowOff>33255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34856"/>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169312</xdr:rowOff>
    </xdr:from>
    <xdr:to>
      <xdr:col>85</xdr:col>
      <xdr:colOff>177800</xdr:colOff>
      <xdr:row>98</xdr:row>
      <xdr:rowOff>99462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84239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169880</xdr:rowOff>
    </xdr:from>
    <xdr:to>
      <xdr:col>81</xdr:col>
      <xdr:colOff>101600</xdr:colOff>
      <xdr:row>98</xdr:row>
      <xdr:rowOff>100030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91157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160992</xdr:rowOff>
    </xdr:from>
    <xdr:to>
      <xdr:col>76</xdr:col>
      <xdr:colOff>165100</xdr:colOff>
      <xdr:row>98</xdr:row>
      <xdr:rowOff>91142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82269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153406</xdr:rowOff>
    </xdr:from>
    <xdr:to>
      <xdr:col>72</xdr:col>
      <xdr:colOff>38100</xdr:colOff>
      <xdr:row>98</xdr:row>
      <xdr:rowOff>83556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74683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153905</xdr:rowOff>
    </xdr:from>
    <xdr:to>
      <xdr:col>67</xdr:col>
      <xdr:colOff>101600</xdr:colOff>
      <xdr:row>98</xdr:row>
      <xdr:rowOff>84055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75182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基金積立金</a:t>
          </a:r>
          <a:r>
            <a:rPr kumimoji="1" lang="ja-JP" altLang="en-US" sz="1100">
              <a:solidFill>
                <a:schemeClr val="dk1"/>
              </a:solidFill>
              <a:effectLst/>
              <a:latin typeface="+mn-lt"/>
              <a:ea typeface="+mn-ea"/>
              <a:cs typeface="+mn-cs"/>
            </a:rPr>
            <a:t>や総合行政システム費の増</a:t>
          </a:r>
          <a:r>
            <a:rPr kumimoji="1" lang="ja-JP" altLang="ja-JP" sz="1100">
              <a:solidFill>
                <a:schemeClr val="dk1"/>
              </a:solidFill>
              <a:effectLst/>
              <a:latin typeface="+mn-lt"/>
              <a:ea typeface="+mn-ea"/>
              <a:cs typeface="+mn-cs"/>
            </a:rPr>
            <a:t>を主な要因として、前年度から</a:t>
          </a:r>
          <a:r>
            <a:rPr kumimoji="1" lang="en-US" altLang="ja-JP" sz="1100">
              <a:solidFill>
                <a:schemeClr val="dk1"/>
              </a:solidFill>
              <a:effectLst/>
              <a:latin typeface="+mn-lt"/>
              <a:ea typeface="+mn-ea"/>
              <a:cs typeface="+mn-cs"/>
            </a:rPr>
            <a:t>5,415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また、教育費が非常に高い傾向にある。これは、応急給食機能や公民館機能を備えた防災複合施設の建設工事が、一部外構工事等を除き令和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年度中に完了し、支出が増加したことによるものである。そのため、次年度以降</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工事費については大幅な減額が見込まれる。</a:t>
          </a:r>
          <a:r>
            <a:rPr kumimoji="1" lang="ja-JP" altLang="en-US" sz="1100" b="0" i="0" baseline="0">
              <a:solidFill>
                <a:schemeClr val="dk1"/>
              </a:solidFill>
              <a:effectLst/>
              <a:latin typeface="+mn-lt"/>
              <a:ea typeface="+mn-ea"/>
              <a:cs typeface="+mn-cs"/>
            </a:rPr>
            <a:t>しかし、大型施設であるため維持管理費については増加が見込まれることなどから、</a:t>
          </a:r>
          <a:r>
            <a:rPr kumimoji="1" lang="ja-JP" altLang="ja-JP" sz="1100" b="0" i="0" baseline="0">
              <a:solidFill>
                <a:schemeClr val="dk1"/>
              </a:solidFill>
              <a:effectLst/>
              <a:latin typeface="+mn-lt"/>
              <a:ea typeface="+mn-ea"/>
              <a:cs typeface="+mn-cs"/>
            </a:rPr>
            <a:t>事業の取捨選択により、事業費の削減に努めていく。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財政調整基金残高の対標準財政規模比は、前年度から</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が、依然として</a:t>
          </a:r>
          <a:r>
            <a:rPr kumimoji="1" lang="ja-JP" altLang="ja-JP" sz="1100">
              <a:solidFill>
                <a:schemeClr val="dk1"/>
              </a:solidFill>
              <a:effectLst/>
              <a:latin typeface="+mn-lt"/>
              <a:ea typeface="+mn-ea"/>
              <a:cs typeface="+mn-cs"/>
            </a:rPr>
            <a:t>物価上昇の影響を受け厳しい財政運営となっ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適切な財源確保と歳出の精査により最低水準の取り崩しに努めていく。</a:t>
          </a:r>
          <a:endParaRPr lang="ja-JP" altLang="ja-JP">
            <a:effectLst/>
          </a:endParaRPr>
        </a:p>
        <a:p>
          <a:r>
            <a:rPr kumimoji="1" lang="ja-JP" altLang="ja-JP" sz="1100">
              <a:solidFill>
                <a:schemeClr val="dk1"/>
              </a:solidFill>
              <a:effectLst/>
              <a:latin typeface="+mn-lt"/>
              <a:ea typeface="+mn-ea"/>
              <a:cs typeface="+mn-cs"/>
            </a:rPr>
            <a:t>　実質収支額については、標準財政規模に占める割合で前年度と比較し、</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ポイント減となったものの、継続的に黒字を確保している。</a:t>
          </a:r>
          <a:endParaRPr lang="ja-JP" altLang="ja-JP">
            <a:effectLst/>
          </a:endParaRPr>
        </a:p>
        <a:p>
          <a:r>
            <a:rPr kumimoji="1" lang="ja-JP" altLang="ja-JP" sz="1100">
              <a:solidFill>
                <a:schemeClr val="dk1"/>
              </a:solidFill>
              <a:effectLst/>
              <a:latin typeface="+mn-lt"/>
              <a:ea typeface="+mn-ea"/>
              <a:cs typeface="+mn-cs"/>
            </a:rPr>
            <a:t>　</a:t>
          </a:r>
          <a:endParaRPr lang="ja-JP" altLang="ja-JP">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一般会計の実質収支は黒字である。その他全ての会計においても資金不足が生じていないため、連結赤字比率は該当がない。</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一般会計の黒字額が減少し下水道事業会計の黒字額が増加した要因は、令和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年度から下水道事業会計が法適用公営企業化したことにより一般会計から下水道事業会計への補助金が増加したためである。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9899531</v>
      </c>
      <c r="BO4" s="371"/>
      <c r="BP4" s="371"/>
      <c r="BQ4" s="371"/>
      <c r="BR4" s="371"/>
      <c r="BS4" s="371"/>
      <c r="BT4" s="371"/>
      <c r="BU4" s="372"/>
      <c r="BV4" s="370">
        <v>8965627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9689862</v>
      </c>
      <c r="BO5" s="408"/>
      <c r="BP5" s="408"/>
      <c r="BQ5" s="408"/>
      <c r="BR5" s="408"/>
      <c r="BS5" s="408"/>
      <c r="BT5" s="408"/>
      <c r="BU5" s="409"/>
      <c r="BV5" s="407">
        <v>8703253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91.3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209669</v>
      </c>
      <c r="BO6" s="408"/>
      <c r="BP6" s="408"/>
      <c r="BQ6" s="408"/>
      <c r="BR6" s="408"/>
      <c r="BS6" s="408"/>
      <c r="BT6" s="408"/>
      <c r="BU6" s="409"/>
      <c r="BV6" s="407">
        <v>262374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v>
      </c>
      <c r="CU6" s="445"/>
      <c r="CV6" s="445"/>
      <c r="CW6" s="445"/>
      <c r="CX6" s="445"/>
      <c r="CY6" s="445"/>
      <c r="CZ6" s="445"/>
      <c r="DA6" s="446"/>
      <c r="DB6" s="444">
        <v>92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117550</v>
      </c>
      <c r="BO7" s="408"/>
      <c r="BP7" s="408"/>
      <c r="BQ7" s="408"/>
      <c r="BR7" s="408"/>
      <c r="BS7" s="408"/>
      <c r="BT7" s="408"/>
      <c r="BU7" s="409"/>
      <c r="BV7" s="407">
        <v>37545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3813914</v>
      </c>
      <c r="CU7" s="408"/>
      <c r="CV7" s="408"/>
      <c r="CW7" s="408"/>
      <c r="CX7" s="408"/>
      <c r="CY7" s="408"/>
      <c r="CZ7" s="408"/>
      <c r="DA7" s="409"/>
      <c r="DB7" s="407">
        <v>3747383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92119</v>
      </c>
      <c r="BO8" s="408"/>
      <c r="BP8" s="408"/>
      <c r="BQ8" s="408"/>
      <c r="BR8" s="408"/>
      <c r="BS8" s="408"/>
      <c r="BT8" s="408"/>
      <c r="BU8" s="409"/>
      <c r="BV8" s="407">
        <v>224829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14216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-132710</v>
      </c>
      <c r="BO9" s="408"/>
      <c r="BP9" s="408"/>
      <c r="BQ9" s="408"/>
      <c r="BR9" s="408"/>
      <c r="BS9" s="408"/>
      <c r="BT9" s="408"/>
      <c r="BU9" s="409"/>
      <c r="BV9" s="407">
        <v>47378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5.6</v>
      </c>
      <c r="CU9" s="405"/>
      <c r="CV9" s="405"/>
      <c r="CW9" s="405"/>
      <c r="CX9" s="405"/>
      <c r="CY9" s="405"/>
      <c r="CZ9" s="405"/>
      <c r="DA9" s="406"/>
      <c r="DB9" s="404">
        <v>5.8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14329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114821</v>
      </c>
      <c r="BO10" s="408"/>
      <c r="BP10" s="408"/>
      <c r="BQ10" s="408"/>
      <c r="BR10" s="408"/>
      <c r="BS10" s="408"/>
      <c r="BT10" s="408"/>
      <c r="BU10" s="409"/>
      <c r="BV10" s="407">
        <v>89843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14634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14309</v>
      </c>
      <c r="S13" s="492"/>
      <c r="T13" s="492"/>
      <c r="U13" s="492"/>
      <c r="V13" s="493"/>
      <c r="W13" s="423" t="s">
        <v>130</v>
      </c>
      <c r="X13" s="424"/>
      <c r="Y13" s="424"/>
      <c r="Z13" s="424"/>
      <c r="AA13" s="424"/>
      <c r="AB13" s="414"/>
      <c r="AC13" s="458">
        <v>389</v>
      </c>
      <c r="AD13" s="459"/>
      <c r="AE13" s="459"/>
      <c r="AF13" s="459"/>
      <c r="AG13" s="501"/>
      <c r="AH13" s="458">
        <v>482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-17889</v>
      </c>
      <c r="BO13" s="408"/>
      <c r="BP13" s="408"/>
      <c r="BQ13" s="408"/>
      <c r="BR13" s="408"/>
      <c r="BS13" s="408"/>
      <c r="BT13" s="408"/>
      <c r="BU13" s="409"/>
      <c r="BV13" s="407">
        <v>137221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6.7</v>
      </c>
      <c r="CU13" s="405"/>
      <c r="CV13" s="405"/>
      <c r="CW13" s="405"/>
      <c r="CX13" s="405"/>
      <c r="CY13" s="405"/>
      <c r="CZ13" s="405"/>
      <c r="DA13" s="406"/>
      <c r="DB13" s="404">
        <v>6.7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14648</v>
      </c>
      <c r="S14" s="492"/>
      <c r="T14" s="492"/>
      <c r="U14" s="492"/>
      <c r="V14" s="493"/>
      <c r="W14" s="397"/>
      <c r="X14" s="398"/>
      <c r="Y14" s="398"/>
      <c r="Z14" s="398"/>
      <c r="AA14" s="398"/>
      <c r="AB14" s="387"/>
      <c r="AC14" s="494">
        <v>5.0999999999999996</v>
      </c>
      <c r="AD14" s="495"/>
      <c r="AE14" s="495"/>
      <c r="AF14" s="495"/>
      <c r="AG14" s="496"/>
      <c r="AH14" s="494">
        <v>6.4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14369</v>
      </c>
      <c r="S15" s="492"/>
      <c r="T15" s="492"/>
      <c r="U15" s="492"/>
      <c r="V15" s="493"/>
      <c r="W15" s="423" t="s">
        <v>137</v>
      </c>
      <c r="X15" s="424"/>
      <c r="Y15" s="424"/>
      <c r="Z15" s="424"/>
      <c r="AA15" s="424"/>
      <c r="AB15" s="414"/>
      <c r="AC15" s="458">
        <v>2086</v>
      </c>
      <c r="AD15" s="459"/>
      <c r="AE15" s="459"/>
      <c r="AF15" s="459"/>
      <c r="AG15" s="501"/>
      <c r="AH15" s="458">
        <v>2104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1784674</v>
      </c>
      <c r="BO15" s="371"/>
      <c r="BP15" s="371"/>
      <c r="BQ15" s="371"/>
      <c r="BR15" s="371"/>
      <c r="BS15" s="371"/>
      <c r="BT15" s="371"/>
      <c r="BU15" s="372"/>
      <c r="BV15" s="370">
        <v>1721295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27.5</v>
      </c>
      <c r="AD16" s="495"/>
      <c r="AE16" s="495"/>
      <c r="AF16" s="495"/>
      <c r="AG16" s="496"/>
      <c r="AH16" s="494">
        <v>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3426121</v>
      </c>
      <c r="BO16" s="408"/>
      <c r="BP16" s="408"/>
      <c r="BQ16" s="408"/>
      <c r="BR16" s="408"/>
      <c r="BS16" s="408"/>
      <c r="BT16" s="408"/>
      <c r="BU16" s="409"/>
      <c r="BV16" s="407">
        <v>3300544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5107</v>
      </c>
      <c r="AD17" s="459"/>
      <c r="AE17" s="459"/>
      <c r="AF17" s="459"/>
      <c r="AG17" s="501"/>
      <c r="AH17" s="458">
        <v>4919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2223302</v>
      </c>
      <c r="BO17" s="408"/>
      <c r="BP17" s="408"/>
      <c r="BQ17" s="408"/>
      <c r="BR17" s="408"/>
      <c r="BS17" s="408"/>
      <c r="BT17" s="408"/>
      <c r="BU17" s="409"/>
      <c r="BV17" s="407">
        <v>2139317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27.92</v>
      </c>
      <c r="M18" s="531"/>
      <c r="N18" s="531"/>
      <c r="O18" s="531"/>
      <c r="P18" s="531"/>
      <c r="Q18" s="531"/>
      <c r="R18" s="532"/>
      <c r="S18" s="532"/>
      <c r="T18" s="532"/>
      <c r="U18" s="532"/>
      <c r="V18" s="533"/>
      <c r="W18" s="425"/>
      <c r="X18" s="426"/>
      <c r="Y18" s="426"/>
      <c r="Z18" s="426"/>
      <c r="AA18" s="426"/>
      <c r="AB18" s="417"/>
      <c r="AC18" s="534">
        <v>67.400000000000006</v>
      </c>
      <c r="AD18" s="535"/>
      <c r="AE18" s="535"/>
      <c r="AF18" s="535"/>
      <c r="AG18" s="536"/>
      <c r="AH18" s="534">
        <v>65.5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3816130</v>
      </c>
      <c r="BO18" s="408"/>
      <c r="BP18" s="408"/>
      <c r="BQ18" s="408"/>
      <c r="BR18" s="408"/>
      <c r="BS18" s="408"/>
      <c r="BT18" s="408"/>
      <c r="BU18" s="409"/>
      <c r="BV18" s="407">
        <v>3576863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509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5218704</v>
      </c>
      <c r="BO19" s="408"/>
      <c r="BP19" s="408"/>
      <c r="BQ19" s="408"/>
      <c r="BR19" s="408"/>
      <c r="BS19" s="408"/>
      <c r="BT19" s="408"/>
      <c r="BU19" s="409"/>
      <c r="BV19" s="407">
        <v>5031951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5116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1660784</v>
      </c>
      <c r="BO22" s="371"/>
      <c r="BP22" s="371"/>
      <c r="BQ22" s="371"/>
      <c r="BR22" s="371"/>
      <c r="BS22" s="371"/>
      <c r="BT22" s="371"/>
      <c r="BU22" s="372"/>
      <c r="BV22" s="370">
        <v>1828145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1162193</v>
      </c>
      <c r="BO23" s="408"/>
      <c r="BP23" s="408"/>
      <c r="BQ23" s="408"/>
      <c r="BR23" s="408"/>
      <c r="BS23" s="408"/>
      <c r="BT23" s="408"/>
      <c r="BU23" s="409"/>
      <c r="BV23" s="407">
        <v>1169794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7250</v>
      </c>
      <c r="R24" s="459"/>
      <c r="S24" s="459"/>
      <c r="T24" s="459"/>
      <c r="U24" s="459"/>
      <c r="V24" s="501"/>
      <c r="W24" s="553"/>
      <c r="X24" s="554"/>
      <c r="Y24" s="555"/>
      <c r="Z24" s="457" t="s">
        <v>162</v>
      </c>
      <c r="AA24" s="437"/>
      <c r="AB24" s="437"/>
      <c r="AC24" s="437"/>
      <c r="AD24" s="437"/>
      <c r="AE24" s="437"/>
      <c r="AF24" s="437"/>
      <c r="AG24" s="438"/>
      <c r="AH24" s="458">
        <v>87</v>
      </c>
      <c r="AI24" s="459"/>
      <c r="AJ24" s="459"/>
      <c r="AK24" s="459"/>
      <c r="AL24" s="501"/>
      <c r="AM24" s="458">
        <v>252300</v>
      </c>
      <c r="AN24" s="459"/>
      <c r="AO24" s="459"/>
      <c r="AP24" s="459"/>
      <c r="AQ24" s="459"/>
      <c r="AR24" s="501"/>
      <c r="AS24" s="458">
        <v>2900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468152</v>
      </c>
      <c r="BO24" s="408"/>
      <c r="BP24" s="408"/>
      <c r="BQ24" s="408"/>
      <c r="BR24" s="408"/>
      <c r="BS24" s="408"/>
      <c r="BT24" s="408"/>
      <c r="BU24" s="409"/>
      <c r="BV24" s="407">
        <v>424751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5780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846268</v>
      </c>
      <c r="BO25" s="371"/>
      <c r="BP25" s="371"/>
      <c r="BQ25" s="371"/>
      <c r="BR25" s="371"/>
      <c r="BS25" s="371"/>
      <c r="BT25" s="371"/>
      <c r="BU25" s="372"/>
      <c r="BV25" s="370">
        <v>3859869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5420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3050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33253</v>
      </c>
      <c r="AN27" s="459"/>
      <c r="AO27" s="459"/>
      <c r="AP27" s="459"/>
      <c r="AQ27" s="459"/>
      <c r="AR27" s="501"/>
      <c r="AS27" s="458">
        <v>3325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2350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2294187</v>
      </c>
      <c r="BO28" s="371"/>
      <c r="BP28" s="371"/>
      <c r="BQ28" s="371"/>
      <c r="BR28" s="371"/>
      <c r="BS28" s="371"/>
      <c r="BT28" s="371"/>
      <c r="BU28" s="372"/>
      <c r="BV28" s="370">
        <v>2179366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97</v>
      </c>
      <c r="AI29" s="459"/>
      <c r="AJ29" s="459"/>
      <c r="AK29" s="459"/>
      <c r="AL29" s="501"/>
      <c r="AM29" s="458">
        <v>285553</v>
      </c>
      <c r="AN29" s="459"/>
      <c r="AO29" s="459"/>
      <c r="AP29" s="459"/>
      <c r="AQ29" s="459"/>
      <c r="AR29" s="501"/>
      <c r="AS29" s="458">
        <v>2944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205291</v>
      </c>
      <c r="BO29" s="408"/>
      <c r="BP29" s="408"/>
      <c r="BQ29" s="408"/>
      <c r="BR29" s="408"/>
      <c r="BS29" s="408"/>
      <c r="BT29" s="408"/>
      <c r="BU29" s="409"/>
      <c r="BV29" s="407">
        <v>345126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1376779</v>
      </c>
      <c r="BO30" s="527"/>
      <c r="BP30" s="527"/>
      <c r="BQ30" s="527"/>
      <c r="BR30" s="527"/>
      <c r="BS30" s="527"/>
      <c r="BT30" s="527"/>
      <c r="BU30" s="528"/>
      <c r="BV30" s="526">
        <v>1692833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太陽光発電事業特別会計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榛東村土地開発公社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渋川地区広域市町村圏振興整備組合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XEycyp3n+EfxMEyjjRptvq3uWMcpws2KXtKc18kTO5R7oxEmfWy5Wh3+zAVl5xUYVGD51R6ThYSGbrQIny7tw==" saltValue="SLPqcrfZO0e69RIW92wG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535</v>
      </c>
      <c r="D34" s="1150"/>
      <c r="E34" s="1151"/>
      <c r="F34" s="32">
        <v>15.95</v>
      </c>
      <c r="G34" s="33">
        <v>16.78</v>
      </c>
      <c r="H34" s="33">
        <v>18.739999999999998</v>
      </c>
      <c r="I34" s="33">
        <v>19.38</v>
      </c>
      <c r="J34" s="34">
        <v>18.11</v>
      </c>
      <c r="K34" s="22"/>
      <c r="L34" s="22"/>
      <c r="M34" s="22"/>
      <c r="N34" s="22"/>
      <c r="O34" s="22"/>
      <c r="P34" s="22"/>
    </row>
    <row r="35" spans="1:16" ht="39" customHeight="1" x14ac:dyDescent="0.2">
      <c r="A35" s="22"/>
      <c r="B35" s="35"/>
      <c r="C35" s="1144" t="s">
        <v>536</v>
      </c>
      <c r="D35" s="1145"/>
      <c r="E35" s="1146"/>
      <c r="F35" s="36" t="s">
        <v>488</v>
      </c>
      <c r="G35" s="37" t="s">
        <v>488</v>
      </c>
      <c r="H35" s="37">
        <v>3.85</v>
      </c>
      <c r="I35" s="37">
        <v>7.7</v>
      </c>
      <c r="J35" s="38">
        <v>9.8800000000000008</v>
      </c>
      <c r="K35" s="22"/>
      <c r="L35" s="22"/>
      <c r="M35" s="22"/>
      <c r="N35" s="22"/>
      <c r="O35" s="22"/>
      <c r="P35" s="22"/>
    </row>
    <row r="36" spans="1:16" ht="39" customHeight="1" x14ac:dyDescent="0.2">
      <c r="A36" s="22"/>
      <c r="B36" s="35"/>
      <c r="C36" s="1144" t="s">
        <v>537</v>
      </c>
      <c r="D36" s="1145"/>
      <c r="E36" s="1146"/>
      <c r="F36" s="36">
        <v>5.63</v>
      </c>
      <c r="G36" s="37">
        <v>9.52</v>
      </c>
      <c r="H36" s="37">
        <v>4.76</v>
      </c>
      <c r="I36" s="37">
        <v>5.99</v>
      </c>
      <c r="J36" s="38">
        <v>2.4</v>
      </c>
      <c r="K36" s="22"/>
      <c r="L36" s="22"/>
      <c r="M36" s="22"/>
      <c r="N36" s="22"/>
      <c r="O36" s="22"/>
      <c r="P36" s="22"/>
    </row>
    <row r="37" spans="1:16" ht="39" customHeight="1" x14ac:dyDescent="0.2">
      <c r="A37" s="22"/>
      <c r="B37" s="35"/>
      <c r="C37" s="1144" t="s">
        <v>538</v>
      </c>
      <c r="D37" s="1145"/>
      <c r="E37" s="1146"/>
      <c r="F37" s="36">
        <v>0.95</v>
      </c>
      <c r="G37" s="37">
        <v>1.5</v>
      </c>
      <c r="H37" s="37">
        <v>7.0000000000000007E-2</v>
      </c>
      <c r="I37" s="37">
        <v>0.03</v>
      </c>
      <c r="J37" s="38">
        <v>0.37</v>
      </c>
      <c r="K37" s="22"/>
      <c r="L37" s="22"/>
      <c r="M37" s="22"/>
      <c r="N37" s="22"/>
      <c r="O37" s="22"/>
      <c r="P37" s="22"/>
    </row>
    <row r="38" spans="1:16" ht="39" customHeight="1" x14ac:dyDescent="0.2">
      <c r="A38" s="22"/>
      <c r="B38" s="35"/>
      <c r="C38" s="1144" t="s">
        <v>539</v>
      </c>
      <c r="D38" s="1145"/>
      <c r="E38" s="1146"/>
      <c r="F38" s="36">
        <v>0.78</v>
      </c>
      <c r="G38" s="37">
        <v>0.72</v>
      </c>
      <c r="H38" s="37">
        <v>0.38</v>
      </c>
      <c r="I38" s="37">
        <v>0.31</v>
      </c>
      <c r="J38" s="38">
        <v>0.16</v>
      </c>
      <c r="K38" s="22"/>
      <c r="L38" s="22"/>
      <c r="M38" s="22"/>
      <c r="N38" s="22"/>
      <c r="O38" s="22"/>
      <c r="P38" s="22"/>
    </row>
    <row r="39" spans="1:16" ht="39" customHeight="1" x14ac:dyDescent="0.2">
      <c r="A39" s="22"/>
      <c r="B39" s="35"/>
      <c r="C39" s="1144" t="s">
        <v>540</v>
      </c>
      <c r="D39" s="1145"/>
      <c r="E39" s="1146"/>
      <c r="F39" s="36">
        <v>0.08</v>
      </c>
      <c r="G39" s="37">
        <v>0.12</v>
      </c>
      <c r="H39" s="37">
        <v>0</v>
      </c>
      <c r="I39" s="37">
        <v>7.0000000000000007E-2</v>
      </c>
      <c r="J39" s="38">
        <v>0.04</v>
      </c>
      <c r="K39" s="22"/>
      <c r="L39" s="22"/>
      <c r="M39" s="22"/>
      <c r="N39" s="22"/>
      <c r="O39" s="22"/>
      <c r="P39" s="22"/>
    </row>
    <row r="40" spans="1:16" ht="39" customHeight="1" x14ac:dyDescent="0.2">
      <c r="A40" s="22"/>
      <c r="B40" s="35"/>
      <c r="C40" s="1144" t="s">
        <v>541</v>
      </c>
      <c r="D40" s="1145"/>
      <c r="E40" s="1146"/>
      <c r="F40" s="36">
        <v>0</v>
      </c>
      <c r="G40" s="37">
        <v>0</v>
      </c>
      <c r="H40" s="37">
        <v>0</v>
      </c>
      <c r="I40" s="37">
        <v>0</v>
      </c>
      <c r="J40" s="38">
        <v>0</v>
      </c>
      <c r="K40" s="22"/>
      <c r="L40" s="22"/>
      <c r="M40" s="22"/>
      <c r="N40" s="22"/>
      <c r="O40" s="22"/>
      <c r="P40" s="22"/>
    </row>
    <row r="41" spans="1:16" ht="39" customHeight="1" x14ac:dyDescent="0.2">
      <c r="A41" s="22"/>
      <c r="B41" s="35"/>
      <c r="C41" s="1144" t="s">
        <v>542</v>
      </c>
      <c r="D41" s="1145"/>
      <c r="E41" s="1146"/>
      <c r="F41" s="36">
        <v>0</v>
      </c>
      <c r="G41" s="37">
        <v>0</v>
      </c>
      <c r="H41" s="37">
        <v>0</v>
      </c>
      <c r="I41" s="37">
        <v>0</v>
      </c>
      <c r="J41" s="38">
        <v>0</v>
      </c>
      <c r="K41" s="22"/>
      <c r="L41" s="22"/>
      <c r="M41" s="22"/>
      <c r="N41" s="22"/>
      <c r="O41" s="22"/>
      <c r="P41" s="22"/>
    </row>
    <row r="42" spans="1:16" ht="39" customHeight="1" x14ac:dyDescent="0.2">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544</v>
      </c>
      <c r="D43" s="1148"/>
      <c r="E43" s="1149"/>
      <c r="F43" s="41">
        <v>0.17</v>
      </c>
      <c r="G43" s="42">
        <v>0.51</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LHZ81KoxSemFecCXWktM5dwNXsNTQKtlHoYBZ/PwtHZ/618UQPbaYqPYOUp3NEJx4JL1pZioHpqXE6p/qhhJQ==" saltValue="MwS+GwDPwfEBvZvbPl7p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340</v>
      </c>
      <c r="L45" s="60">
        <v>341</v>
      </c>
      <c r="M45" s="60">
        <v>318</v>
      </c>
      <c r="N45" s="60">
        <v>290</v>
      </c>
      <c r="O45" s="61">
        <v>291</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2">
      <c r="A48" s="48"/>
      <c r="B48" s="1154"/>
      <c r="C48" s="1155"/>
      <c r="D48" s="62"/>
      <c r="E48" s="1160" t="s">
        <v>13</v>
      </c>
      <c r="F48" s="1160"/>
      <c r="G48" s="1160"/>
      <c r="H48" s="1160"/>
      <c r="I48" s="1160"/>
      <c r="J48" s="1161"/>
      <c r="K48" s="63">
        <v>269</v>
      </c>
      <c r="L48" s="64">
        <v>268</v>
      </c>
      <c r="M48" s="64">
        <v>277</v>
      </c>
      <c r="N48" s="64">
        <v>219</v>
      </c>
      <c r="O48" s="65">
        <v>276</v>
      </c>
      <c r="P48" s="48"/>
      <c r="Q48" s="48"/>
      <c r="R48" s="48"/>
      <c r="S48" s="48"/>
      <c r="T48" s="48"/>
      <c r="U48" s="48"/>
    </row>
    <row r="49" spans="1:21" ht="30.75" customHeight="1" x14ac:dyDescent="0.2">
      <c r="A49" s="48"/>
      <c r="B49" s="1154"/>
      <c r="C49" s="1155"/>
      <c r="D49" s="62"/>
      <c r="E49" s="1160" t="s">
        <v>14</v>
      </c>
      <c r="F49" s="1160"/>
      <c r="G49" s="1160"/>
      <c r="H49" s="1160"/>
      <c r="I49" s="1160"/>
      <c r="J49" s="1161"/>
      <c r="K49" s="63">
        <v>33</v>
      </c>
      <c r="L49" s="64">
        <v>30</v>
      </c>
      <c r="M49" s="64">
        <v>30</v>
      </c>
      <c r="N49" s="64">
        <v>34</v>
      </c>
      <c r="O49" s="65">
        <v>36</v>
      </c>
      <c r="P49" s="48"/>
      <c r="Q49" s="48"/>
      <c r="R49" s="48"/>
      <c r="S49" s="48"/>
      <c r="T49" s="48"/>
      <c r="U49" s="48"/>
    </row>
    <row r="50" spans="1:21" ht="30.75" customHeight="1" x14ac:dyDescent="0.2">
      <c r="A50" s="48"/>
      <c r="B50" s="1154"/>
      <c r="C50" s="1155"/>
      <c r="D50" s="62"/>
      <c r="E50" s="1160" t="s">
        <v>15</v>
      </c>
      <c r="F50" s="1160"/>
      <c r="G50" s="1160"/>
      <c r="H50" s="1160"/>
      <c r="I50" s="1160"/>
      <c r="J50" s="1161"/>
      <c r="K50" s="63">
        <v>8</v>
      </c>
      <c r="L50" s="64">
        <v>8</v>
      </c>
      <c r="M50" s="64">
        <v>8</v>
      </c>
      <c r="N50" s="64">
        <v>9</v>
      </c>
      <c r="O50" s="65">
        <v>9</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488</v>
      </c>
      <c r="L51" s="64" t="s">
        <v>488</v>
      </c>
      <c r="M51" s="64" t="s">
        <v>488</v>
      </c>
      <c r="N51" s="64" t="s">
        <v>488</v>
      </c>
      <c r="O51" s="65" t="s">
        <v>488</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393</v>
      </c>
      <c r="L52" s="64">
        <v>392</v>
      </c>
      <c r="M52" s="64">
        <v>383</v>
      </c>
      <c r="N52" s="64">
        <v>373</v>
      </c>
      <c r="O52" s="65">
        <v>357</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257</v>
      </c>
      <c r="L53" s="69">
        <v>255</v>
      </c>
      <c r="M53" s="69">
        <v>250</v>
      </c>
      <c r="N53" s="69">
        <v>179</v>
      </c>
      <c r="O53" s="70">
        <v>255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JnrTNaXxJtSelsr2QQI9JibP7ZEdkucEk3cf6f88BEA/fml5evj1pLzcfxSn7Md2GQcg0VkcgWAyhu4amCz3g==" saltValue="Aq32zD/ddNPonLue2+QN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3" t="s">
        <v>30</v>
      </c>
      <c r="C41" s="1184"/>
      <c r="D41" s="105"/>
      <c r="E41" s="1189" t="s">
        <v>31</v>
      </c>
      <c r="F41" s="1189"/>
      <c r="G41" s="1189"/>
      <c r="H41" s="1190"/>
      <c r="I41" s="343">
        <v>2200</v>
      </c>
      <c r="J41" s="344">
        <v>2148</v>
      </c>
      <c r="K41" s="344">
        <v>1943</v>
      </c>
      <c r="L41" s="344">
        <v>1828</v>
      </c>
      <c r="M41" s="345">
        <v>1661</v>
      </c>
    </row>
    <row r="42" spans="2:13" ht="27.75" customHeight="1" x14ac:dyDescent="0.2">
      <c r="B42" s="1185"/>
      <c r="C42" s="1186"/>
      <c r="D42" s="106"/>
      <c r="E42" s="1191" t="s">
        <v>32</v>
      </c>
      <c r="F42" s="1191"/>
      <c r="G42" s="1191"/>
      <c r="H42" s="1192"/>
      <c r="I42" s="346">
        <v>52</v>
      </c>
      <c r="J42" s="347">
        <v>44</v>
      </c>
      <c r="K42" s="347">
        <v>35</v>
      </c>
      <c r="L42" s="347">
        <v>27</v>
      </c>
      <c r="M42" s="348">
        <v>18</v>
      </c>
    </row>
    <row r="43" spans="2:13" ht="27.75" customHeight="1" x14ac:dyDescent="0.2">
      <c r="B43" s="1185"/>
      <c r="C43" s="1186"/>
      <c r="D43" s="106"/>
      <c r="E43" s="1191" t="s">
        <v>33</v>
      </c>
      <c r="F43" s="1191"/>
      <c r="G43" s="1191"/>
      <c r="H43" s="1192"/>
      <c r="I43" s="346">
        <v>3349</v>
      </c>
      <c r="J43" s="347">
        <v>3254</v>
      </c>
      <c r="K43" s="347">
        <v>3101</v>
      </c>
      <c r="L43" s="347">
        <v>2787</v>
      </c>
      <c r="M43" s="348">
        <v>2658</v>
      </c>
    </row>
    <row r="44" spans="2:13" ht="27.75" customHeight="1" x14ac:dyDescent="0.2">
      <c r="B44" s="1185"/>
      <c r="C44" s="1186"/>
      <c r="D44" s="106"/>
      <c r="E44" s="1191" t="s">
        <v>34</v>
      </c>
      <c r="F44" s="1191"/>
      <c r="G44" s="1191"/>
      <c r="H44" s="1192"/>
      <c r="I44" s="346">
        <v>177</v>
      </c>
      <c r="J44" s="347">
        <v>207</v>
      </c>
      <c r="K44" s="347">
        <v>207</v>
      </c>
      <c r="L44" s="347">
        <v>257</v>
      </c>
      <c r="M44" s="348">
        <v>282</v>
      </c>
    </row>
    <row r="45" spans="2:13" ht="27.75" customHeight="1" x14ac:dyDescent="0.2">
      <c r="B45" s="1185"/>
      <c r="C45" s="1186"/>
      <c r="D45" s="106"/>
      <c r="E45" s="1191" t="s">
        <v>35</v>
      </c>
      <c r="F45" s="1191"/>
      <c r="G45" s="1191"/>
      <c r="H45" s="1192"/>
      <c r="I45" s="346">
        <v>786</v>
      </c>
      <c r="J45" s="347">
        <v>753</v>
      </c>
      <c r="K45" s="347">
        <v>760</v>
      </c>
      <c r="L45" s="347">
        <v>756</v>
      </c>
      <c r="M45" s="348">
        <v>751</v>
      </c>
    </row>
    <row r="46" spans="2:13" ht="27.75" customHeight="1" x14ac:dyDescent="0.2">
      <c r="B46" s="1185"/>
      <c r="C46" s="1186"/>
      <c r="D46" s="107"/>
      <c r="E46" s="1191" t="s">
        <v>36</v>
      </c>
      <c r="F46" s="1191"/>
      <c r="G46" s="1191"/>
      <c r="H46" s="1192"/>
      <c r="I46" s="346">
        <v>1</v>
      </c>
      <c r="J46" s="347" t="s">
        <v>488</v>
      </c>
      <c r="K46" s="347" t="s">
        <v>488</v>
      </c>
      <c r="L46" s="347" t="s">
        <v>488</v>
      </c>
      <c r="M46" s="348" t="s">
        <v>488</v>
      </c>
    </row>
    <row r="47" spans="2:13" ht="27.75" customHeight="1" x14ac:dyDescent="0.2">
      <c r="B47" s="1185"/>
      <c r="C47" s="1186"/>
      <c r="D47" s="108"/>
      <c r="E47" s="1193" t="s">
        <v>37</v>
      </c>
      <c r="F47" s="1194"/>
      <c r="G47" s="1194"/>
      <c r="H47" s="1195"/>
      <c r="I47" s="346" t="s">
        <v>488</v>
      </c>
      <c r="J47" s="347" t="s">
        <v>488</v>
      </c>
      <c r="K47" s="347" t="s">
        <v>488</v>
      </c>
      <c r="L47" s="347" t="s">
        <v>488</v>
      </c>
      <c r="M47" s="348" t="s">
        <v>488</v>
      </c>
    </row>
    <row r="48" spans="2:13" ht="27.75" customHeight="1" x14ac:dyDescent="0.2">
      <c r="B48" s="1185"/>
      <c r="C48" s="1186"/>
      <c r="D48" s="106"/>
      <c r="E48" s="1191" t="s">
        <v>38</v>
      </c>
      <c r="F48" s="1191"/>
      <c r="G48" s="1191"/>
      <c r="H48" s="1192"/>
      <c r="I48" s="346" t="s">
        <v>488</v>
      </c>
      <c r="J48" s="347" t="s">
        <v>488</v>
      </c>
      <c r="K48" s="347" t="s">
        <v>488</v>
      </c>
      <c r="L48" s="347" t="s">
        <v>488</v>
      </c>
      <c r="M48" s="348" t="s">
        <v>488</v>
      </c>
    </row>
    <row r="49" spans="2:13" ht="27.75" customHeight="1" x14ac:dyDescent="0.2">
      <c r="B49" s="1187"/>
      <c r="C49" s="1188"/>
      <c r="D49" s="106"/>
      <c r="E49" s="1191" t="s">
        <v>39</v>
      </c>
      <c r="F49" s="1191"/>
      <c r="G49" s="1191"/>
      <c r="H49" s="1192"/>
      <c r="I49" s="346" t="s">
        <v>488</v>
      </c>
      <c r="J49" s="347" t="s">
        <v>488</v>
      </c>
      <c r="K49" s="347" t="s">
        <v>488</v>
      </c>
      <c r="L49" s="347" t="s">
        <v>488</v>
      </c>
      <c r="M49" s="348" t="s">
        <v>488</v>
      </c>
    </row>
    <row r="50" spans="2:13" ht="27.75" customHeight="1" x14ac:dyDescent="0.2">
      <c r="B50" s="1196" t="s">
        <v>40</v>
      </c>
      <c r="C50" s="1197"/>
      <c r="D50" s="109"/>
      <c r="E50" s="1191" t="s">
        <v>41</v>
      </c>
      <c r="F50" s="1191"/>
      <c r="G50" s="1191"/>
      <c r="H50" s="1192"/>
      <c r="I50" s="346">
        <v>5412</v>
      </c>
      <c r="J50" s="347">
        <v>5635</v>
      </c>
      <c r="K50" s="347">
        <v>5972</v>
      </c>
      <c r="L50" s="347">
        <v>4777</v>
      </c>
      <c r="M50" s="348">
        <v>4362</v>
      </c>
    </row>
    <row r="51" spans="2:13" ht="27.75" customHeight="1" x14ac:dyDescent="0.2">
      <c r="B51" s="1185"/>
      <c r="C51" s="1186"/>
      <c r="D51" s="106"/>
      <c r="E51" s="1191" t="s">
        <v>42</v>
      </c>
      <c r="F51" s="1191"/>
      <c r="G51" s="1191"/>
      <c r="H51" s="1192"/>
      <c r="I51" s="346">
        <v>5</v>
      </c>
      <c r="J51" s="347" t="s">
        <v>488</v>
      </c>
      <c r="K51" s="347" t="s">
        <v>488</v>
      </c>
      <c r="L51" s="347" t="s">
        <v>488</v>
      </c>
      <c r="M51" s="348" t="s">
        <v>488</v>
      </c>
    </row>
    <row r="52" spans="2:13" ht="27.75" customHeight="1" x14ac:dyDescent="0.2">
      <c r="B52" s="1187"/>
      <c r="C52" s="1188"/>
      <c r="D52" s="106"/>
      <c r="E52" s="1191" t="s">
        <v>43</v>
      </c>
      <c r="F52" s="1191"/>
      <c r="G52" s="1191"/>
      <c r="H52" s="1192"/>
      <c r="I52" s="346">
        <v>4397</v>
      </c>
      <c r="J52" s="347">
        <v>4229</v>
      </c>
      <c r="K52" s="347">
        <v>4004</v>
      </c>
      <c r="L52" s="347">
        <v>3829</v>
      </c>
      <c r="M52" s="348">
        <v>3572</v>
      </c>
    </row>
    <row r="53" spans="2:13" ht="27.75" customHeight="1" thickBot="1" x14ac:dyDescent="0.25">
      <c r="B53" s="1198" t="s">
        <v>19</v>
      </c>
      <c r="C53" s="1199"/>
      <c r="D53" s="110"/>
      <c r="E53" s="1200" t="s">
        <v>44</v>
      </c>
      <c r="F53" s="1200"/>
      <c r="G53" s="1200"/>
      <c r="H53" s="1201"/>
      <c r="I53" s="349">
        <v>-3250</v>
      </c>
      <c r="J53" s="350">
        <v>-3459</v>
      </c>
      <c r="K53" s="350">
        <v>-3929</v>
      </c>
      <c r="L53" s="350">
        <v>-2952</v>
      </c>
      <c r="M53" s="351">
        <v>-2565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m1mq2cGCXBuf7s5msA0stpd0NPFso/hNlzCCfi2HCvN7ZKnKMkFbIWDJZe/15f1VbecAm0WkfIpvnHdBXCL/g==" saltValue="QfyiMxXRBaCtMs39NP8L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0" t="s">
        <v>46</v>
      </c>
      <c r="D55" s="1210"/>
      <c r="E55" s="1211"/>
      <c r="F55" s="352">
        <v>2090</v>
      </c>
      <c r="G55" s="352">
        <v>2179</v>
      </c>
      <c r="H55" s="353">
        <v>2294</v>
      </c>
    </row>
    <row r="56" spans="2:8" ht="52.5" customHeight="1" x14ac:dyDescent="0.2">
      <c r="B56" s="122"/>
      <c r="C56" s="1212" t="s">
        <v>47</v>
      </c>
      <c r="D56" s="1212"/>
      <c r="E56" s="1213"/>
      <c r="F56" s="354">
        <v>445</v>
      </c>
      <c r="G56" s="354">
        <v>345</v>
      </c>
      <c r="H56" s="355">
        <v>205</v>
      </c>
    </row>
    <row r="57" spans="2:8" ht="53.25" customHeight="1" x14ac:dyDescent="0.2">
      <c r="B57" s="122"/>
      <c r="C57" s="1214" t="s">
        <v>48</v>
      </c>
      <c r="D57" s="1214"/>
      <c r="E57" s="1215"/>
      <c r="F57" s="356">
        <v>2878</v>
      </c>
      <c r="G57" s="356">
        <v>1693</v>
      </c>
      <c r="H57" s="357">
        <v>1377</v>
      </c>
    </row>
    <row r="58" spans="2:8" ht="45.75" customHeight="1" x14ac:dyDescent="0.2">
      <c r="B58" s="123"/>
      <c r="C58" s="1202" t="s">
        <v>557</v>
      </c>
      <c r="D58" s="1203"/>
      <c r="E58" s="1204"/>
      <c r="F58" s="358">
        <v>1062</v>
      </c>
      <c r="G58" s="358">
        <v>1010</v>
      </c>
      <c r="H58" s="359">
        <v>913</v>
      </c>
    </row>
    <row r="59" spans="2:8" ht="45.75" customHeight="1" x14ac:dyDescent="0.2">
      <c r="B59" s="123"/>
      <c r="C59" s="1202" t="s">
        <v>558</v>
      </c>
      <c r="D59" s="1203"/>
      <c r="E59" s="1204"/>
      <c r="F59" s="358">
        <v>236</v>
      </c>
      <c r="G59" s="358">
        <v>236</v>
      </c>
      <c r="H59" s="359">
        <v>236</v>
      </c>
    </row>
    <row r="60" spans="2:8" ht="45.75" customHeight="1" x14ac:dyDescent="0.2">
      <c r="B60" s="123"/>
      <c r="C60" s="1202" t="s">
        <v>559</v>
      </c>
      <c r="D60" s="1203"/>
      <c r="E60" s="1204"/>
      <c r="F60" s="358">
        <v>1470</v>
      </c>
      <c r="G60" s="358">
        <v>332</v>
      </c>
      <c r="H60" s="359">
        <v>92</v>
      </c>
    </row>
    <row r="61" spans="2:8" ht="45.75" customHeight="1" x14ac:dyDescent="0.2">
      <c r="B61" s="123"/>
      <c r="C61" s="1202" t="s">
        <v>560</v>
      </c>
      <c r="D61" s="1203"/>
      <c r="E61" s="1204"/>
      <c r="F61" s="358">
        <v>85</v>
      </c>
      <c r="G61" s="358">
        <v>90</v>
      </c>
      <c r="H61" s="359">
        <v>90</v>
      </c>
    </row>
    <row r="62" spans="2:8" ht="45.75" customHeight="1" thickBot="1" x14ac:dyDescent="0.25">
      <c r="B62" s="124"/>
      <c r="C62" s="1205" t="s">
        <v>561</v>
      </c>
      <c r="D62" s="1206"/>
      <c r="E62" s="1207"/>
      <c r="F62" s="360">
        <v>9</v>
      </c>
      <c r="G62" s="360">
        <v>9</v>
      </c>
      <c r="H62" s="361">
        <v>25</v>
      </c>
    </row>
    <row r="63" spans="2:8" ht="52.5" customHeight="1" thickBot="1" x14ac:dyDescent="0.25">
      <c r="B63" s="125"/>
      <c r="C63" s="1208" t="s">
        <v>49</v>
      </c>
      <c r="D63" s="1208"/>
      <c r="E63" s="1209"/>
      <c r="F63" s="362">
        <v>5413</v>
      </c>
      <c r="G63" s="362">
        <v>4217</v>
      </c>
      <c r="H63" s="363">
        <v>3876</v>
      </c>
    </row>
    <row r="64" spans="2:8" ht="13.2" x14ac:dyDescent="0.2"/>
  </sheetData>
  <sheetProtection algorithmName="SHA-512" hashValue="8gmjxQi6B+4AVnrh7bCOBHSKkkYM3yTmOsj/zC5z/6DvipMwPe0/CTAmz27FG7c24oPu5xuyn+jspUUGCROVUA==" saltValue="AYnwJ2szURaFvWPKLAXQ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46675</v>
      </c>
      <c r="E3" s="144"/>
      <c r="F3" s="145">
        <v>117234</v>
      </c>
      <c r="G3" s="146"/>
      <c r="H3" s="147"/>
    </row>
    <row r="4" spans="1:8" x14ac:dyDescent="0.2">
      <c r="A4" s="148"/>
      <c r="B4" s="149"/>
      <c r="C4" s="150"/>
      <c r="D4" s="151">
        <v>29182</v>
      </c>
      <c r="E4" s="152"/>
      <c r="F4" s="153">
        <v>59796</v>
      </c>
      <c r="G4" s="154"/>
      <c r="H4" s="155"/>
    </row>
    <row r="5" spans="1:8" x14ac:dyDescent="0.2">
      <c r="A5" s="136" t="s">
        <v>521</v>
      </c>
      <c r="B5" s="141"/>
      <c r="C5" s="142"/>
      <c r="D5" s="143">
        <v>64291</v>
      </c>
      <c r="E5" s="144"/>
      <c r="F5" s="145">
        <v>97758</v>
      </c>
      <c r="G5" s="146"/>
      <c r="H5" s="147"/>
    </row>
    <row r="6" spans="1:8" x14ac:dyDescent="0.2">
      <c r="A6" s="148"/>
      <c r="B6" s="149"/>
      <c r="C6" s="150"/>
      <c r="D6" s="151">
        <v>31102</v>
      </c>
      <c r="E6" s="152"/>
      <c r="F6" s="153">
        <v>45946</v>
      </c>
      <c r="G6" s="154"/>
      <c r="H6" s="155"/>
    </row>
    <row r="7" spans="1:8" x14ac:dyDescent="0.2">
      <c r="A7" s="136" t="s">
        <v>522</v>
      </c>
      <c r="B7" s="141"/>
      <c r="C7" s="142"/>
      <c r="D7" s="143">
        <v>46677</v>
      </c>
      <c r="E7" s="144"/>
      <c r="F7" s="145">
        <v>91338</v>
      </c>
      <c r="G7" s="146"/>
      <c r="H7" s="147"/>
    </row>
    <row r="8" spans="1:8" x14ac:dyDescent="0.2">
      <c r="A8" s="148"/>
      <c r="B8" s="149"/>
      <c r="C8" s="150"/>
      <c r="D8" s="151">
        <v>30690</v>
      </c>
      <c r="E8" s="152"/>
      <c r="F8" s="153">
        <v>43989</v>
      </c>
      <c r="G8" s="154"/>
      <c r="H8" s="155"/>
    </row>
    <row r="9" spans="1:8" x14ac:dyDescent="0.2">
      <c r="A9" s="136" t="s">
        <v>523</v>
      </c>
      <c r="B9" s="141"/>
      <c r="C9" s="142"/>
      <c r="D9" s="143">
        <v>173352</v>
      </c>
      <c r="E9" s="144"/>
      <c r="F9" s="145">
        <v>103975</v>
      </c>
      <c r="G9" s="146"/>
      <c r="H9" s="147"/>
    </row>
    <row r="10" spans="1:8" x14ac:dyDescent="0.2">
      <c r="A10" s="148"/>
      <c r="B10" s="149"/>
      <c r="C10" s="150"/>
      <c r="D10" s="151">
        <v>23752</v>
      </c>
      <c r="E10" s="152"/>
      <c r="F10" s="153">
        <v>52698</v>
      </c>
      <c r="G10" s="154"/>
      <c r="H10" s="155"/>
    </row>
    <row r="11" spans="1:8" x14ac:dyDescent="0.2">
      <c r="A11" s="136" t="s">
        <v>524</v>
      </c>
      <c r="B11" s="141"/>
      <c r="C11" s="142"/>
      <c r="D11" s="143">
        <v>234267</v>
      </c>
      <c r="E11" s="144"/>
      <c r="F11" s="145">
        <v>112678</v>
      </c>
      <c r="G11" s="146"/>
      <c r="H11" s="147"/>
    </row>
    <row r="12" spans="1:8" x14ac:dyDescent="0.2">
      <c r="A12" s="148"/>
      <c r="B12" s="149"/>
      <c r="C12" s="156"/>
      <c r="D12" s="151">
        <v>23380</v>
      </c>
      <c r="E12" s="152"/>
      <c r="F12" s="153">
        <v>55165</v>
      </c>
      <c r="G12" s="154"/>
      <c r="H12" s="155"/>
    </row>
    <row r="13" spans="1:8" x14ac:dyDescent="0.2">
      <c r="A13" s="136"/>
      <c r="B13" s="141"/>
      <c r="C13" s="157"/>
      <c r="D13" s="158">
        <v>113052</v>
      </c>
      <c r="E13" s="159"/>
      <c r="F13" s="160">
        <v>104597</v>
      </c>
      <c r="G13" s="161"/>
      <c r="H13" s="147"/>
    </row>
    <row r="14" spans="1:8" x14ac:dyDescent="0.2">
      <c r="A14" s="148"/>
      <c r="B14" s="149"/>
      <c r="C14" s="150"/>
      <c r="D14" s="151">
        <v>27621</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5.81</v>
      </c>
      <c r="C19" s="162">
        <f>ROUND(VALUE(SUBSTITUTE(実質収支比率等に係る経年分析!G$48,"▲","-")),2)</f>
        <v>9.52</v>
      </c>
      <c r="D19" s="162">
        <f>ROUND(VALUE(SUBSTITUTE(実質収支比率等に係る経年分析!H$48,"▲","-")),2)</f>
        <v>4.7699999999999996</v>
      </c>
      <c r="E19" s="162">
        <f>ROUND(VALUE(SUBSTITUTE(実質収支比率等に係る経年分析!I$48,"▲","-")),2)</f>
        <v>6</v>
      </c>
      <c r="F19" s="162">
        <f>ROUND(VALUE(SUBSTITUTE(実質収支比率等に係る経年分析!J$48,"▲","-")),2)</f>
        <v>2.42</v>
      </c>
    </row>
    <row r="20" spans="1:11" x14ac:dyDescent="0.2">
      <c r="A20" s="162" t="s">
        <v>53</v>
      </c>
      <c r="B20" s="162">
        <f>ROUND(VALUE(SUBSTITUTE(実質収支比率等に係る経年分析!F$47,"▲","-")),2)</f>
        <v>61.71</v>
      </c>
      <c r="C20" s="162">
        <f>ROUND(VALUE(SUBSTITUTE(実質収支比率等に係る経年分析!G$47,"▲","-")),2)</f>
        <v>58.06</v>
      </c>
      <c r="D20" s="162">
        <f>ROUND(VALUE(SUBSTITUTE(実質収支比率等に係る経年分析!H$47,"▲","-")),2)</f>
        <v>56.16</v>
      </c>
      <c r="E20" s="162">
        <f>ROUND(VALUE(SUBSTITUTE(実質収支比率等に係る経年分析!I$47,"▲","-")),2)</f>
        <v>58.16</v>
      </c>
      <c r="F20" s="162">
        <f>ROUND(VALUE(SUBSTITUTE(実質収支比率等に係る経年分析!J$47,"▲","-")),2)</f>
        <v>60.15</v>
      </c>
    </row>
    <row r="21" spans="1:11" x14ac:dyDescent="0.2">
      <c r="A21" s="162" t="s">
        <v>54</v>
      </c>
      <c r="B21" s="162">
        <f>IF(ISNUMBER(VALUE(SUBSTITUTE(実質収支比率等に係る経年分析!F$49,"▲","-"))),ROUND(VALUE(SUBSTITUTE(実質収支比率等に係る経年分析!F$49,"▲","-")),2),NA())</f>
        <v>-1.31</v>
      </c>
      <c r="C21" s="162">
        <f>IF(ISNUMBER(VALUE(SUBSTITUTE(実質収支比率等に係る経年分析!G$49,"▲","-"))),ROUND(VALUE(SUBSTITUTE(実質収支比率等に係る経年分析!G$49,"▲","-")),2),NA())</f>
        <v>4.0999999999999996</v>
      </c>
      <c r="D21" s="162">
        <f>IF(ISNUMBER(VALUE(SUBSTITUTE(実質収支比率等に係る経年分析!H$49,"▲","-"))),ROUND(VALUE(SUBSTITUTE(実質収支比率等に係る経年分析!H$49,"▲","-")),2),NA())</f>
        <v>-7.55</v>
      </c>
      <c r="E21" s="162">
        <f>IF(ISNUMBER(VALUE(SUBSTITUTE(実質収支比率等に係る経年分析!I$49,"▲","-"))),ROUND(VALUE(SUBSTITUTE(実質収支比率等に係る経年分析!I$49,"▲","-")),2),NA())</f>
        <v>3.66</v>
      </c>
      <c r="F21" s="162">
        <f>IF(ISNUMBER(VALUE(SUBSTITUTE(実質収支比率等に係る経年分析!J$49,"▲","-"))),ROUND(VALUE(SUBSTITUTE(実質収支比率等に係る経年分析!J$49,"▲","-")),2),NA())</f>
        <v>-0.47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0.51</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学校給食事業特別会計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太陽光発電事業特別会計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7.0000000000000007E-2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9.8800000000000008</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18.739999999999998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18.11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393</v>
      </c>
      <c r="E42" s="164"/>
      <c r="F42" s="164"/>
      <c r="G42" s="164">
        <f>'実質公債費比率（分子）の構造'!L$52</f>
        <v>392</v>
      </c>
      <c r="H42" s="164"/>
      <c r="I42" s="164"/>
      <c r="J42" s="164">
        <f>'実質公債費比率（分子）の構造'!M$52</f>
        <v>383</v>
      </c>
      <c r="K42" s="164"/>
      <c r="L42" s="164"/>
      <c r="M42" s="164">
        <f>'実質公債費比率（分子）の構造'!N$52</f>
        <v>373</v>
      </c>
      <c r="N42" s="164"/>
      <c r="O42" s="164"/>
      <c r="P42" s="164">
        <f>'実質公債費比率（分子）の構造'!O$52</f>
        <v>357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8</v>
      </c>
      <c r="C44" s="164"/>
      <c r="D44" s="164"/>
      <c r="E44" s="164">
        <f>'実質公債費比率（分子）の構造'!L$50</f>
        <v>8</v>
      </c>
      <c r="F44" s="164"/>
      <c r="G44" s="164"/>
      <c r="H44" s="164">
        <f>'実質公債費比率（分子）の構造'!M$50</f>
        <v>8</v>
      </c>
      <c r="I44" s="164"/>
      <c r="J44" s="164"/>
      <c r="K44" s="164">
        <f>'実質公債費比率（分子）の構造'!N$50</f>
        <v>9</v>
      </c>
      <c r="L44" s="164"/>
      <c r="M44" s="164"/>
      <c r="N44" s="164">
        <f>'実質公債費比率（分子）の構造'!O$50</f>
        <v>9</v>
      </c>
      <c r="O44" s="164"/>
      <c r="P44" s="164"/>
    </row>
    <row r="45" spans="1:16" x14ac:dyDescent="0.2">
      <c r="A45" s="164" t="s">
        <v>63</v>
      </c>
      <c r="B45" s="164">
        <f>'実質公債費比率（分子）の構造'!K$49</f>
        <v>33</v>
      </c>
      <c r="C45" s="164"/>
      <c r="D45" s="164"/>
      <c r="E45" s="164">
        <f>'実質公債費比率（分子）の構造'!L$49</f>
        <v>30</v>
      </c>
      <c r="F45" s="164"/>
      <c r="G45" s="164"/>
      <c r="H45" s="164">
        <f>'実質公債費比率（分子）の構造'!M$49</f>
        <v>30</v>
      </c>
      <c r="I45" s="164"/>
      <c r="J45" s="164"/>
      <c r="K45" s="164">
        <f>'実質公債費比率（分子）の構造'!N$49</f>
        <v>34</v>
      </c>
      <c r="L45" s="164"/>
      <c r="M45" s="164"/>
      <c r="N45" s="164">
        <f>'実質公債費比率（分子）の構造'!O$49</f>
        <v>36</v>
      </c>
      <c r="O45" s="164"/>
      <c r="P45" s="164"/>
    </row>
    <row r="46" spans="1:16" x14ac:dyDescent="0.2">
      <c r="A46" s="164" t="s">
        <v>64</v>
      </c>
      <c r="B46" s="164">
        <f>'実質公債費比率（分子）の構造'!K$48</f>
        <v>269</v>
      </c>
      <c r="C46" s="164"/>
      <c r="D46" s="164"/>
      <c r="E46" s="164">
        <f>'実質公債費比率（分子）の構造'!L$48</f>
        <v>268</v>
      </c>
      <c r="F46" s="164"/>
      <c r="G46" s="164"/>
      <c r="H46" s="164">
        <f>'実質公債費比率（分子）の構造'!M$48</f>
        <v>277</v>
      </c>
      <c r="I46" s="164"/>
      <c r="J46" s="164"/>
      <c r="K46" s="164">
        <f>'実質公債費比率（分子）の構造'!N$48</f>
        <v>219</v>
      </c>
      <c r="L46" s="164"/>
      <c r="M46" s="164"/>
      <c r="N46" s="164">
        <f>'実質公債費比率（分子）の構造'!O$48</f>
        <v>276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340</v>
      </c>
      <c r="C49" s="164"/>
      <c r="D49" s="164"/>
      <c r="E49" s="164">
        <f>'実質公債費比率（分子）の構造'!L$45</f>
        <v>341</v>
      </c>
      <c r="F49" s="164"/>
      <c r="G49" s="164"/>
      <c r="H49" s="164">
        <f>'実質公債費比率（分子）の構造'!M$45</f>
        <v>318</v>
      </c>
      <c r="I49" s="164"/>
      <c r="J49" s="164"/>
      <c r="K49" s="164">
        <f>'実質公債費比率（分子）の構造'!N$45</f>
        <v>290</v>
      </c>
      <c r="L49" s="164"/>
      <c r="M49" s="164"/>
      <c r="N49" s="164">
        <f>'実質公債費比率（分子）の構造'!O$45</f>
        <v>291</v>
      </c>
      <c r="O49" s="164"/>
      <c r="P49" s="164"/>
    </row>
    <row r="50" spans="1:16" x14ac:dyDescent="0.2">
      <c r="A50" s="164" t="s">
        <v>67</v>
      </c>
      <c r="B50" s="164" t="e">
        <f>NA()</f>
        <v>#N/A</v>
      </c>
      <c r="C50" s="164">
        <f>IF(ISNUMBER('実質公債費比率（分子）の構造'!K$53),'実質公債費比率（分子）の構造'!K$53,NA())</f>
        <v>257</v>
      </c>
      <c r="D50" s="164" t="e">
        <f>NA()</f>
        <v>#N/A</v>
      </c>
      <c r="E50" s="164" t="e">
        <f>NA()</f>
        <v>#N/A</v>
      </c>
      <c r="F50" s="164">
        <f>IF(ISNUMBER('実質公債費比率（分子）の構造'!L$53),'実質公債費比率（分子）の構造'!L$53,NA())</f>
        <v>255</v>
      </c>
      <c r="G50" s="164" t="e">
        <f>NA()</f>
        <v>#N/A</v>
      </c>
      <c r="H50" s="164" t="e">
        <f>NA()</f>
        <v>#N/A</v>
      </c>
      <c r="I50" s="164">
        <f>IF(ISNUMBER('実質公債費比率（分子）の構造'!M$53),'実質公債費比率（分子）の構造'!M$53,NA())</f>
        <v>250</v>
      </c>
      <c r="J50" s="164" t="e">
        <f>NA()</f>
        <v>#N/A</v>
      </c>
      <c r="K50" s="164" t="e">
        <f>NA()</f>
        <v>#N/A</v>
      </c>
      <c r="L50" s="164">
        <f>IF(ISNUMBER('実質公債費比率（分子）の構造'!N$53),'実質公債費比率（分子）の構造'!N$53,NA())</f>
        <v>179</v>
      </c>
      <c r="M50" s="164" t="e">
        <f>NA()</f>
        <v>#N/A</v>
      </c>
      <c r="N50" s="164" t="e">
        <f>NA()</f>
        <v>#N/A</v>
      </c>
      <c r="O50" s="164">
        <f>IF(ISNUMBER('実質公債費比率（分子）の構造'!O$53),'実質公債費比率（分子）の構造'!O$53,NA())</f>
        <v>255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4397</v>
      </c>
      <c r="E56" s="163"/>
      <c r="F56" s="163"/>
      <c r="G56" s="163">
        <f>'将来負担比率（分子）の構造'!J$52</f>
        <v>4229</v>
      </c>
      <c r="H56" s="163"/>
      <c r="I56" s="163"/>
      <c r="J56" s="163">
        <f>'将来負担比率（分子）の構造'!K$52</f>
        <v>4004</v>
      </c>
      <c r="K56" s="163"/>
      <c r="L56" s="163"/>
      <c r="M56" s="163">
        <f>'将来負担比率（分子）の構造'!L$52</f>
        <v>3829</v>
      </c>
      <c r="N56" s="163"/>
      <c r="O56" s="163"/>
      <c r="P56" s="163">
        <f>'将来負担比率（分子）の構造'!M$52</f>
        <v>3572</v>
      </c>
    </row>
    <row r="57" spans="1:16" x14ac:dyDescent="0.2">
      <c r="A57" s="163" t="s">
        <v>42</v>
      </c>
      <c r="B57" s="163"/>
      <c r="C57" s="163"/>
      <c r="D57" s="163">
        <f>'将来負担比率（分子）の構造'!I$51</f>
        <v>5</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5412</v>
      </c>
      <c r="E58" s="163"/>
      <c r="F58" s="163"/>
      <c r="G58" s="163">
        <f>'将来負担比率（分子）の構造'!J$50</f>
        <v>5635</v>
      </c>
      <c r="H58" s="163"/>
      <c r="I58" s="163"/>
      <c r="J58" s="163">
        <f>'将来負担比率（分子）の構造'!K$50</f>
        <v>5972</v>
      </c>
      <c r="K58" s="163"/>
      <c r="L58" s="163"/>
      <c r="M58" s="163">
        <f>'将来負担比率（分子）の構造'!L$50</f>
        <v>4777</v>
      </c>
      <c r="N58" s="163"/>
      <c r="O58" s="163"/>
      <c r="P58" s="163">
        <f>'将来負担比率（分子）の構造'!M$50</f>
        <v>4362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786</v>
      </c>
      <c r="C62" s="163"/>
      <c r="D62" s="163"/>
      <c r="E62" s="163">
        <f>'将来負担比率（分子）の構造'!J$45</f>
        <v>753</v>
      </c>
      <c r="F62" s="163"/>
      <c r="G62" s="163"/>
      <c r="H62" s="163">
        <f>'将来負担比率（分子）の構造'!K$45</f>
        <v>760</v>
      </c>
      <c r="I62" s="163"/>
      <c r="J62" s="163"/>
      <c r="K62" s="163">
        <f>'将来負担比率（分子）の構造'!L$45</f>
        <v>756</v>
      </c>
      <c r="L62" s="163"/>
      <c r="M62" s="163"/>
      <c r="N62" s="163">
        <f>'将来負担比率（分子）の構造'!M$45</f>
        <v>751</v>
      </c>
      <c r="O62" s="163"/>
      <c r="P62" s="163"/>
    </row>
    <row r="63" spans="1:16" x14ac:dyDescent="0.2">
      <c r="A63" s="163" t="s">
        <v>34</v>
      </c>
      <c r="B63" s="163">
        <f>'将来負担比率（分子）の構造'!I$44</f>
        <v>177</v>
      </c>
      <c r="C63" s="163"/>
      <c r="D63" s="163"/>
      <c r="E63" s="163">
        <f>'将来負担比率（分子）の構造'!J$44</f>
        <v>207</v>
      </c>
      <c r="F63" s="163"/>
      <c r="G63" s="163"/>
      <c r="H63" s="163">
        <f>'将来負担比率（分子）の構造'!K$44</f>
        <v>207</v>
      </c>
      <c r="I63" s="163"/>
      <c r="J63" s="163"/>
      <c r="K63" s="163">
        <f>'将来負担比率（分子）の構造'!L$44</f>
        <v>257</v>
      </c>
      <c r="L63" s="163"/>
      <c r="M63" s="163"/>
      <c r="N63" s="163">
        <f>'将来負担比率（分子）の構造'!M$44</f>
        <v>282</v>
      </c>
      <c r="O63" s="163"/>
      <c r="P63" s="163"/>
    </row>
    <row r="64" spans="1:16" x14ac:dyDescent="0.2">
      <c r="A64" s="163" t="s">
        <v>33</v>
      </c>
      <c r="B64" s="163">
        <f>'将来負担比率（分子）の構造'!I$43</f>
        <v>3349</v>
      </c>
      <c r="C64" s="163"/>
      <c r="D64" s="163"/>
      <c r="E64" s="163">
        <f>'将来負担比率（分子）の構造'!J$43</f>
        <v>3254</v>
      </c>
      <c r="F64" s="163"/>
      <c r="G64" s="163"/>
      <c r="H64" s="163">
        <f>'将来負担比率（分子）の構造'!K$43</f>
        <v>3101</v>
      </c>
      <c r="I64" s="163"/>
      <c r="J64" s="163"/>
      <c r="K64" s="163">
        <f>'将来負担比率（分子）の構造'!L$43</f>
        <v>2787</v>
      </c>
      <c r="L64" s="163"/>
      <c r="M64" s="163"/>
      <c r="N64" s="163">
        <f>'将来負担比率（分子）の構造'!M$43</f>
        <v>2658</v>
      </c>
      <c r="O64" s="163"/>
      <c r="P64" s="163"/>
    </row>
    <row r="65" spans="1:16" x14ac:dyDescent="0.2">
      <c r="A65" s="163" t="s">
        <v>32</v>
      </c>
      <c r="B65" s="163">
        <f>'将来負担比率（分子）の構造'!I$42</f>
        <v>52</v>
      </c>
      <c r="C65" s="163"/>
      <c r="D65" s="163"/>
      <c r="E65" s="163">
        <f>'将来負担比率（分子）の構造'!J$42</f>
        <v>44</v>
      </c>
      <c r="F65" s="163"/>
      <c r="G65" s="163"/>
      <c r="H65" s="163">
        <f>'将来負担比率（分子）の構造'!K$42</f>
        <v>35</v>
      </c>
      <c r="I65" s="163"/>
      <c r="J65" s="163"/>
      <c r="K65" s="163">
        <f>'将来負担比率（分子）の構造'!L$42</f>
        <v>27</v>
      </c>
      <c r="L65" s="163"/>
      <c r="M65" s="163"/>
      <c r="N65" s="163">
        <f>'将来負担比率（分子）の構造'!M$42</f>
        <v>18</v>
      </c>
      <c r="O65" s="163"/>
      <c r="P65" s="163"/>
    </row>
    <row r="66" spans="1:16" x14ac:dyDescent="0.2">
      <c r="A66" s="163" t="s">
        <v>31</v>
      </c>
      <c r="B66" s="163">
        <f>'将来負担比率（分子）の構造'!I$41</f>
        <v>2200</v>
      </c>
      <c r="C66" s="163"/>
      <c r="D66" s="163"/>
      <c r="E66" s="163">
        <f>'将来負担比率（分子）の構造'!J$41</f>
        <v>2148</v>
      </c>
      <c r="F66" s="163"/>
      <c r="G66" s="163"/>
      <c r="H66" s="163">
        <f>'将来負担比率（分子）の構造'!K$41</f>
        <v>1943</v>
      </c>
      <c r="I66" s="163"/>
      <c r="J66" s="163"/>
      <c r="K66" s="163">
        <f>'将来負担比率（分子）の構造'!L$41</f>
        <v>1828</v>
      </c>
      <c r="L66" s="163"/>
      <c r="M66" s="163"/>
      <c r="N66" s="163">
        <f>'将来負担比率（分子）の構造'!M$41</f>
        <v>1661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2090</v>
      </c>
      <c r="C72" s="167">
        <f>基金残高に係る経年分析!G55</f>
        <v>2179</v>
      </c>
      <c r="D72" s="167">
        <f>基金残高に係る経年分析!H55</f>
        <v>2294</v>
      </c>
    </row>
    <row r="73" spans="1:16" x14ac:dyDescent="0.2">
      <c r="A73" s="166" t="s">
        <v>74</v>
      </c>
      <c r="B73" s="167">
        <f>基金残高に係る経年分析!F56</f>
        <v>445</v>
      </c>
      <c r="C73" s="167">
        <f>基金残高に係る経年分析!G56</f>
        <v>345</v>
      </c>
      <c r="D73" s="167">
        <f>基金残高に係る経年分析!H56</f>
        <v>205</v>
      </c>
    </row>
    <row r="74" spans="1:16" x14ac:dyDescent="0.2">
      <c r="A74" s="166" t="s">
        <v>75</v>
      </c>
      <c r="B74" s="167">
        <f>基金残高に係る経年分析!F57</f>
        <v>2878</v>
      </c>
      <c r="C74" s="167">
        <f>基金残高に係る経年分析!G57</f>
        <v>1693</v>
      </c>
      <c r="D74" s="167">
        <f>基金残高に係る経年分析!H57</f>
        <v>1377</v>
      </c>
    </row>
  </sheetData>
  <sheetProtection algorithmName="SHA-512" hashValue="VfFIQNmixyNkR3ZcEahfJQq0h9zdN4I4FbyPVmHGWpKKpp7FXKNcN/FzirGrM4/cFvmwy/0o8YZe4RQiTXfNuw==" saltValue="NEH+ahvxbWBbdoxxmiYR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1628474</v>
      </c>
      <c r="S5" s="613"/>
      <c r="T5" s="613"/>
      <c r="U5" s="613"/>
      <c r="V5" s="613"/>
      <c r="W5" s="613"/>
      <c r="X5" s="613"/>
      <c r="Y5" s="614"/>
      <c r="Z5" s="615">
        <v>16.5</v>
      </c>
      <c r="AA5" s="615"/>
      <c r="AB5" s="615"/>
      <c r="AC5" s="615"/>
      <c r="AD5" s="616">
        <v>1628474</v>
      </c>
      <c r="AE5" s="616"/>
      <c r="AF5" s="616"/>
      <c r="AG5" s="616"/>
      <c r="AH5" s="616"/>
      <c r="AI5" s="616"/>
      <c r="AJ5" s="616"/>
      <c r="AK5" s="616"/>
      <c r="AL5" s="617">
        <v>41.4</v>
      </c>
      <c r="AM5" s="618"/>
      <c r="AN5" s="618"/>
      <c r="AO5" s="619"/>
      <c r="AP5" s="609" t="s">
        <v>216</v>
      </c>
      <c r="AQ5" s="610"/>
      <c r="AR5" s="610"/>
      <c r="AS5" s="610"/>
      <c r="AT5" s="610"/>
      <c r="AU5" s="610"/>
      <c r="AV5" s="610"/>
      <c r="AW5" s="610"/>
      <c r="AX5" s="610"/>
      <c r="AY5" s="610"/>
      <c r="AZ5" s="610"/>
      <c r="BA5" s="610"/>
      <c r="BB5" s="610"/>
      <c r="BC5" s="610"/>
      <c r="BD5" s="610"/>
      <c r="BE5" s="610"/>
      <c r="BF5" s="611"/>
      <c r="BG5" s="623">
        <v>1628474</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83763</v>
      </c>
      <c r="S6" s="624"/>
      <c r="T6" s="624"/>
      <c r="U6" s="624"/>
      <c r="V6" s="624"/>
      <c r="W6" s="624"/>
      <c r="X6" s="624"/>
      <c r="Y6" s="625"/>
      <c r="Z6" s="626">
        <v>0.8</v>
      </c>
      <c r="AA6" s="626"/>
      <c r="AB6" s="626"/>
      <c r="AC6" s="626"/>
      <c r="AD6" s="627">
        <v>83763</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1628474</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77860</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77860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781</v>
      </c>
      <c r="S7" s="624"/>
      <c r="T7" s="624"/>
      <c r="U7" s="624"/>
      <c r="V7" s="624"/>
      <c r="W7" s="624"/>
      <c r="X7" s="624"/>
      <c r="Y7" s="625"/>
      <c r="Z7" s="626">
        <v>0</v>
      </c>
      <c r="AA7" s="626"/>
      <c r="AB7" s="626"/>
      <c r="AC7" s="626"/>
      <c r="AD7" s="627">
        <v>781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748467</v>
      </c>
      <c r="BH7" s="624"/>
      <c r="BI7" s="624"/>
      <c r="BJ7" s="624"/>
      <c r="BK7" s="624"/>
      <c r="BL7" s="624"/>
      <c r="BM7" s="624"/>
      <c r="BN7" s="625"/>
      <c r="BO7" s="626">
        <v>46</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955060</v>
      </c>
      <c r="CS7" s="624"/>
      <c r="CT7" s="624"/>
      <c r="CU7" s="624"/>
      <c r="CV7" s="624"/>
      <c r="CW7" s="624"/>
      <c r="CX7" s="624"/>
      <c r="CY7" s="625"/>
      <c r="CZ7" s="626">
        <v>9.9</v>
      </c>
      <c r="DA7" s="626"/>
      <c r="DB7" s="626"/>
      <c r="DC7" s="626"/>
      <c r="DD7" s="632">
        <v>15939</v>
      </c>
      <c r="DE7" s="624"/>
      <c r="DF7" s="624"/>
      <c r="DG7" s="624"/>
      <c r="DH7" s="624"/>
      <c r="DI7" s="624"/>
      <c r="DJ7" s="624"/>
      <c r="DK7" s="624"/>
      <c r="DL7" s="624"/>
      <c r="DM7" s="624"/>
      <c r="DN7" s="624"/>
      <c r="DO7" s="624"/>
      <c r="DP7" s="625"/>
      <c r="DQ7" s="632">
        <v>831980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15557</v>
      </c>
      <c r="S8" s="624"/>
      <c r="T8" s="624"/>
      <c r="U8" s="624"/>
      <c r="V8" s="624"/>
      <c r="W8" s="624"/>
      <c r="X8" s="624"/>
      <c r="Y8" s="625"/>
      <c r="Z8" s="626">
        <v>0.2</v>
      </c>
      <c r="AA8" s="626"/>
      <c r="AB8" s="626"/>
      <c r="AC8" s="626"/>
      <c r="AD8" s="627">
        <v>15557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24196</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2684354</v>
      </c>
      <c r="CS8" s="624"/>
      <c r="CT8" s="624"/>
      <c r="CU8" s="624"/>
      <c r="CV8" s="624"/>
      <c r="CW8" s="624"/>
      <c r="CX8" s="624"/>
      <c r="CY8" s="625"/>
      <c r="CZ8" s="626">
        <v>27.7</v>
      </c>
      <c r="DA8" s="626"/>
      <c r="DB8" s="626"/>
      <c r="DC8" s="626"/>
      <c r="DD8" s="632">
        <v>15055</v>
      </c>
      <c r="DE8" s="624"/>
      <c r="DF8" s="624"/>
      <c r="DG8" s="624"/>
      <c r="DH8" s="624"/>
      <c r="DI8" s="624"/>
      <c r="DJ8" s="624"/>
      <c r="DK8" s="624"/>
      <c r="DL8" s="624"/>
      <c r="DM8" s="624"/>
      <c r="DN8" s="624"/>
      <c r="DO8" s="624"/>
      <c r="DP8" s="625"/>
      <c r="DQ8" s="632">
        <v>1419275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21053</v>
      </c>
      <c r="S9" s="624"/>
      <c r="T9" s="624"/>
      <c r="U9" s="624"/>
      <c r="V9" s="624"/>
      <c r="W9" s="624"/>
      <c r="X9" s="624"/>
      <c r="Y9" s="625"/>
      <c r="Z9" s="626">
        <v>0.2</v>
      </c>
      <c r="AA9" s="626"/>
      <c r="AB9" s="626"/>
      <c r="AC9" s="626"/>
      <c r="AD9" s="627">
        <v>21053</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666429</v>
      </c>
      <c r="BH9" s="624"/>
      <c r="BI9" s="624"/>
      <c r="BJ9" s="624"/>
      <c r="BK9" s="624"/>
      <c r="BL9" s="624"/>
      <c r="BM9" s="624"/>
      <c r="BN9" s="625"/>
      <c r="BO9" s="626">
        <v>40.9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406470</v>
      </c>
      <c r="CS9" s="624"/>
      <c r="CT9" s="624"/>
      <c r="CU9" s="624"/>
      <c r="CV9" s="624"/>
      <c r="CW9" s="624"/>
      <c r="CX9" s="624"/>
      <c r="CY9" s="625"/>
      <c r="CZ9" s="626">
        <v>4.2</v>
      </c>
      <c r="DA9" s="626"/>
      <c r="DB9" s="626"/>
      <c r="DC9" s="626"/>
      <c r="DD9" s="632">
        <v>4397</v>
      </c>
      <c r="DE9" s="624"/>
      <c r="DF9" s="624"/>
      <c r="DG9" s="624"/>
      <c r="DH9" s="624"/>
      <c r="DI9" s="624"/>
      <c r="DJ9" s="624"/>
      <c r="DK9" s="624"/>
      <c r="DL9" s="624"/>
      <c r="DM9" s="624"/>
      <c r="DN9" s="624"/>
      <c r="DO9" s="624"/>
      <c r="DP9" s="625"/>
      <c r="DQ9" s="632">
        <v>371771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29074</v>
      </c>
      <c r="BH10" s="624"/>
      <c r="BI10" s="624"/>
      <c r="BJ10" s="624"/>
      <c r="BK10" s="624"/>
      <c r="BL10" s="624"/>
      <c r="BM10" s="624"/>
      <c r="BN10" s="625"/>
      <c r="BO10" s="626">
        <v>1.8</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3873</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3873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357988</v>
      </c>
      <c r="S11" s="624"/>
      <c r="T11" s="624"/>
      <c r="U11" s="624"/>
      <c r="V11" s="624"/>
      <c r="W11" s="624"/>
      <c r="X11" s="624"/>
      <c r="Y11" s="625"/>
      <c r="Z11" s="628">
        <v>3.6</v>
      </c>
      <c r="AA11" s="629"/>
      <c r="AB11" s="629"/>
      <c r="AC11" s="635"/>
      <c r="AD11" s="632">
        <v>357988</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28768</v>
      </c>
      <c r="BH11" s="624"/>
      <c r="BI11" s="624"/>
      <c r="BJ11" s="624"/>
      <c r="BK11" s="624"/>
      <c r="BL11" s="624"/>
      <c r="BM11" s="624"/>
      <c r="BN11" s="625"/>
      <c r="BO11" s="626">
        <v>1.8</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266620</v>
      </c>
      <c r="CS11" s="624"/>
      <c r="CT11" s="624"/>
      <c r="CU11" s="624"/>
      <c r="CV11" s="624"/>
      <c r="CW11" s="624"/>
      <c r="CX11" s="624"/>
      <c r="CY11" s="625"/>
      <c r="CZ11" s="626">
        <v>2.8</v>
      </c>
      <c r="DA11" s="626"/>
      <c r="DB11" s="626"/>
      <c r="DC11" s="626"/>
      <c r="DD11" s="632">
        <v>71599</v>
      </c>
      <c r="DE11" s="624"/>
      <c r="DF11" s="624"/>
      <c r="DG11" s="624"/>
      <c r="DH11" s="624"/>
      <c r="DI11" s="624"/>
      <c r="DJ11" s="624"/>
      <c r="DK11" s="624"/>
      <c r="DL11" s="624"/>
      <c r="DM11" s="624"/>
      <c r="DN11" s="624"/>
      <c r="DO11" s="624"/>
      <c r="DP11" s="625"/>
      <c r="DQ11" s="632">
        <v>144844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9295</v>
      </c>
      <c r="S12" s="624"/>
      <c r="T12" s="624"/>
      <c r="U12" s="624"/>
      <c r="V12" s="624"/>
      <c r="W12" s="624"/>
      <c r="X12" s="624"/>
      <c r="Y12" s="625"/>
      <c r="Z12" s="626">
        <v>0.1</v>
      </c>
      <c r="AA12" s="626"/>
      <c r="AB12" s="626"/>
      <c r="AC12" s="626"/>
      <c r="AD12" s="627">
        <v>9295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715639</v>
      </c>
      <c r="BH12" s="624"/>
      <c r="BI12" s="624"/>
      <c r="BJ12" s="624"/>
      <c r="BK12" s="624"/>
      <c r="BL12" s="624"/>
      <c r="BM12" s="624"/>
      <c r="BN12" s="625"/>
      <c r="BO12" s="626">
        <v>43.9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40570</v>
      </c>
      <c r="CS12" s="624"/>
      <c r="CT12" s="624"/>
      <c r="CU12" s="624"/>
      <c r="CV12" s="624"/>
      <c r="CW12" s="624"/>
      <c r="CX12" s="624"/>
      <c r="CY12" s="625"/>
      <c r="CZ12" s="626">
        <v>0.4</v>
      </c>
      <c r="DA12" s="626"/>
      <c r="DB12" s="626"/>
      <c r="DC12" s="626"/>
      <c r="DD12" s="632" t="s">
        <v>121</v>
      </c>
      <c r="DE12" s="624"/>
      <c r="DF12" s="624"/>
      <c r="DG12" s="624"/>
      <c r="DH12" s="624"/>
      <c r="DI12" s="624"/>
      <c r="DJ12" s="624"/>
      <c r="DK12" s="624"/>
      <c r="DL12" s="624"/>
      <c r="DM12" s="624"/>
      <c r="DN12" s="624"/>
      <c r="DO12" s="624"/>
      <c r="DP12" s="625"/>
      <c r="DQ12" s="632">
        <v>16742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702600</v>
      </c>
      <c r="BH13" s="624"/>
      <c r="BI13" s="624"/>
      <c r="BJ13" s="624"/>
      <c r="BK13" s="624"/>
      <c r="BL13" s="624"/>
      <c r="BM13" s="624"/>
      <c r="BN13" s="625"/>
      <c r="BO13" s="626">
        <v>43.1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745187</v>
      </c>
      <c r="CS13" s="624"/>
      <c r="CT13" s="624"/>
      <c r="CU13" s="624"/>
      <c r="CV13" s="624"/>
      <c r="CW13" s="624"/>
      <c r="CX13" s="624"/>
      <c r="CY13" s="625"/>
      <c r="CZ13" s="626">
        <v>7.7</v>
      </c>
      <c r="DA13" s="626"/>
      <c r="DB13" s="626"/>
      <c r="DC13" s="626"/>
      <c r="DD13" s="632">
        <v>224020</v>
      </c>
      <c r="DE13" s="624"/>
      <c r="DF13" s="624"/>
      <c r="DG13" s="624"/>
      <c r="DH13" s="624"/>
      <c r="DI13" s="624"/>
      <c r="DJ13" s="624"/>
      <c r="DK13" s="624"/>
      <c r="DL13" s="624"/>
      <c r="DM13" s="624"/>
      <c r="DN13" s="624"/>
      <c r="DO13" s="624"/>
      <c r="DP13" s="625"/>
      <c r="DQ13" s="632">
        <v>718803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63239</v>
      </c>
      <c r="BH14" s="624"/>
      <c r="BI14" s="624"/>
      <c r="BJ14" s="624"/>
      <c r="BK14" s="624"/>
      <c r="BL14" s="624"/>
      <c r="BM14" s="624"/>
      <c r="BN14" s="625"/>
      <c r="BO14" s="626">
        <v>3.9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311225</v>
      </c>
      <c r="CS14" s="624"/>
      <c r="CT14" s="624"/>
      <c r="CU14" s="624"/>
      <c r="CV14" s="624"/>
      <c r="CW14" s="624"/>
      <c r="CX14" s="624"/>
      <c r="CY14" s="625"/>
      <c r="CZ14" s="626">
        <v>3.2</v>
      </c>
      <c r="DA14" s="626"/>
      <c r="DB14" s="626"/>
      <c r="DC14" s="626"/>
      <c r="DD14" s="632">
        <v>5947</v>
      </c>
      <c r="DE14" s="624"/>
      <c r="DF14" s="624"/>
      <c r="DG14" s="624"/>
      <c r="DH14" s="624"/>
      <c r="DI14" s="624"/>
      <c r="DJ14" s="624"/>
      <c r="DK14" s="624"/>
      <c r="DL14" s="624"/>
      <c r="DM14" s="624"/>
      <c r="DN14" s="624"/>
      <c r="DO14" s="624"/>
      <c r="DP14" s="625"/>
      <c r="DQ14" s="632">
        <v>309114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11919</v>
      </c>
      <c r="S15" s="624"/>
      <c r="T15" s="624"/>
      <c r="U15" s="624"/>
      <c r="V15" s="624"/>
      <c r="W15" s="624"/>
      <c r="X15" s="624"/>
      <c r="Y15" s="625"/>
      <c r="Z15" s="626">
        <v>0.1</v>
      </c>
      <c r="AA15" s="626"/>
      <c r="AB15" s="626"/>
      <c r="AC15" s="626"/>
      <c r="AD15" s="627">
        <v>11919</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101129</v>
      </c>
      <c r="BH15" s="624"/>
      <c r="BI15" s="624"/>
      <c r="BJ15" s="624"/>
      <c r="BK15" s="624"/>
      <c r="BL15" s="624"/>
      <c r="BM15" s="624"/>
      <c r="BN15" s="625"/>
      <c r="BO15" s="626">
        <v>6.2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3907247</v>
      </c>
      <c r="CS15" s="624"/>
      <c r="CT15" s="624"/>
      <c r="CU15" s="624"/>
      <c r="CV15" s="624"/>
      <c r="CW15" s="624"/>
      <c r="CX15" s="624"/>
      <c r="CY15" s="625"/>
      <c r="CZ15" s="626">
        <v>40.299999999999997</v>
      </c>
      <c r="DA15" s="626"/>
      <c r="DB15" s="626"/>
      <c r="DC15" s="626"/>
      <c r="DD15" s="632">
        <v>3091307</v>
      </c>
      <c r="DE15" s="624"/>
      <c r="DF15" s="624"/>
      <c r="DG15" s="624"/>
      <c r="DH15" s="624"/>
      <c r="DI15" s="624"/>
      <c r="DJ15" s="624"/>
      <c r="DK15" s="624"/>
      <c r="DL15" s="624"/>
      <c r="DM15" s="624"/>
      <c r="DN15" s="624"/>
      <c r="DO15" s="624"/>
      <c r="DP15" s="625"/>
      <c r="DQ15" s="632">
        <v>851119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32063</v>
      </c>
      <c r="S16" s="624"/>
      <c r="T16" s="624"/>
      <c r="U16" s="624"/>
      <c r="V16" s="624"/>
      <c r="W16" s="624"/>
      <c r="X16" s="624"/>
      <c r="Y16" s="625"/>
      <c r="Z16" s="626">
        <v>0.3</v>
      </c>
      <c r="AA16" s="626"/>
      <c r="AB16" s="626"/>
      <c r="AC16" s="626"/>
      <c r="AD16" s="627">
        <v>32063</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95714</v>
      </c>
      <c r="S17" s="624"/>
      <c r="T17" s="624"/>
      <c r="U17" s="624"/>
      <c r="V17" s="624"/>
      <c r="W17" s="624"/>
      <c r="X17" s="624"/>
      <c r="Y17" s="625"/>
      <c r="Z17" s="626">
        <v>1</v>
      </c>
      <c r="AA17" s="626"/>
      <c r="AB17" s="626"/>
      <c r="AC17" s="626"/>
      <c r="AD17" s="627">
        <v>95714</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291396</v>
      </c>
      <c r="CS17" s="624"/>
      <c r="CT17" s="624"/>
      <c r="CU17" s="624"/>
      <c r="CV17" s="624"/>
      <c r="CW17" s="624"/>
      <c r="CX17" s="624"/>
      <c r="CY17" s="625"/>
      <c r="CZ17" s="626">
        <v>3</v>
      </c>
      <c r="DA17" s="626"/>
      <c r="DB17" s="626"/>
      <c r="DC17" s="626"/>
      <c r="DD17" s="632" t="s">
        <v>121</v>
      </c>
      <c r="DE17" s="624"/>
      <c r="DF17" s="624"/>
      <c r="DG17" s="624"/>
      <c r="DH17" s="624"/>
      <c r="DI17" s="624"/>
      <c r="DJ17" s="624"/>
      <c r="DK17" s="624"/>
      <c r="DL17" s="624"/>
      <c r="DM17" s="624"/>
      <c r="DN17" s="624"/>
      <c r="DO17" s="624"/>
      <c r="DP17" s="625"/>
      <c r="DQ17" s="632">
        <v>291396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23959</v>
      </c>
      <c r="S18" s="624"/>
      <c r="T18" s="624"/>
      <c r="U18" s="624"/>
      <c r="V18" s="624"/>
      <c r="W18" s="624"/>
      <c r="X18" s="624"/>
      <c r="Y18" s="625"/>
      <c r="Z18" s="626">
        <v>0.2</v>
      </c>
      <c r="AA18" s="626"/>
      <c r="AB18" s="626"/>
      <c r="AC18" s="626"/>
      <c r="AD18" s="627">
        <v>23959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69025</v>
      </c>
      <c r="S19" s="624"/>
      <c r="T19" s="624"/>
      <c r="U19" s="624"/>
      <c r="V19" s="624"/>
      <c r="W19" s="624"/>
      <c r="X19" s="624"/>
      <c r="Y19" s="625"/>
      <c r="Z19" s="626">
        <v>0.7</v>
      </c>
      <c r="AA19" s="626"/>
      <c r="AB19" s="626"/>
      <c r="AC19" s="626"/>
      <c r="AD19" s="627">
        <v>69025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2730</v>
      </c>
      <c r="S20" s="624"/>
      <c r="T20" s="624"/>
      <c r="U20" s="624"/>
      <c r="V20" s="624"/>
      <c r="W20" s="624"/>
      <c r="X20" s="624"/>
      <c r="Y20" s="625"/>
      <c r="Z20" s="626">
        <v>0</v>
      </c>
      <c r="AA20" s="626"/>
      <c r="AB20" s="626"/>
      <c r="AC20" s="626"/>
      <c r="AD20" s="627">
        <v>2730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9689862</v>
      </c>
      <c r="CS20" s="624"/>
      <c r="CT20" s="624"/>
      <c r="CU20" s="624"/>
      <c r="CV20" s="624"/>
      <c r="CW20" s="624"/>
      <c r="CX20" s="624"/>
      <c r="CY20" s="625"/>
      <c r="CZ20" s="626">
        <v>100</v>
      </c>
      <c r="DA20" s="626"/>
      <c r="DB20" s="626"/>
      <c r="DC20" s="626"/>
      <c r="DD20" s="632">
        <v>3428264</v>
      </c>
      <c r="DE20" s="624"/>
      <c r="DF20" s="624"/>
      <c r="DG20" s="624"/>
      <c r="DH20" s="624"/>
      <c r="DI20" s="624"/>
      <c r="DJ20" s="624"/>
      <c r="DK20" s="624"/>
      <c r="DL20" s="624"/>
      <c r="DM20" s="624"/>
      <c r="DN20" s="624"/>
      <c r="DO20" s="624"/>
      <c r="DP20" s="625"/>
      <c r="DQ20" s="632">
        <v>5036777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1748466</v>
      </c>
      <c r="S21" s="624"/>
      <c r="T21" s="624"/>
      <c r="U21" s="624"/>
      <c r="V21" s="624"/>
      <c r="W21" s="624"/>
      <c r="X21" s="624"/>
      <c r="Y21" s="625"/>
      <c r="Z21" s="626">
        <v>17.7</v>
      </c>
      <c r="AA21" s="626"/>
      <c r="AB21" s="626"/>
      <c r="AC21" s="626"/>
      <c r="AD21" s="627">
        <v>1577085</v>
      </c>
      <c r="AE21" s="627"/>
      <c r="AF21" s="627"/>
      <c r="AG21" s="627"/>
      <c r="AH21" s="627"/>
      <c r="AI21" s="627"/>
      <c r="AJ21" s="627"/>
      <c r="AK21" s="627"/>
      <c r="AL21" s="628">
        <v>40.1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1577085</v>
      </c>
      <c r="S22" s="624"/>
      <c r="T22" s="624"/>
      <c r="U22" s="624"/>
      <c r="V22" s="624"/>
      <c r="W22" s="624"/>
      <c r="X22" s="624"/>
      <c r="Y22" s="625"/>
      <c r="Z22" s="626">
        <v>15.9</v>
      </c>
      <c r="AA22" s="626"/>
      <c r="AB22" s="626"/>
      <c r="AC22" s="626"/>
      <c r="AD22" s="627">
        <v>1577085</v>
      </c>
      <c r="AE22" s="627"/>
      <c r="AF22" s="627"/>
      <c r="AG22" s="627"/>
      <c r="AH22" s="627"/>
      <c r="AI22" s="627"/>
      <c r="AJ22" s="627"/>
      <c r="AK22" s="627"/>
      <c r="AL22" s="628">
        <v>40.1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171381</v>
      </c>
      <c r="S23" s="624"/>
      <c r="T23" s="624"/>
      <c r="U23" s="624"/>
      <c r="V23" s="624"/>
      <c r="W23" s="624"/>
      <c r="X23" s="624"/>
      <c r="Y23" s="625"/>
      <c r="Z23" s="626">
        <v>1.7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3065057</v>
      </c>
      <c r="CS24" s="613"/>
      <c r="CT24" s="613"/>
      <c r="CU24" s="613"/>
      <c r="CV24" s="613"/>
      <c r="CW24" s="613"/>
      <c r="CX24" s="613"/>
      <c r="CY24" s="614"/>
      <c r="CZ24" s="617">
        <v>31.6</v>
      </c>
      <c r="DA24" s="618"/>
      <c r="DB24" s="618"/>
      <c r="DC24" s="634"/>
      <c r="DD24" s="658">
        <v>1905946</v>
      </c>
      <c r="DE24" s="613"/>
      <c r="DF24" s="613"/>
      <c r="DG24" s="613"/>
      <c r="DH24" s="613"/>
      <c r="DI24" s="613"/>
      <c r="DJ24" s="613"/>
      <c r="DK24" s="614"/>
      <c r="DL24" s="658">
        <v>1710561</v>
      </c>
      <c r="DM24" s="613"/>
      <c r="DN24" s="613"/>
      <c r="DO24" s="613"/>
      <c r="DP24" s="613"/>
      <c r="DQ24" s="613"/>
      <c r="DR24" s="613"/>
      <c r="DS24" s="613"/>
      <c r="DT24" s="613"/>
      <c r="DU24" s="613"/>
      <c r="DV24" s="614"/>
      <c r="DW24" s="617">
        <v>43.3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4005073</v>
      </c>
      <c r="S25" s="624"/>
      <c r="T25" s="624"/>
      <c r="U25" s="624"/>
      <c r="V25" s="624"/>
      <c r="W25" s="624"/>
      <c r="X25" s="624"/>
      <c r="Y25" s="625"/>
      <c r="Z25" s="626">
        <v>40.5</v>
      </c>
      <c r="AA25" s="626"/>
      <c r="AB25" s="626"/>
      <c r="AC25" s="626"/>
      <c r="AD25" s="627">
        <v>3833692</v>
      </c>
      <c r="AE25" s="627"/>
      <c r="AF25" s="627"/>
      <c r="AG25" s="627"/>
      <c r="AH25" s="627"/>
      <c r="AI25" s="627"/>
      <c r="AJ25" s="627"/>
      <c r="AK25" s="627"/>
      <c r="AL25" s="628">
        <v>97.5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990977</v>
      </c>
      <c r="CS25" s="655"/>
      <c r="CT25" s="655"/>
      <c r="CU25" s="655"/>
      <c r="CV25" s="655"/>
      <c r="CW25" s="655"/>
      <c r="CX25" s="655"/>
      <c r="CY25" s="656"/>
      <c r="CZ25" s="628">
        <v>10.199999999999999</v>
      </c>
      <c r="DA25" s="653"/>
      <c r="DB25" s="653"/>
      <c r="DC25" s="657"/>
      <c r="DD25" s="632">
        <v>931771</v>
      </c>
      <c r="DE25" s="655"/>
      <c r="DF25" s="655"/>
      <c r="DG25" s="655"/>
      <c r="DH25" s="655"/>
      <c r="DI25" s="655"/>
      <c r="DJ25" s="655"/>
      <c r="DK25" s="656"/>
      <c r="DL25" s="632">
        <v>924961</v>
      </c>
      <c r="DM25" s="655"/>
      <c r="DN25" s="655"/>
      <c r="DO25" s="655"/>
      <c r="DP25" s="655"/>
      <c r="DQ25" s="655"/>
      <c r="DR25" s="655"/>
      <c r="DS25" s="655"/>
      <c r="DT25" s="655"/>
      <c r="DU25" s="655"/>
      <c r="DV25" s="656"/>
      <c r="DW25" s="628">
        <v>23.4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1636</v>
      </c>
      <c r="S26" s="624"/>
      <c r="T26" s="624"/>
      <c r="U26" s="624"/>
      <c r="V26" s="624"/>
      <c r="W26" s="624"/>
      <c r="X26" s="624"/>
      <c r="Y26" s="625"/>
      <c r="Z26" s="626">
        <v>0</v>
      </c>
      <c r="AA26" s="626"/>
      <c r="AB26" s="626"/>
      <c r="AC26" s="626"/>
      <c r="AD26" s="627">
        <v>1636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481737</v>
      </c>
      <c r="CS26" s="624"/>
      <c r="CT26" s="624"/>
      <c r="CU26" s="624"/>
      <c r="CV26" s="624"/>
      <c r="CW26" s="624"/>
      <c r="CX26" s="624"/>
      <c r="CY26" s="625"/>
      <c r="CZ26" s="628">
        <v>5</v>
      </c>
      <c r="DA26" s="653"/>
      <c r="DB26" s="653"/>
      <c r="DC26" s="657"/>
      <c r="DD26" s="632">
        <v>444596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1880</v>
      </c>
      <c r="S27" s="624"/>
      <c r="T27" s="624"/>
      <c r="U27" s="624"/>
      <c r="V27" s="624"/>
      <c r="W27" s="624"/>
      <c r="X27" s="624"/>
      <c r="Y27" s="625"/>
      <c r="Z27" s="626">
        <v>0</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1628474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1782684</v>
      </c>
      <c r="CS27" s="655"/>
      <c r="CT27" s="655"/>
      <c r="CU27" s="655"/>
      <c r="CV27" s="655"/>
      <c r="CW27" s="655"/>
      <c r="CX27" s="655"/>
      <c r="CY27" s="656"/>
      <c r="CZ27" s="628">
        <v>18.399999999999999</v>
      </c>
      <c r="DA27" s="653"/>
      <c r="DB27" s="653"/>
      <c r="DC27" s="657"/>
      <c r="DD27" s="632">
        <v>682779</v>
      </c>
      <c r="DE27" s="655"/>
      <c r="DF27" s="655"/>
      <c r="DG27" s="655"/>
      <c r="DH27" s="655"/>
      <c r="DI27" s="655"/>
      <c r="DJ27" s="655"/>
      <c r="DK27" s="656"/>
      <c r="DL27" s="632">
        <v>494204</v>
      </c>
      <c r="DM27" s="655"/>
      <c r="DN27" s="655"/>
      <c r="DO27" s="655"/>
      <c r="DP27" s="655"/>
      <c r="DQ27" s="655"/>
      <c r="DR27" s="655"/>
      <c r="DS27" s="655"/>
      <c r="DT27" s="655"/>
      <c r="DU27" s="655"/>
      <c r="DV27" s="656"/>
      <c r="DW27" s="628">
        <v>12.5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24998</v>
      </c>
      <c r="S28" s="624"/>
      <c r="T28" s="624"/>
      <c r="U28" s="624"/>
      <c r="V28" s="624"/>
      <c r="W28" s="624"/>
      <c r="X28" s="624"/>
      <c r="Y28" s="625"/>
      <c r="Z28" s="626">
        <v>0.3</v>
      </c>
      <c r="AA28" s="626"/>
      <c r="AB28" s="626"/>
      <c r="AC28" s="626"/>
      <c r="AD28" s="627">
        <v>1628</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291396</v>
      </c>
      <c r="CS28" s="624"/>
      <c r="CT28" s="624"/>
      <c r="CU28" s="624"/>
      <c r="CV28" s="624"/>
      <c r="CW28" s="624"/>
      <c r="CX28" s="624"/>
      <c r="CY28" s="625"/>
      <c r="CZ28" s="628">
        <v>3</v>
      </c>
      <c r="DA28" s="653"/>
      <c r="DB28" s="653"/>
      <c r="DC28" s="657"/>
      <c r="DD28" s="632">
        <v>291396</v>
      </c>
      <c r="DE28" s="624"/>
      <c r="DF28" s="624"/>
      <c r="DG28" s="624"/>
      <c r="DH28" s="624"/>
      <c r="DI28" s="624"/>
      <c r="DJ28" s="624"/>
      <c r="DK28" s="625"/>
      <c r="DL28" s="632">
        <v>291396</v>
      </c>
      <c r="DM28" s="624"/>
      <c r="DN28" s="624"/>
      <c r="DO28" s="624"/>
      <c r="DP28" s="624"/>
      <c r="DQ28" s="624"/>
      <c r="DR28" s="624"/>
      <c r="DS28" s="624"/>
      <c r="DT28" s="624"/>
      <c r="DU28" s="624"/>
      <c r="DV28" s="625"/>
      <c r="DW28" s="628">
        <v>7.4</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6721</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291396</v>
      </c>
      <c r="CS29" s="655"/>
      <c r="CT29" s="655"/>
      <c r="CU29" s="655"/>
      <c r="CV29" s="655"/>
      <c r="CW29" s="655"/>
      <c r="CX29" s="655"/>
      <c r="CY29" s="656"/>
      <c r="CZ29" s="628">
        <v>3</v>
      </c>
      <c r="DA29" s="653"/>
      <c r="DB29" s="653"/>
      <c r="DC29" s="657"/>
      <c r="DD29" s="632">
        <v>291396</v>
      </c>
      <c r="DE29" s="655"/>
      <c r="DF29" s="655"/>
      <c r="DG29" s="655"/>
      <c r="DH29" s="655"/>
      <c r="DI29" s="655"/>
      <c r="DJ29" s="655"/>
      <c r="DK29" s="656"/>
      <c r="DL29" s="632">
        <v>291396</v>
      </c>
      <c r="DM29" s="655"/>
      <c r="DN29" s="655"/>
      <c r="DO29" s="655"/>
      <c r="DP29" s="655"/>
      <c r="DQ29" s="655"/>
      <c r="DR29" s="655"/>
      <c r="DS29" s="655"/>
      <c r="DT29" s="655"/>
      <c r="DU29" s="655"/>
      <c r="DV29" s="656"/>
      <c r="DW29" s="628">
        <v>7.4</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3963833</v>
      </c>
      <c r="S30" s="624"/>
      <c r="T30" s="624"/>
      <c r="U30" s="624"/>
      <c r="V30" s="624"/>
      <c r="W30" s="624"/>
      <c r="X30" s="624"/>
      <c r="Y30" s="625"/>
      <c r="Z30" s="626">
        <v>40</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282162</v>
      </c>
      <c r="CS30" s="624"/>
      <c r="CT30" s="624"/>
      <c r="CU30" s="624"/>
      <c r="CV30" s="624"/>
      <c r="CW30" s="624"/>
      <c r="CX30" s="624"/>
      <c r="CY30" s="625"/>
      <c r="CZ30" s="628">
        <v>2.9</v>
      </c>
      <c r="DA30" s="653"/>
      <c r="DB30" s="653"/>
      <c r="DC30" s="657"/>
      <c r="DD30" s="632">
        <v>282162</v>
      </c>
      <c r="DE30" s="624"/>
      <c r="DF30" s="624"/>
      <c r="DG30" s="624"/>
      <c r="DH30" s="624"/>
      <c r="DI30" s="624"/>
      <c r="DJ30" s="624"/>
      <c r="DK30" s="625"/>
      <c r="DL30" s="632">
        <v>282162</v>
      </c>
      <c r="DM30" s="624"/>
      <c r="DN30" s="624"/>
      <c r="DO30" s="624"/>
      <c r="DP30" s="624"/>
      <c r="DQ30" s="624"/>
      <c r="DR30" s="624"/>
      <c r="DS30" s="624"/>
      <c r="DT30" s="624"/>
      <c r="DU30" s="624"/>
      <c r="DV30" s="625"/>
      <c r="DW30" s="628">
        <v>7.1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70726</v>
      </c>
      <c r="S31" s="624"/>
      <c r="T31" s="624"/>
      <c r="U31" s="624"/>
      <c r="V31" s="624"/>
      <c r="W31" s="624"/>
      <c r="X31" s="624"/>
      <c r="Y31" s="625"/>
      <c r="Z31" s="626">
        <v>0.7</v>
      </c>
      <c r="AA31" s="626"/>
      <c r="AB31" s="626"/>
      <c r="AC31" s="626"/>
      <c r="AD31" s="627">
        <v>70726</v>
      </c>
      <c r="AE31" s="627"/>
      <c r="AF31" s="627"/>
      <c r="AG31" s="627"/>
      <c r="AH31" s="627"/>
      <c r="AI31" s="627"/>
      <c r="AJ31" s="627"/>
      <c r="AK31" s="627"/>
      <c r="AL31" s="628">
        <v>1.8</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99.9</v>
      </c>
      <c r="BH31" s="667"/>
      <c r="BI31" s="667"/>
      <c r="BJ31" s="667"/>
      <c r="BK31" s="667"/>
      <c r="BL31" s="667"/>
      <c r="BM31" s="618">
        <v>99.7</v>
      </c>
      <c r="BN31" s="667"/>
      <c r="BO31" s="667"/>
      <c r="BP31" s="667"/>
      <c r="BQ31" s="668"/>
      <c r="BR31" s="679">
        <v>99.9</v>
      </c>
      <c r="BS31" s="667"/>
      <c r="BT31" s="667"/>
      <c r="BU31" s="667"/>
      <c r="BV31" s="667"/>
      <c r="BW31" s="667"/>
      <c r="BX31" s="618">
        <v>99.6</v>
      </c>
      <c r="BY31" s="667"/>
      <c r="BZ31" s="667"/>
      <c r="CA31" s="667"/>
      <c r="CB31" s="668"/>
      <c r="CD31" s="661"/>
      <c r="CE31" s="662"/>
      <c r="CF31" s="620" t="s">
        <v>300</v>
      </c>
      <c r="CG31" s="621"/>
      <c r="CH31" s="621"/>
      <c r="CI31" s="621"/>
      <c r="CJ31" s="621"/>
      <c r="CK31" s="621"/>
      <c r="CL31" s="621"/>
      <c r="CM31" s="621"/>
      <c r="CN31" s="621"/>
      <c r="CO31" s="621"/>
      <c r="CP31" s="621"/>
      <c r="CQ31" s="622"/>
      <c r="CR31" s="623">
        <v>9234</v>
      </c>
      <c r="CS31" s="655"/>
      <c r="CT31" s="655"/>
      <c r="CU31" s="655"/>
      <c r="CV31" s="655"/>
      <c r="CW31" s="655"/>
      <c r="CX31" s="655"/>
      <c r="CY31" s="656"/>
      <c r="CZ31" s="628">
        <v>0.1</v>
      </c>
      <c r="DA31" s="653"/>
      <c r="DB31" s="653"/>
      <c r="DC31" s="657"/>
      <c r="DD31" s="632">
        <v>9234</v>
      </c>
      <c r="DE31" s="655"/>
      <c r="DF31" s="655"/>
      <c r="DG31" s="655"/>
      <c r="DH31" s="655"/>
      <c r="DI31" s="655"/>
      <c r="DJ31" s="655"/>
      <c r="DK31" s="656"/>
      <c r="DL31" s="632">
        <v>9234</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577418</v>
      </c>
      <c r="S32" s="624"/>
      <c r="T32" s="624"/>
      <c r="U32" s="624"/>
      <c r="V32" s="624"/>
      <c r="W32" s="624"/>
      <c r="X32" s="624"/>
      <c r="Y32" s="625"/>
      <c r="Z32" s="626">
        <v>5.8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5"/>
      <c r="BI32" s="655"/>
      <c r="BJ32" s="655"/>
      <c r="BK32" s="655"/>
      <c r="BL32" s="655"/>
      <c r="BM32" s="629">
        <v>99.7</v>
      </c>
      <c r="BN32" s="655"/>
      <c r="BO32" s="655"/>
      <c r="BP32" s="655"/>
      <c r="BQ32" s="678"/>
      <c r="BR32" s="680">
        <v>99.9</v>
      </c>
      <c r="BS32" s="655"/>
      <c r="BT32" s="655"/>
      <c r="BU32" s="655"/>
      <c r="BV32" s="655"/>
      <c r="BW32" s="655"/>
      <c r="BX32" s="629">
        <v>99.6</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33686</v>
      </c>
      <c r="S33" s="624"/>
      <c r="T33" s="624"/>
      <c r="U33" s="624"/>
      <c r="V33" s="624"/>
      <c r="W33" s="624"/>
      <c r="X33" s="624"/>
      <c r="Y33" s="625"/>
      <c r="Z33" s="626">
        <v>0.3</v>
      </c>
      <c r="AA33" s="626"/>
      <c r="AB33" s="626"/>
      <c r="AC33" s="626"/>
      <c r="AD33" s="627">
        <v>24813</v>
      </c>
      <c r="AE33" s="627"/>
      <c r="AF33" s="627"/>
      <c r="AG33" s="627"/>
      <c r="AH33" s="627"/>
      <c r="AI33" s="627"/>
      <c r="AJ33" s="627"/>
      <c r="AK33" s="627"/>
      <c r="AL33" s="628">
        <v>0.6</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100</v>
      </c>
      <c r="BH33" s="682"/>
      <c r="BI33" s="682"/>
      <c r="BJ33" s="682"/>
      <c r="BK33" s="682"/>
      <c r="BL33" s="682"/>
      <c r="BM33" s="683">
        <v>99.8</v>
      </c>
      <c r="BN33" s="682"/>
      <c r="BO33" s="682"/>
      <c r="BP33" s="682"/>
      <c r="BQ33" s="684"/>
      <c r="BR33" s="681">
        <v>99.9</v>
      </c>
      <c r="BS33" s="682"/>
      <c r="BT33" s="682"/>
      <c r="BU33" s="682"/>
      <c r="BV33" s="682"/>
      <c r="BW33" s="682"/>
      <c r="BX33" s="683">
        <v>99.6</v>
      </c>
      <c r="BY33" s="682"/>
      <c r="BZ33" s="682"/>
      <c r="CA33" s="682"/>
      <c r="CB33" s="684"/>
      <c r="CD33" s="620" t="s">
        <v>307</v>
      </c>
      <c r="CE33" s="621"/>
      <c r="CF33" s="621"/>
      <c r="CG33" s="621"/>
      <c r="CH33" s="621"/>
      <c r="CI33" s="621"/>
      <c r="CJ33" s="621"/>
      <c r="CK33" s="621"/>
      <c r="CL33" s="621"/>
      <c r="CM33" s="621"/>
      <c r="CN33" s="621"/>
      <c r="CO33" s="621"/>
      <c r="CP33" s="621"/>
      <c r="CQ33" s="622"/>
      <c r="CR33" s="623">
        <v>3196541</v>
      </c>
      <c r="CS33" s="655"/>
      <c r="CT33" s="655"/>
      <c r="CU33" s="655"/>
      <c r="CV33" s="655"/>
      <c r="CW33" s="655"/>
      <c r="CX33" s="655"/>
      <c r="CY33" s="656"/>
      <c r="CZ33" s="628">
        <v>33</v>
      </c>
      <c r="DA33" s="653"/>
      <c r="DB33" s="653"/>
      <c r="DC33" s="657"/>
      <c r="DD33" s="632">
        <v>2720427</v>
      </c>
      <c r="DE33" s="655"/>
      <c r="DF33" s="655"/>
      <c r="DG33" s="655"/>
      <c r="DH33" s="655"/>
      <c r="DI33" s="655"/>
      <c r="DJ33" s="655"/>
      <c r="DK33" s="656"/>
      <c r="DL33" s="632">
        <v>2105569</v>
      </c>
      <c r="DM33" s="655"/>
      <c r="DN33" s="655"/>
      <c r="DO33" s="655"/>
      <c r="DP33" s="655"/>
      <c r="DQ33" s="655"/>
      <c r="DR33" s="655"/>
      <c r="DS33" s="655"/>
      <c r="DT33" s="655"/>
      <c r="DU33" s="655"/>
      <c r="DV33" s="656"/>
      <c r="DW33" s="628">
        <v>53.3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196473</v>
      </c>
      <c r="S34" s="624"/>
      <c r="T34" s="624"/>
      <c r="U34" s="624"/>
      <c r="V34" s="624"/>
      <c r="W34" s="624"/>
      <c r="X34" s="624"/>
      <c r="Y34" s="625"/>
      <c r="Z34" s="626">
        <v>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1297218</v>
      </c>
      <c r="CS34" s="624"/>
      <c r="CT34" s="624"/>
      <c r="CU34" s="624"/>
      <c r="CV34" s="624"/>
      <c r="CW34" s="624"/>
      <c r="CX34" s="624"/>
      <c r="CY34" s="625"/>
      <c r="CZ34" s="628">
        <v>13.4</v>
      </c>
      <c r="DA34" s="653"/>
      <c r="DB34" s="653"/>
      <c r="DC34" s="657"/>
      <c r="DD34" s="632">
        <v>990844</v>
      </c>
      <c r="DE34" s="624"/>
      <c r="DF34" s="624"/>
      <c r="DG34" s="624"/>
      <c r="DH34" s="624"/>
      <c r="DI34" s="624"/>
      <c r="DJ34" s="624"/>
      <c r="DK34" s="625"/>
      <c r="DL34" s="632">
        <v>826254</v>
      </c>
      <c r="DM34" s="624"/>
      <c r="DN34" s="624"/>
      <c r="DO34" s="624"/>
      <c r="DP34" s="624"/>
      <c r="DQ34" s="624"/>
      <c r="DR34" s="624"/>
      <c r="DS34" s="624"/>
      <c r="DT34" s="624"/>
      <c r="DU34" s="624"/>
      <c r="DV34" s="625"/>
      <c r="DW34" s="628">
        <v>20.9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524783</v>
      </c>
      <c r="S35" s="624"/>
      <c r="T35" s="624"/>
      <c r="U35" s="624"/>
      <c r="V35" s="624"/>
      <c r="W35" s="624"/>
      <c r="X35" s="624"/>
      <c r="Y35" s="625"/>
      <c r="Z35" s="626">
        <v>5.3</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35861</v>
      </c>
      <c r="CS35" s="655"/>
      <c r="CT35" s="655"/>
      <c r="CU35" s="655"/>
      <c r="CV35" s="655"/>
      <c r="CW35" s="655"/>
      <c r="CX35" s="655"/>
      <c r="CY35" s="656"/>
      <c r="CZ35" s="628">
        <v>0.4</v>
      </c>
      <c r="DA35" s="653"/>
      <c r="DB35" s="653"/>
      <c r="DC35" s="657"/>
      <c r="DD35" s="632">
        <v>34805</v>
      </c>
      <c r="DE35" s="655"/>
      <c r="DF35" s="655"/>
      <c r="DG35" s="655"/>
      <c r="DH35" s="655"/>
      <c r="DI35" s="655"/>
      <c r="DJ35" s="655"/>
      <c r="DK35" s="656"/>
      <c r="DL35" s="632">
        <v>33419</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262374</v>
      </c>
      <c r="S36" s="624"/>
      <c r="T36" s="624"/>
      <c r="U36" s="624"/>
      <c r="V36" s="624"/>
      <c r="W36" s="624"/>
      <c r="X36" s="624"/>
      <c r="Y36" s="625"/>
      <c r="Z36" s="626">
        <v>2.7</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994846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14462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1187849</v>
      </c>
      <c r="CS36" s="624"/>
      <c r="CT36" s="624"/>
      <c r="CU36" s="624"/>
      <c r="CV36" s="624"/>
      <c r="CW36" s="624"/>
      <c r="CX36" s="624"/>
      <c r="CY36" s="625"/>
      <c r="CZ36" s="628">
        <v>12.3</v>
      </c>
      <c r="DA36" s="653"/>
      <c r="DB36" s="653"/>
      <c r="DC36" s="657"/>
      <c r="DD36" s="632">
        <v>1135293</v>
      </c>
      <c r="DE36" s="624"/>
      <c r="DF36" s="624"/>
      <c r="DG36" s="624"/>
      <c r="DH36" s="624"/>
      <c r="DI36" s="624"/>
      <c r="DJ36" s="624"/>
      <c r="DK36" s="625"/>
      <c r="DL36" s="632">
        <v>826079</v>
      </c>
      <c r="DM36" s="624"/>
      <c r="DN36" s="624"/>
      <c r="DO36" s="624"/>
      <c r="DP36" s="624"/>
      <c r="DQ36" s="624"/>
      <c r="DR36" s="624"/>
      <c r="DS36" s="624"/>
      <c r="DT36" s="624"/>
      <c r="DU36" s="624"/>
      <c r="DV36" s="625"/>
      <c r="DW36" s="628">
        <v>20.9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115130</v>
      </c>
      <c r="S37" s="624"/>
      <c r="T37" s="624"/>
      <c r="U37" s="624"/>
      <c r="V37" s="624"/>
      <c r="W37" s="624"/>
      <c r="X37" s="624"/>
      <c r="Y37" s="625"/>
      <c r="Z37" s="626">
        <v>1.2</v>
      </c>
      <c r="AA37" s="626"/>
      <c r="AB37" s="626"/>
      <c r="AC37" s="626"/>
      <c r="AD37" s="627">
        <v>1230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464038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7129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444444</v>
      </c>
      <c r="CS37" s="655"/>
      <c r="CT37" s="655"/>
      <c r="CU37" s="655"/>
      <c r="CV37" s="655"/>
      <c r="CW37" s="655"/>
      <c r="CX37" s="655"/>
      <c r="CY37" s="656"/>
      <c r="CZ37" s="628">
        <v>4.5999999999999996</v>
      </c>
      <c r="DA37" s="653"/>
      <c r="DB37" s="653"/>
      <c r="DC37" s="657"/>
      <c r="DD37" s="632">
        <v>444444</v>
      </c>
      <c r="DE37" s="655"/>
      <c r="DF37" s="655"/>
      <c r="DG37" s="655"/>
      <c r="DH37" s="655"/>
      <c r="DI37" s="655"/>
      <c r="DJ37" s="655"/>
      <c r="DK37" s="656"/>
      <c r="DL37" s="632">
        <v>436579</v>
      </c>
      <c r="DM37" s="655"/>
      <c r="DN37" s="655"/>
      <c r="DO37" s="655"/>
      <c r="DP37" s="655"/>
      <c r="DQ37" s="655"/>
      <c r="DR37" s="655"/>
      <c r="DS37" s="655"/>
      <c r="DT37" s="655"/>
      <c r="DU37" s="655"/>
      <c r="DV37" s="656"/>
      <c r="DW37" s="628">
        <v>11.1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114800</v>
      </c>
      <c r="S38" s="624"/>
      <c r="T38" s="624"/>
      <c r="U38" s="624"/>
      <c r="V38" s="624"/>
      <c r="W38" s="624"/>
      <c r="X38" s="624"/>
      <c r="Y38" s="625"/>
      <c r="Z38" s="626">
        <v>1.2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2097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1650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528711</v>
      </c>
      <c r="CS38" s="624"/>
      <c r="CT38" s="624"/>
      <c r="CU38" s="624"/>
      <c r="CV38" s="624"/>
      <c r="CW38" s="624"/>
      <c r="CX38" s="624"/>
      <c r="CY38" s="625"/>
      <c r="CZ38" s="628">
        <v>5.5</v>
      </c>
      <c r="DA38" s="653"/>
      <c r="DB38" s="653"/>
      <c r="DC38" s="657"/>
      <c r="DD38" s="632">
        <v>425337</v>
      </c>
      <c r="DE38" s="624"/>
      <c r="DF38" s="624"/>
      <c r="DG38" s="624"/>
      <c r="DH38" s="624"/>
      <c r="DI38" s="624"/>
      <c r="DJ38" s="624"/>
      <c r="DK38" s="625"/>
      <c r="DL38" s="632">
        <v>419817</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2539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146902</v>
      </c>
      <c r="CS39" s="655"/>
      <c r="CT39" s="655"/>
      <c r="CU39" s="655"/>
      <c r="CV39" s="655"/>
      <c r="CW39" s="655"/>
      <c r="CX39" s="655"/>
      <c r="CY39" s="656"/>
      <c r="CZ39" s="628">
        <v>1.5</v>
      </c>
      <c r="DA39" s="653"/>
      <c r="DB39" s="653"/>
      <c r="DC39" s="657"/>
      <c r="DD39" s="632">
        <v>134148</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13500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3"/>
      <c r="DB40" s="653"/>
      <c r="DC40" s="657"/>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9899531</v>
      </c>
      <c r="S41" s="696"/>
      <c r="T41" s="696"/>
      <c r="U41" s="696"/>
      <c r="V41" s="696"/>
      <c r="W41" s="696"/>
      <c r="X41" s="696"/>
      <c r="Y41" s="700"/>
      <c r="Z41" s="701">
        <v>100</v>
      </c>
      <c r="AA41" s="701"/>
      <c r="AB41" s="701"/>
      <c r="AC41" s="701"/>
      <c r="AD41" s="702">
        <v>3933725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103871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424840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3428264</v>
      </c>
      <c r="CS42" s="655"/>
      <c r="CT42" s="655"/>
      <c r="CU42" s="655"/>
      <c r="CV42" s="655"/>
      <c r="CW42" s="655"/>
      <c r="CX42" s="655"/>
      <c r="CY42" s="656"/>
      <c r="CZ42" s="628">
        <v>35.4</v>
      </c>
      <c r="DA42" s="653"/>
      <c r="DB42" s="653"/>
      <c r="DC42" s="657"/>
      <c r="DD42" s="632">
        <v>410404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79337</v>
      </c>
      <c r="CS43" s="655"/>
      <c r="CT43" s="655"/>
      <c r="CU43" s="655"/>
      <c r="CV43" s="655"/>
      <c r="CW43" s="655"/>
      <c r="CX43" s="655"/>
      <c r="CY43" s="656"/>
      <c r="CZ43" s="628">
        <v>0.8</v>
      </c>
      <c r="DA43" s="653"/>
      <c r="DB43" s="653"/>
      <c r="DC43" s="657"/>
      <c r="DD43" s="632">
        <v>79337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3428264</v>
      </c>
      <c r="CS44" s="624"/>
      <c r="CT44" s="624"/>
      <c r="CU44" s="624"/>
      <c r="CV44" s="624"/>
      <c r="CW44" s="624"/>
      <c r="CX44" s="624"/>
      <c r="CY44" s="625"/>
      <c r="CZ44" s="628">
        <v>35.4</v>
      </c>
      <c r="DA44" s="629"/>
      <c r="DB44" s="629"/>
      <c r="DC44" s="635"/>
      <c r="DD44" s="632">
        <v>410404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3083129</v>
      </c>
      <c r="CS45" s="655"/>
      <c r="CT45" s="655"/>
      <c r="CU45" s="655"/>
      <c r="CV45" s="655"/>
      <c r="CW45" s="655"/>
      <c r="CX45" s="655"/>
      <c r="CY45" s="656"/>
      <c r="CZ45" s="628">
        <v>31.8</v>
      </c>
      <c r="DA45" s="653"/>
      <c r="DB45" s="653"/>
      <c r="DC45" s="657"/>
      <c r="DD45" s="632">
        <v>114217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342136</v>
      </c>
      <c r="CS46" s="624"/>
      <c r="CT46" s="624"/>
      <c r="CU46" s="624"/>
      <c r="CV46" s="624"/>
      <c r="CW46" s="624"/>
      <c r="CX46" s="624"/>
      <c r="CY46" s="625"/>
      <c r="CZ46" s="628">
        <v>3.5</v>
      </c>
      <c r="DA46" s="629"/>
      <c r="DB46" s="629"/>
      <c r="DC46" s="635"/>
      <c r="DD46" s="632">
        <v>296088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9689862</v>
      </c>
      <c r="CS49" s="682"/>
      <c r="CT49" s="682"/>
      <c r="CU49" s="682"/>
      <c r="CV49" s="682"/>
      <c r="CW49" s="682"/>
      <c r="CX49" s="682"/>
      <c r="CY49" s="711"/>
      <c r="CZ49" s="703">
        <v>100</v>
      </c>
      <c r="DA49" s="712"/>
      <c r="DB49" s="712"/>
      <c r="DC49" s="713"/>
      <c r="DD49" s="714">
        <v>5036777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Dz02XiC9K7iso+BgOcy2kT5WQVfcYJ8Hd2acMty8IXVALS/xrxJy6kXj853mSD0m677pQ2woCd01tx16KMm8g==" saltValue="Y04EJNIqkk5czrr3wei5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9882</v>
      </c>
      <c r="R7" s="753"/>
      <c r="S7" s="753"/>
      <c r="T7" s="753"/>
      <c r="U7" s="753"/>
      <c r="V7" s="753">
        <v>9673</v>
      </c>
      <c r="W7" s="753"/>
      <c r="X7" s="753"/>
      <c r="Y7" s="753"/>
      <c r="Z7" s="753"/>
      <c r="AA7" s="753">
        <v>209</v>
      </c>
      <c r="AB7" s="753"/>
      <c r="AC7" s="753"/>
      <c r="AD7" s="753"/>
      <c r="AE7" s="754"/>
      <c r="AF7" s="755">
        <v>92</v>
      </c>
      <c r="AG7" s="756"/>
      <c r="AH7" s="756"/>
      <c r="AI7" s="756"/>
      <c r="AJ7" s="757"/>
      <c r="AK7" s="758">
        <v>525</v>
      </c>
      <c r="AL7" s="759"/>
      <c r="AM7" s="759"/>
      <c r="AN7" s="759"/>
      <c r="AO7" s="759"/>
      <c r="AP7" s="759">
        <v>1661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563</v>
      </c>
      <c r="BS7" s="746" t="s">
        <v>556</v>
      </c>
      <c r="BT7" s="747"/>
      <c r="BU7" s="747"/>
      <c r="BV7" s="747"/>
      <c r="BW7" s="747"/>
      <c r="BX7" s="747"/>
      <c r="BY7" s="747"/>
      <c r="BZ7" s="747"/>
      <c r="CA7" s="747"/>
      <c r="CB7" s="747"/>
      <c r="CC7" s="747"/>
      <c r="CD7" s="747"/>
      <c r="CE7" s="747"/>
      <c r="CF7" s="747"/>
      <c r="CG7" s="762"/>
      <c r="CH7" s="743" t="s">
        <v>562</v>
      </c>
      <c r="CI7" s="744"/>
      <c r="CJ7" s="744"/>
      <c r="CK7" s="744"/>
      <c r="CL7" s="745"/>
      <c r="CM7" s="743">
        <v>15</v>
      </c>
      <c r="CN7" s="744"/>
      <c r="CO7" s="744"/>
      <c r="CP7" s="744"/>
      <c r="CQ7" s="745"/>
      <c r="CR7" s="743">
        <v>5</v>
      </c>
      <c r="CS7" s="744"/>
      <c r="CT7" s="744"/>
      <c r="CU7" s="744"/>
      <c r="CV7" s="745"/>
      <c r="CW7" s="743" t="s">
        <v>562</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140</v>
      </c>
      <c r="R8" s="784"/>
      <c r="S8" s="784"/>
      <c r="T8" s="784"/>
      <c r="U8" s="784"/>
      <c r="V8" s="784">
        <v>140</v>
      </c>
      <c r="W8" s="784"/>
      <c r="X8" s="784"/>
      <c r="Y8" s="784"/>
      <c r="Z8" s="784"/>
      <c r="AA8" s="784">
        <v>0</v>
      </c>
      <c r="AB8" s="784"/>
      <c r="AC8" s="784"/>
      <c r="AD8" s="784"/>
      <c r="AE8" s="785"/>
      <c r="AF8" s="786">
        <v>0</v>
      </c>
      <c r="AG8" s="787"/>
      <c r="AH8" s="787"/>
      <c r="AI8" s="787"/>
      <c r="AJ8" s="788"/>
      <c r="AK8" s="769">
        <v>123</v>
      </c>
      <c r="AL8" s="770"/>
      <c r="AM8" s="770"/>
      <c r="AN8" s="770"/>
      <c r="AO8" s="770"/>
      <c r="AP8" s="770" t="s">
        <v>562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8"/>
      <c r="R22" s="799"/>
      <c r="S22" s="799"/>
      <c r="T22" s="799"/>
      <c r="U22" s="799"/>
      <c r="V22" s="799"/>
      <c r="W22" s="799"/>
      <c r="X22" s="799"/>
      <c r="Y22" s="799"/>
      <c r="Z22" s="799"/>
      <c r="AA22" s="799"/>
      <c r="AB22" s="799"/>
      <c r="AC22" s="799"/>
      <c r="AD22" s="799"/>
      <c r="AE22" s="800"/>
      <c r="AF22" s="786"/>
      <c r="AG22" s="787"/>
      <c r="AH22" s="787"/>
      <c r="AI22" s="787"/>
      <c r="AJ22" s="788"/>
      <c r="AK22" s="801"/>
      <c r="AL22" s="802"/>
      <c r="AM22" s="802"/>
      <c r="AN22" s="802"/>
      <c r="AO22" s="802"/>
      <c r="AP22" s="802"/>
      <c r="AQ22" s="802"/>
      <c r="AR22" s="802"/>
      <c r="AS22" s="802"/>
      <c r="AT22" s="802"/>
      <c r="AU22" s="803"/>
      <c r="AV22" s="803"/>
      <c r="AW22" s="803"/>
      <c r="AX22" s="803"/>
      <c r="AY22" s="804"/>
      <c r="AZ22" s="805" t="s">
        <v>376</v>
      </c>
      <c r="BA22" s="805"/>
      <c r="BB22" s="805"/>
      <c r="BC22" s="805"/>
      <c r="BD22" s="806"/>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f>Q7+Q8</f>
        <v>10022</v>
      </c>
      <c r="R23" s="793"/>
      <c r="S23" s="793"/>
      <c r="T23" s="793"/>
      <c r="U23" s="793"/>
      <c r="V23" s="792">
        <f t="shared" ref="V23" si="0">V7+V8</f>
        <v>9813</v>
      </c>
      <c r="W23" s="793"/>
      <c r="X23" s="793"/>
      <c r="Y23" s="793"/>
      <c r="Z23" s="793"/>
      <c r="AA23" s="792">
        <f>AA7+AA8+1</f>
        <v>210</v>
      </c>
      <c r="AB23" s="793"/>
      <c r="AC23" s="793"/>
      <c r="AD23" s="793"/>
      <c r="AE23" s="793"/>
      <c r="AF23" s="794">
        <v>92</v>
      </c>
      <c r="AG23" s="793"/>
      <c r="AH23" s="793"/>
      <c r="AI23" s="793"/>
      <c r="AJ23" s="795"/>
      <c r="AK23" s="796"/>
      <c r="AL23" s="797"/>
      <c r="AM23" s="797"/>
      <c r="AN23" s="797"/>
      <c r="AO23" s="797"/>
      <c r="AP23" s="793">
        <f>AP7</f>
        <v>1661</v>
      </c>
      <c r="AQ23" s="793"/>
      <c r="AR23" s="793"/>
      <c r="AS23" s="793"/>
      <c r="AT23" s="793"/>
      <c r="AU23" s="808"/>
      <c r="AV23" s="808"/>
      <c r="AW23" s="808"/>
      <c r="AX23" s="808"/>
      <c r="AY23" s="809"/>
      <c r="AZ23" s="810" t="s">
        <v>121</v>
      </c>
      <c r="BA23" s="811"/>
      <c r="BB23" s="811"/>
      <c r="BC23" s="811"/>
      <c r="BD23" s="812"/>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7" t="s">
        <v>379</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3" t="s">
        <v>384</v>
      </c>
      <c r="AG26" s="814"/>
      <c r="AH26" s="814"/>
      <c r="AI26" s="814"/>
      <c r="AJ26" s="815"/>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1">
        <v>1293</v>
      </c>
      <c r="R28" s="822"/>
      <c r="S28" s="822"/>
      <c r="T28" s="822"/>
      <c r="U28" s="822"/>
      <c r="V28" s="822">
        <v>1278</v>
      </c>
      <c r="W28" s="822"/>
      <c r="X28" s="822"/>
      <c r="Y28" s="822"/>
      <c r="Z28" s="822"/>
      <c r="AA28" s="822">
        <v>14</v>
      </c>
      <c r="AB28" s="822"/>
      <c r="AC28" s="822"/>
      <c r="AD28" s="822"/>
      <c r="AE28" s="823"/>
      <c r="AF28" s="824">
        <v>14</v>
      </c>
      <c r="AG28" s="822"/>
      <c r="AH28" s="822"/>
      <c r="AI28" s="822"/>
      <c r="AJ28" s="825"/>
      <c r="AK28" s="826">
        <v>80</v>
      </c>
      <c r="AL28" s="827"/>
      <c r="AM28" s="827"/>
      <c r="AN28" s="827"/>
      <c r="AO28" s="827"/>
      <c r="AP28" s="827" t="s">
        <v>562</v>
      </c>
      <c r="AQ28" s="827"/>
      <c r="AR28" s="827"/>
      <c r="AS28" s="827"/>
      <c r="AT28" s="827"/>
      <c r="AU28" s="827" t="s">
        <v>562</v>
      </c>
      <c r="AV28" s="827"/>
      <c r="AW28" s="827"/>
      <c r="AX28" s="827"/>
      <c r="AY28" s="827"/>
      <c r="AZ28" s="828" t="s">
        <v>562</v>
      </c>
      <c r="BA28" s="828"/>
      <c r="BB28" s="828"/>
      <c r="BC28" s="828"/>
      <c r="BD28" s="828"/>
      <c r="BE28" s="819"/>
      <c r="BF28" s="819"/>
      <c r="BG28" s="819"/>
      <c r="BH28" s="819"/>
      <c r="BI28" s="820"/>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1277</v>
      </c>
      <c r="R29" s="784"/>
      <c r="S29" s="784"/>
      <c r="T29" s="784"/>
      <c r="U29" s="784"/>
      <c r="V29" s="784">
        <v>1271</v>
      </c>
      <c r="W29" s="784"/>
      <c r="X29" s="784"/>
      <c r="Y29" s="784"/>
      <c r="Z29" s="784"/>
      <c r="AA29" s="784">
        <v>6</v>
      </c>
      <c r="AB29" s="784"/>
      <c r="AC29" s="784"/>
      <c r="AD29" s="784"/>
      <c r="AE29" s="785"/>
      <c r="AF29" s="786">
        <v>6</v>
      </c>
      <c r="AG29" s="787"/>
      <c r="AH29" s="787"/>
      <c r="AI29" s="787"/>
      <c r="AJ29" s="788"/>
      <c r="AK29" s="833">
        <v>186</v>
      </c>
      <c r="AL29" s="829"/>
      <c r="AM29" s="829"/>
      <c r="AN29" s="829"/>
      <c r="AO29" s="829"/>
      <c r="AP29" s="829" t="s">
        <v>562</v>
      </c>
      <c r="AQ29" s="829"/>
      <c r="AR29" s="829"/>
      <c r="AS29" s="829"/>
      <c r="AT29" s="829"/>
      <c r="AU29" s="829" t="s">
        <v>562</v>
      </c>
      <c r="AV29" s="829"/>
      <c r="AW29" s="829"/>
      <c r="AX29" s="829"/>
      <c r="AY29" s="829"/>
      <c r="AZ29" s="830" t="s">
        <v>562</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195</v>
      </c>
      <c r="R30" s="784"/>
      <c r="S30" s="784"/>
      <c r="T30" s="784"/>
      <c r="U30" s="784"/>
      <c r="V30" s="784">
        <v>195</v>
      </c>
      <c r="W30" s="784"/>
      <c r="X30" s="784"/>
      <c r="Y30" s="784"/>
      <c r="Z30" s="784"/>
      <c r="AA30" s="784" t="s">
        <v>562</v>
      </c>
      <c r="AB30" s="784"/>
      <c r="AC30" s="784"/>
      <c r="AD30" s="784"/>
      <c r="AE30" s="785"/>
      <c r="AF30" s="786" t="s">
        <v>121</v>
      </c>
      <c r="AG30" s="787"/>
      <c r="AH30" s="787"/>
      <c r="AI30" s="787"/>
      <c r="AJ30" s="788"/>
      <c r="AK30" s="833">
        <v>46</v>
      </c>
      <c r="AL30" s="829"/>
      <c r="AM30" s="829"/>
      <c r="AN30" s="829"/>
      <c r="AO30" s="829"/>
      <c r="AP30" s="829" t="s">
        <v>562</v>
      </c>
      <c r="AQ30" s="829"/>
      <c r="AR30" s="829"/>
      <c r="AS30" s="829"/>
      <c r="AT30" s="829"/>
      <c r="AU30" s="829" t="s">
        <v>562</v>
      </c>
      <c r="AV30" s="829"/>
      <c r="AW30" s="829"/>
      <c r="AX30" s="829"/>
      <c r="AY30" s="829"/>
      <c r="AZ30" s="830" t="s">
        <v>562</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281</v>
      </c>
      <c r="R31" s="784"/>
      <c r="S31" s="784"/>
      <c r="T31" s="784"/>
      <c r="U31" s="784"/>
      <c r="V31" s="784">
        <v>262</v>
      </c>
      <c r="W31" s="784"/>
      <c r="X31" s="784"/>
      <c r="Y31" s="784"/>
      <c r="Z31" s="784"/>
      <c r="AA31" s="784">
        <v>19</v>
      </c>
      <c r="AB31" s="784"/>
      <c r="AC31" s="784"/>
      <c r="AD31" s="784"/>
      <c r="AE31" s="785"/>
      <c r="AF31" s="786">
        <v>691</v>
      </c>
      <c r="AG31" s="787"/>
      <c r="AH31" s="787"/>
      <c r="AI31" s="787"/>
      <c r="AJ31" s="788"/>
      <c r="AK31" s="833">
        <v>2</v>
      </c>
      <c r="AL31" s="829"/>
      <c r="AM31" s="829"/>
      <c r="AN31" s="829"/>
      <c r="AO31" s="829"/>
      <c r="AP31" s="829">
        <v>367</v>
      </c>
      <c r="AQ31" s="829"/>
      <c r="AR31" s="829"/>
      <c r="AS31" s="829"/>
      <c r="AT31" s="829"/>
      <c r="AU31" s="829">
        <v>7</v>
      </c>
      <c r="AV31" s="829"/>
      <c r="AW31" s="829"/>
      <c r="AX31" s="829"/>
      <c r="AY31" s="829"/>
      <c r="AZ31" s="830" t="s">
        <v>562</v>
      </c>
      <c r="BA31" s="830"/>
      <c r="BB31" s="830"/>
      <c r="BC31" s="830"/>
      <c r="BD31" s="830"/>
      <c r="BE31" s="831" t="s">
        <v>393</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400</v>
      </c>
      <c r="R32" s="784"/>
      <c r="S32" s="784"/>
      <c r="T32" s="784"/>
      <c r="U32" s="784"/>
      <c r="V32" s="784">
        <v>379</v>
      </c>
      <c r="W32" s="784"/>
      <c r="X32" s="784"/>
      <c r="Y32" s="784"/>
      <c r="Z32" s="784"/>
      <c r="AA32" s="784">
        <v>21</v>
      </c>
      <c r="AB32" s="784"/>
      <c r="AC32" s="784"/>
      <c r="AD32" s="784"/>
      <c r="AE32" s="785"/>
      <c r="AF32" s="786">
        <v>377</v>
      </c>
      <c r="AG32" s="787"/>
      <c r="AH32" s="787"/>
      <c r="AI32" s="787"/>
      <c r="AJ32" s="788"/>
      <c r="AK32" s="833">
        <f>180+94+190</f>
        <v>464</v>
      </c>
      <c r="AL32" s="829"/>
      <c r="AM32" s="829"/>
      <c r="AN32" s="829"/>
      <c r="AO32" s="829"/>
      <c r="AP32" s="829">
        <f>1479+317+1003</f>
        <v>2799</v>
      </c>
      <c r="AQ32" s="829"/>
      <c r="AR32" s="829"/>
      <c r="AS32" s="829"/>
      <c r="AT32" s="829"/>
      <c r="AU32" s="829">
        <v>2651</v>
      </c>
      <c r="AV32" s="829"/>
      <c r="AW32" s="829"/>
      <c r="AX32" s="829"/>
      <c r="AY32" s="829"/>
      <c r="AZ32" s="830" t="s">
        <v>562</v>
      </c>
      <c r="BA32" s="830"/>
      <c r="BB32" s="830"/>
      <c r="BC32" s="830"/>
      <c r="BD32" s="830"/>
      <c r="BE32" s="831" t="s">
        <v>393</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35</v>
      </c>
      <c r="R33" s="784"/>
      <c r="S33" s="784"/>
      <c r="T33" s="784"/>
      <c r="U33" s="784"/>
      <c r="V33" s="784">
        <v>33</v>
      </c>
      <c r="W33" s="784"/>
      <c r="X33" s="784"/>
      <c r="Y33" s="784"/>
      <c r="Z33" s="784"/>
      <c r="AA33" s="784">
        <v>2</v>
      </c>
      <c r="AB33" s="784"/>
      <c r="AC33" s="784"/>
      <c r="AD33" s="784"/>
      <c r="AE33" s="785"/>
      <c r="AF33" s="786">
        <v>2</v>
      </c>
      <c r="AG33" s="787"/>
      <c r="AH33" s="787"/>
      <c r="AI33" s="787"/>
      <c r="AJ33" s="788"/>
      <c r="AK33" s="833" t="s">
        <v>562</v>
      </c>
      <c r="AL33" s="829"/>
      <c r="AM33" s="829"/>
      <c r="AN33" s="829"/>
      <c r="AO33" s="829"/>
      <c r="AP33" s="829" t="s">
        <v>562</v>
      </c>
      <c r="AQ33" s="829"/>
      <c r="AR33" s="829"/>
      <c r="AS33" s="829"/>
      <c r="AT33" s="829"/>
      <c r="AU33" s="829" t="s">
        <v>562</v>
      </c>
      <c r="AV33" s="829"/>
      <c r="AW33" s="829"/>
      <c r="AX33" s="829"/>
      <c r="AY33" s="829"/>
      <c r="AZ33" s="830" t="s">
        <v>562</v>
      </c>
      <c r="BA33" s="830"/>
      <c r="BB33" s="830"/>
      <c r="BC33" s="830"/>
      <c r="BD33" s="830"/>
      <c r="BE33" s="831" t="s">
        <v>396</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29"/>
      <c r="AM34" s="829"/>
      <c r="AN34" s="829"/>
      <c r="AO34" s="829"/>
      <c r="AP34" s="829"/>
      <c r="AQ34" s="829"/>
      <c r="AR34" s="829"/>
      <c r="AS34" s="829"/>
      <c r="AT34" s="829"/>
      <c r="AU34" s="829"/>
      <c r="AV34" s="829"/>
      <c r="AW34" s="829"/>
      <c r="AX34" s="829"/>
      <c r="AY34" s="829"/>
      <c r="AZ34" s="830"/>
      <c r="BA34" s="830"/>
      <c r="BB34" s="830"/>
      <c r="BC34" s="830"/>
      <c r="BD34" s="830"/>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397</v>
      </c>
      <c r="BK62" s="805"/>
      <c r="BL62" s="805"/>
      <c r="BM62" s="805"/>
      <c r="BN62" s="806"/>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1090</v>
      </c>
      <c r="AG63" s="843"/>
      <c r="AH63" s="843"/>
      <c r="AI63" s="843"/>
      <c r="AJ63" s="844"/>
      <c r="AK63" s="845"/>
      <c r="AL63" s="840"/>
      <c r="AM63" s="840"/>
      <c r="AN63" s="840"/>
      <c r="AO63" s="840"/>
      <c r="AP63" s="843">
        <f>AP31+AP32</f>
        <v>3166</v>
      </c>
      <c r="AQ63" s="843"/>
      <c r="AR63" s="843"/>
      <c r="AS63" s="843"/>
      <c r="AT63" s="843"/>
      <c r="AU63" s="843">
        <f>AU31+AU32</f>
        <v>2658</v>
      </c>
      <c r="AV63" s="843"/>
      <c r="AW63" s="843"/>
      <c r="AX63" s="843"/>
      <c r="AY63" s="843"/>
      <c r="AZ63" s="847"/>
      <c r="BA63" s="847"/>
      <c r="BB63" s="847"/>
      <c r="BC63" s="847"/>
      <c r="BD63" s="847"/>
      <c r="BE63" s="848"/>
      <c r="BF63" s="848"/>
      <c r="BG63" s="848"/>
      <c r="BH63" s="848"/>
      <c r="BI63" s="849"/>
      <c r="BJ63" s="850" t="s">
        <v>121</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4"/>
      <c r="AH66" s="814"/>
      <c r="AI66" s="814"/>
      <c r="AJ66" s="854"/>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550</v>
      </c>
      <c r="C68" s="869"/>
      <c r="D68" s="869"/>
      <c r="E68" s="869"/>
      <c r="F68" s="869"/>
      <c r="G68" s="869"/>
      <c r="H68" s="869"/>
      <c r="I68" s="869"/>
      <c r="J68" s="869"/>
      <c r="K68" s="869"/>
      <c r="L68" s="869"/>
      <c r="M68" s="869"/>
      <c r="N68" s="869"/>
      <c r="O68" s="869"/>
      <c r="P68" s="870"/>
      <c r="Q68" s="871">
        <v>103</v>
      </c>
      <c r="R68" s="865"/>
      <c r="S68" s="865"/>
      <c r="T68" s="865"/>
      <c r="U68" s="865"/>
      <c r="V68" s="865">
        <v>91</v>
      </c>
      <c r="W68" s="865"/>
      <c r="X68" s="865"/>
      <c r="Y68" s="865"/>
      <c r="Z68" s="865"/>
      <c r="AA68" s="865">
        <v>11</v>
      </c>
      <c r="AB68" s="865"/>
      <c r="AC68" s="865"/>
      <c r="AD68" s="865"/>
      <c r="AE68" s="865"/>
      <c r="AF68" s="865">
        <v>11</v>
      </c>
      <c r="AG68" s="865"/>
      <c r="AH68" s="865"/>
      <c r="AI68" s="865"/>
      <c r="AJ68" s="865"/>
      <c r="AK68" s="865" t="s">
        <v>555</v>
      </c>
      <c r="AL68" s="865"/>
      <c r="AM68" s="865"/>
      <c r="AN68" s="865"/>
      <c r="AO68" s="865"/>
      <c r="AP68" s="865" t="s">
        <v>555</v>
      </c>
      <c r="AQ68" s="865"/>
      <c r="AR68" s="865"/>
      <c r="AS68" s="865"/>
      <c r="AT68" s="865"/>
      <c r="AU68" s="865" t="s">
        <v>555</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551</v>
      </c>
      <c r="C69" s="873"/>
      <c r="D69" s="873"/>
      <c r="E69" s="873"/>
      <c r="F69" s="873"/>
      <c r="G69" s="873"/>
      <c r="H69" s="873"/>
      <c r="I69" s="873"/>
      <c r="J69" s="873"/>
      <c r="K69" s="873"/>
      <c r="L69" s="873"/>
      <c r="M69" s="873"/>
      <c r="N69" s="873"/>
      <c r="O69" s="873"/>
      <c r="P69" s="874"/>
      <c r="Q69" s="875">
        <v>276838</v>
      </c>
      <c r="R69" s="829"/>
      <c r="S69" s="829"/>
      <c r="T69" s="829"/>
      <c r="U69" s="829"/>
      <c r="V69" s="829">
        <v>269931</v>
      </c>
      <c r="W69" s="829"/>
      <c r="X69" s="829"/>
      <c r="Y69" s="829"/>
      <c r="Z69" s="829"/>
      <c r="AA69" s="829">
        <v>6907</v>
      </c>
      <c r="AB69" s="829"/>
      <c r="AC69" s="829"/>
      <c r="AD69" s="829"/>
      <c r="AE69" s="829"/>
      <c r="AF69" s="829">
        <v>6907</v>
      </c>
      <c r="AG69" s="829"/>
      <c r="AH69" s="829"/>
      <c r="AI69" s="829"/>
      <c r="AJ69" s="829"/>
      <c r="AK69" s="829">
        <v>2277</v>
      </c>
      <c r="AL69" s="829"/>
      <c r="AM69" s="829"/>
      <c r="AN69" s="829"/>
      <c r="AO69" s="829"/>
      <c r="AP69" s="829" t="s">
        <v>555</v>
      </c>
      <c r="AQ69" s="829"/>
      <c r="AR69" s="829"/>
      <c r="AS69" s="829"/>
      <c r="AT69" s="829"/>
      <c r="AU69" s="829" t="s">
        <v>555</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552</v>
      </c>
      <c r="C70" s="873"/>
      <c r="D70" s="873"/>
      <c r="E70" s="873"/>
      <c r="F70" s="873"/>
      <c r="G70" s="873"/>
      <c r="H70" s="873"/>
      <c r="I70" s="873"/>
      <c r="J70" s="873"/>
      <c r="K70" s="873"/>
      <c r="L70" s="873"/>
      <c r="M70" s="873"/>
      <c r="N70" s="873"/>
      <c r="O70" s="873"/>
      <c r="P70" s="874"/>
      <c r="Q70" s="875">
        <v>227</v>
      </c>
      <c r="R70" s="829"/>
      <c r="S70" s="829"/>
      <c r="T70" s="829"/>
      <c r="U70" s="829"/>
      <c r="V70" s="829">
        <v>199</v>
      </c>
      <c r="W70" s="829"/>
      <c r="X70" s="829"/>
      <c r="Y70" s="829"/>
      <c r="Z70" s="829"/>
      <c r="AA70" s="829">
        <v>28</v>
      </c>
      <c r="AB70" s="829"/>
      <c r="AC70" s="829"/>
      <c r="AD70" s="829"/>
      <c r="AE70" s="829"/>
      <c r="AF70" s="829">
        <v>28</v>
      </c>
      <c r="AG70" s="829"/>
      <c r="AH70" s="829"/>
      <c r="AI70" s="829"/>
      <c r="AJ70" s="829"/>
      <c r="AK70" s="829">
        <v>75</v>
      </c>
      <c r="AL70" s="829"/>
      <c r="AM70" s="829"/>
      <c r="AN70" s="829"/>
      <c r="AO70" s="829"/>
      <c r="AP70" s="829" t="s">
        <v>555</v>
      </c>
      <c r="AQ70" s="829"/>
      <c r="AR70" s="829"/>
      <c r="AS70" s="829"/>
      <c r="AT70" s="829"/>
      <c r="AU70" s="829" t="s">
        <v>555</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553</v>
      </c>
      <c r="C71" s="873"/>
      <c r="D71" s="873"/>
      <c r="E71" s="873"/>
      <c r="F71" s="873"/>
      <c r="G71" s="873"/>
      <c r="H71" s="873"/>
      <c r="I71" s="873"/>
      <c r="J71" s="873"/>
      <c r="K71" s="873"/>
      <c r="L71" s="873"/>
      <c r="M71" s="873"/>
      <c r="N71" s="873"/>
      <c r="O71" s="873"/>
      <c r="P71" s="874"/>
      <c r="Q71" s="875">
        <v>4539</v>
      </c>
      <c r="R71" s="829"/>
      <c r="S71" s="829"/>
      <c r="T71" s="829"/>
      <c r="U71" s="829"/>
      <c r="V71" s="829">
        <v>4239</v>
      </c>
      <c r="W71" s="829"/>
      <c r="X71" s="829"/>
      <c r="Y71" s="829"/>
      <c r="Z71" s="829"/>
      <c r="AA71" s="829">
        <v>300</v>
      </c>
      <c r="AB71" s="829"/>
      <c r="AC71" s="829"/>
      <c r="AD71" s="829"/>
      <c r="AE71" s="829"/>
      <c r="AF71" s="829">
        <v>300</v>
      </c>
      <c r="AG71" s="829"/>
      <c r="AH71" s="829"/>
      <c r="AI71" s="829"/>
      <c r="AJ71" s="829"/>
      <c r="AK71" s="829" t="s">
        <v>555</v>
      </c>
      <c r="AL71" s="829"/>
      <c r="AM71" s="829"/>
      <c r="AN71" s="829"/>
      <c r="AO71" s="829"/>
      <c r="AP71" s="829" t="s">
        <v>555</v>
      </c>
      <c r="AQ71" s="829"/>
      <c r="AR71" s="829"/>
      <c r="AS71" s="829"/>
      <c r="AT71" s="829"/>
      <c r="AU71" s="829" t="s">
        <v>555</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t="s">
        <v>554</v>
      </c>
      <c r="C72" s="873"/>
      <c r="D72" s="873"/>
      <c r="E72" s="873"/>
      <c r="F72" s="873"/>
      <c r="G72" s="873"/>
      <c r="H72" s="873"/>
      <c r="I72" s="873"/>
      <c r="J72" s="873"/>
      <c r="K72" s="873"/>
      <c r="L72" s="873"/>
      <c r="M72" s="873"/>
      <c r="N72" s="873"/>
      <c r="O72" s="873"/>
      <c r="P72" s="874"/>
      <c r="Q72" s="875">
        <v>3930</v>
      </c>
      <c r="R72" s="829"/>
      <c r="S72" s="829"/>
      <c r="T72" s="829"/>
      <c r="U72" s="829"/>
      <c r="V72" s="829">
        <v>3772</v>
      </c>
      <c r="W72" s="829"/>
      <c r="X72" s="829"/>
      <c r="Y72" s="829"/>
      <c r="Z72" s="829"/>
      <c r="AA72" s="829">
        <v>159</v>
      </c>
      <c r="AB72" s="829"/>
      <c r="AC72" s="829"/>
      <c r="AD72" s="829"/>
      <c r="AE72" s="829"/>
      <c r="AF72" s="829">
        <v>101</v>
      </c>
      <c r="AG72" s="829"/>
      <c r="AH72" s="829"/>
      <c r="AI72" s="829"/>
      <c r="AJ72" s="829"/>
      <c r="AK72" s="829">
        <v>57</v>
      </c>
      <c r="AL72" s="829"/>
      <c r="AM72" s="829"/>
      <c r="AN72" s="829"/>
      <c r="AO72" s="829"/>
      <c r="AP72" s="829">
        <v>2323</v>
      </c>
      <c r="AQ72" s="829"/>
      <c r="AR72" s="829"/>
      <c r="AS72" s="829"/>
      <c r="AT72" s="829"/>
      <c r="AU72" s="829">
        <v>282</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AF68+AF69+AF70+AF71+AF72+1</f>
        <v>7348</v>
      </c>
      <c r="AG88" s="843"/>
      <c r="AH88" s="843"/>
      <c r="AI88" s="843"/>
      <c r="AJ88" s="843"/>
      <c r="AK88" s="840"/>
      <c r="AL88" s="840"/>
      <c r="AM88" s="840"/>
      <c r="AN88" s="840"/>
      <c r="AO88" s="840"/>
      <c r="AP88" s="843">
        <f>AP72</f>
        <v>2323</v>
      </c>
      <c r="AQ88" s="843"/>
      <c r="AR88" s="843"/>
      <c r="AS88" s="843"/>
      <c r="AT88" s="843"/>
      <c r="AU88" s="843">
        <f>AU72</f>
        <v>282</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5</v>
      </c>
      <c r="CS102" s="851"/>
      <c r="CT102" s="851"/>
      <c r="CU102" s="851"/>
      <c r="CV102" s="890"/>
      <c r="CW102" s="889" t="s">
        <v>488</v>
      </c>
      <c r="CX102" s="851"/>
      <c r="CY102" s="851"/>
      <c r="CZ102" s="851"/>
      <c r="DA102" s="890"/>
      <c r="DB102" s="889" t="s">
        <v>488</v>
      </c>
      <c r="DC102" s="851"/>
      <c r="DD102" s="851"/>
      <c r="DE102" s="851"/>
      <c r="DF102" s="890"/>
      <c r="DG102" s="889" t="s">
        <v>488</v>
      </c>
      <c r="DH102" s="851"/>
      <c r="DI102" s="851"/>
      <c r="DJ102" s="851"/>
      <c r="DK102" s="890"/>
      <c r="DL102" s="889" t="s">
        <v>488</v>
      </c>
      <c r="DM102" s="851"/>
      <c r="DN102" s="851"/>
      <c r="DO102" s="851"/>
      <c r="DP102" s="890"/>
      <c r="DQ102" s="889" t="s">
        <v>488</v>
      </c>
      <c r="DR102" s="851"/>
      <c r="DS102" s="851"/>
      <c r="DT102" s="851"/>
      <c r="DU102" s="890"/>
      <c r="DV102" s="789"/>
      <c r="DW102" s="790"/>
      <c r="DX102" s="790"/>
      <c r="DY102" s="790"/>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410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411</v>
      </c>
      <c r="AB109" s="892"/>
      <c r="AC109" s="892"/>
      <c r="AD109" s="892"/>
      <c r="AE109" s="893"/>
      <c r="AF109" s="891" t="s">
        <v>412</v>
      </c>
      <c r="AG109" s="892"/>
      <c r="AH109" s="892"/>
      <c r="AI109" s="892"/>
      <c r="AJ109" s="893"/>
      <c r="AK109" s="891" t="s">
        <v>294</v>
      </c>
      <c r="AL109" s="892"/>
      <c r="AM109" s="892"/>
      <c r="AN109" s="892"/>
      <c r="AO109" s="893"/>
      <c r="AP109" s="891" t="s">
        <v>413</v>
      </c>
      <c r="AQ109" s="892"/>
      <c r="AR109" s="892"/>
      <c r="AS109" s="892"/>
      <c r="AT109" s="894"/>
      <c r="AU109" s="911" t="s">
        <v>410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411</v>
      </c>
      <c r="BR109" s="892"/>
      <c r="BS109" s="892"/>
      <c r="BT109" s="892"/>
      <c r="BU109" s="893"/>
      <c r="BV109" s="891" t="s">
        <v>412</v>
      </c>
      <c r="BW109" s="892"/>
      <c r="BX109" s="892"/>
      <c r="BY109" s="892"/>
      <c r="BZ109" s="893"/>
      <c r="CA109" s="891" t="s">
        <v>294</v>
      </c>
      <c r="CB109" s="892"/>
      <c r="CC109" s="892"/>
      <c r="CD109" s="892"/>
      <c r="CE109" s="893"/>
      <c r="CF109" s="912" t="s">
        <v>413</v>
      </c>
      <c r="CG109" s="912"/>
      <c r="CH109" s="912"/>
      <c r="CI109" s="912"/>
      <c r="CJ109" s="912"/>
      <c r="CK109" s="891" t="s">
        <v>414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411</v>
      </c>
      <c r="DH109" s="892"/>
      <c r="DI109" s="892"/>
      <c r="DJ109" s="892"/>
      <c r="DK109" s="893"/>
      <c r="DL109" s="891" t="s">
        <v>412</v>
      </c>
      <c r="DM109" s="892"/>
      <c r="DN109" s="892"/>
      <c r="DO109" s="892"/>
      <c r="DP109" s="893"/>
      <c r="DQ109" s="891" t="s">
        <v>294</v>
      </c>
      <c r="DR109" s="892"/>
      <c r="DS109" s="892"/>
      <c r="DT109" s="892"/>
      <c r="DU109" s="893"/>
      <c r="DV109" s="891" t="s">
        <v>413</v>
      </c>
      <c r="DW109" s="892"/>
      <c r="DX109" s="892"/>
      <c r="DY109" s="892"/>
      <c r="DZ109" s="894"/>
    </row>
    <row r="110" spans="1:131" s="218" customFormat="1" ht="26.25" customHeight="1" x14ac:dyDescent="0.2">
      <c r="A110" s="895" t="s">
        <v>415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317509</v>
      </c>
      <c r="AB110" s="899"/>
      <c r="AC110" s="899"/>
      <c r="AD110" s="899"/>
      <c r="AE110" s="900"/>
      <c r="AF110" s="901">
        <v>289856</v>
      </c>
      <c r="AG110" s="899"/>
      <c r="AH110" s="899"/>
      <c r="AI110" s="899"/>
      <c r="AJ110" s="900"/>
      <c r="AK110" s="901">
        <v>291396</v>
      </c>
      <c r="AL110" s="899"/>
      <c r="AM110" s="899"/>
      <c r="AN110" s="899"/>
      <c r="AO110" s="900"/>
      <c r="AP110" s="902">
        <v>8.4</v>
      </c>
      <c r="AQ110" s="903"/>
      <c r="AR110" s="903"/>
      <c r="AS110" s="903"/>
      <c r="AT110" s="904"/>
      <c r="AU110" s="905" t="s">
        <v>69</v>
      </c>
      <c r="AV110" s="906"/>
      <c r="AW110" s="906"/>
      <c r="AX110" s="906"/>
      <c r="AY110" s="906"/>
      <c r="AZ110" s="928" t="s">
        <v>416</v>
      </c>
      <c r="BA110" s="896"/>
      <c r="BB110" s="896"/>
      <c r="BC110" s="896"/>
      <c r="BD110" s="896"/>
      <c r="BE110" s="896"/>
      <c r="BF110" s="896"/>
      <c r="BG110" s="896"/>
      <c r="BH110" s="896"/>
      <c r="BI110" s="896"/>
      <c r="BJ110" s="896"/>
      <c r="BK110" s="896"/>
      <c r="BL110" s="896"/>
      <c r="BM110" s="896"/>
      <c r="BN110" s="896"/>
      <c r="BO110" s="896"/>
      <c r="BP110" s="897"/>
      <c r="BQ110" s="929">
        <v>1943090</v>
      </c>
      <c r="BR110" s="930"/>
      <c r="BS110" s="930"/>
      <c r="BT110" s="930"/>
      <c r="BU110" s="930"/>
      <c r="BV110" s="930">
        <v>1828145</v>
      </c>
      <c r="BW110" s="930"/>
      <c r="BX110" s="930"/>
      <c r="BY110" s="930"/>
      <c r="BZ110" s="930"/>
      <c r="CA110" s="930">
        <v>1660784</v>
      </c>
      <c r="CB110" s="930"/>
      <c r="CC110" s="930"/>
      <c r="CD110" s="930"/>
      <c r="CE110" s="930"/>
      <c r="CF110" s="943">
        <v>48</v>
      </c>
      <c r="CG110" s="944"/>
      <c r="CH110" s="944"/>
      <c r="CI110" s="944"/>
      <c r="CJ110" s="944"/>
      <c r="CK110" s="945" t="s">
        <v>417</v>
      </c>
      <c r="CL110" s="946"/>
      <c r="CM110" s="928" t="s">
        <v>418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121</v>
      </c>
      <c r="DH110" s="930"/>
      <c r="DI110" s="930"/>
      <c r="DJ110" s="930"/>
      <c r="DK110" s="930"/>
      <c r="DL110" s="930" t="s">
        <v>121</v>
      </c>
      <c r="DM110" s="930"/>
      <c r="DN110" s="930"/>
      <c r="DO110" s="930"/>
      <c r="DP110" s="930"/>
      <c r="DQ110" s="930" t="s">
        <v>121</v>
      </c>
      <c r="DR110" s="930"/>
      <c r="DS110" s="930"/>
      <c r="DT110" s="930"/>
      <c r="DU110" s="930"/>
      <c r="DV110" s="931" t="s">
        <v>121</v>
      </c>
      <c r="DW110" s="931"/>
      <c r="DX110" s="931"/>
      <c r="DY110" s="931"/>
      <c r="DZ110" s="932"/>
    </row>
    <row r="111" spans="1:131" s="218" customFormat="1" ht="26.25" customHeight="1" x14ac:dyDescent="0.2">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121</v>
      </c>
      <c r="AB111" s="937"/>
      <c r="AC111" s="937"/>
      <c r="AD111" s="937"/>
      <c r="AE111" s="938"/>
      <c r="AF111" s="939" t="s">
        <v>121</v>
      </c>
      <c r="AG111" s="937"/>
      <c r="AH111" s="937"/>
      <c r="AI111" s="937"/>
      <c r="AJ111" s="938"/>
      <c r="AK111" s="939" t="s">
        <v>121</v>
      </c>
      <c r="AL111" s="937"/>
      <c r="AM111" s="937"/>
      <c r="AN111" s="937"/>
      <c r="AO111" s="938"/>
      <c r="AP111" s="940" t="s">
        <v>121</v>
      </c>
      <c r="AQ111" s="941"/>
      <c r="AR111" s="941"/>
      <c r="AS111" s="941"/>
      <c r="AT111" s="942"/>
      <c r="AU111" s="907"/>
      <c r="AV111" s="908"/>
      <c r="AW111" s="908"/>
      <c r="AX111" s="908"/>
      <c r="AY111" s="908"/>
      <c r="AZ111" s="921" t="s">
        <v>420</v>
      </c>
      <c r="BA111" s="922"/>
      <c r="BB111" s="922"/>
      <c r="BC111" s="922"/>
      <c r="BD111" s="922"/>
      <c r="BE111" s="922"/>
      <c r="BF111" s="922"/>
      <c r="BG111" s="922"/>
      <c r="BH111" s="922"/>
      <c r="BI111" s="922"/>
      <c r="BJ111" s="922"/>
      <c r="BK111" s="922"/>
      <c r="BL111" s="922"/>
      <c r="BM111" s="922"/>
      <c r="BN111" s="922"/>
      <c r="BO111" s="922"/>
      <c r="BP111" s="923"/>
      <c r="BQ111" s="924">
        <v>35175</v>
      </c>
      <c r="BR111" s="925"/>
      <c r="BS111" s="925"/>
      <c r="BT111" s="925"/>
      <c r="BU111" s="925"/>
      <c r="BV111" s="925">
        <v>26599</v>
      </c>
      <c r="BW111" s="925"/>
      <c r="BX111" s="925"/>
      <c r="BY111" s="925"/>
      <c r="BZ111" s="925"/>
      <c r="CA111" s="925">
        <v>17879</v>
      </c>
      <c r="CB111" s="925"/>
      <c r="CC111" s="925"/>
      <c r="CD111" s="925"/>
      <c r="CE111" s="925"/>
      <c r="CF111" s="919">
        <v>0.5</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121</v>
      </c>
      <c r="DH111" s="925"/>
      <c r="DI111" s="925"/>
      <c r="DJ111" s="925"/>
      <c r="DK111" s="925"/>
      <c r="DL111" s="925" t="s">
        <v>121</v>
      </c>
      <c r="DM111" s="925"/>
      <c r="DN111" s="925"/>
      <c r="DO111" s="925"/>
      <c r="DP111" s="925"/>
      <c r="DQ111" s="925" t="s">
        <v>121</v>
      </c>
      <c r="DR111" s="925"/>
      <c r="DS111" s="925"/>
      <c r="DT111" s="925"/>
      <c r="DU111" s="925"/>
      <c r="DV111" s="926" t="s">
        <v>121</v>
      </c>
      <c r="DW111" s="926"/>
      <c r="DX111" s="926"/>
      <c r="DY111" s="926"/>
      <c r="DZ111" s="927"/>
    </row>
    <row r="112" spans="1:131" s="218" customFormat="1" ht="26.25" customHeight="1" x14ac:dyDescent="0.2">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121</v>
      </c>
      <c r="AB112" s="958"/>
      <c r="AC112" s="958"/>
      <c r="AD112" s="958"/>
      <c r="AE112" s="959"/>
      <c r="AF112" s="960" t="s">
        <v>121</v>
      </c>
      <c r="AG112" s="958"/>
      <c r="AH112" s="958"/>
      <c r="AI112" s="958"/>
      <c r="AJ112" s="959"/>
      <c r="AK112" s="960" t="s">
        <v>121</v>
      </c>
      <c r="AL112" s="958"/>
      <c r="AM112" s="958"/>
      <c r="AN112" s="958"/>
      <c r="AO112" s="959"/>
      <c r="AP112" s="961" t="s">
        <v>121</v>
      </c>
      <c r="AQ112" s="962"/>
      <c r="AR112" s="962"/>
      <c r="AS112" s="962"/>
      <c r="AT112" s="963"/>
      <c r="AU112" s="907"/>
      <c r="AV112" s="908"/>
      <c r="AW112" s="908"/>
      <c r="AX112" s="908"/>
      <c r="AY112" s="908"/>
      <c r="AZ112" s="921" t="s">
        <v>424</v>
      </c>
      <c r="BA112" s="922"/>
      <c r="BB112" s="922"/>
      <c r="BC112" s="922"/>
      <c r="BD112" s="922"/>
      <c r="BE112" s="922"/>
      <c r="BF112" s="922"/>
      <c r="BG112" s="922"/>
      <c r="BH112" s="922"/>
      <c r="BI112" s="922"/>
      <c r="BJ112" s="922"/>
      <c r="BK112" s="922"/>
      <c r="BL112" s="922"/>
      <c r="BM112" s="922"/>
      <c r="BN112" s="922"/>
      <c r="BO112" s="922"/>
      <c r="BP112" s="923"/>
      <c r="BQ112" s="924">
        <v>3101315</v>
      </c>
      <c r="BR112" s="925"/>
      <c r="BS112" s="925"/>
      <c r="BT112" s="925"/>
      <c r="BU112" s="925"/>
      <c r="BV112" s="925">
        <v>2786983</v>
      </c>
      <c r="BW112" s="925"/>
      <c r="BX112" s="925"/>
      <c r="BY112" s="925"/>
      <c r="BZ112" s="925"/>
      <c r="CA112" s="925">
        <v>2658182</v>
      </c>
      <c r="CB112" s="925"/>
      <c r="CC112" s="925"/>
      <c r="CD112" s="925"/>
      <c r="CE112" s="925"/>
      <c r="CF112" s="919">
        <v>76.900000000000006</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121</v>
      </c>
      <c r="DH112" s="925"/>
      <c r="DI112" s="925"/>
      <c r="DJ112" s="925"/>
      <c r="DK112" s="925"/>
      <c r="DL112" s="925" t="s">
        <v>121</v>
      </c>
      <c r="DM112" s="925"/>
      <c r="DN112" s="925"/>
      <c r="DO112" s="925"/>
      <c r="DP112" s="925"/>
      <c r="DQ112" s="925" t="s">
        <v>121</v>
      </c>
      <c r="DR112" s="925"/>
      <c r="DS112" s="925"/>
      <c r="DT112" s="925"/>
      <c r="DU112" s="925"/>
      <c r="DV112" s="926" t="s">
        <v>121</v>
      </c>
      <c r="DW112" s="926"/>
      <c r="DX112" s="926"/>
      <c r="DY112" s="926"/>
      <c r="DZ112" s="927"/>
    </row>
    <row r="113" spans="1:130" s="218" customFormat="1" ht="26.25" customHeight="1" x14ac:dyDescent="0.2">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277398</v>
      </c>
      <c r="AB113" s="937"/>
      <c r="AC113" s="937"/>
      <c r="AD113" s="937"/>
      <c r="AE113" s="938"/>
      <c r="AF113" s="939">
        <v>218755</v>
      </c>
      <c r="AG113" s="937"/>
      <c r="AH113" s="937"/>
      <c r="AI113" s="937"/>
      <c r="AJ113" s="938"/>
      <c r="AK113" s="939">
        <v>275962</v>
      </c>
      <c r="AL113" s="937"/>
      <c r="AM113" s="937"/>
      <c r="AN113" s="937"/>
      <c r="AO113" s="938"/>
      <c r="AP113" s="940">
        <v>8</v>
      </c>
      <c r="AQ113" s="941"/>
      <c r="AR113" s="941"/>
      <c r="AS113" s="941"/>
      <c r="AT113" s="942"/>
      <c r="AU113" s="907"/>
      <c r="AV113" s="908"/>
      <c r="AW113" s="908"/>
      <c r="AX113" s="908"/>
      <c r="AY113" s="908"/>
      <c r="AZ113" s="921" t="s">
        <v>427</v>
      </c>
      <c r="BA113" s="922"/>
      <c r="BB113" s="922"/>
      <c r="BC113" s="922"/>
      <c r="BD113" s="922"/>
      <c r="BE113" s="922"/>
      <c r="BF113" s="922"/>
      <c r="BG113" s="922"/>
      <c r="BH113" s="922"/>
      <c r="BI113" s="922"/>
      <c r="BJ113" s="922"/>
      <c r="BK113" s="922"/>
      <c r="BL113" s="922"/>
      <c r="BM113" s="922"/>
      <c r="BN113" s="922"/>
      <c r="BO113" s="922"/>
      <c r="BP113" s="923"/>
      <c r="BQ113" s="924">
        <v>207403</v>
      </c>
      <c r="BR113" s="925"/>
      <c r="BS113" s="925"/>
      <c r="BT113" s="925"/>
      <c r="BU113" s="925"/>
      <c r="BV113" s="925">
        <v>256761</v>
      </c>
      <c r="BW113" s="925"/>
      <c r="BX113" s="925"/>
      <c r="BY113" s="925"/>
      <c r="BZ113" s="925"/>
      <c r="CA113" s="925">
        <v>282365</v>
      </c>
      <c r="CB113" s="925"/>
      <c r="CC113" s="925"/>
      <c r="CD113" s="925"/>
      <c r="CE113" s="925"/>
      <c r="CF113" s="919">
        <v>8.1999999999999993</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v>35175</v>
      </c>
      <c r="DH113" s="958"/>
      <c r="DI113" s="958"/>
      <c r="DJ113" s="958"/>
      <c r="DK113" s="959"/>
      <c r="DL113" s="960">
        <v>26599</v>
      </c>
      <c r="DM113" s="958"/>
      <c r="DN113" s="958"/>
      <c r="DO113" s="958"/>
      <c r="DP113" s="959"/>
      <c r="DQ113" s="960">
        <v>17879</v>
      </c>
      <c r="DR113" s="958"/>
      <c r="DS113" s="958"/>
      <c r="DT113" s="958"/>
      <c r="DU113" s="959"/>
      <c r="DV113" s="961">
        <v>0.5</v>
      </c>
      <c r="DW113" s="962"/>
      <c r="DX113" s="962"/>
      <c r="DY113" s="962"/>
      <c r="DZ113" s="963"/>
    </row>
    <row r="114" spans="1:130" s="218" customFormat="1" ht="26.25" customHeight="1" x14ac:dyDescent="0.2">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29686</v>
      </c>
      <c r="AB114" s="958"/>
      <c r="AC114" s="958"/>
      <c r="AD114" s="958"/>
      <c r="AE114" s="959"/>
      <c r="AF114" s="960">
        <v>34106</v>
      </c>
      <c r="AG114" s="958"/>
      <c r="AH114" s="958"/>
      <c r="AI114" s="958"/>
      <c r="AJ114" s="959"/>
      <c r="AK114" s="960">
        <v>36109</v>
      </c>
      <c r="AL114" s="958"/>
      <c r="AM114" s="958"/>
      <c r="AN114" s="958"/>
      <c r="AO114" s="959"/>
      <c r="AP114" s="961">
        <v>1</v>
      </c>
      <c r="AQ114" s="962"/>
      <c r="AR114" s="962"/>
      <c r="AS114" s="962"/>
      <c r="AT114" s="963"/>
      <c r="AU114" s="907"/>
      <c r="AV114" s="908"/>
      <c r="AW114" s="908"/>
      <c r="AX114" s="908"/>
      <c r="AY114" s="908"/>
      <c r="AZ114" s="921" t="s">
        <v>430</v>
      </c>
      <c r="BA114" s="922"/>
      <c r="BB114" s="922"/>
      <c r="BC114" s="922"/>
      <c r="BD114" s="922"/>
      <c r="BE114" s="922"/>
      <c r="BF114" s="922"/>
      <c r="BG114" s="922"/>
      <c r="BH114" s="922"/>
      <c r="BI114" s="922"/>
      <c r="BJ114" s="922"/>
      <c r="BK114" s="922"/>
      <c r="BL114" s="922"/>
      <c r="BM114" s="922"/>
      <c r="BN114" s="922"/>
      <c r="BO114" s="922"/>
      <c r="BP114" s="923"/>
      <c r="BQ114" s="924">
        <v>760406</v>
      </c>
      <c r="BR114" s="925"/>
      <c r="BS114" s="925"/>
      <c r="BT114" s="925"/>
      <c r="BU114" s="925"/>
      <c r="BV114" s="925">
        <v>755724</v>
      </c>
      <c r="BW114" s="925"/>
      <c r="BX114" s="925"/>
      <c r="BY114" s="925"/>
      <c r="BZ114" s="925"/>
      <c r="CA114" s="925">
        <v>750645</v>
      </c>
      <c r="CB114" s="925"/>
      <c r="CC114" s="925"/>
      <c r="CD114" s="925"/>
      <c r="CE114" s="925"/>
      <c r="CF114" s="919">
        <v>21.7</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121</v>
      </c>
      <c r="DH114" s="958"/>
      <c r="DI114" s="958"/>
      <c r="DJ114" s="958"/>
      <c r="DK114" s="959"/>
      <c r="DL114" s="960" t="s">
        <v>121</v>
      </c>
      <c r="DM114" s="958"/>
      <c r="DN114" s="958"/>
      <c r="DO114" s="958"/>
      <c r="DP114" s="959"/>
      <c r="DQ114" s="960" t="s">
        <v>121</v>
      </c>
      <c r="DR114" s="958"/>
      <c r="DS114" s="958"/>
      <c r="DT114" s="958"/>
      <c r="DU114" s="959"/>
      <c r="DV114" s="961" t="s">
        <v>121</v>
      </c>
      <c r="DW114" s="962"/>
      <c r="DX114" s="962"/>
      <c r="DY114" s="962"/>
      <c r="DZ114" s="963"/>
    </row>
    <row r="115" spans="1:130" s="218" customFormat="1" ht="26.25" customHeight="1" x14ac:dyDescent="0.2">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8435</v>
      </c>
      <c r="AB115" s="937"/>
      <c r="AC115" s="937"/>
      <c r="AD115" s="937"/>
      <c r="AE115" s="938"/>
      <c r="AF115" s="939">
        <v>8576</v>
      </c>
      <c r="AG115" s="937"/>
      <c r="AH115" s="937"/>
      <c r="AI115" s="937"/>
      <c r="AJ115" s="938"/>
      <c r="AK115" s="939">
        <v>8720</v>
      </c>
      <c r="AL115" s="937"/>
      <c r="AM115" s="937"/>
      <c r="AN115" s="937"/>
      <c r="AO115" s="938"/>
      <c r="AP115" s="940">
        <v>0.3</v>
      </c>
      <c r="AQ115" s="941"/>
      <c r="AR115" s="941"/>
      <c r="AS115" s="941"/>
      <c r="AT115" s="942"/>
      <c r="AU115" s="907"/>
      <c r="AV115" s="908"/>
      <c r="AW115" s="908"/>
      <c r="AX115" s="908"/>
      <c r="AY115" s="908"/>
      <c r="AZ115" s="921" t="s">
        <v>433</v>
      </c>
      <c r="BA115" s="922"/>
      <c r="BB115" s="922"/>
      <c r="BC115" s="922"/>
      <c r="BD115" s="922"/>
      <c r="BE115" s="922"/>
      <c r="BF115" s="922"/>
      <c r="BG115" s="922"/>
      <c r="BH115" s="922"/>
      <c r="BI115" s="922"/>
      <c r="BJ115" s="922"/>
      <c r="BK115" s="922"/>
      <c r="BL115" s="922"/>
      <c r="BM115" s="922"/>
      <c r="BN115" s="922"/>
      <c r="BO115" s="922"/>
      <c r="BP115" s="923"/>
      <c r="BQ115" s="924" t="s">
        <v>121</v>
      </c>
      <c r="BR115" s="925"/>
      <c r="BS115" s="925"/>
      <c r="BT115" s="925"/>
      <c r="BU115" s="925"/>
      <c r="BV115" s="925" t="s">
        <v>121</v>
      </c>
      <c r="BW115" s="925"/>
      <c r="BX115" s="925"/>
      <c r="BY115" s="925"/>
      <c r="BZ115" s="925"/>
      <c r="CA115" s="925" t="s">
        <v>121</v>
      </c>
      <c r="CB115" s="925"/>
      <c r="CC115" s="925"/>
      <c r="CD115" s="925"/>
      <c r="CE115" s="925"/>
      <c r="CF115" s="919" t="s">
        <v>121</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121</v>
      </c>
      <c r="DH115" s="958"/>
      <c r="DI115" s="958"/>
      <c r="DJ115" s="958"/>
      <c r="DK115" s="959"/>
      <c r="DL115" s="960" t="s">
        <v>121</v>
      </c>
      <c r="DM115" s="958"/>
      <c r="DN115" s="958"/>
      <c r="DO115" s="958"/>
      <c r="DP115" s="959"/>
      <c r="DQ115" s="960" t="s">
        <v>121</v>
      </c>
      <c r="DR115" s="958"/>
      <c r="DS115" s="958"/>
      <c r="DT115" s="958"/>
      <c r="DU115" s="959"/>
      <c r="DV115" s="961" t="s">
        <v>121</v>
      </c>
      <c r="DW115" s="962"/>
      <c r="DX115" s="962"/>
      <c r="DY115" s="962"/>
      <c r="DZ115" s="963"/>
    </row>
    <row r="116" spans="1:130" s="218" customFormat="1" ht="26.25" customHeight="1" x14ac:dyDescent="0.2">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121</v>
      </c>
      <c r="AB116" s="958"/>
      <c r="AC116" s="958"/>
      <c r="AD116" s="958"/>
      <c r="AE116" s="959"/>
      <c r="AF116" s="960" t="s">
        <v>121</v>
      </c>
      <c r="AG116" s="958"/>
      <c r="AH116" s="958"/>
      <c r="AI116" s="958"/>
      <c r="AJ116" s="959"/>
      <c r="AK116" s="960" t="s">
        <v>121</v>
      </c>
      <c r="AL116" s="958"/>
      <c r="AM116" s="958"/>
      <c r="AN116" s="958"/>
      <c r="AO116" s="959"/>
      <c r="AP116" s="961" t="s">
        <v>121</v>
      </c>
      <c r="AQ116" s="962"/>
      <c r="AR116" s="962"/>
      <c r="AS116" s="962"/>
      <c r="AT116" s="963"/>
      <c r="AU116" s="907"/>
      <c r="AV116" s="908"/>
      <c r="AW116" s="908"/>
      <c r="AX116" s="908"/>
      <c r="AY116" s="908"/>
      <c r="AZ116" s="966" t="s">
        <v>436</v>
      </c>
      <c r="BA116" s="967"/>
      <c r="BB116" s="967"/>
      <c r="BC116" s="967"/>
      <c r="BD116" s="967"/>
      <c r="BE116" s="967"/>
      <c r="BF116" s="967"/>
      <c r="BG116" s="967"/>
      <c r="BH116" s="967"/>
      <c r="BI116" s="967"/>
      <c r="BJ116" s="967"/>
      <c r="BK116" s="967"/>
      <c r="BL116" s="967"/>
      <c r="BM116" s="967"/>
      <c r="BN116" s="967"/>
      <c r="BO116" s="967"/>
      <c r="BP116" s="968"/>
      <c r="BQ116" s="924" t="s">
        <v>121</v>
      </c>
      <c r="BR116" s="925"/>
      <c r="BS116" s="925"/>
      <c r="BT116" s="925"/>
      <c r="BU116" s="925"/>
      <c r="BV116" s="925" t="s">
        <v>121</v>
      </c>
      <c r="BW116" s="925"/>
      <c r="BX116" s="925"/>
      <c r="BY116" s="925"/>
      <c r="BZ116" s="925"/>
      <c r="CA116" s="925" t="s">
        <v>121</v>
      </c>
      <c r="CB116" s="925"/>
      <c r="CC116" s="925"/>
      <c r="CD116" s="925"/>
      <c r="CE116" s="925"/>
      <c r="CF116" s="919" t="s">
        <v>121</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121</v>
      </c>
      <c r="DH116" s="958"/>
      <c r="DI116" s="958"/>
      <c r="DJ116" s="958"/>
      <c r="DK116" s="959"/>
      <c r="DL116" s="960" t="s">
        <v>121</v>
      </c>
      <c r="DM116" s="958"/>
      <c r="DN116" s="958"/>
      <c r="DO116" s="958"/>
      <c r="DP116" s="959"/>
      <c r="DQ116" s="960" t="s">
        <v>121</v>
      </c>
      <c r="DR116" s="958"/>
      <c r="DS116" s="958"/>
      <c r="DT116" s="958"/>
      <c r="DU116" s="959"/>
      <c r="DV116" s="961" t="s">
        <v>121</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438</v>
      </c>
      <c r="Z117" s="893"/>
      <c r="AA117" s="977">
        <v>633028</v>
      </c>
      <c r="AB117" s="978"/>
      <c r="AC117" s="978"/>
      <c r="AD117" s="978"/>
      <c r="AE117" s="979"/>
      <c r="AF117" s="980">
        <v>551293</v>
      </c>
      <c r="AG117" s="978"/>
      <c r="AH117" s="978"/>
      <c r="AI117" s="978"/>
      <c r="AJ117" s="979"/>
      <c r="AK117" s="980">
        <v>612187</v>
      </c>
      <c r="AL117" s="978"/>
      <c r="AM117" s="978"/>
      <c r="AN117" s="978"/>
      <c r="AO117" s="979"/>
      <c r="AP117" s="981"/>
      <c r="AQ117" s="982"/>
      <c r="AR117" s="982"/>
      <c r="AS117" s="982"/>
      <c r="AT117" s="983"/>
      <c r="AU117" s="907"/>
      <c r="AV117" s="908"/>
      <c r="AW117" s="908"/>
      <c r="AX117" s="908"/>
      <c r="AY117" s="908"/>
      <c r="AZ117" s="973" t="s">
        <v>439</v>
      </c>
      <c r="BA117" s="974"/>
      <c r="BB117" s="974"/>
      <c r="BC117" s="974"/>
      <c r="BD117" s="974"/>
      <c r="BE117" s="974"/>
      <c r="BF117" s="974"/>
      <c r="BG117" s="974"/>
      <c r="BH117" s="974"/>
      <c r="BI117" s="974"/>
      <c r="BJ117" s="974"/>
      <c r="BK117" s="974"/>
      <c r="BL117" s="974"/>
      <c r="BM117" s="974"/>
      <c r="BN117" s="974"/>
      <c r="BO117" s="974"/>
      <c r="BP117" s="975"/>
      <c r="BQ117" s="924" t="s">
        <v>121</v>
      </c>
      <c r="BR117" s="925"/>
      <c r="BS117" s="925"/>
      <c r="BT117" s="925"/>
      <c r="BU117" s="925"/>
      <c r="BV117" s="925" t="s">
        <v>121</v>
      </c>
      <c r="BW117" s="925"/>
      <c r="BX117" s="925"/>
      <c r="BY117" s="925"/>
      <c r="BZ117" s="925"/>
      <c r="CA117" s="925" t="s">
        <v>121</v>
      </c>
      <c r="CB117" s="925"/>
      <c r="CC117" s="925"/>
      <c r="CD117" s="925"/>
      <c r="CE117" s="925"/>
      <c r="CF117" s="919" t="s">
        <v>121</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121</v>
      </c>
      <c r="DH117" s="958"/>
      <c r="DI117" s="958"/>
      <c r="DJ117" s="958"/>
      <c r="DK117" s="959"/>
      <c r="DL117" s="960" t="s">
        <v>121</v>
      </c>
      <c r="DM117" s="958"/>
      <c r="DN117" s="958"/>
      <c r="DO117" s="958"/>
      <c r="DP117" s="959"/>
      <c r="DQ117" s="960" t="s">
        <v>121</v>
      </c>
      <c r="DR117" s="958"/>
      <c r="DS117" s="958"/>
      <c r="DT117" s="958"/>
      <c r="DU117" s="959"/>
      <c r="DV117" s="961" t="s">
        <v>121</v>
      </c>
      <c r="DW117" s="962"/>
      <c r="DX117" s="962"/>
      <c r="DY117" s="962"/>
      <c r="DZ117" s="963"/>
    </row>
    <row r="118" spans="1:130" s="218" customFormat="1" ht="26.25" customHeight="1" x14ac:dyDescent="0.2">
      <c r="A118" s="911" t="s">
        <v>414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411</v>
      </c>
      <c r="AB118" s="892"/>
      <c r="AC118" s="892"/>
      <c r="AD118" s="892"/>
      <c r="AE118" s="893"/>
      <c r="AF118" s="891" t="s">
        <v>412</v>
      </c>
      <c r="AG118" s="892"/>
      <c r="AH118" s="892"/>
      <c r="AI118" s="892"/>
      <c r="AJ118" s="893"/>
      <c r="AK118" s="891" t="s">
        <v>294</v>
      </c>
      <c r="AL118" s="892"/>
      <c r="AM118" s="892"/>
      <c r="AN118" s="892"/>
      <c r="AO118" s="893"/>
      <c r="AP118" s="969" t="s">
        <v>413</v>
      </c>
      <c r="AQ118" s="970"/>
      <c r="AR118" s="970"/>
      <c r="AS118" s="970"/>
      <c r="AT118" s="971"/>
      <c r="AU118" s="907"/>
      <c r="AV118" s="908"/>
      <c r="AW118" s="908"/>
      <c r="AX118" s="908"/>
      <c r="AY118" s="908"/>
      <c r="AZ118" s="972" t="s">
        <v>441</v>
      </c>
      <c r="BA118" s="964"/>
      <c r="BB118" s="964"/>
      <c r="BC118" s="964"/>
      <c r="BD118" s="964"/>
      <c r="BE118" s="964"/>
      <c r="BF118" s="964"/>
      <c r="BG118" s="964"/>
      <c r="BH118" s="964"/>
      <c r="BI118" s="964"/>
      <c r="BJ118" s="964"/>
      <c r="BK118" s="964"/>
      <c r="BL118" s="964"/>
      <c r="BM118" s="964"/>
      <c r="BN118" s="964"/>
      <c r="BO118" s="964"/>
      <c r="BP118" s="965"/>
      <c r="BQ118" s="998" t="s">
        <v>121</v>
      </c>
      <c r="BR118" s="999"/>
      <c r="BS118" s="999"/>
      <c r="BT118" s="999"/>
      <c r="BU118" s="999"/>
      <c r="BV118" s="999" t="s">
        <v>121</v>
      </c>
      <c r="BW118" s="999"/>
      <c r="BX118" s="999"/>
      <c r="BY118" s="999"/>
      <c r="BZ118" s="999"/>
      <c r="CA118" s="999" t="s">
        <v>121</v>
      </c>
      <c r="CB118" s="999"/>
      <c r="CC118" s="999"/>
      <c r="CD118" s="999"/>
      <c r="CE118" s="999"/>
      <c r="CF118" s="919" t="s">
        <v>121</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121</v>
      </c>
      <c r="DH118" s="958"/>
      <c r="DI118" s="958"/>
      <c r="DJ118" s="958"/>
      <c r="DK118" s="959"/>
      <c r="DL118" s="960" t="s">
        <v>121</v>
      </c>
      <c r="DM118" s="958"/>
      <c r="DN118" s="958"/>
      <c r="DO118" s="958"/>
      <c r="DP118" s="959"/>
      <c r="DQ118" s="960" t="s">
        <v>121</v>
      </c>
      <c r="DR118" s="958"/>
      <c r="DS118" s="958"/>
      <c r="DT118" s="958"/>
      <c r="DU118" s="959"/>
      <c r="DV118" s="961" t="s">
        <v>121</v>
      </c>
      <c r="DW118" s="962"/>
      <c r="DX118" s="962"/>
      <c r="DY118" s="962"/>
      <c r="DZ118" s="963"/>
    </row>
    <row r="119" spans="1:130" s="218" customFormat="1" ht="26.25" customHeight="1" x14ac:dyDescent="0.2">
      <c r="A119" s="1055" t="s">
        <v>417</v>
      </c>
      <c r="B119" s="946"/>
      <c r="C119" s="928" t="s">
        <v>418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121</v>
      </c>
      <c r="AB119" s="899"/>
      <c r="AC119" s="899"/>
      <c r="AD119" s="899"/>
      <c r="AE119" s="900"/>
      <c r="AF119" s="901" t="s">
        <v>121</v>
      </c>
      <c r="AG119" s="899"/>
      <c r="AH119" s="899"/>
      <c r="AI119" s="899"/>
      <c r="AJ119" s="900"/>
      <c r="AK119" s="901" t="s">
        <v>121</v>
      </c>
      <c r="AL119" s="899"/>
      <c r="AM119" s="899"/>
      <c r="AN119" s="899"/>
      <c r="AO119" s="900"/>
      <c r="AP119" s="902" t="s">
        <v>121</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443</v>
      </c>
      <c r="BP119" s="1004"/>
      <c r="BQ119" s="998">
        <v>6047389</v>
      </c>
      <c r="BR119" s="999"/>
      <c r="BS119" s="999"/>
      <c r="BT119" s="999"/>
      <c r="BU119" s="999"/>
      <c r="BV119" s="999">
        <v>5654212</v>
      </c>
      <c r="BW119" s="999"/>
      <c r="BX119" s="999"/>
      <c r="BY119" s="999"/>
      <c r="BZ119" s="999"/>
      <c r="CA119" s="999">
        <v>5369855</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121</v>
      </c>
      <c r="DH119" s="985"/>
      <c r="DI119" s="985"/>
      <c r="DJ119" s="985"/>
      <c r="DK119" s="986"/>
      <c r="DL119" s="984" t="s">
        <v>121</v>
      </c>
      <c r="DM119" s="985"/>
      <c r="DN119" s="985"/>
      <c r="DO119" s="985"/>
      <c r="DP119" s="986"/>
      <c r="DQ119" s="984" t="s">
        <v>121</v>
      </c>
      <c r="DR119" s="985"/>
      <c r="DS119" s="985"/>
      <c r="DT119" s="985"/>
      <c r="DU119" s="986"/>
      <c r="DV119" s="987" t="s">
        <v>121</v>
      </c>
      <c r="DW119" s="988"/>
      <c r="DX119" s="988"/>
      <c r="DY119" s="988"/>
      <c r="DZ119" s="989"/>
    </row>
    <row r="120" spans="1:130" s="218" customFormat="1" ht="26.25" customHeight="1" x14ac:dyDescent="0.2">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121</v>
      </c>
      <c r="AB120" s="958"/>
      <c r="AC120" s="958"/>
      <c r="AD120" s="958"/>
      <c r="AE120" s="959"/>
      <c r="AF120" s="960" t="s">
        <v>121</v>
      </c>
      <c r="AG120" s="958"/>
      <c r="AH120" s="958"/>
      <c r="AI120" s="958"/>
      <c r="AJ120" s="959"/>
      <c r="AK120" s="960" t="s">
        <v>121</v>
      </c>
      <c r="AL120" s="958"/>
      <c r="AM120" s="958"/>
      <c r="AN120" s="958"/>
      <c r="AO120" s="959"/>
      <c r="AP120" s="961" t="s">
        <v>121</v>
      </c>
      <c r="AQ120" s="962"/>
      <c r="AR120" s="962"/>
      <c r="AS120" s="962"/>
      <c r="AT120" s="963"/>
      <c r="AU120" s="990" t="s">
        <v>445</v>
      </c>
      <c r="AV120" s="991"/>
      <c r="AW120" s="991"/>
      <c r="AX120" s="991"/>
      <c r="AY120" s="992"/>
      <c r="AZ120" s="928" t="s">
        <v>446</v>
      </c>
      <c r="BA120" s="896"/>
      <c r="BB120" s="896"/>
      <c r="BC120" s="896"/>
      <c r="BD120" s="896"/>
      <c r="BE120" s="896"/>
      <c r="BF120" s="896"/>
      <c r="BG120" s="896"/>
      <c r="BH120" s="896"/>
      <c r="BI120" s="896"/>
      <c r="BJ120" s="896"/>
      <c r="BK120" s="896"/>
      <c r="BL120" s="896"/>
      <c r="BM120" s="896"/>
      <c r="BN120" s="896"/>
      <c r="BO120" s="896"/>
      <c r="BP120" s="897"/>
      <c r="BQ120" s="929">
        <v>5971988</v>
      </c>
      <c r="BR120" s="930"/>
      <c r="BS120" s="930"/>
      <c r="BT120" s="930"/>
      <c r="BU120" s="930"/>
      <c r="BV120" s="930">
        <v>4776872</v>
      </c>
      <c r="BW120" s="930"/>
      <c r="BX120" s="930"/>
      <c r="BY120" s="930"/>
      <c r="BZ120" s="930"/>
      <c r="CA120" s="930">
        <v>4362219</v>
      </c>
      <c r="CB120" s="930"/>
      <c r="CC120" s="930"/>
      <c r="CD120" s="930"/>
      <c r="CE120" s="930"/>
      <c r="CF120" s="943">
        <v>126.2</v>
      </c>
      <c r="CG120" s="944"/>
      <c r="CH120" s="944"/>
      <c r="CI120" s="944"/>
      <c r="CJ120" s="944"/>
      <c r="CK120" s="1005" t="s">
        <v>447</v>
      </c>
      <c r="CL120" s="1006"/>
      <c r="CM120" s="1006"/>
      <c r="CN120" s="1006"/>
      <c r="CO120" s="1007"/>
      <c r="CP120" s="1013" t="s">
        <v>394</v>
      </c>
      <c r="CQ120" s="1014"/>
      <c r="CR120" s="1014"/>
      <c r="CS120" s="1014"/>
      <c r="CT120" s="1014"/>
      <c r="CU120" s="1014"/>
      <c r="CV120" s="1014"/>
      <c r="CW120" s="1014"/>
      <c r="CX120" s="1014"/>
      <c r="CY120" s="1014"/>
      <c r="CZ120" s="1014"/>
      <c r="DA120" s="1014"/>
      <c r="DB120" s="1014"/>
      <c r="DC120" s="1014"/>
      <c r="DD120" s="1014"/>
      <c r="DE120" s="1014"/>
      <c r="DF120" s="1015"/>
      <c r="DG120" s="929">
        <v>3098036</v>
      </c>
      <c r="DH120" s="930"/>
      <c r="DI120" s="930"/>
      <c r="DJ120" s="930"/>
      <c r="DK120" s="930"/>
      <c r="DL120" s="930">
        <v>2781396</v>
      </c>
      <c r="DM120" s="930"/>
      <c r="DN120" s="930"/>
      <c r="DO120" s="930"/>
      <c r="DP120" s="930"/>
      <c r="DQ120" s="930">
        <v>2651213</v>
      </c>
      <c r="DR120" s="930"/>
      <c r="DS120" s="930"/>
      <c r="DT120" s="930"/>
      <c r="DU120" s="930"/>
      <c r="DV120" s="931">
        <v>76.7</v>
      </c>
      <c r="DW120" s="931"/>
      <c r="DX120" s="931"/>
      <c r="DY120" s="931"/>
      <c r="DZ120" s="932"/>
    </row>
    <row r="121" spans="1:130" s="218" customFormat="1" ht="26.25" customHeight="1" x14ac:dyDescent="0.2">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v>8435</v>
      </c>
      <c r="AB121" s="958"/>
      <c r="AC121" s="958"/>
      <c r="AD121" s="958"/>
      <c r="AE121" s="959"/>
      <c r="AF121" s="960">
        <v>8576</v>
      </c>
      <c r="AG121" s="958"/>
      <c r="AH121" s="958"/>
      <c r="AI121" s="958"/>
      <c r="AJ121" s="959"/>
      <c r="AK121" s="960">
        <v>8720</v>
      </c>
      <c r="AL121" s="958"/>
      <c r="AM121" s="958"/>
      <c r="AN121" s="958"/>
      <c r="AO121" s="959"/>
      <c r="AP121" s="961">
        <v>0.3</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t="s">
        <v>121</v>
      </c>
      <c r="BR121" s="925"/>
      <c r="BS121" s="925"/>
      <c r="BT121" s="925"/>
      <c r="BU121" s="925"/>
      <c r="BV121" s="925" t="s">
        <v>121</v>
      </c>
      <c r="BW121" s="925"/>
      <c r="BX121" s="925"/>
      <c r="BY121" s="925"/>
      <c r="BZ121" s="925"/>
      <c r="CA121" s="925" t="s">
        <v>121</v>
      </c>
      <c r="CB121" s="925"/>
      <c r="CC121" s="925"/>
      <c r="CD121" s="925"/>
      <c r="CE121" s="925"/>
      <c r="CF121" s="919" t="s">
        <v>121</v>
      </c>
      <c r="CG121" s="920"/>
      <c r="CH121" s="920"/>
      <c r="CI121" s="920"/>
      <c r="CJ121" s="920"/>
      <c r="CK121" s="1008"/>
      <c r="CL121" s="1009"/>
      <c r="CM121" s="1009"/>
      <c r="CN121" s="1009"/>
      <c r="CO121" s="1010"/>
      <c r="CP121" s="1018" t="s">
        <v>392</v>
      </c>
      <c r="CQ121" s="1019"/>
      <c r="CR121" s="1019"/>
      <c r="CS121" s="1019"/>
      <c r="CT121" s="1019"/>
      <c r="CU121" s="1019"/>
      <c r="CV121" s="1019"/>
      <c r="CW121" s="1019"/>
      <c r="CX121" s="1019"/>
      <c r="CY121" s="1019"/>
      <c r="CZ121" s="1019"/>
      <c r="DA121" s="1019"/>
      <c r="DB121" s="1019"/>
      <c r="DC121" s="1019"/>
      <c r="DD121" s="1019"/>
      <c r="DE121" s="1019"/>
      <c r="DF121" s="1020"/>
      <c r="DG121" s="924">
        <v>3279</v>
      </c>
      <c r="DH121" s="925"/>
      <c r="DI121" s="925"/>
      <c r="DJ121" s="925"/>
      <c r="DK121" s="925"/>
      <c r="DL121" s="925">
        <v>5587</v>
      </c>
      <c r="DM121" s="925"/>
      <c r="DN121" s="925"/>
      <c r="DO121" s="925"/>
      <c r="DP121" s="925"/>
      <c r="DQ121" s="925">
        <v>6969</v>
      </c>
      <c r="DR121" s="925"/>
      <c r="DS121" s="925"/>
      <c r="DT121" s="925"/>
      <c r="DU121" s="925"/>
      <c r="DV121" s="926">
        <v>0.2</v>
      </c>
      <c r="DW121" s="926"/>
      <c r="DX121" s="926"/>
      <c r="DY121" s="926"/>
      <c r="DZ121" s="927"/>
    </row>
    <row r="122" spans="1:130" s="218" customFormat="1" ht="26.25" customHeight="1" x14ac:dyDescent="0.2">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121</v>
      </c>
      <c r="AB122" s="958"/>
      <c r="AC122" s="958"/>
      <c r="AD122" s="958"/>
      <c r="AE122" s="959"/>
      <c r="AF122" s="960" t="s">
        <v>121</v>
      </c>
      <c r="AG122" s="958"/>
      <c r="AH122" s="958"/>
      <c r="AI122" s="958"/>
      <c r="AJ122" s="959"/>
      <c r="AK122" s="960" t="s">
        <v>121</v>
      </c>
      <c r="AL122" s="958"/>
      <c r="AM122" s="958"/>
      <c r="AN122" s="958"/>
      <c r="AO122" s="959"/>
      <c r="AP122" s="961" t="s">
        <v>121</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4004040</v>
      </c>
      <c r="BR122" s="999"/>
      <c r="BS122" s="999"/>
      <c r="BT122" s="999"/>
      <c r="BU122" s="999"/>
      <c r="BV122" s="999">
        <v>3828923</v>
      </c>
      <c r="BW122" s="999"/>
      <c r="BX122" s="999"/>
      <c r="BY122" s="999"/>
      <c r="BZ122" s="999"/>
      <c r="CA122" s="999">
        <v>3572247</v>
      </c>
      <c r="CB122" s="999"/>
      <c r="CC122" s="999"/>
      <c r="CD122" s="999"/>
      <c r="CE122" s="999"/>
      <c r="CF122" s="1016">
        <v>103.3</v>
      </c>
      <c r="CG122" s="1017"/>
      <c r="CH122" s="1017"/>
      <c r="CI122" s="1017"/>
      <c r="CJ122" s="1017"/>
      <c r="CK122" s="1008"/>
      <c r="CL122" s="1009"/>
      <c r="CM122" s="1009"/>
      <c r="CN122" s="1009"/>
      <c r="CO122" s="1010"/>
      <c r="CP122" s="1018" t="s">
        <v>390</v>
      </c>
      <c r="CQ122" s="1019"/>
      <c r="CR122" s="1019"/>
      <c r="CS122" s="1019"/>
      <c r="CT122" s="1019"/>
      <c r="CU122" s="1019"/>
      <c r="CV122" s="1019"/>
      <c r="CW122" s="1019"/>
      <c r="CX122" s="1019"/>
      <c r="CY122" s="1019"/>
      <c r="CZ122" s="1019"/>
      <c r="DA122" s="1019"/>
      <c r="DB122" s="1019"/>
      <c r="DC122" s="1019"/>
      <c r="DD122" s="1019"/>
      <c r="DE122" s="1019"/>
      <c r="DF122" s="1020"/>
      <c r="DG122" s="924" t="s">
        <v>121</v>
      </c>
      <c r="DH122" s="925"/>
      <c r="DI122" s="925"/>
      <c r="DJ122" s="925"/>
      <c r="DK122" s="925"/>
      <c r="DL122" s="925" t="s">
        <v>121</v>
      </c>
      <c r="DM122" s="925"/>
      <c r="DN122" s="925"/>
      <c r="DO122" s="925"/>
      <c r="DP122" s="925"/>
      <c r="DQ122" s="925" t="s">
        <v>121</v>
      </c>
      <c r="DR122" s="925"/>
      <c r="DS122" s="925"/>
      <c r="DT122" s="925"/>
      <c r="DU122" s="925"/>
      <c r="DV122" s="926" t="s">
        <v>121</v>
      </c>
      <c r="DW122" s="926"/>
      <c r="DX122" s="926"/>
      <c r="DY122" s="926"/>
      <c r="DZ122" s="927"/>
    </row>
    <row r="123" spans="1:130" s="218" customFormat="1" ht="26.25" customHeight="1" x14ac:dyDescent="0.2">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121</v>
      </c>
      <c r="AB123" s="958"/>
      <c r="AC123" s="958"/>
      <c r="AD123" s="958"/>
      <c r="AE123" s="959"/>
      <c r="AF123" s="960" t="s">
        <v>121</v>
      </c>
      <c r="AG123" s="958"/>
      <c r="AH123" s="958"/>
      <c r="AI123" s="958"/>
      <c r="AJ123" s="959"/>
      <c r="AK123" s="960" t="s">
        <v>121</v>
      </c>
      <c r="AL123" s="958"/>
      <c r="AM123" s="958"/>
      <c r="AN123" s="958"/>
      <c r="AO123" s="959"/>
      <c r="AP123" s="961" t="s">
        <v>121</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451</v>
      </c>
      <c r="BP123" s="1004"/>
      <c r="BQ123" s="1062">
        <v>9976028</v>
      </c>
      <c r="BR123" s="1063"/>
      <c r="BS123" s="1063"/>
      <c r="BT123" s="1063"/>
      <c r="BU123" s="1063"/>
      <c r="BV123" s="1063">
        <v>8605795</v>
      </c>
      <c r="BW123" s="1063"/>
      <c r="BX123" s="1063"/>
      <c r="BY123" s="1063"/>
      <c r="BZ123" s="1063"/>
      <c r="CA123" s="1063">
        <v>7934466</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121</v>
      </c>
      <c r="DH123" s="958"/>
      <c r="DI123" s="958"/>
      <c r="DJ123" s="958"/>
      <c r="DK123" s="959"/>
      <c r="DL123" s="960" t="s">
        <v>121</v>
      </c>
      <c r="DM123" s="958"/>
      <c r="DN123" s="958"/>
      <c r="DO123" s="958"/>
      <c r="DP123" s="959"/>
      <c r="DQ123" s="960" t="s">
        <v>121</v>
      </c>
      <c r="DR123" s="958"/>
      <c r="DS123" s="958"/>
      <c r="DT123" s="958"/>
      <c r="DU123" s="959"/>
      <c r="DV123" s="961" t="s">
        <v>121</v>
      </c>
      <c r="DW123" s="962"/>
      <c r="DX123" s="962"/>
      <c r="DY123" s="962"/>
      <c r="DZ123" s="963"/>
    </row>
    <row r="124" spans="1:130" s="218" customFormat="1" ht="26.25" customHeight="1" thickBot="1" x14ac:dyDescent="0.25">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121</v>
      </c>
      <c r="AB124" s="958"/>
      <c r="AC124" s="958"/>
      <c r="AD124" s="958"/>
      <c r="AE124" s="959"/>
      <c r="AF124" s="960" t="s">
        <v>121</v>
      </c>
      <c r="AG124" s="958"/>
      <c r="AH124" s="958"/>
      <c r="AI124" s="958"/>
      <c r="AJ124" s="959"/>
      <c r="AK124" s="960" t="s">
        <v>121</v>
      </c>
      <c r="AL124" s="958"/>
      <c r="AM124" s="958"/>
      <c r="AN124" s="958"/>
      <c r="AO124" s="959"/>
      <c r="AP124" s="961" t="s">
        <v>121</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121</v>
      </c>
      <c r="BR124" s="1026"/>
      <c r="BS124" s="1026"/>
      <c r="BT124" s="1026"/>
      <c r="BU124" s="1026"/>
      <c r="BV124" s="1026" t="s">
        <v>121</v>
      </c>
      <c r="BW124" s="1026"/>
      <c r="BX124" s="1026"/>
      <c r="BY124" s="1026"/>
      <c r="BZ124" s="1026"/>
      <c r="CA124" s="1026" t="s">
        <v>121</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121</v>
      </c>
      <c r="DH124" s="985"/>
      <c r="DI124" s="985"/>
      <c r="DJ124" s="985"/>
      <c r="DK124" s="986"/>
      <c r="DL124" s="984" t="s">
        <v>121</v>
      </c>
      <c r="DM124" s="985"/>
      <c r="DN124" s="985"/>
      <c r="DO124" s="985"/>
      <c r="DP124" s="986"/>
      <c r="DQ124" s="984" t="s">
        <v>121</v>
      </c>
      <c r="DR124" s="985"/>
      <c r="DS124" s="985"/>
      <c r="DT124" s="985"/>
      <c r="DU124" s="986"/>
      <c r="DV124" s="987" t="s">
        <v>121</v>
      </c>
      <c r="DW124" s="988"/>
      <c r="DX124" s="988"/>
      <c r="DY124" s="988"/>
      <c r="DZ124" s="989"/>
    </row>
    <row r="125" spans="1:130" s="218" customFormat="1" ht="26.25" customHeight="1" x14ac:dyDescent="0.2">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121</v>
      </c>
      <c r="AB125" s="958"/>
      <c r="AC125" s="958"/>
      <c r="AD125" s="958"/>
      <c r="AE125" s="959"/>
      <c r="AF125" s="960" t="s">
        <v>121</v>
      </c>
      <c r="AG125" s="958"/>
      <c r="AH125" s="958"/>
      <c r="AI125" s="958"/>
      <c r="AJ125" s="959"/>
      <c r="AK125" s="960" t="s">
        <v>121</v>
      </c>
      <c r="AL125" s="958"/>
      <c r="AM125" s="958"/>
      <c r="AN125" s="958"/>
      <c r="AO125" s="959"/>
      <c r="AP125" s="961" t="s">
        <v>121</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121</v>
      </c>
      <c r="DH125" s="930"/>
      <c r="DI125" s="930"/>
      <c r="DJ125" s="930"/>
      <c r="DK125" s="930"/>
      <c r="DL125" s="930" t="s">
        <v>121</v>
      </c>
      <c r="DM125" s="930"/>
      <c r="DN125" s="930"/>
      <c r="DO125" s="930"/>
      <c r="DP125" s="930"/>
      <c r="DQ125" s="930" t="s">
        <v>121</v>
      </c>
      <c r="DR125" s="930"/>
      <c r="DS125" s="930"/>
      <c r="DT125" s="930"/>
      <c r="DU125" s="930"/>
      <c r="DV125" s="931" t="s">
        <v>121</v>
      </c>
      <c r="DW125" s="931"/>
      <c r="DX125" s="931"/>
      <c r="DY125" s="931"/>
      <c r="DZ125" s="932"/>
    </row>
    <row r="126" spans="1:130" s="218" customFormat="1" ht="26.25" customHeight="1" thickBot="1" x14ac:dyDescent="0.25">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121</v>
      </c>
      <c r="AB126" s="958"/>
      <c r="AC126" s="958"/>
      <c r="AD126" s="958"/>
      <c r="AE126" s="959"/>
      <c r="AF126" s="960" t="s">
        <v>121</v>
      </c>
      <c r="AG126" s="958"/>
      <c r="AH126" s="958"/>
      <c r="AI126" s="958"/>
      <c r="AJ126" s="959"/>
      <c r="AK126" s="960" t="s">
        <v>121</v>
      </c>
      <c r="AL126" s="958"/>
      <c r="AM126" s="958"/>
      <c r="AN126" s="958"/>
      <c r="AO126" s="959"/>
      <c r="AP126" s="961" t="s">
        <v>121</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121</v>
      </c>
      <c r="DH126" s="925"/>
      <c r="DI126" s="925"/>
      <c r="DJ126" s="925"/>
      <c r="DK126" s="925"/>
      <c r="DL126" s="925" t="s">
        <v>121</v>
      </c>
      <c r="DM126" s="925"/>
      <c r="DN126" s="925"/>
      <c r="DO126" s="925"/>
      <c r="DP126" s="925"/>
      <c r="DQ126" s="925" t="s">
        <v>121</v>
      </c>
      <c r="DR126" s="925"/>
      <c r="DS126" s="925"/>
      <c r="DT126" s="925"/>
      <c r="DU126" s="925"/>
      <c r="DV126" s="926" t="s">
        <v>121</v>
      </c>
      <c r="DW126" s="926"/>
      <c r="DX126" s="926"/>
      <c r="DY126" s="926"/>
      <c r="DZ126" s="927"/>
    </row>
    <row r="127" spans="1:130" s="218" customFormat="1" ht="26.25" customHeight="1" x14ac:dyDescent="0.2">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121</v>
      </c>
      <c r="AB127" s="958"/>
      <c r="AC127" s="958"/>
      <c r="AD127" s="958"/>
      <c r="AE127" s="959"/>
      <c r="AF127" s="960" t="s">
        <v>121</v>
      </c>
      <c r="AG127" s="958"/>
      <c r="AH127" s="958"/>
      <c r="AI127" s="958"/>
      <c r="AJ127" s="959"/>
      <c r="AK127" s="960" t="s">
        <v>121</v>
      </c>
      <c r="AL127" s="958"/>
      <c r="AM127" s="958"/>
      <c r="AN127" s="958"/>
      <c r="AO127" s="959"/>
      <c r="AP127" s="961" t="s">
        <v>121</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121</v>
      </c>
      <c r="DH127" s="925"/>
      <c r="DI127" s="925"/>
      <c r="DJ127" s="925"/>
      <c r="DK127" s="925"/>
      <c r="DL127" s="925" t="s">
        <v>121</v>
      </c>
      <c r="DM127" s="925"/>
      <c r="DN127" s="925"/>
      <c r="DO127" s="925"/>
      <c r="DP127" s="925"/>
      <c r="DQ127" s="925" t="s">
        <v>121</v>
      </c>
      <c r="DR127" s="925"/>
      <c r="DS127" s="925"/>
      <c r="DT127" s="925"/>
      <c r="DU127" s="925"/>
      <c r="DV127" s="926" t="s">
        <v>121</v>
      </c>
      <c r="DW127" s="926"/>
      <c r="DX127" s="926"/>
      <c r="DY127" s="926"/>
      <c r="DZ127" s="927"/>
    </row>
    <row r="128" spans="1:130" s="218" customFormat="1" ht="26.25" customHeight="1" thickBot="1" x14ac:dyDescent="0.25">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t="s">
        <v>121</v>
      </c>
      <c r="AB128" s="1045"/>
      <c r="AC128" s="1045"/>
      <c r="AD128" s="1045"/>
      <c r="AE128" s="1046"/>
      <c r="AF128" s="1047" t="s">
        <v>121</v>
      </c>
      <c r="AG128" s="1045"/>
      <c r="AH128" s="1045"/>
      <c r="AI128" s="1045"/>
      <c r="AJ128" s="1046"/>
      <c r="AK128" s="1047" t="s">
        <v>121</v>
      </c>
      <c r="AL128" s="1045"/>
      <c r="AM128" s="1045"/>
      <c r="AN128" s="1045"/>
      <c r="AO128" s="1046"/>
      <c r="AP128" s="1048"/>
      <c r="AQ128" s="1049"/>
      <c r="AR128" s="1049"/>
      <c r="AS128" s="1049"/>
      <c r="AT128" s="1050"/>
      <c r="AU128" s="220"/>
      <c r="AV128" s="220"/>
      <c r="AW128" s="220"/>
      <c r="AX128" s="895" t="s">
        <v>465</v>
      </c>
      <c r="AY128" s="896"/>
      <c r="AZ128" s="896"/>
      <c r="BA128" s="896"/>
      <c r="BB128" s="896"/>
      <c r="BC128" s="896"/>
      <c r="BD128" s="896"/>
      <c r="BE128" s="897"/>
      <c r="BF128" s="1051" t="s">
        <v>121</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121</v>
      </c>
      <c r="DH128" s="1037"/>
      <c r="DI128" s="1037"/>
      <c r="DJ128" s="1037"/>
      <c r="DK128" s="1037"/>
      <c r="DL128" s="1037" t="s">
        <v>121</v>
      </c>
      <c r="DM128" s="1037"/>
      <c r="DN128" s="1037"/>
      <c r="DO128" s="1037"/>
      <c r="DP128" s="1037"/>
      <c r="DQ128" s="1037" t="s">
        <v>121</v>
      </c>
      <c r="DR128" s="1037"/>
      <c r="DS128" s="1037"/>
      <c r="DT128" s="1037"/>
      <c r="DU128" s="1037"/>
      <c r="DV128" s="1038" t="s">
        <v>121</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3720676</v>
      </c>
      <c r="AB129" s="958"/>
      <c r="AC129" s="958"/>
      <c r="AD129" s="958"/>
      <c r="AE129" s="959"/>
      <c r="AF129" s="960">
        <v>3747383</v>
      </c>
      <c r="AG129" s="958"/>
      <c r="AH129" s="958"/>
      <c r="AI129" s="958"/>
      <c r="AJ129" s="959"/>
      <c r="AK129" s="960">
        <v>3813914</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121</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383025</v>
      </c>
      <c r="AB130" s="958"/>
      <c r="AC130" s="958"/>
      <c r="AD130" s="958"/>
      <c r="AE130" s="959"/>
      <c r="AF130" s="960">
        <v>373028</v>
      </c>
      <c r="AG130" s="958"/>
      <c r="AH130" s="958"/>
      <c r="AI130" s="958"/>
      <c r="AJ130" s="959"/>
      <c r="AK130" s="960">
        <v>357398</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6.7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3337651</v>
      </c>
      <c r="AB131" s="985"/>
      <c r="AC131" s="985"/>
      <c r="AD131" s="985"/>
      <c r="AE131" s="986"/>
      <c r="AF131" s="984">
        <v>3374355</v>
      </c>
      <c r="AG131" s="985"/>
      <c r="AH131" s="985"/>
      <c r="AI131" s="985"/>
      <c r="AJ131" s="986"/>
      <c r="AK131" s="984">
        <v>3456516</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t="s">
        <v>121</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7.4903877010000004</v>
      </c>
      <c r="AB132" s="1096"/>
      <c r="AC132" s="1096"/>
      <c r="AD132" s="1096"/>
      <c r="AE132" s="1097"/>
      <c r="AF132" s="1098">
        <v>5.2829355539999998</v>
      </c>
      <c r="AG132" s="1096"/>
      <c r="AH132" s="1096"/>
      <c r="AI132" s="1096"/>
      <c r="AJ132" s="1097"/>
      <c r="AK132" s="1098">
        <v>7.3712663269999998</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7.7</v>
      </c>
      <c r="AB133" s="1079"/>
      <c r="AC133" s="1079"/>
      <c r="AD133" s="1079"/>
      <c r="AE133" s="1080"/>
      <c r="AF133" s="1078">
        <v>6.7</v>
      </c>
      <c r="AG133" s="1079"/>
      <c r="AH133" s="1079"/>
      <c r="AI133" s="1079"/>
      <c r="AJ133" s="1080"/>
      <c r="AK133" s="1078">
        <v>6.7</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C1dPNeqoP1hUNIBLSraK6zas6yqR0zmhd0I9fmJsp/299FbJPIaSZ7LH3BZ5rPC7JnL41koC878nGlrigjWhQ==" saltValue="pzqda9vRuT4cY80GWgh6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R1mqPCu2vwfO0Wpy48qNNtl8rfO3eIQL9F2pf6ioNePvfbaWOfG03CsINF2T9GIXCGEzMx3XeV3n6Ah/WqNBQ==" saltValue="S8YsKi/ZbmvqnjwqcOVU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gKw39ir0WSIVx37ay+c12o+glIrcsLZjBXb1801k2cc2sIFEjUvUkDhrSBNm+PZGty5DS3EV84zCAPC0fapg==" saltValue="r+xrEwZxUwI6aUheAjRE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990977</v>
      </c>
      <c r="AP9" s="269">
        <v>67717</v>
      </c>
      <c r="AQ9" s="270">
        <v>120794</v>
      </c>
      <c r="AR9" s="271">
        <v>-43.9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204710</v>
      </c>
      <c r="AP10" s="272">
        <v>13989</v>
      </c>
      <c r="AQ10" s="273">
        <v>16294</v>
      </c>
      <c r="AR10" s="274">
        <v>-14.1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t="s">
        <v>488</v>
      </c>
      <c r="AP11" s="272" t="s">
        <v>488</v>
      </c>
      <c r="AQ11" s="273">
        <v>1928</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489</v>
      </c>
      <c r="AL12" s="1116"/>
      <c r="AM12" s="1116"/>
      <c r="AN12" s="1117"/>
      <c r="AO12" s="272" t="s">
        <v>488</v>
      </c>
      <c r="AP12" s="272" t="s">
        <v>488</v>
      </c>
      <c r="AQ12" s="273">
        <v>20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490</v>
      </c>
      <c r="AL13" s="1116"/>
      <c r="AM13" s="1116"/>
      <c r="AN13" s="1117"/>
      <c r="AO13" s="272">
        <v>72792</v>
      </c>
      <c r="AP13" s="272">
        <v>4974</v>
      </c>
      <c r="AQ13" s="273">
        <v>4630</v>
      </c>
      <c r="AR13" s="274">
        <v>7.4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491</v>
      </c>
      <c r="AL14" s="1116"/>
      <c r="AM14" s="1116"/>
      <c r="AN14" s="1117"/>
      <c r="AO14" s="272">
        <v>79337</v>
      </c>
      <c r="AP14" s="272">
        <v>5421</v>
      </c>
      <c r="AQ14" s="273">
        <v>2459</v>
      </c>
      <c r="AR14" s="274">
        <v>120.5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492</v>
      </c>
      <c r="AL15" s="1119"/>
      <c r="AM15" s="1119"/>
      <c r="AN15" s="1120"/>
      <c r="AO15" s="272">
        <v>-61837</v>
      </c>
      <c r="AP15" s="272">
        <v>-4226</v>
      </c>
      <c r="AQ15" s="273">
        <v>-7108</v>
      </c>
      <c r="AR15" s="274">
        <v>-40.5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1285979</v>
      </c>
      <c r="AP16" s="272">
        <v>87876</v>
      </c>
      <c r="AQ16" s="273">
        <v>139017</v>
      </c>
      <c r="AR16" s="274">
        <v>-36.799999999999997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497</v>
      </c>
      <c r="AL21" s="1122"/>
      <c r="AM21" s="1122"/>
      <c r="AN21" s="1123"/>
      <c r="AO21" s="285">
        <v>6.63</v>
      </c>
      <c r="AP21" s="286">
        <v>11.1</v>
      </c>
      <c r="AQ21" s="287">
        <v>-4.47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498</v>
      </c>
      <c r="AL22" s="1122"/>
      <c r="AM22" s="1122"/>
      <c r="AN22" s="1123"/>
      <c r="AO22" s="290">
        <v>96.4</v>
      </c>
      <c r="AP22" s="291">
        <v>96.5</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502</v>
      </c>
      <c r="AL32" s="1130"/>
      <c r="AM32" s="1130"/>
      <c r="AN32" s="1131"/>
      <c r="AO32" s="300">
        <v>291396</v>
      </c>
      <c r="AP32" s="300">
        <v>19912</v>
      </c>
      <c r="AQ32" s="301">
        <v>62408</v>
      </c>
      <c r="AR32" s="302">
        <v>-68.099999999999994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503</v>
      </c>
      <c r="AL33" s="1130"/>
      <c r="AM33" s="1130"/>
      <c r="AN33" s="1131"/>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488</v>
      </c>
      <c r="AP34" s="300" t="s">
        <v>488</v>
      </c>
      <c r="AQ34" s="301">
        <v>4</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275962</v>
      </c>
      <c r="AP35" s="300">
        <v>18858</v>
      </c>
      <c r="AQ35" s="301">
        <v>14219</v>
      </c>
      <c r="AR35" s="302">
        <v>32.6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v>36109</v>
      </c>
      <c r="AP36" s="300">
        <v>2467</v>
      </c>
      <c r="AQ36" s="301">
        <v>4004</v>
      </c>
      <c r="AR36" s="302">
        <v>-38.4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v>8720</v>
      </c>
      <c r="AP37" s="300">
        <v>596</v>
      </c>
      <c r="AQ37" s="301">
        <v>309</v>
      </c>
      <c r="AR37" s="302">
        <v>92.9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t="s">
        <v>488</v>
      </c>
      <c r="AP38" s="303" t="s">
        <v>488</v>
      </c>
      <c r="AQ38" s="304">
        <v>4</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t="s">
        <v>488</v>
      </c>
      <c r="AP39" s="300" t="s">
        <v>488</v>
      </c>
      <c r="AQ39" s="301">
        <v>-2554</v>
      </c>
      <c r="AR39" s="302" t="s">
        <v>488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-357398</v>
      </c>
      <c r="AP40" s="300">
        <v>-24422</v>
      </c>
      <c r="AQ40" s="301">
        <v>-52280</v>
      </c>
      <c r="AR40" s="302">
        <v>-53.3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254789</v>
      </c>
      <c r="AP41" s="300">
        <v>17411</v>
      </c>
      <c r="AQ41" s="301">
        <v>26115</v>
      </c>
      <c r="AR41" s="302">
        <v>-33.299999999999997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680900</v>
      </c>
      <c r="AN51" s="322">
        <v>46675</v>
      </c>
      <c r="AO51" s="323">
        <v>47.6</v>
      </c>
      <c r="AP51" s="324">
        <v>117234</v>
      </c>
      <c r="AQ51" s="325">
        <v>13.4</v>
      </c>
      <c r="AR51" s="326">
        <v>34.200000000000003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425711</v>
      </c>
      <c r="AN52" s="330">
        <v>29182</v>
      </c>
      <c r="AO52" s="331">
        <v>19.3</v>
      </c>
      <c r="AP52" s="332">
        <v>59796</v>
      </c>
      <c r="AQ52" s="333">
        <v>16.600000000000001</v>
      </c>
      <c r="AR52" s="334">
        <v>2.7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937164</v>
      </c>
      <c r="AN53" s="322">
        <v>64291</v>
      </c>
      <c r="AO53" s="323">
        <v>37.700000000000003</v>
      </c>
      <c r="AP53" s="324">
        <v>97758</v>
      </c>
      <c r="AQ53" s="325">
        <v>-16.600000000000001</v>
      </c>
      <c r="AR53" s="326">
        <v>54.3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453371</v>
      </c>
      <c r="AN54" s="330">
        <v>31102</v>
      </c>
      <c r="AO54" s="331">
        <v>6.6</v>
      </c>
      <c r="AP54" s="332">
        <v>45946</v>
      </c>
      <c r="AQ54" s="333">
        <v>-23.2</v>
      </c>
      <c r="AR54" s="334">
        <v>29.8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681944</v>
      </c>
      <c r="AN55" s="322">
        <v>46677</v>
      </c>
      <c r="AO55" s="323">
        <v>-27.4</v>
      </c>
      <c r="AP55" s="324">
        <v>91338</v>
      </c>
      <c r="AQ55" s="325">
        <v>-6.6</v>
      </c>
      <c r="AR55" s="326">
        <v>-20.8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448377</v>
      </c>
      <c r="AN56" s="330">
        <v>30690</v>
      </c>
      <c r="AO56" s="331">
        <v>-1.3</v>
      </c>
      <c r="AP56" s="332">
        <v>43989</v>
      </c>
      <c r="AQ56" s="333">
        <v>-4.3</v>
      </c>
      <c r="AR56" s="334">
        <v>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2539254</v>
      </c>
      <c r="AN57" s="322">
        <v>173352</v>
      </c>
      <c r="AO57" s="323">
        <v>271.39999999999998</v>
      </c>
      <c r="AP57" s="324">
        <v>103975</v>
      </c>
      <c r="AQ57" s="325">
        <v>13.8</v>
      </c>
      <c r="AR57" s="326">
        <v>257.60000000000002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347925</v>
      </c>
      <c r="AN58" s="330">
        <v>23752</v>
      </c>
      <c r="AO58" s="331">
        <v>-22.6</v>
      </c>
      <c r="AP58" s="332">
        <v>52698</v>
      </c>
      <c r="AQ58" s="333">
        <v>19.8</v>
      </c>
      <c r="AR58" s="334">
        <v>-42.4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3428264</v>
      </c>
      <c r="AN59" s="322">
        <v>234267</v>
      </c>
      <c r="AO59" s="323">
        <v>35.1</v>
      </c>
      <c r="AP59" s="324">
        <v>112678</v>
      </c>
      <c r="AQ59" s="325">
        <v>8.4</v>
      </c>
      <c r="AR59" s="326">
        <v>26.7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342136</v>
      </c>
      <c r="AN60" s="330">
        <v>23380</v>
      </c>
      <c r="AO60" s="331">
        <v>-1.6</v>
      </c>
      <c r="AP60" s="332">
        <v>55165</v>
      </c>
      <c r="AQ60" s="333">
        <v>4.7</v>
      </c>
      <c r="AR60" s="334">
        <v>-6.3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1653505</v>
      </c>
      <c r="AN61" s="337">
        <v>113052</v>
      </c>
      <c r="AO61" s="338">
        <v>72.900000000000006</v>
      </c>
      <c r="AP61" s="339">
        <v>104597</v>
      </c>
      <c r="AQ61" s="340">
        <v>2.5</v>
      </c>
      <c r="AR61" s="326">
        <v>70.400000000000006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403504</v>
      </c>
      <c r="AN62" s="330">
        <v>27621</v>
      </c>
      <c r="AO62" s="331">
        <v>0.1</v>
      </c>
      <c r="AP62" s="332">
        <v>51519</v>
      </c>
      <c r="AQ62" s="333">
        <v>2.7</v>
      </c>
      <c r="AR62" s="334">
        <v>-2.6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xC+SoMmrIOeTCmXw1bB5rY09rf5bZJ9B/NIgyCCEI/HvVPuqWYPRhuQL/f8H4wk/jgLQKPTXdOSdgL+lMO/g==" saltValue="opFR/y3iucKKNG4t7b/f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kX7UnyWuUUaxkEKXB7RABsFSDRsyaoTNBOWZw5b3166KjsB+dCnzolqcbADBGZa2Ab5bMDEz5w6cmRmoYetCzQ==" saltValue="j8mmd8TNdkv1hUZ4vKJP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lN3pyAE69JVD3t5dYlw3yG46QYPkpGTZzGDR52aCsPMNg0RhI1RFuNrCoj2fUUvGS2+a6Li4U79SvAXZL75Hwg==" saltValue="lCdik7ycZKNKkLqfur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8" t="s">
        <v>3</v>
      </c>
      <c r="D47" s="1138"/>
      <c r="E47" s="1139"/>
      <c r="F47" s="11">
        <v>61.71</v>
      </c>
      <c r="G47" s="12">
        <v>58.06</v>
      </c>
      <c r="H47" s="12">
        <v>56.16</v>
      </c>
      <c r="I47" s="12">
        <v>58.16</v>
      </c>
      <c r="J47" s="13">
        <v>60.15</v>
      </c>
    </row>
    <row r="48" spans="2:10" ht="57.75" customHeight="1" x14ac:dyDescent="0.2">
      <c r="B48" s="14"/>
      <c r="C48" s="1140" t="s">
        <v>4</v>
      </c>
      <c r="D48" s="1140"/>
      <c r="E48" s="1141"/>
      <c r="F48" s="15">
        <v>5.81</v>
      </c>
      <c r="G48" s="16">
        <v>9.52</v>
      </c>
      <c r="H48" s="16">
        <v>4.7699999999999996</v>
      </c>
      <c r="I48" s="16">
        <v>6</v>
      </c>
      <c r="J48" s="17">
        <v>2.42</v>
      </c>
    </row>
    <row r="49" spans="2:10" ht="57.75" customHeight="1" thickBot="1" x14ac:dyDescent="0.25">
      <c r="B49" s="18"/>
      <c r="C49" s="1142" t="s">
        <v>5</v>
      </c>
      <c r="D49" s="1142"/>
      <c r="E49" s="1143"/>
      <c r="F49" s="19" t="s">
        <v>532</v>
      </c>
      <c r="G49" s="20">
        <v>4.0999999999999996</v>
      </c>
      <c r="H49" s="20" t="s">
        <v>533</v>
      </c>
      <c r="I49" s="20">
        <v>3.66</v>
      </c>
      <c r="J49" s="21" t="s">
        <v>534</v>
      </c>
    </row>
    <row r="50" spans="2:10" ht="13.2" x14ac:dyDescent="0.2"/>
  </sheetData>
  <sheetProtection algorithmName="SHA-512" hashValue="xD5lozLVzKSMirenBJt/6WuVcuRDMDQPp57HIpsGV8WmpwRhZMNWRPItSYkF/Lg51ORDSzXMkr2zRbXUsUFI5g==" saltValue="Y8hS+q4icuaBEtuQYwPL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1E8AFA-C08A-4432-865E-1AB62922A075}"/>
</file>

<file path=customXml/itemProps2.xml><?xml version="1.0" encoding="utf-8"?>
<ds:datastoreItem xmlns:ds="http://schemas.openxmlformats.org/officeDocument/2006/customXml" ds:itemID="{8004C1D0-C281-4ED8-98D4-D9A0626918CA}"/>
</file>

<file path=customXml/itemProps3.xml><?xml version="1.0" encoding="utf-8"?>
<ds:datastoreItem xmlns:ds="http://schemas.openxmlformats.org/officeDocument/2006/customXml" ds:itemID="{812246C2-B61A-46BA-B42D-A97D5AC1360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2026-03-17T00:25:03Z</cp:lastPrinted>
  <dcterms:created xsi:type="dcterms:W3CDTF">2026-02-23T05:18:56Z</dcterms:created>
  <dcterms:modified xsi:type="dcterms:W3CDTF">2026-03-19T02:17:36Z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