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1_E89CAF0274ED6CE9FA58740DBB761343DE044F5D"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E39" i="10"/>
  <c r="AM39" i="10"/>
  <c r="U39" i="10"/>
  <c r="C39" i="10"/>
  <c r="CO38" i="10"/>
  <c r="BE38" i="10"/>
  <c r="AM38" i="10"/>
  <c r="U38" i="10"/>
  <c r="C38" i="10"/>
  <c r="AM37" i="10"/>
  <c r="U37" i="10"/>
  <c r="C37" i="10"/>
  <c r="AM36" i="10"/>
  <c r="C36" i="10"/>
  <c r="C35"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W34" i="10"/>
  <c r="BW35" i="10" s="1"/>
  <c r="BW36" i="10" s="1"/>
  <c r="BW37" i="10" s="1"/>
  <c r="BW38" i="10" s="1"/>
  <c r="BW39" i="10" s="1"/>
  <c r="CO34" i="10" l="1"/>
  <c r="CO35" i="10" s="1"/>
  <c r="CO36" i="10" s="1"/>
  <c r="CO37" i="10" s="1"/>
</calcChain>
</file>

<file path=xl/sharedStrings.xml><?xml version="1.0" encoding="utf-8"?>
<sst xmlns="http://schemas.openxmlformats.org/spreadsheetml/2006/main" count="1090" uniqueCount="576">
  <si>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</si>
  <si>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</si>
  <si>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</si>
  <si>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</si>
  <si>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</si>
  <si>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</si>
  <si>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</si>
  <si>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</si>
  <si>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</si>
  <si>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</si>
  <si>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</si>
  <si>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</si>
  <si>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</si>
  <si>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</si>
  <si>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</si>
  <si>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</si>
  <si>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</si>
  <si>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</si>
  <si>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</si>
  <si>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</si>
  <si>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</si>
  <si>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</si>
  <si>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</si>
  <si>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</si>
  <si>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</si>
  <si>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</si>
  <si>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</si>
  <si>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</si>
  <si>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</si>
  <si>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</si>
  <si>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</si>
  <si>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</si>
  <si>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</si>
  <si>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</si>
  <si>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</si>
  <si>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</si>
  <si>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</si>
  <si>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</si>
  <si>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</si>
  <si>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</si>
  <si>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</si>
  <si>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</si>
  <si>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</si>
  <si>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</si>
  <si>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</si>
  <si>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</si>
  <si>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</si>
  <si>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</si>
  <si>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</si>
  <si>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</si>
  <si>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</si>
  <si>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</si>
  <si>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</si>
  <si>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</si>
  <si>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</si>
  <si>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</si>
  <si>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</si>
  <si>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</si>
  <si>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</si>
  <si>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</si>
  <si>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</si>
  <si>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</si>
  <si>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</si>
  <si>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</si>
  <si>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</si>
  <si>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</si>
  <si>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</si>
  <si>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</si>
  <si>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</si>
  <si>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</si>
  <si>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</si>
  <si>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</si>
  <si>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</si>
  <si>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</si>
  <si>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</si>
  <si>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</si>
  <si>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</si>
  <si>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</si>
  <si>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</si>
  <si>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</si>
  <si>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</si>
  <si>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</si>
  <si>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</si>
  <si>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</si>
  <si>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</si>
  <si>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</si>
  <si>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</si>
  <si>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</si>
  <si>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</si>
  <si>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</si>
  <si>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</si>
  <si>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</si>
  <si>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</si>
  <si>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</si>
  <si>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渋川市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</si>
  <si>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</si>
  <si>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</si>
  <si>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</si>
  <si>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</si>
  <si>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</si>
  <si>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</si>
  <si>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</si>
  <si>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</si>
  <si>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</si>
  <si>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</si>
  <si>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</si>
  <si>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</si>
  <si>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</si>
  <si>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</si>
  <si>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</si>
  <si>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</si>
  <si>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</si>
  <si>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</si>
  <si>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</si>
  <si>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</si>
  <si>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</si>
  <si>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</si>
  <si>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</si>
  <si>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</si>
  <si>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</si>
  <si>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</si>
  <si>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</si>
  <si>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</si>
  <si>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</si>
  <si>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</si>
  <si>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</si>
  <si>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</si>
  <si>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</si>
  <si>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</si>
  <si>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</si>
  <si>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</si>
  <si>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</si>
  <si>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</si>
  <si>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</si>
  <si>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</si>
  <si>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</si>
  <si>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</si>
  <si>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</si>
  <si>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</si>
  <si>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</si>
  <si>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</si>
  <si>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</si>
  <si>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</si>
  <si>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</si>
  <si>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</si>
  <si>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</si>
  <si>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</si>
  <si>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</si>
  <si>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</si>
  <si>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</si>
  <si>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</si>
  <si>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</si>
  <si>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</si>
  <si>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</si>
  <si>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</si>
  <si>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</si>
  <si>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</si>
  <si>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</si>
  <si>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</si>
  <si>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</si>
  <si>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</si>
  <si>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</si>
  <si>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</si>
  <si>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</si>
  <si>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</si>
  <si>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</si>
  <si>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</si>
  <si>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</si>
  <si>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</si>
  <si>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</si>
  <si>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</si>
  <si>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</si>
  <si>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</si>
  <si>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</si>
  <si>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</si>
  <si>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</si>
  <si>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</si>
  <si>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</si>
  <si>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</si>
  <si>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</si>
  <si>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</si>
  <si>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</si>
  <si>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</si>
  <si>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</si>
  <si>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</si>
  <si>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</si>
  <si>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</si>
  <si>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</si>
  <si>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</si>
  <si>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</si>
  <si>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</si>
  <si>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</si>
  <si>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</si>
  <si>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</si>
  <si>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</si>
  <si>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</si>
  <si>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</si>
  <si>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</si>
  <si>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</si>
  <si>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</si>
  <si>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</si>
  <si>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</si>
  <si>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</si>
  <si>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</si>
  <si>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</si>
  <si>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</si>
  <si>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</si>
  <si>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</si>
  <si>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</si>
  <si>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</si>
  <si>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</si>
  <si>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</si>
  <si>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</si>
  <si>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</si>
  <si>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</si>
  <si>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</si>
  <si>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</si>
  <si>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</si>
  <si>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</si>
  <si>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</si>
  <si>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</si>
  <si>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</si>
  <si>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</si>
  <si>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</si>
  <si>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</si>
  <si>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</si>
  <si>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</si>
  <si>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</si>
  <si>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</si>
  <si>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</si>
  <si>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</si>
  <si>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</si>
  <si>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</si>
  <si>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</si>
  <si>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</si>
  <si>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</si>
  <si>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</si>
  <si>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</si>
  <si>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</si>
  <si>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</si>
  <si>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</si>
  <si>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</si>
  <si>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</si>
  <si>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</si>
  <si>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</si>
  <si>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</si>
  <si>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</si>
  <si>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</si>
  <si>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</si>
  <si>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</si>
  <si>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</si>
  <si>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</si>
  <si>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</si>
  <si>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</si>
  <si>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</si>
  <si>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</si>
  <si>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</si>
  <si>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</si>
  <si>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</si>
  <si>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</si>
  <si>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</si>
  <si>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</si>
  <si>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</si>
  <si>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</si>
  <si>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</si>
  <si>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</si>
  <si>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</si>
  <si>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</si>
  <si>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</si>
  <si>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</si>
  <si>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</si>
  <si>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</si>
  <si>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</si>
  <si>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</si>
  <si>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</si>
  <si>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</si>
  <si>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</si>
  <si>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</si>
  <si>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</si>
  <si>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</si>
  <si>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</si>
  <si>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</si>
  <si>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</si>
  <si>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</si>
  <si>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</si>
  <si>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</si>
  <si>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</si>
  <si>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</si>
  <si>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</si>
  <si>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</si>
  <si>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</si>
  <si>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</si>
  <si>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</si>
  <si>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</si>
  <si>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</si>
  <si>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</si>
  <si>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</si>
  <si>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</si>
  <si>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</si>
  <si>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</si>
  <si>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</si>
  <si>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</si>
  <si>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</si>
  <si>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</si>
  <si>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</si>
  <si>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</si>
  <si>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</si>
  <si>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</si>
  <si>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</si>
  <si>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</si>
  <si>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</si>
  <si>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</si>
  <si>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</si>
  <si>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</si>
  <si>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</si>
  <si>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</si>
  <si>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</si>
  <si>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</si>
  <si>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</si>
  <si>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</si>
  <si>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</si>
  <si>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</si>
  <si>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</si>
  <si>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</si>
  <si>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</si>
  <si>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</si>
  <si>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</si>
  <si>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</si>
  <si>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</si>
  <si>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</si>
  <si>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</si>
  <si>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</si>
  <si>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</si>
  <si>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</si>
  <si>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</si>
  <si>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</si>
  <si>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</si>
  <si>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</si>
  <si>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</si>
  <si>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</si>
  <si>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</si>
  <si>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</si>
  <si>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</si>
  <si>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</si>
  <si>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</si>
  <si>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</si>
  <si>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</si>
  <si>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</si>
  <si>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</si>
  <si>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</si>
  <si>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</si>
  <si>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</si>
  <si>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</si>
  <si>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</si>
  <si>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</si>
  <si>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</si>
  <si>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</si>
  <si>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</si>
  <si>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</si>
  <si>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</si>
  <si>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</si>
  <si>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</si>
  <si>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</si>
  <si>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</si>
  <si>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</si>
  <si>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</si>
  <si>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</si>
  <si>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</si>
  <si>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</si>
  <si>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</si>
  <si>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</si>
  <si>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</si>
  <si>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</si>
  <si>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</si>
  <si>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</si>
  <si>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</si>
  <si>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</si>
  <si>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</si>
  <si>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</si>
  <si>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</si>
  <si>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</si>
  <si>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</si>
  <si>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</si>
  <si>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</si>
  <si>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</si>
  <si>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</si>
  <si>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</si>
  <si>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</si>
  <si>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</si>
  <si>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</si>
  <si>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</si>
  <si>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渋川市水道事業会計</t>
    <phoneticPr fontId="5"/>
  </si>
  <si>
    <t>法適用企業</t>
    <phoneticPr fontId="5"/>
  </si>
  <si>
    <t>渋川市下水道事業等会計</t>
    <phoneticPr fontId="5"/>
  </si>
  <si>
    <t>農産物直売事業特別会計</t>
    <phoneticPr fontId="5"/>
  </si>
  <si>
    <t>法非適用企業</t>
    <phoneticPr fontId="5"/>
  </si>
  <si>
    <t>伊香保温泉観光施設事業特別会計</t>
    <phoneticPr fontId="5"/>
  </si>
  <si>
    <t>小野上温泉事業特別会計</t>
    <phoneticPr fontId="5"/>
  </si>
  <si>
    <t>交流促進センター事業特別会計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</si>
  <si>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</si>
  <si>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</si>
  <si>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</si>
  <si>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</si>
  <si>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</si>
  <si>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</si>
  <si>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</si>
  <si>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</si>
  <si>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</si>
  <si>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</si>
  <si>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</si>
  <si>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</si>
  <si>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</si>
  <si>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</si>
  <si>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</si>
  <si>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</si>
  <si>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</si>
  <si>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</si>
  <si>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</si>
  <si>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</si>
  <si>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</si>
  <si>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</si>
  <si>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</si>
  <si>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</si>
  <si>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</si>
  <si>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</si>
  <si>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</si>
  <si>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</si>
  <si>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</si>
  <si>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</si>
  <si>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</si>
  <si>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</si>
  <si>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</si>
  <si>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</si>
  <si>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</si>
  <si>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</si>
  <si>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</si>
  <si>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</si>
  <si>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</si>
  <si>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</si>
  <si>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</si>
  <si>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</si>
  <si>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</si>
  <si>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</si>
  <si>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</si>
  <si>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</si>
  <si>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</si>
  <si>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</si>
  <si>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</si>
  <si>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</si>
  <si>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</si>
  <si>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</si>
  <si>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</si>
  <si>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</si>
  <si>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</si>
  <si>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</si>
  <si>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</si>
  <si>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</si>
  <si>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</si>
  <si>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</si>
  <si>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</si>
  <si>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</si>
  <si>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</si>
  <si>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</si>
  <si>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</si>
  <si>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</si>
  <si>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</si>
  <si>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</si>
  <si>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</si>
  <si>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</si>
  <si>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</si>
  <si>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</si>
  <si>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</si>
  <si>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</si>
  <si>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</si>
  <si>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</si>
  <si>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</si>
  <si>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</si>
  <si>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</si>
  <si>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</si>
  <si>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</si>
  <si>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</si>
  <si>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</si>
  <si>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</si>
  <si>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</si>
  <si>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</si>
  <si>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</si>
  <si>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</si>
  <si>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</si>
  <si>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</si>
  <si>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</si>
  <si>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</si>
  <si>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</si>
  <si>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</si>
  <si>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</si>
  <si>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</si>
  <si>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</si>
  <si>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</si>
  <si>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</si>
  <si>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</si>
  <si>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</si>
  <si>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</si>
  <si>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</si>
  <si>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</si>
  <si>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</si>
  <si>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</si>
  <si>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</si>
  <si>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</si>
  <si>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</si>
  <si>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</si>
  <si>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</si>
  <si>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</si>
  <si>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</si>
  <si>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</si>
  <si>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</si>
  <si>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</si>
  <si>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</si>
  <si>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</si>
  <si>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</si>
  <si>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</si>
  <si>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</si>
  <si>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</si>
  <si>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</si>
  <si>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</si>
  <si>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</si>
  <si>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</si>
  <si>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</si>
  <si>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</si>
  <si>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</si>
  <si>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</si>
  <si>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</si>
  <si>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</si>
  <si>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</si>
  <si>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</si>
  <si>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</si>
  <si>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5.14</t>
  </si>
  <si>
    <t>▲ 7.55</t>
  </si>
  <si>
    <t>▲ 7.82</t>
  </si>
  <si>
    <t>▲ 7.60</t>
  </si>
  <si>
    <t>一般会計</t>
  </si>
  <si>
    <t>渋川市水道事業会計</t>
  </si>
  <si>
    <t>渋川市下水道事業等会計</t>
  </si>
  <si>
    <t>介護保険特別会計</t>
  </si>
  <si>
    <t>伊香保温泉観光施設事業特別会計</t>
  </si>
  <si>
    <t>国民健康保険特別会計</t>
  </si>
  <si>
    <t>後期高齢者医療特別会計</t>
  </si>
  <si>
    <t>小野上温泉事業特別会計</t>
  </si>
  <si>
    <t>その他会計（赤字）</t>
  </si>
  <si>
    <t>その他会計（黒字）</t>
  </si>
  <si>
    <t>R02</t>
    <phoneticPr fontId="5"/>
  </si>
  <si>
    <t>R03</t>
    <phoneticPr fontId="5"/>
  </si>
  <si>
    <t>R04</t>
    <phoneticPr fontId="5"/>
  </si>
  <si>
    <t>R05</t>
    <phoneticPr fontId="5"/>
  </si>
  <si>
    <t>R06</t>
    <phoneticPr fontId="5"/>
  </si>
  <si>
    <t>－</t>
  </si>
  <si>
    <t>　　　　－</t>
  </si>
  <si>
    <t>烏帽子山植林組合</t>
  </si>
  <si>
    <t>群馬県後期高齢者医療広域連合（一般会計）</t>
  </si>
  <si>
    <t>群馬県後期高齢者医療広域連合（後期高齢者医療特別会計）</t>
  </si>
  <si>
    <t>群馬県市町村会館管理組合</t>
  </si>
  <si>
    <t>群馬県市町村総合事務組合</t>
  </si>
  <si>
    <t>渋川地区広域市町村圏振興整備組合</t>
  </si>
  <si>
    <t>渋川市まちづくり財団</t>
  </si>
  <si>
    <t>渋川市土地開発公社</t>
  </si>
  <si>
    <t>子持産業振興</t>
  </si>
  <si>
    <t>渋川広域森林組合</t>
  </si>
  <si>
    <t>地域振興基金</t>
    <phoneticPr fontId="5"/>
  </si>
  <si>
    <t>庁舎建設基金</t>
    <phoneticPr fontId="5"/>
  </si>
  <si>
    <t>小野上地区農渇水基金</t>
    <phoneticPr fontId="5"/>
  </si>
  <si>
    <t>ふるさと創生基金</t>
    <phoneticPr fontId="5"/>
  </si>
  <si>
    <t>福祉事業基金</t>
    <phoneticPr fontId="5"/>
  </si>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</sst>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8" fillId="0" borderId="116" xfId="8" applyNumberFormat="1" applyFont="1" applyBorder="1" applyAlignment="1" applyProtection="1">
      <alignment horizontal="right" vertical="center"/>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8" fillId="0" borderId="137" xfId="8" applyNumberFormat="1" applyFont="1" applyBorder="1" applyAlignment="1" applyProtection="1">
      <alignment horizontal="right" vertical="center"/>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71871</c:v>
                </c:pt>
                <c:pt idx="2">
                  <c:v>71807</c:v>
                </c:pt>
                <c:pt idx="3">
                  <c:v>80821</c:v>
                </c:pt>
                <c:pt idx="4">
                  <c:v>79840</c:v>
                </c:pt>
              </c:numCache>
            </c:numRef>
          </c:val>
          <c:smooth val="0"/>
          <c:extLst>
            <c:ext xmlns:c16="http://schemas.microsoft.com/office/drawing/2014/chart" uri="{C3380CC4-5D6E-409C-BE32-E72D297353CC}">
              <c16:uniqueId val="{00000000-6FE8-4B6C-8294-9403A16FC7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42633</c:v>
                </c:pt>
                <c:pt idx="1">
                  <c:v>28652</c:v>
                </c:pt>
                <c:pt idx="2">
                  <c:v>26002</c:v>
                </c:pt>
                <c:pt idx="3">
                  <c:v>33567</c:v>
                </c:pt>
                <c:pt idx="4">
                  <c:v>46188</c:v>
                </c:pt>
              </c:numCache>
            </c:numRef>
          </c:val>
          <c:smooth val="0"/>
          <c:extLst>
            <c:ext xmlns:c16="http://schemas.microsoft.com/office/drawing/2014/chart" uri="{C3380CC4-5D6E-409C-BE32-E72D297353CC}">
              <c16:uniqueId val="{00000001-6FE8-4B6C-8294-9403A16FC766}"/>
            </c:ext>
          </c:extLst>
        </c:ser>
        <c:dLbls>
          <c:showLegendKey val="0"/>
          <c:showVal val="0"/>
          <c:showCatName val="0"/>
          <c:showSerName val="0"/>
          <c:showPercent val="0"/>
          <c:showBubbleSize val="0"/>
        </c:dLbls>
        <c:marker val="1"/>
        <c:smooth val="0"/>
        <c:axId val="733290872"/>
        <c:axId val="733285776"/>
      </c:lineChart>
      <c:catAx>
        <c:axId val="733290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3285776"/>
        <c:crosses val="autoZero"/>
        <c:auto val="1"/>
        <c:lblAlgn val="ctr"/>
        <c:lblOffset val="100"/>
        <c:tickLblSkip val="1"/>
        <c:tickMarkSkip val="1"/>
        <c:noMultiLvlLbl val="0"/>
      </c:catAx>
      <c:valAx>
        <c:axId val="73328577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33290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8.14</c:v>
                </c:pt>
                <c:pt idx="1">
                  <c:v>10.69</c:v>
                </c:pt>
                <c:pt idx="2">
                  <c:v>7.42</c:v>
                </c:pt>
                <c:pt idx="3">
                  <c:v>6.74</c:v>
                </c:pt>
                <c:pt idx="4">
                  <c:v>6.66</c:v>
                </c:pt>
              </c:numCache>
            </c:numRef>
          </c:val>
          <c:extLst>
            <c:ext xmlns:c16="http://schemas.microsoft.com/office/drawing/2014/chart" uri="{C3380CC4-5D6E-409C-BE32-E72D297353CC}">
              <c16:uniqueId val="{00000000-B3C5-4A3B-8CC4-D637346500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24.03</c:v>
                </c:pt>
                <c:pt idx="1">
                  <c:v>26.3</c:v>
                </c:pt>
                <c:pt idx="2">
                  <c:v>29.82</c:v>
                </c:pt>
                <c:pt idx="3">
                  <c:v>26.86</c:v>
                </c:pt>
                <c:pt idx="4">
                  <c:v>25.25</c:v>
                </c:pt>
              </c:numCache>
            </c:numRef>
          </c:val>
          <c:extLst>
            <c:ext xmlns:c16="http://schemas.microsoft.com/office/drawing/2014/chart" uri="{C3380CC4-5D6E-409C-BE32-E72D297353CC}">
              <c16:uniqueId val="{00000001-B3C5-4A3B-8CC4-D6373465005A}"/>
            </c:ext>
          </c:extLst>
        </c:ser>
        <c:dLbls>
          <c:showLegendKey val="0"/>
          <c:showVal val="0"/>
          <c:showCatName val="0"/>
          <c:showSerName val="0"/>
          <c:showPercent val="0"/>
          <c:showBubbleSize val="0"/>
        </c:dLbls>
        <c:gapWidth val="250"/>
        <c:overlap val="100"/>
        <c:axId val="733289696"/>
        <c:axId val="733288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-5.14</c:v>
                </c:pt>
                <c:pt idx="1">
                  <c:v>1.1100000000000001</c:v>
                </c:pt>
                <c:pt idx="2">
                  <c:v>-7.55</c:v>
                </c:pt>
                <c:pt idx="3">
                  <c:v>-7.82</c:v>
                </c:pt>
                <c:pt idx="4">
                  <c:v>-7.6</c:v>
                </c:pt>
              </c:numCache>
            </c:numRef>
          </c:val>
          <c:smooth val="0"/>
          <c:extLst>
            <c:ext xmlns:c16="http://schemas.microsoft.com/office/drawing/2014/chart" uri="{C3380CC4-5D6E-409C-BE32-E72D297353CC}">
              <c16:uniqueId val="{00000002-B3C5-4A3B-8CC4-D6373465005A}"/>
            </c:ext>
          </c:extLst>
        </c:ser>
        <c:dLbls>
          <c:showLegendKey val="0"/>
          <c:showVal val="0"/>
          <c:showCatName val="0"/>
          <c:showSerName val="0"/>
          <c:showPercent val="0"/>
          <c:showBubbleSize val="0"/>
        </c:dLbls>
        <c:marker val="1"/>
        <c:smooth val="0"/>
        <c:axId val="733289696"/>
        <c:axId val="733288128"/>
      </c:lineChart>
      <c:catAx>
        <c:axId val="73328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33288128"/>
        <c:crosses val="autoZero"/>
        <c:auto val="1"/>
        <c:lblAlgn val="ctr"/>
        <c:lblOffset val="100"/>
        <c:tickLblSkip val="1"/>
        <c:tickMarkSkip val="1"/>
        <c:noMultiLvlLbl val="0"/>
      </c:catAx>
      <c:valAx>
        <c:axId val="733288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328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97A-438F-866B-078C77B8A6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7A-438F-866B-078C77B8A600}"/>
            </c:ext>
          </c:extLst>
        </c:ser>
        <c:ser>
          <c:idx val="2"/>
          <c:order val="2"/>
          <c:tx>
            <c:strRef>
              <c:f>データシート!$A$29</c:f>
              <c:strCache>
                <c:ptCount val="1"/>
                <c:pt idx="0">
                  <c:v>小野上温泉事業特別会計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97A-438F-866B-078C77B8A60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897A-438F-866B-078C77B8A60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0.67</c:v>
                </c:pt>
                <c:pt idx="2">
                  <c:v>#N/A</c:v>
                </c:pt>
                <c:pt idx="3">
                  <c:v>0.82</c:v>
                </c:pt>
                <c:pt idx="4">
                  <c:v>#N/A</c:v>
                </c:pt>
                <c:pt idx="5">
                  <c:v>0.64</c:v>
                </c:pt>
                <c:pt idx="6">
                  <c:v>#N/A</c:v>
                </c:pt>
                <c:pt idx="7">
                  <c:v>0.14000000000000001</c:v>
                </c:pt>
                <c:pt idx="8">
                  <c:v>#N/A</c:v>
                </c:pt>
                <c:pt idx="9">
                  <c:v>0.13</c:v>
                </c:pt>
              </c:numCache>
            </c:numRef>
          </c:val>
          <c:extLst>
            <c:ext xmlns:c16="http://schemas.microsoft.com/office/drawing/2014/chart" uri="{C3380CC4-5D6E-409C-BE32-E72D297353CC}">
              <c16:uniqueId val="{00000004-897A-438F-866B-078C77B8A600}"/>
            </c:ext>
          </c:extLst>
        </c:ser>
        <c:ser>
          <c:idx val="5"/>
          <c:order val="5"/>
          <c:tx>
            <c:strRef>
              <c:f>データシート!$A$32</c:f>
              <c:strCache>
                <c:ptCount val="1"/>
                <c:pt idx="0">
                  <c:v>伊香保温泉観光施設事業特別会計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0.1</c:v>
                </c:pt>
                <c:pt idx="4">
                  <c:v>#N/A</c:v>
                </c:pt>
                <c:pt idx="5">
                  <c:v>0.2</c:v>
                </c:pt>
                <c:pt idx="6">
                  <c:v>#N/A</c:v>
                </c:pt>
                <c:pt idx="7">
                  <c:v>0.19</c:v>
                </c:pt>
                <c:pt idx="8">
                  <c:v>#N/A</c:v>
                </c:pt>
                <c:pt idx="9">
                  <c:v>0.31</c:v>
                </c:pt>
              </c:numCache>
            </c:numRef>
          </c:val>
          <c:extLst>
            <c:ext xmlns:c16="http://schemas.microsoft.com/office/drawing/2014/chart" uri="{C3380CC4-5D6E-409C-BE32-E72D297353CC}">
              <c16:uniqueId val="{00000005-897A-438F-866B-078C77B8A60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1.1499999999999999</c:v>
                </c:pt>
                <c:pt idx="2">
                  <c:v>#N/A</c:v>
                </c:pt>
                <c:pt idx="3">
                  <c:v>1.44</c:v>
                </c:pt>
                <c:pt idx="4">
                  <c:v>#N/A</c:v>
                </c:pt>
                <c:pt idx="5">
                  <c:v>1.5</c:v>
                </c:pt>
                <c:pt idx="6">
                  <c:v>#N/A</c:v>
                </c:pt>
                <c:pt idx="7">
                  <c:v>1.51</c:v>
                </c:pt>
                <c:pt idx="8">
                  <c:v>#N/A</c:v>
                </c:pt>
                <c:pt idx="9">
                  <c:v>1.0900000000000001</c:v>
                </c:pt>
              </c:numCache>
            </c:numRef>
          </c:val>
          <c:extLst>
            <c:ext xmlns:c16="http://schemas.microsoft.com/office/drawing/2014/chart" uri="{C3380CC4-5D6E-409C-BE32-E72D297353CC}">
              <c16:uniqueId val="{00000006-897A-438F-866B-078C77B8A600}"/>
            </c:ext>
          </c:extLst>
        </c:ser>
        <c:ser>
          <c:idx val="7"/>
          <c:order val="7"/>
          <c:tx>
            <c:strRef>
              <c:f>データシート!$A$34</c:f>
              <c:strCache>
                <c:ptCount val="1"/>
                <c:pt idx="0">
                  <c:v>渋川市下水道事業等会計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c:v>
                </c:pt>
                <c:pt idx="2">
                  <c:v>#N/A</c:v>
                </c:pt>
                <c:pt idx="3">
                  <c:v>1.25</c:v>
                </c:pt>
                <c:pt idx="4">
                  <c:v>#N/A</c:v>
                </c:pt>
                <c:pt idx="5">
                  <c:v>1.7</c:v>
                </c:pt>
                <c:pt idx="6">
                  <c:v>#N/A</c:v>
                </c:pt>
                <c:pt idx="7">
                  <c:v>2.14</c:v>
                </c:pt>
                <c:pt idx="8">
                  <c:v>#N/A</c:v>
                </c:pt>
                <c:pt idx="9">
                  <c:v>2.41</c:v>
                </c:pt>
              </c:numCache>
            </c:numRef>
          </c:val>
          <c:extLst>
            <c:ext xmlns:c16="http://schemas.microsoft.com/office/drawing/2014/chart" uri="{C3380CC4-5D6E-409C-BE32-E72D297353CC}">
              <c16:uniqueId val="{00000007-897A-438F-866B-078C77B8A600}"/>
            </c:ext>
          </c:extLst>
        </c:ser>
        <c:ser>
          <c:idx val="8"/>
          <c:order val="8"/>
          <c:tx>
            <c:strRef>
              <c:f>データシート!$A$35</c:f>
              <c:strCache>
                <c:ptCount val="1"/>
                <c:pt idx="0">
                  <c:v>渋川市水道事業会計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3.96</c:v>
                </c:pt>
                <c:pt idx="2">
                  <c:v>#N/A</c:v>
                </c:pt>
                <c:pt idx="3">
                  <c:v>3.43</c:v>
                </c:pt>
                <c:pt idx="4">
                  <c:v>#N/A</c:v>
                </c:pt>
                <c:pt idx="5">
                  <c:v>2.4700000000000002</c:v>
                </c:pt>
                <c:pt idx="6">
                  <c:v>#N/A</c:v>
                </c:pt>
                <c:pt idx="7">
                  <c:v>2.59</c:v>
                </c:pt>
                <c:pt idx="8">
                  <c:v>#N/A</c:v>
                </c:pt>
                <c:pt idx="9">
                  <c:v>3.52</c:v>
                </c:pt>
              </c:numCache>
            </c:numRef>
          </c:val>
          <c:extLst>
            <c:ext xmlns:c16="http://schemas.microsoft.com/office/drawing/2014/chart" uri="{C3380CC4-5D6E-409C-BE32-E72D297353CC}">
              <c16:uniqueId val="{00000008-897A-438F-866B-078C77B8A6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8.1300000000000008</c:v>
                </c:pt>
                <c:pt idx="2">
                  <c:v>#N/A</c:v>
                </c:pt>
                <c:pt idx="3">
                  <c:v>10.69</c:v>
                </c:pt>
                <c:pt idx="4">
                  <c:v>#N/A</c:v>
                </c:pt>
                <c:pt idx="5">
                  <c:v>7.42</c:v>
                </c:pt>
                <c:pt idx="6">
                  <c:v>#N/A</c:v>
                </c:pt>
                <c:pt idx="7">
                  <c:v>6.74</c:v>
                </c:pt>
                <c:pt idx="8">
                  <c:v>#N/A</c:v>
                </c:pt>
                <c:pt idx="9">
                  <c:v>6.66</c:v>
                </c:pt>
              </c:numCache>
            </c:numRef>
          </c:val>
          <c:extLst>
            <c:ext xmlns:c16="http://schemas.microsoft.com/office/drawing/2014/chart" uri="{C3380CC4-5D6E-409C-BE32-E72D297353CC}">
              <c16:uniqueId val="{00000009-897A-438F-866B-078C77B8A600}"/>
            </c:ext>
          </c:extLst>
        </c:ser>
        <c:dLbls>
          <c:showLegendKey val="0"/>
          <c:showVal val="0"/>
          <c:showCatName val="0"/>
          <c:showSerName val="0"/>
          <c:showPercent val="0"/>
          <c:showBubbleSize val="0"/>
        </c:dLbls>
        <c:gapWidth val="150"/>
        <c:overlap val="100"/>
        <c:axId val="733289304"/>
        <c:axId val="733291264"/>
      </c:barChart>
      <c:catAx>
        <c:axId val="733289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33291264"/>
        <c:crosses val="autoZero"/>
        <c:auto val="1"/>
        <c:lblAlgn val="ctr"/>
        <c:lblOffset val="100"/>
        <c:tickLblSkip val="1"/>
        <c:tickMarkSkip val="1"/>
        <c:noMultiLvlLbl val="0"/>
      </c:catAx>
      <c:valAx>
        <c:axId val="733291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33289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3950</c:v>
                </c:pt>
                <c:pt idx="5">
                  <c:v>3852</c:v>
                </c:pt>
                <c:pt idx="8">
                  <c:v>3760</c:v>
                </c:pt>
                <c:pt idx="11">
                  <c:v>3825</c:v>
                </c:pt>
                <c:pt idx="14">
                  <c:v>3613</c:v>
                </c:pt>
              </c:numCache>
            </c:numRef>
          </c:val>
          <c:extLst>
            <c:ext xmlns:c16="http://schemas.microsoft.com/office/drawing/2014/chart" uri="{C3380CC4-5D6E-409C-BE32-E72D297353CC}">
              <c16:uniqueId val="{00000000-1A09-40B5-9CC8-9162D27798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09-40B5-9CC8-9162D27798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3</c:v>
                </c:pt>
                <c:pt idx="6">
                  <c:v>2</c:v>
                </c:pt>
                <c:pt idx="9">
                  <c:v>6</c:v>
                </c:pt>
                <c:pt idx="12">
                  <c:v>11</c:v>
                </c:pt>
              </c:numCache>
            </c:numRef>
          </c:val>
          <c:extLst>
            <c:ext xmlns:c16="http://schemas.microsoft.com/office/drawing/2014/chart" uri="{C3380CC4-5D6E-409C-BE32-E72D297353CC}">
              <c16:uniqueId val="{00000002-1A09-40B5-9CC8-9162D27798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254</c:v>
                </c:pt>
                <c:pt idx="3">
                  <c:v>214</c:v>
                </c:pt>
                <c:pt idx="6">
                  <c:v>214</c:v>
                </c:pt>
                <c:pt idx="9">
                  <c:v>233</c:v>
                </c:pt>
                <c:pt idx="12">
                  <c:v>243</c:v>
                </c:pt>
              </c:numCache>
            </c:numRef>
          </c:val>
          <c:extLst>
            <c:ext xmlns:c16="http://schemas.microsoft.com/office/drawing/2014/chart" uri="{C3380CC4-5D6E-409C-BE32-E72D297353CC}">
              <c16:uniqueId val="{00000003-1A09-40B5-9CC8-9162D27798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1267</c:v>
                </c:pt>
                <c:pt idx="3">
                  <c:v>1095</c:v>
                </c:pt>
                <c:pt idx="6">
                  <c:v>1034</c:v>
                </c:pt>
                <c:pt idx="9">
                  <c:v>1038</c:v>
                </c:pt>
                <c:pt idx="12">
                  <c:v>805</c:v>
                </c:pt>
              </c:numCache>
            </c:numRef>
          </c:val>
          <c:extLst>
            <c:ext xmlns:c16="http://schemas.microsoft.com/office/drawing/2014/chart" uri="{C3380CC4-5D6E-409C-BE32-E72D297353CC}">
              <c16:uniqueId val="{00000004-1A09-40B5-9CC8-9162D27798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09-40B5-9CC8-9162D27798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09-40B5-9CC8-9162D27798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3308</c:v>
                </c:pt>
                <c:pt idx="3">
                  <c:v>3185</c:v>
                </c:pt>
                <c:pt idx="6">
                  <c:v>3339</c:v>
                </c:pt>
                <c:pt idx="9">
                  <c:v>3453</c:v>
                </c:pt>
                <c:pt idx="12">
                  <c:v>3546</c:v>
                </c:pt>
              </c:numCache>
            </c:numRef>
          </c:val>
          <c:extLst>
            <c:ext xmlns:c16="http://schemas.microsoft.com/office/drawing/2014/chart" uri="{C3380CC4-5D6E-409C-BE32-E72D297353CC}">
              <c16:uniqueId val="{00000007-1A09-40B5-9CC8-9162D2779888}"/>
            </c:ext>
          </c:extLst>
        </c:ser>
        <c:dLbls>
          <c:showLegendKey val="0"/>
          <c:showVal val="0"/>
          <c:showCatName val="0"/>
          <c:showSerName val="0"/>
          <c:showPercent val="0"/>
          <c:showBubbleSize val="0"/>
        </c:dLbls>
        <c:gapWidth val="100"/>
        <c:overlap val="100"/>
        <c:axId val="339215960"/>
        <c:axId val="339218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880</c:v>
                </c:pt>
                <c:pt idx="2">
                  <c:v>#N/A</c:v>
                </c:pt>
                <c:pt idx="3">
                  <c:v>#N/A</c:v>
                </c:pt>
                <c:pt idx="4">
                  <c:v>645</c:v>
                </c:pt>
                <c:pt idx="5">
                  <c:v>#N/A</c:v>
                </c:pt>
                <c:pt idx="6">
                  <c:v>#N/A</c:v>
                </c:pt>
                <c:pt idx="7">
                  <c:v>829</c:v>
                </c:pt>
                <c:pt idx="8">
                  <c:v>#N/A</c:v>
                </c:pt>
                <c:pt idx="9">
                  <c:v>#N/A</c:v>
                </c:pt>
                <c:pt idx="10">
                  <c:v>905</c:v>
                </c:pt>
                <c:pt idx="11">
                  <c:v>#N/A</c:v>
                </c:pt>
                <c:pt idx="12">
                  <c:v>#N/A</c:v>
                </c:pt>
                <c:pt idx="13">
                  <c:v>992</c:v>
                </c:pt>
                <c:pt idx="14">
                  <c:v>#N/A</c:v>
                </c:pt>
              </c:numCache>
            </c:numRef>
          </c:val>
          <c:smooth val="0"/>
          <c:extLst>
            <c:ext xmlns:c16="http://schemas.microsoft.com/office/drawing/2014/chart" uri="{C3380CC4-5D6E-409C-BE32-E72D297353CC}">
              <c16:uniqueId val="{00000008-1A09-40B5-9CC8-9162D2779888}"/>
            </c:ext>
          </c:extLst>
        </c:ser>
        <c:dLbls>
          <c:showLegendKey val="0"/>
          <c:showVal val="0"/>
          <c:showCatName val="0"/>
          <c:showSerName val="0"/>
          <c:showPercent val="0"/>
          <c:showBubbleSize val="0"/>
        </c:dLbls>
        <c:marker val="1"/>
        <c:smooth val="0"/>
        <c:axId val="339215960"/>
        <c:axId val="339218704"/>
      </c:lineChart>
      <c:catAx>
        <c:axId val="33921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9218704"/>
        <c:crosses val="autoZero"/>
        <c:auto val="1"/>
        <c:lblAlgn val="ctr"/>
        <c:lblOffset val="100"/>
        <c:tickLblSkip val="1"/>
        <c:tickMarkSkip val="1"/>
        <c:noMultiLvlLbl val="0"/>
      </c:catAx>
      <c:valAx>
        <c:axId val="339218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21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41124</c:v>
                </c:pt>
                <c:pt idx="5">
                  <c:v>38398</c:v>
                </c:pt>
                <c:pt idx="8">
                  <c:v>36619</c:v>
                </c:pt>
                <c:pt idx="11">
                  <c:v>35057</c:v>
                </c:pt>
                <c:pt idx="14">
                  <c:v>34112</c:v>
                </c:pt>
              </c:numCache>
            </c:numRef>
          </c:val>
          <c:extLst>
            <c:ext xmlns:c16="http://schemas.microsoft.com/office/drawing/2014/chart" uri="{C3380CC4-5D6E-409C-BE32-E72D297353CC}">
              <c16:uniqueId val="{00000000-CF8E-4138-8637-3C46EED15A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3006</c:v>
                </c:pt>
                <c:pt idx="5">
                  <c:v>3652</c:v>
                </c:pt>
                <c:pt idx="8">
                  <c:v>4373</c:v>
                </c:pt>
                <c:pt idx="11">
                  <c:v>4605</c:v>
                </c:pt>
                <c:pt idx="14">
                  <c:v>4300</c:v>
                </c:pt>
              </c:numCache>
            </c:numRef>
          </c:val>
          <c:extLst>
            <c:ext xmlns:c16="http://schemas.microsoft.com/office/drawing/2014/chart" uri="{C3380CC4-5D6E-409C-BE32-E72D297353CC}">
              <c16:uniqueId val="{00000001-CF8E-4138-8637-3C46EED15A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10294</c:v>
                </c:pt>
                <c:pt idx="5">
                  <c:v>11892</c:v>
                </c:pt>
                <c:pt idx="8">
                  <c:v>13301</c:v>
                </c:pt>
                <c:pt idx="11">
                  <c:v>13289</c:v>
                </c:pt>
                <c:pt idx="14">
                  <c:v>13008</c:v>
                </c:pt>
              </c:numCache>
            </c:numRef>
          </c:val>
          <c:extLst>
            <c:ext xmlns:c16="http://schemas.microsoft.com/office/drawing/2014/chart" uri="{C3380CC4-5D6E-409C-BE32-E72D297353CC}">
              <c16:uniqueId val="{00000002-CF8E-4138-8637-3C46EED15A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8E-4138-8637-3C46EED15A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8E-4138-8637-3C46EED15A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0</c:v>
                </c:pt>
                <c:pt idx="6">
                  <c:v>5</c:v>
                </c:pt>
                <c:pt idx="9">
                  <c:v>3</c:v>
                </c:pt>
                <c:pt idx="12">
                  <c:v>1</c:v>
                </c:pt>
              </c:numCache>
            </c:numRef>
          </c:val>
          <c:extLst>
            <c:ext xmlns:c16="http://schemas.microsoft.com/office/drawing/2014/chart" uri="{C3380CC4-5D6E-409C-BE32-E72D297353CC}">
              <c16:uniqueId val="{00000005-CF8E-4138-8637-3C46EED15A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5116</c:v>
                </c:pt>
                <c:pt idx="3">
                  <c:v>5022</c:v>
                </c:pt>
                <c:pt idx="6">
                  <c:v>4954</c:v>
                </c:pt>
                <c:pt idx="9">
                  <c:v>4552</c:v>
                </c:pt>
                <c:pt idx="12">
                  <c:v>4100</c:v>
                </c:pt>
              </c:numCache>
            </c:numRef>
          </c:val>
          <c:extLst>
            <c:ext xmlns:c16="http://schemas.microsoft.com/office/drawing/2014/chart" uri="{C3380CC4-5D6E-409C-BE32-E72D297353CC}">
              <c16:uniqueId val="{00000006-CF8E-4138-8637-3C46EED15A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1439</c:v>
                </c:pt>
                <c:pt idx="3">
                  <c:v>1471</c:v>
                </c:pt>
                <c:pt idx="6">
                  <c:v>1402</c:v>
                </c:pt>
                <c:pt idx="9">
                  <c:v>1583</c:v>
                </c:pt>
                <c:pt idx="12">
                  <c:v>1629</c:v>
                </c:pt>
              </c:numCache>
            </c:numRef>
          </c:val>
          <c:extLst>
            <c:ext xmlns:c16="http://schemas.microsoft.com/office/drawing/2014/chart" uri="{C3380CC4-5D6E-409C-BE32-E72D297353CC}">
              <c16:uniqueId val="{00000007-CF8E-4138-8637-3C46EED15A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17958</c:v>
                </c:pt>
                <c:pt idx="3">
                  <c:v>17063</c:v>
                </c:pt>
                <c:pt idx="6">
                  <c:v>16227</c:v>
                </c:pt>
                <c:pt idx="9">
                  <c:v>15462</c:v>
                </c:pt>
                <c:pt idx="12">
                  <c:v>15668</c:v>
                </c:pt>
              </c:numCache>
            </c:numRef>
          </c:val>
          <c:extLst>
            <c:ext xmlns:c16="http://schemas.microsoft.com/office/drawing/2014/chart" uri="{C3380CC4-5D6E-409C-BE32-E72D297353CC}">
              <c16:uniqueId val="{00000008-CF8E-4138-8637-3C46EED15A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8E-4138-8637-3C46EED15A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34993</c:v>
                </c:pt>
                <c:pt idx="3">
                  <c:v>34512</c:v>
                </c:pt>
                <c:pt idx="6">
                  <c:v>32312</c:v>
                </c:pt>
                <c:pt idx="9">
                  <c:v>30464</c:v>
                </c:pt>
                <c:pt idx="12">
                  <c:v>29713</c:v>
                </c:pt>
              </c:numCache>
            </c:numRef>
          </c:val>
          <c:extLst>
            <c:ext xmlns:c16="http://schemas.microsoft.com/office/drawing/2014/chart" uri="{C3380CC4-5D6E-409C-BE32-E72D297353CC}">
              <c16:uniqueId val="{0000000A-CF8E-4138-8637-3C46EED15A05}"/>
            </c:ext>
          </c:extLst>
        </c:ser>
        <c:dLbls>
          <c:showLegendKey val="0"/>
          <c:showVal val="0"/>
          <c:showCatName val="0"/>
          <c:showSerName val="0"/>
          <c:showPercent val="0"/>
          <c:showBubbleSize val="0"/>
        </c:dLbls>
        <c:gapWidth val="100"/>
        <c:overlap val="100"/>
        <c:axId val="339217528"/>
        <c:axId val="339217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5092</c:v>
                </c:pt>
                <c:pt idx="2">
                  <c:v>#N/A</c:v>
                </c:pt>
                <c:pt idx="3">
                  <c:v>#N/A</c:v>
                </c:pt>
                <c:pt idx="4">
                  <c:v>4126</c:v>
                </c:pt>
                <c:pt idx="5">
                  <c:v>#N/A</c:v>
                </c:pt>
                <c:pt idx="6">
                  <c:v>#N/A</c:v>
                </c:pt>
                <c:pt idx="7">
                  <c:v>607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8E-4138-8637-3C46EED15A05}"/>
            </c:ext>
          </c:extLst>
        </c:ser>
        <c:dLbls>
          <c:showLegendKey val="0"/>
          <c:showVal val="0"/>
          <c:showCatName val="0"/>
          <c:showSerName val="0"/>
          <c:showPercent val="0"/>
          <c:showBubbleSize val="0"/>
        </c:dLbls>
        <c:marker val="1"/>
        <c:smooth val="0"/>
        <c:axId val="339217528"/>
        <c:axId val="339217920"/>
      </c:lineChart>
      <c:catAx>
        <c:axId val="33921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9217920"/>
        <c:crosses val="autoZero"/>
        <c:auto val="1"/>
        <c:lblAlgn val="ctr"/>
        <c:lblOffset val="100"/>
        <c:tickLblSkip val="1"/>
        <c:tickMarkSkip val="1"/>
        <c:noMultiLvlLbl val="0"/>
      </c:catAx>
      <c:valAx>
        <c:axId val="339217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21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6426</c:v>
                </c:pt>
                <c:pt idx="1">
                  <c:v>5853</c:v>
                </c:pt>
                <c:pt idx="2">
                  <c:v>5574</c:v>
                </c:pt>
              </c:numCache>
            </c:numRef>
          </c:val>
          <c:extLst>
            <c:ext xmlns:c16="http://schemas.microsoft.com/office/drawing/2014/chart" uri="{C3380CC4-5D6E-409C-BE32-E72D297353CC}">
              <c16:uniqueId val="{00000000-DEF4-414D-A1C1-4EE43B23A8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1422</c:v>
                </c:pt>
                <c:pt idx="1">
                  <c:v>1633</c:v>
                </c:pt>
                <c:pt idx="2">
                  <c:v>1734</c:v>
                </c:pt>
              </c:numCache>
            </c:numRef>
          </c:val>
          <c:extLst>
            <c:ext xmlns:c16="http://schemas.microsoft.com/office/drawing/2014/chart" uri="{C3380CC4-5D6E-409C-BE32-E72D297353CC}">
              <c16:uniqueId val="{00000001-DEF4-414D-A1C1-4EE43B23A8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5404</c:v>
                </c:pt>
                <c:pt idx="1">
                  <c:v>5892</c:v>
                </c:pt>
                <c:pt idx="2">
                  <c:v>6430</c:v>
                </c:pt>
              </c:numCache>
            </c:numRef>
          </c:val>
          <c:extLst>
            <c:ext xmlns:c16="http://schemas.microsoft.com/office/drawing/2014/chart" uri="{C3380CC4-5D6E-409C-BE32-E72D297353CC}">
              <c16:uniqueId val="{00000002-DEF4-414D-A1C1-4EE43B23A83E}"/>
            </c:ext>
          </c:extLst>
        </c:ser>
        <c:dLbls>
          <c:showLegendKey val="0"/>
          <c:showVal val="0"/>
          <c:showCatName val="0"/>
          <c:showSerName val="0"/>
          <c:showPercent val="0"/>
          <c:showBubbleSize val="0"/>
        </c:dLbls>
        <c:gapWidth val="120"/>
        <c:overlap val="100"/>
        <c:axId val="339213608"/>
        <c:axId val="339219096"/>
      </c:barChart>
      <c:catAx>
        <c:axId val="33921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9219096"/>
        <c:crosses val="autoZero"/>
        <c:auto val="1"/>
        <c:lblAlgn val="ctr"/>
        <c:lblOffset val="100"/>
        <c:tickLblSkip val="1"/>
        <c:tickMarkSkip val="1"/>
        <c:noMultiLvlLbl val="0"/>
      </c:catAx>
      <c:valAx>
        <c:axId val="3392190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921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実質公債費比率は、４．９％で、前年度と比較して０．６ポイント増加した。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b="0">
              <a:solidFill>
                <a:sysClr val="windowText" lastClr="000000"/>
              </a:solidFill>
              <a:latin typeface="ＭＳ ゴシック" pitchFamily="49" charset="-128"/>
              <a:ea typeface="ＭＳ ゴシック" pitchFamily="49" charset="-128"/>
            </a:rPr>
            <a:t>単年度比率では、５．３％で前年度と比較して０．４ポイント増加した。</a:t>
          </a:r>
          <a:endParaRPr kumimoji="1" lang="en-US" altLang="ja-JP" sz="1400" b="0">
            <a:solidFill>
              <a:sysClr val="windowText" lastClr="000000"/>
            </a:solidFill>
            <a:latin typeface="ＭＳ ゴシック" pitchFamily="49" charset="-128"/>
            <a:ea typeface="ＭＳ ゴシック" pitchFamily="49" charset="-128"/>
          </a:endParaRPr>
        </a:p>
        <a:p>
          <a:r>
            <a:rPr kumimoji="1" lang="ja-JP" altLang="en-US" sz="1400" b="0">
              <a:solidFill>
                <a:sysClr val="windowText" lastClr="000000"/>
              </a:solidFill>
              <a:latin typeface="ＭＳ ゴシック" pitchFamily="49" charset="-128"/>
              <a:ea typeface="ＭＳ ゴシック" pitchFamily="49" charset="-128"/>
            </a:rPr>
            <a:t>分母の構成要素である標準財政規模が増加したものの、大型事業に係る償還が開始したことにより、分子の構成要素である元利償還金の額が増加した。</a:t>
          </a:r>
          <a:endParaRPr kumimoji="1" lang="en-US" altLang="ja-JP" sz="1400" b="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今後も合併特例事業をはじめとした大型事業に係る償還が始まったことで、３５億円以上の多額の元利償還が続くと見込まれるため、起債管理について一層の適正化に努める。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と同様、</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該当なしとなった。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これは、分子の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構成</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要素</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のうち、充当可能財源等が将来負担額を超過したためである。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今後、大型事業の実施に伴う地方債の借入が発生した場合や増加する公債費へ対応するための減債基金の取崩しなど、財政調整</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も含めて基金が減少する場合には、悪化することも考えられる。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引き続き、借入額の抑制や計画的な償還及び事業の見直しによる歳出削減に取り組むとともに、適正な基金の積立てに努め、将来負担の軽減を図る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億円、ふるさと創生基金に約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４千</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円、地域振興基金に約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千万円、減債基金に約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千万円、庁舎建設基金に約１億円を積み立てた一方、財政調整基金から約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１６億８</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千万円、ふるさと創生基金から約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、減債基金から約５千万円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大型事業に係る合併特例事業債</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の影響</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伴う公債費の増加等により基金全体は減少していく見込みであるが、歳出削減等の徹底や自主財源の確保等に取り組むとともに、計画的な積立て及び取崩しを行い、予期しない歳入の減少や歳出の増加に対応するための備えとして一定程度の確保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地域振興基金：市民の連帯の強化又は地域振興を図るもの</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庁舎建設基金：庁舎の建設その他整備に要する費用の財源とするもの</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小野上地区農業用水等渇水対策施設維持管理基金：上越新幹線中山トンネル建設工事に伴う農業用水等渇水対策施設の円滑かつ適正な維持管理に要する経費の財源に充てるもの</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ふるさと創生基金：市民参加のもと、活力にあふれ、自然と歴史の里にふさわしい、個性ある地域づくりを行う事業の財源とするもの</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福祉事業基金：福祉事業の充実を図るもの</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地域振興基金：前年度と比較し、約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千万円増加したが、計画的な積立てを行ったためである。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庁舎建設基金：前年度と比較し、約１億円増加したが、計画的な積立てを行ったためである。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合併特例債を活用し、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平成２３年度から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平成３０年度まで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隔年で５億円ずつ</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令和元年度から</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令和５年度まで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毎年度</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２億５千万円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ずつ、</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３億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７千万円を積み立てた。合併特例債発行可能期間の最終年度となる令和７年度は、約</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３億７千万円を積み立てる見込みである。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庁舎建設基金：新庁舎建設に向け、毎年度計画的に積立を行う。</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約２億８千万円減少した。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これは、取崩額が決算剰余金等による積立額を上回ったためである。事業費の精査と適正な予算執行に努め</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てきた結果</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年度末</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残高は、約５５</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中長期的な視野に立って、積立額や取崩額の目安を設定し、経済の不況等による大幅な税収減や災害の発生等による支出の増加等の予期しない歳入の減収や歳出の増加に対応するための備えとして標準財政規模の２割にあたる４０億円程度、年度間調整分として合併以後の平均取崩額である１０億円程度、合わせて５０億円程度の残高を確保するよう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億円増加した。今後の公債費の増加に備えた積立てを行い、令和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１７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千万円となっている。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に係る合併特例事業債の影響で、令和１１年度頃まで高額な地方債の償還が続く見込みであるため、計画的に積立てを行い、毎年度３５億円を超過する公債費に減債基金を充当し、年度によって公債費に多額の一般財源を充当することがないよう対応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72,090
70,781
240.27
41,101,051
38,720,077
1,471,029
22,071,713
29,712,816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前年度と同ポイントであり、類似団体平均を０．１３ポイント上回っている。主な要因として、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定額減税減収補てん特例交付金の創設に伴う地方特例交付金の増加等により、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基準財政収入額が増加したものの、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給与改定費の創設等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基準財政需要額も増加したことが挙げられる。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ここ数年は、概ね同水準で推移しているものの低下傾向であり、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収納対策の強化等による自主財源の確保と、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公共施設の適正管理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事業の見直し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による歳出削減に取り組み、引き続き財政基盤の強化に努める。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156210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67131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71137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156210</xdr:rowOff>
    </xdr:from>
    <xdr:to>
      <xdr:col>24</xdr:col>
      <xdr:colOff>12700</xdr:colOff>
      <xdr:row>38</xdr:row>
      <xdr:rowOff>156210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6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129540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81280</xdr:rowOff>
    </xdr:from>
    <xdr:to>
      <xdr:col>11</xdr:col>
      <xdr:colOff>31750</xdr:colOff>
      <xdr:row>39</xdr:row>
      <xdr:rowOff>105410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678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54610</xdr:rowOff>
    </xdr:from>
    <xdr:to>
      <xdr:col>11</xdr:col>
      <xdr:colOff>82550</xdr:colOff>
      <xdr:row>39</xdr:row>
      <xdr:rowOff>156210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166387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30480</xdr:rowOff>
    </xdr:from>
    <xdr:to>
      <xdr:col>7</xdr:col>
      <xdr:colOff>31750</xdr:colOff>
      <xdr:row>39</xdr:row>
      <xdr:rowOff>132080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116857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地方特例交付金及び</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地方交付税</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が増加したものの、人件費や扶助費等の増加により、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考えられる。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今後、社会保障給付費が増加することや合併特例債等を活用し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大型事業を実施したことに伴い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公債費の支払いが多額になることから、自主財源の確保策と合わせて、予算編成段階における事業の精査や効率的な予算執行を通じて、財政構造の健全化を図っていく。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141922</xdr:rowOff>
    </xdr:from>
    <xdr:to>
      <xdr:col>23</xdr:col>
      <xdr:colOff>133350</xdr:colOff>
      <xdr:row>65</xdr:row>
      <xdr:rowOff>97155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1114722"/>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141922</xdr:rowOff>
    </xdr:from>
    <xdr:to>
      <xdr:col>19</xdr:col>
      <xdr:colOff>133350</xdr:colOff>
      <xdr:row>64</xdr:row>
      <xdr:rowOff>160020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11472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160020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764838"/>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64</xdr:row>
      <xdr:rowOff>147955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764838"/>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91122</xdr:rowOff>
    </xdr:from>
    <xdr:to>
      <xdr:col>19</xdr:col>
      <xdr:colOff>184150</xdr:colOff>
      <xdr:row>65</xdr:row>
      <xdr:rowOff>21272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6049</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170515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７２８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２５</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５６６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円下回っている。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会計年度任用職員に対する報酬の引上げ及び勤勉手当の支給開始等に伴い、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物件費は、新型コロナウイルスワクチン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の定期接種開始等に伴い、増加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定員管理適正化計画に基づき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組織機構の見直しと連動しながら、職員数の適正化に努めるとともに、公共施設の適正管理や事業の見直し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通じて、歳出の削減を図っていく。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60832</xdr:rowOff>
    </xdr:from>
    <xdr:to>
      <xdr:col>23</xdr:col>
      <xdr:colOff>133350</xdr:colOff>
      <xdr:row>82</xdr:row>
      <xdr:rowOff>127899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9732"/>
          <a:ext cx="838200" cy="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60832</xdr:rowOff>
    </xdr:from>
    <xdr:to>
      <xdr:col>19</xdr:col>
      <xdr:colOff>133350</xdr:colOff>
      <xdr:row>82</xdr:row>
      <xdr:rowOff>74372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19732"/>
          <a:ext cx="889000" cy="1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74372</xdr:rowOff>
    </xdr:from>
    <xdr:to>
      <xdr:col>15</xdr:col>
      <xdr:colOff>82550</xdr:colOff>
      <xdr:row>82</xdr:row>
      <xdr:rowOff>85782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33272"/>
          <a:ext cx="8890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61162</xdr:rowOff>
    </xdr:from>
    <xdr:to>
      <xdr:col>11</xdr:col>
      <xdr:colOff>31750</xdr:colOff>
      <xdr:row>82</xdr:row>
      <xdr:rowOff>85782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0062"/>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68816</xdr:rowOff>
    </xdr:from>
    <xdr:to>
      <xdr:col>7</xdr:col>
      <xdr:colOff>31750</xdr:colOff>
      <xdr:row>81</xdr:row>
      <xdr:rowOff>170416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9143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77099</xdr:rowOff>
    </xdr:from>
    <xdr:to>
      <xdr:col>23</xdr:col>
      <xdr:colOff>184150</xdr:colOff>
      <xdr:row>83</xdr:row>
      <xdr:rowOff>7249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93626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10032</xdr:rowOff>
    </xdr:from>
    <xdr:to>
      <xdr:col>19</xdr:col>
      <xdr:colOff>184150</xdr:colOff>
      <xdr:row>82</xdr:row>
      <xdr:rowOff>111632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121809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23572</xdr:rowOff>
    </xdr:from>
    <xdr:to>
      <xdr:col>15</xdr:col>
      <xdr:colOff>133350</xdr:colOff>
      <xdr:row>82</xdr:row>
      <xdr:rowOff>125172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135349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5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34982</xdr:rowOff>
    </xdr:from>
    <xdr:to>
      <xdr:col>11</xdr:col>
      <xdr:colOff>82550</xdr:colOff>
      <xdr:row>82</xdr:row>
      <xdr:rowOff>136582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146759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10362</xdr:rowOff>
    </xdr:from>
    <xdr:to>
      <xdr:col>7</xdr:col>
      <xdr:colOff>31750</xdr:colOff>
      <xdr:row>82</xdr:row>
      <xdr:rowOff>111962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96739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ポイント減少し、類似団体平均を０．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ポイント上回っている。これは、職員分布が変わったことによる経験年数階層の変動によるものと考えられる。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今後も引き続き財政状況や全国的な給与水準の変動を注視しながら、給与水準の適正化を図る。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463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85271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０２人</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組織機構の見直しと併せて、定員管理適正化計画に基づく数値目標を設定し、退職者数と採用者数の調整や障害者雇用の推進等による計画的な職員数の適正化と、行政需要の変化に対応した適切な定員管理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151554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78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106741</xdr:rowOff>
    </xdr:from>
    <xdr:to>
      <xdr:col>77</xdr:col>
      <xdr:colOff>44450</xdr:colOff>
      <xdr:row>61</xdr:row>
      <xdr:rowOff>119380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6519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106741</xdr:rowOff>
    </xdr:from>
    <xdr:to>
      <xdr:col>72</xdr:col>
      <xdr:colOff>203200</xdr:colOff>
      <xdr:row>61</xdr:row>
      <xdr:rowOff>121678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6519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109038</xdr:rowOff>
    </xdr:from>
    <xdr:to>
      <xdr:col>68</xdr:col>
      <xdr:colOff>152400</xdr:colOff>
      <xdr:row>61</xdr:row>
      <xdr:rowOff>121678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748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90654</xdr:rowOff>
    </xdr:from>
    <xdr:to>
      <xdr:col>64</xdr:col>
      <xdr:colOff>152400</xdr:colOff>
      <xdr:row>61</xdr:row>
      <xdr:rowOff>20804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7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30981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4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117281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55941</xdr:rowOff>
    </xdr:from>
    <xdr:to>
      <xdr:col>73</xdr:col>
      <xdr:colOff>44450</xdr:colOff>
      <xdr:row>61</xdr:row>
      <xdr:rowOff>157541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167718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70878</xdr:rowOff>
    </xdr:from>
    <xdr:to>
      <xdr:col>68</xdr:col>
      <xdr:colOff>203200</xdr:colOff>
      <xdr:row>62</xdr:row>
      <xdr:rowOff>1028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157255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から０．６ポイント増加し、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ポイント下回っている。算定式の分母の構成要素である標準財政規模が増加したものの、分子の構成要素である元利償還金の額も増加し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単年度比率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では５．３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、前年度と比較して０．４ポイント増加し、令和３年度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の単年度比率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が３．５％であり、１．８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たため、３か年平均も増加した。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大型事業に係る合併特例事業債の影響で、令和１１年度頃まで多額の地方債の償還が続く見込みであるため、地方債発行の抑制に努め、健全な水準を維持していく。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11289</xdr:rowOff>
    </xdr:from>
    <xdr:to>
      <xdr:col>81</xdr:col>
      <xdr:colOff>44450</xdr:colOff>
      <xdr:row>37</xdr:row>
      <xdr:rowOff>91722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493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11289</xdr:rowOff>
    </xdr:from>
    <xdr:to>
      <xdr:col>77</xdr:col>
      <xdr:colOff>44450</xdr:colOff>
      <xdr:row>37</xdr:row>
      <xdr:rowOff>11289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54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11289</xdr:rowOff>
    </xdr:from>
    <xdr:to>
      <xdr:col>72</xdr:col>
      <xdr:colOff>203200</xdr:colOff>
      <xdr:row>37</xdr:row>
      <xdr:rowOff>24695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49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24695</xdr:rowOff>
    </xdr:from>
    <xdr:to>
      <xdr:col>68</xdr:col>
      <xdr:colOff>152400</xdr:colOff>
      <xdr:row>37</xdr:row>
      <xdr:rowOff>118533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834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5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156932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131939</xdr:rowOff>
    </xdr:from>
    <xdr:to>
      <xdr:col>77</xdr:col>
      <xdr:colOff>95250</xdr:colOff>
      <xdr:row>37</xdr:row>
      <xdr:rowOff>62089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72266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131939</xdr:rowOff>
    </xdr:from>
    <xdr:to>
      <xdr:col>73</xdr:col>
      <xdr:colOff>44450</xdr:colOff>
      <xdr:row>37</xdr:row>
      <xdr:rowOff>62089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72266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145345</xdr:rowOff>
    </xdr:from>
    <xdr:to>
      <xdr:col>68</xdr:col>
      <xdr:colOff>203200</xdr:colOff>
      <xdr:row>37</xdr:row>
      <xdr:rowOff>75495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85672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前年度同様、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該当なしとなり、類似団体平均を下回っている。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大型事業の実施による地方債現在高の増加に伴い、将来負担比率の増加が見込まれることから、義務的経費の削減を中心とする行政改革を推進するとともに、将来世代への後年度負担を軽減できるよう、事業計画の精査を行い、財政の健全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122283</xdr:rowOff>
    </xdr:from>
    <xdr:to>
      <xdr:col>72</xdr:col>
      <xdr:colOff>203200</xdr:colOff>
      <xdr:row>14</xdr:row>
      <xdr:rowOff>168003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5113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168003</xdr:rowOff>
    </xdr:from>
    <xdr:to>
      <xdr:col>68</xdr:col>
      <xdr:colOff>152400</xdr:colOff>
      <xdr:row>15</xdr:row>
      <xdr:rowOff>67794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68303"/>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165903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71483</xdr:rowOff>
    </xdr:from>
    <xdr:to>
      <xdr:col>73</xdr:col>
      <xdr:colOff>44450</xdr:colOff>
      <xdr:row>14</xdr:row>
      <xdr:rowOff>1633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11810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06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117203</xdr:rowOff>
    </xdr:from>
    <xdr:to>
      <xdr:col>68</xdr:col>
      <xdr:colOff>203200</xdr:colOff>
      <xdr:row>15</xdr:row>
      <xdr:rowOff>47353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32130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16994</xdr:rowOff>
    </xdr:from>
    <xdr:to>
      <xdr:col>64</xdr:col>
      <xdr:colOff>152400</xdr:colOff>
      <xdr:row>15</xdr:row>
      <xdr:rowOff>118594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103371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7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72,090
70,781
240.27
41,101,051
38,720,077
1,471,029
22,071,713
29,712,816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ポイント上回っている。会計年度任用職員に対する報酬の引上げ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勤勉手当の支給開始等に伴い、人件費に係る歳出額が増加し、比率も増加となった。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引き続き、定員管理適正化計画に基づき、組織機構の見直しと連動しながら職員数の適正化に努める。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3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２．１</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高止まりしている</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は、当市は保有する</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の数</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が多いためである。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統廃合を含む</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適正管理</a:t>
          </a:r>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歳出削減を図る。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101600</xdr:rowOff>
    </xdr:from>
    <xdr:to>
      <xdr:col>82</xdr:col>
      <xdr:colOff>107950</xdr:colOff>
      <xdr:row>18</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7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18</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7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84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50800</xdr:rowOff>
    </xdr:from>
    <xdr:to>
      <xdr:col>78</xdr:col>
      <xdr:colOff>120650</xdr:colOff>
      <xdr:row>18</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自立支援給付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事業等が増加したことにより、比率も増加となった。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継続的な増加が見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こま</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れる。引き続き、福祉サービス水準の維持や事業レビューの実施等による事業費の適正化に努める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110998</xdr:rowOff>
    </xdr:from>
    <xdr:to>
      <xdr:col>24</xdr:col>
      <xdr:colOff>25400</xdr:colOff>
      <xdr:row>56</xdr:row>
      <xdr:rowOff>21844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07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110998</xdr:rowOff>
    </xdr:from>
    <xdr:to>
      <xdr:col>19</xdr:col>
      <xdr:colOff>187325</xdr:colOff>
      <xdr:row>55</xdr:row>
      <xdr:rowOff>156718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40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74422</xdr:rowOff>
    </xdr:from>
    <xdr:to>
      <xdr:col>15</xdr:col>
      <xdr:colOff>98425</xdr:colOff>
      <xdr:row>55</xdr:row>
      <xdr:rowOff>156718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04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74422</xdr:rowOff>
    </xdr:from>
    <xdr:to>
      <xdr:col>11</xdr:col>
      <xdr:colOff>9525</xdr:colOff>
      <xdr:row>55</xdr:row>
      <xdr:rowOff>92710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04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142494</xdr:rowOff>
    </xdr:from>
    <xdr:to>
      <xdr:col>24</xdr:col>
      <xdr:colOff>76200</xdr:colOff>
      <xdr:row>56</xdr:row>
      <xdr:rowOff>72644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114571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4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60198</xdr:rowOff>
    </xdr:from>
    <xdr:to>
      <xdr:col>20</xdr:col>
      <xdr:colOff>38100</xdr:colOff>
      <xdr:row>55</xdr:row>
      <xdr:rowOff>161798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525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105918</xdr:rowOff>
    </xdr:from>
    <xdr:to>
      <xdr:col>15</xdr:col>
      <xdr:colOff>149225</xdr:colOff>
      <xdr:row>56</xdr:row>
      <xdr:rowOff>36068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20845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23622</xdr:rowOff>
    </xdr:from>
    <xdr:to>
      <xdr:col>11</xdr:col>
      <xdr:colOff>60325</xdr:colOff>
      <xdr:row>55</xdr:row>
      <xdr:rowOff>125222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と同ポイントであり、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減少したが、公共施設等の老朽化が進んでいるため、統廃合等の適正管理により、今後も縮減に努める必要がある。繰出金については、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前年度からほぼ増減がなかったが、今後も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各事業会計において事業内容を精査し、普通会計の負担軽減に努める。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類似団体と比較して高止まりしている要因は、一部事務組合に対する負担金が多額であることによる。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事業レビュー</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の実施等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により、補助基準や事業効果の見直しを行うことで補助費全体の適正化を図り、歳出の削減に努める。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41275</xdr:rowOff>
    </xdr:from>
    <xdr:to>
      <xdr:col>82</xdr:col>
      <xdr:colOff>107950</xdr:colOff>
      <xdr:row>39</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7278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41275</xdr:rowOff>
    </xdr:from>
    <xdr:to>
      <xdr:col>78</xdr:col>
      <xdr:colOff>69850</xdr:colOff>
      <xdr:row>39</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7278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161290</xdr:rowOff>
    </xdr:from>
    <xdr:to>
      <xdr:col>73</xdr:col>
      <xdr:colOff>180975</xdr:colOff>
      <xdr:row>39</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76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161290</xdr:rowOff>
    </xdr:from>
    <xdr:to>
      <xdr:col>69</xdr:col>
      <xdr:colOff>92075</xdr:colOff>
      <xdr:row>39</xdr:row>
      <xdr:rowOff>98425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763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xdr:rowOff>
    </xdr:from>
    <xdr:to>
      <xdr:col>82</xdr:col>
      <xdr:colOff>158750</xdr:colOff>
      <xdr:row>39</xdr:row>
      <xdr:rowOff>114935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156862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7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161925</xdr:rowOff>
    </xdr:from>
    <xdr:to>
      <xdr:col>78</xdr:col>
      <xdr:colOff>120650</xdr:colOff>
      <xdr:row>39</xdr:row>
      <xdr:rowOff>92075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76852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7620</xdr:rowOff>
    </xdr:from>
    <xdr:to>
      <xdr:col>74</xdr:col>
      <xdr:colOff>31750</xdr:colOff>
      <xdr:row>39</xdr:row>
      <xdr:rowOff>109220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93997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8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110490</xdr:rowOff>
    </xdr:from>
    <xdr:to>
      <xdr:col>69</xdr:col>
      <xdr:colOff>142875</xdr:colOff>
      <xdr:row>39</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47625</xdr:rowOff>
    </xdr:from>
    <xdr:to>
      <xdr:col>65</xdr:col>
      <xdr:colOff>53975</xdr:colOff>
      <xdr:row>39</xdr:row>
      <xdr:rowOff>149225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134002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ポイント下回っている。大型事業に係る合併特例事業債の元金償還が順次開始していることが増加の要因である。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今後も、多額の償還が続く見込みであるが、償還額を上回る借入は行わないなど地方債発行の抑制に努めるとともに、減債基金を活用し計画的な償還を行い適正に管理していく。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3175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238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0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619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619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123825</xdr:rowOff>
    </xdr:from>
    <xdr:to>
      <xdr:col>24</xdr:col>
      <xdr:colOff>76200</xdr:colOff>
      <xdr:row>76</xdr:row>
      <xdr:rowOff>53975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140352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、類似団体平均を５．</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ポイント上回っている。類似団体平均を目安として、経費の節減に努める。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78</xdr:row>
      <xdr:rowOff>43180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38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63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77</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514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85089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1460"/>
          <a:ext cx="889000" cy="3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36919</xdr:rowOff>
    </xdr:from>
    <xdr:to>
      <xdr:col>29</xdr:col>
      <xdr:colOff>127000</xdr:colOff>
      <xdr:row>17</xdr:row>
      <xdr:rowOff>107150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9194"/>
          <a:ext cx="647700" cy="70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107150</xdr:rowOff>
    </xdr:from>
    <xdr:to>
      <xdr:col>26</xdr:col>
      <xdr:colOff>50800</xdr:colOff>
      <xdr:row>17</xdr:row>
      <xdr:rowOff>161252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9425"/>
          <a:ext cx="698500" cy="54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155943</xdr:rowOff>
    </xdr:from>
    <xdr:to>
      <xdr:col>22</xdr:col>
      <xdr:colOff>114300</xdr:colOff>
      <xdr:row>17</xdr:row>
      <xdr:rowOff>161252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18218"/>
          <a:ext cx="698500" cy="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155943</xdr:rowOff>
    </xdr:from>
    <xdr:to>
      <xdr:col>18</xdr:col>
      <xdr:colOff>177800</xdr:colOff>
      <xdr:row>17</xdr:row>
      <xdr:rowOff>163043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8218"/>
          <a:ext cx="698500" cy="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157569</xdr:rowOff>
    </xdr:from>
    <xdr:to>
      <xdr:col>29</xdr:col>
      <xdr:colOff>177800</xdr:colOff>
      <xdr:row>17</xdr:row>
      <xdr:rowOff>87719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129646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56350</xdr:rowOff>
    </xdr:from>
    <xdr:to>
      <xdr:col>26</xdr:col>
      <xdr:colOff>101600</xdr:colOff>
      <xdr:row>17</xdr:row>
      <xdr:rowOff>157950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8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168127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110452</xdr:rowOff>
    </xdr:from>
    <xdr:to>
      <xdr:col>22</xdr:col>
      <xdr:colOff>165100</xdr:colOff>
      <xdr:row>18</xdr:row>
      <xdr:rowOff>40602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25379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105143</xdr:rowOff>
    </xdr:from>
    <xdr:to>
      <xdr:col>19</xdr:col>
      <xdr:colOff>38100</xdr:colOff>
      <xdr:row>18</xdr:row>
      <xdr:rowOff>35293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45470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112243</xdr:rowOff>
    </xdr:from>
    <xdr:to>
      <xdr:col>15</xdr:col>
      <xdr:colOff>101600</xdr:colOff>
      <xdr:row>18</xdr:row>
      <xdr:rowOff>42393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52570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4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289039</xdr:rowOff>
    </xdr:from>
    <xdr:to>
      <xdr:col>29</xdr:col>
      <xdr:colOff>127000</xdr:colOff>
      <xdr:row>37</xdr:row>
      <xdr:rowOff>340169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13739"/>
          <a:ext cx="647700" cy="5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340169</xdr:rowOff>
    </xdr:from>
    <xdr:to>
      <xdr:col>26</xdr:col>
      <xdr:colOff>50800</xdr:colOff>
      <xdr:row>38</xdr:row>
      <xdr:rowOff>42608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64869"/>
          <a:ext cx="6985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42608</xdr:rowOff>
    </xdr:from>
    <xdr:to>
      <xdr:col>22</xdr:col>
      <xdr:colOff>114300</xdr:colOff>
      <xdr:row>38</xdr:row>
      <xdr:rowOff>142240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510208"/>
          <a:ext cx="698500" cy="99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28245</xdr:rowOff>
    </xdr:from>
    <xdr:to>
      <xdr:col>18</xdr:col>
      <xdr:colOff>177800</xdr:colOff>
      <xdr:row>38</xdr:row>
      <xdr:rowOff>142240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95845"/>
          <a:ext cx="698500" cy="113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263690</xdr:rowOff>
    </xdr:from>
    <xdr:to>
      <xdr:col>15</xdr:col>
      <xdr:colOff>101600</xdr:colOff>
      <xdr:row>38</xdr:row>
      <xdr:rowOff>22390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388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32567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5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238239</xdr:rowOff>
    </xdr:from>
    <xdr:to>
      <xdr:col>29</xdr:col>
      <xdr:colOff>177800</xdr:colOff>
      <xdr:row>37</xdr:row>
      <xdr:rowOff>339839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6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146816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289369</xdr:rowOff>
    </xdr:from>
    <xdr:to>
      <xdr:col>26</xdr:col>
      <xdr:colOff>101600</xdr:colOff>
      <xdr:row>38</xdr:row>
      <xdr:rowOff>48069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4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32846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0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334708</xdr:rowOff>
    </xdr:from>
    <xdr:to>
      <xdr:col>22</xdr:col>
      <xdr:colOff>165100</xdr:colOff>
      <xdr:row>38</xdr:row>
      <xdr:rowOff>93408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5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78185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4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91440</xdr:rowOff>
    </xdr:from>
    <xdr:to>
      <xdr:col>19</xdr:col>
      <xdr:colOff>38100</xdr:colOff>
      <xdr:row>39</xdr:row>
      <xdr:rowOff>21590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55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6367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64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320345</xdr:rowOff>
    </xdr:from>
    <xdr:to>
      <xdr:col>15</xdr:col>
      <xdr:colOff>101600</xdr:colOff>
      <xdr:row>38</xdr:row>
      <xdr:rowOff>79045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4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63822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3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72,090
70,781
240.27
41,101,051
38,720,077
1,471,029
22,071,713
29,712,816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26822</xdr:rowOff>
    </xdr:from>
    <xdr:to>
      <xdr:col>24</xdr:col>
      <xdr:colOff>63500</xdr:colOff>
      <xdr:row>37</xdr:row>
      <xdr:rowOff>81686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0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81686</xdr:rowOff>
    </xdr:from>
    <xdr:to>
      <xdr:col>19</xdr:col>
      <xdr:colOff>177800</xdr:colOff>
      <xdr:row>37</xdr:row>
      <xdr:rowOff>131394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5336"/>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121133</xdr:rowOff>
    </xdr:from>
    <xdr:to>
      <xdr:col>15</xdr:col>
      <xdr:colOff>50800</xdr:colOff>
      <xdr:row>37</xdr:row>
      <xdr:rowOff>131394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64783"/>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121133</xdr:rowOff>
    </xdr:from>
    <xdr:to>
      <xdr:col>10</xdr:col>
      <xdr:colOff>114300</xdr:colOff>
      <xdr:row>37</xdr:row>
      <xdr:rowOff>127673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4783"/>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30518</xdr:rowOff>
    </xdr:from>
    <xdr:to>
      <xdr:col>6</xdr:col>
      <xdr:colOff>38100</xdr:colOff>
      <xdr:row>38</xdr:row>
      <xdr:rowOff>132118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123245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147472</xdr:rowOff>
    </xdr:from>
    <xdr:to>
      <xdr:col>24</xdr:col>
      <xdr:colOff>114300</xdr:colOff>
      <xdr:row>37</xdr:row>
      <xdr:rowOff>77622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125899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30886</xdr:rowOff>
    </xdr:from>
    <xdr:to>
      <xdr:col>20</xdr:col>
      <xdr:colOff>38100</xdr:colOff>
      <xdr:row>37</xdr:row>
      <xdr:rowOff>132486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123613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80594</xdr:rowOff>
    </xdr:from>
    <xdr:to>
      <xdr:col>15</xdr:col>
      <xdr:colOff>101600</xdr:colOff>
      <xdr:row>38</xdr:row>
      <xdr:rowOff>10744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70333</xdr:rowOff>
    </xdr:from>
    <xdr:to>
      <xdr:col>10</xdr:col>
      <xdr:colOff>165100</xdr:colOff>
      <xdr:row>38</xdr:row>
      <xdr:rowOff>482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76873</xdr:rowOff>
    </xdr:from>
    <xdr:to>
      <xdr:col>6</xdr:col>
      <xdr:colOff>38100</xdr:colOff>
      <xdr:row>38</xdr:row>
      <xdr:rowOff>7023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23550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9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112496</xdr:rowOff>
    </xdr:from>
    <xdr:to>
      <xdr:col>24</xdr:col>
      <xdr:colOff>63500</xdr:colOff>
      <xdr:row>58</xdr:row>
      <xdr:rowOff>22078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5146"/>
          <a:ext cx="838200" cy="8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146055</xdr:rowOff>
    </xdr:from>
    <xdr:to>
      <xdr:col>19</xdr:col>
      <xdr:colOff>177800</xdr:colOff>
      <xdr:row>58</xdr:row>
      <xdr:rowOff>22078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8705"/>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129200</xdr:rowOff>
    </xdr:from>
    <xdr:to>
      <xdr:col>15</xdr:col>
      <xdr:colOff>50800</xdr:colOff>
      <xdr:row>57</xdr:row>
      <xdr:rowOff>146055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01850"/>
          <a:ext cx="889000" cy="1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129200</xdr:rowOff>
    </xdr:from>
    <xdr:to>
      <xdr:col>10</xdr:col>
      <xdr:colOff>114300</xdr:colOff>
      <xdr:row>58</xdr:row>
      <xdr:rowOff>95916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1850"/>
          <a:ext cx="889000" cy="13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170754</xdr:rowOff>
    </xdr:from>
    <xdr:to>
      <xdr:col>6</xdr:col>
      <xdr:colOff>38100</xdr:colOff>
      <xdr:row>58</xdr:row>
      <xdr:rowOff>100904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4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117431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1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61696</xdr:rowOff>
    </xdr:from>
    <xdr:to>
      <xdr:col>24</xdr:col>
      <xdr:colOff>114300</xdr:colOff>
      <xdr:row>57</xdr:row>
      <xdr:rowOff>163296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40123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142728</xdr:rowOff>
    </xdr:from>
    <xdr:to>
      <xdr:col>20</xdr:col>
      <xdr:colOff>38100</xdr:colOff>
      <xdr:row>58</xdr:row>
      <xdr:rowOff>72878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64005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95255</xdr:rowOff>
    </xdr:from>
    <xdr:to>
      <xdr:col>15</xdr:col>
      <xdr:colOff>101600</xdr:colOff>
      <xdr:row>58</xdr:row>
      <xdr:rowOff>25405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78400</xdr:rowOff>
    </xdr:from>
    <xdr:to>
      <xdr:col>10</xdr:col>
      <xdr:colOff>165100</xdr:colOff>
      <xdr:row>58</xdr:row>
      <xdr:rowOff>8550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171127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45116</xdr:rowOff>
    </xdr:from>
    <xdr:to>
      <xdr:col>6</xdr:col>
      <xdr:colOff>38100</xdr:colOff>
      <xdr:row>58</xdr:row>
      <xdr:rowOff>146716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121021</xdr:rowOff>
    </xdr:from>
    <xdr:to>
      <xdr:col>24</xdr:col>
      <xdr:colOff>63500</xdr:colOff>
      <xdr:row>78</xdr:row>
      <xdr:rowOff>125952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4121"/>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35491</xdr:rowOff>
    </xdr:from>
    <xdr:to>
      <xdr:col>19</xdr:col>
      <xdr:colOff>177800</xdr:colOff>
      <xdr:row>78</xdr:row>
      <xdr:rowOff>121021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8591"/>
          <a:ext cx="889000" cy="8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29776</xdr:rowOff>
    </xdr:from>
    <xdr:to>
      <xdr:col>15</xdr:col>
      <xdr:colOff>50800</xdr:colOff>
      <xdr:row>78</xdr:row>
      <xdr:rowOff>35491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287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6491</xdr:rowOff>
    </xdr:from>
    <xdr:to>
      <xdr:col>10</xdr:col>
      <xdr:colOff>114300</xdr:colOff>
      <xdr:row>78</xdr:row>
      <xdr:rowOff>29776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8141"/>
          <a:ext cx="889000" cy="19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60195</xdr:rowOff>
    </xdr:from>
    <xdr:to>
      <xdr:col>6</xdr:col>
      <xdr:colOff>38100</xdr:colOff>
      <xdr:row>78</xdr:row>
      <xdr:rowOff>161795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152922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52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75152</xdr:rowOff>
    </xdr:from>
    <xdr:to>
      <xdr:col>24</xdr:col>
      <xdr:colOff>114300</xdr:colOff>
      <xdr:row>79</xdr:row>
      <xdr:rowOff>5302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161529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70221</xdr:rowOff>
    </xdr:from>
    <xdr:to>
      <xdr:col>20</xdr:col>
      <xdr:colOff>38100</xdr:colOff>
      <xdr:row>79</xdr:row>
      <xdr:rowOff>371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162948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156141</xdr:rowOff>
    </xdr:from>
    <xdr:to>
      <xdr:col>15</xdr:col>
      <xdr:colOff>101600</xdr:colOff>
      <xdr:row>78</xdr:row>
      <xdr:rowOff>86291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77418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150426</xdr:rowOff>
    </xdr:from>
    <xdr:to>
      <xdr:col>10</xdr:col>
      <xdr:colOff>165100</xdr:colOff>
      <xdr:row>78</xdr:row>
      <xdr:rowOff>80576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71703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127141</xdr:rowOff>
    </xdr:from>
    <xdr:to>
      <xdr:col>6</xdr:col>
      <xdr:colOff>38100</xdr:colOff>
      <xdr:row>77</xdr:row>
      <xdr:rowOff>57291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73819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11052</xdr:rowOff>
    </xdr:from>
    <xdr:to>
      <xdr:col>24</xdr:col>
      <xdr:colOff>63500</xdr:colOff>
      <xdr:row>96</xdr:row>
      <xdr:rowOff>112968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0252"/>
          <a:ext cx="838200" cy="10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112968</xdr:rowOff>
    </xdr:from>
    <xdr:to>
      <xdr:col>19</xdr:col>
      <xdr:colOff>177800</xdr:colOff>
      <xdr:row>97</xdr:row>
      <xdr:rowOff>9162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2168"/>
          <a:ext cx="889000" cy="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98675</xdr:rowOff>
    </xdr:from>
    <xdr:to>
      <xdr:col>15</xdr:col>
      <xdr:colOff>50800</xdr:colOff>
      <xdr:row>97</xdr:row>
      <xdr:rowOff>9162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57875"/>
          <a:ext cx="8890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98675</xdr:rowOff>
    </xdr:from>
    <xdr:to>
      <xdr:col>10</xdr:col>
      <xdr:colOff>114300</xdr:colOff>
      <xdr:row>97</xdr:row>
      <xdr:rowOff>93790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57875"/>
          <a:ext cx="889000" cy="16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143237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131702</xdr:rowOff>
    </xdr:from>
    <xdr:to>
      <xdr:col>24</xdr:col>
      <xdr:colOff>114300</xdr:colOff>
      <xdr:row>96</xdr:row>
      <xdr:rowOff>61852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110129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9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62168</xdr:rowOff>
    </xdr:from>
    <xdr:to>
      <xdr:col>20</xdr:col>
      <xdr:colOff>38100</xdr:colOff>
      <xdr:row>96</xdr:row>
      <xdr:rowOff>163768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154895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1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129812</xdr:rowOff>
    </xdr:from>
    <xdr:to>
      <xdr:col>15</xdr:col>
      <xdr:colOff>101600</xdr:colOff>
      <xdr:row>97</xdr:row>
      <xdr:rowOff>59962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51089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47875</xdr:rowOff>
    </xdr:from>
    <xdr:to>
      <xdr:col>10</xdr:col>
      <xdr:colOff>165100</xdr:colOff>
      <xdr:row>96</xdr:row>
      <xdr:rowOff>149475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140602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9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42990</xdr:rowOff>
    </xdr:from>
    <xdr:to>
      <xdr:col>6</xdr:col>
      <xdr:colOff>38100</xdr:colOff>
      <xdr:row>97</xdr:row>
      <xdr:rowOff>144590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3095</xdr:rowOff>
    </xdr:from>
    <xdr:to>
      <xdr:col>55</xdr:col>
      <xdr:colOff>0</xdr:colOff>
      <xdr:row>36</xdr:row>
      <xdr:rowOff>6883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75295"/>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3095</xdr:rowOff>
    </xdr:from>
    <xdr:to>
      <xdr:col>50</xdr:col>
      <xdr:colOff>114300</xdr:colOff>
      <xdr:row>36</xdr:row>
      <xdr:rowOff>8680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75295"/>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97458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8680</xdr:rowOff>
    </xdr:from>
    <xdr:to>
      <xdr:col>45</xdr:col>
      <xdr:colOff>177800</xdr:colOff>
      <xdr:row>36</xdr:row>
      <xdr:rowOff>126844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80880"/>
          <a:ext cx="889000" cy="1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38691</xdr:rowOff>
    </xdr:from>
    <xdr:to>
      <xdr:col>41</xdr:col>
      <xdr:colOff>50800</xdr:colOff>
      <xdr:row>36</xdr:row>
      <xdr:rowOff>126844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82191"/>
          <a:ext cx="889000" cy="11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127533</xdr:rowOff>
    </xdr:from>
    <xdr:to>
      <xdr:col>55</xdr:col>
      <xdr:colOff>50800</xdr:colOff>
      <xdr:row>36</xdr:row>
      <xdr:rowOff>57683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150410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123745</xdr:rowOff>
    </xdr:from>
    <xdr:to>
      <xdr:col>50</xdr:col>
      <xdr:colOff>165100</xdr:colOff>
      <xdr:row>36</xdr:row>
      <xdr:rowOff>53895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70422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8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129330</xdr:rowOff>
    </xdr:from>
    <xdr:to>
      <xdr:col>46</xdr:col>
      <xdr:colOff>38100</xdr:colOff>
      <xdr:row>36</xdr:row>
      <xdr:rowOff>59480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76007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76044</xdr:rowOff>
    </xdr:from>
    <xdr:to>
      <xdr:col>41</xdr:col>
      <xdr:colOff>101600</xdr:colOff>
      <xdr:row>37</xdr:row>
      <xdr:rowOff>6194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4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168771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159341</xdr:rowOff>
    </xdr:from>
    <xdr:to>
      <xdr:col>36</xdr:col>
      <xdr:colOff>165100</xdr:colOff>
      <xdr:row>30</xdr:row>
      <xdr:rowOff>89491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3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106018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0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35397</xdr:rowOff>
    </xdr:from>
    <xdr:to>
      <xdr:col>55</xdr:col>
      <xdr:colOff>0</xdr:colOff>
      <xdr:row>57</xdr:row>
      <xdr:rowOff>131569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08047"/>
          <a:ext cx="838200" cy="9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131569</xdr:rowOff>
    </xdr:from>
    <xdr:to>
      <xdr:col>50</xdr:col>
      <xdr:colOff>114300</xdr:colOff>
      <xdr:row>58</xdr:row>
      <xdr:rowOff>17765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4219"/>
          <a:ext cx="8890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169021</xdr:rowOff>
    </xdr:from>
    <xdr:to>
      <xdr:col>45</xdr:col>
      <xdr:colOff>177800</xdr:colOff>
      <xdr:row>58</xdr:row>
      <xdr:rowOff>17765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41671"/>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62487</xdr:rowOff>
    </xdr:from>
    <xdr:to>
      <xdr:col>41</xdr:col>
      <xdr:colOff>50800</xdr:colOff>
      <xdr:row>57</xdr:row>
      <xdr:rowOff>169021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35137"/>
          <a:ext cx="889000" cy="10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21753</xdr:rowOff>
    </xdr:from>
    <xdr:to>
      <xdr:col>36</xdr:col>
      <xdr:colOff>165100</xdr:colOff>
      <xdr:row>56</xdr:row>
      <xdr:rowOff>123353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139880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156047</xdr:rowOff>
    </xdr:from>
    <xdr:to>
      <xdr:col>55</xdr:col>
      <xdr:colOff>50800</xdr:colOff>
      <xdr:row>57</xdr:row>
      <xdr:rowOff>86197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134474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80769</xdr:rowOff>
    </xdr:from>
    <xdr:to>
      <xdr:col>50</xdr:col>
      <xdr:colOff>165100</xdr:colOff>
      <xdr:row>58</xdr:row>
      <xdr:rowOff>10919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138415</xdr:rowOff>
    </xdr:from>
    <xdr:to>
      <xdr:col>46</xdr:col>
      <xdr:colOff>38100</xdr:colOff>
      <xdr:row>58</xdr:row>
      <xdr:rowOff>68565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59692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118221</xdr:rowOff>
    </xdr:from>
    <xdr:to>
      <xdr:col>41</xdr:col>
      <xdr:colOff>101600</xdr:colOff>
      <xdr:row>58</xdr:row>
      <xdr:rowOff>48371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39498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11687</xdr:rowOff>
    </xdr:from>
    <xdr:to>
      <xdr:col>36</xdr:col>
      <xdr:colOff>165100</xdr:colOff>
      <xdr:row>57</xdr:row>
      <xdr:rowOff>113287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104414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7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94117</xdr:rowOff>
    </xdr:from>
    <xdr:to>
      <xdr:col>55</xdr:col>
      <xdr:colOff>0</xdr:colOff>
      <xdr:row>78</xdr:row>
      <xdr:rowOff>105730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67217"/>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94117</xdr:rowOff>
    </xdr:from>
    <xdr:to>
      <xdr:col>50</xdr:col>
      <xdr:colOff>114300</xdr:colOff>
      <xdr:row>78</xdr:row>
      <xdr:rowOff>113823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67217"/>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113823</xdr:rowOff>
    </xdr:from>
    <xdr:to>
      <xdr:col>45</xdr:col>
      <xdr:colOff>177800</xdr:colOff>
      <xdr:row>78</xdr:row>
      <xdr:rowOff>114463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8692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82848</xdr:rowOff>
    </xdr:from>
    <xdr:to>
      <xdr:col>41</xdr:col>
      <xdr:colOff>50800</xdr:colOff>
      <xdr:row>78</xdr:row>
      <xdr:rowOff>114463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55948"/>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54930</xdr:rowOff>
    </xdr:from>
    <xdr:to>
      <xdr:col>55</xdr:col>
      <xdr:colOff>50800</xdr:colOff>
      <xdr:row>78</xdr:row>
      <xdr:rowOff>156530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141307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43317</xdr:rowOff>
    </xdr:from>
    <xdr:to>
      <xdr:col>50</xdr:col>
      <xdr:colOff>165100</xdr:colOff>
      <xdr:row>78</xdr:row>
      <xdr:rowOff>144917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136044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0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63023</xdr:rowOff>
    </xdr:from>
    <xdr:to>
      <xdr:col>46</xdr:col>
      <xdr:colOff>38100</xdr:colOff>
      <xdr:row>78</xdr:row>
      <xdr:rowOff>164623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155750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2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63663</xdr:rowOff>
    </xdr:from>
    <xdr:to>
      <xdr:col>41</xdr:col>
      <xdr:colOff>101600</xdr:colOff>
      <xdr:row>78</xdr:row>
      <xdr:rowOff>165263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156390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32048</xdr:rowOff>
    </xdr:from>
    <xdr:to>
      <xdr:col>36</xdr:col>
      <xdr:colOff>165100</xdr:colOff>
      <xdr:row>78</xdr:row>
      <xdr:rowOff>133648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124775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9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25563</xdr:rowOff>
    </xdr:from>
    <xdr:to>
      <xdr:col>55</xdr:col>
      <xdr:colOff>0</xdr:colOff>
      <xdr:row>97</xdr:row>
      <xdr:rowOff>146884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56213"/>
          <a:ext cx="8382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146884</xdr:rowOff>
    </xdr:from>
    <xdr:to>
      <xdr:col>50</xdr:col>
      <xdr:colOff>114300</xdr:colOff>
      <xdr:row>98</xdr:row>
      <xdr:rowOff>25084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77534"/>
          <a:ext cx="889000" cy="4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25084</xdr:rowOff>
    </xdr:from>
    <xdr:to>
      <xdr:col>45</xdr:col>
      <xdr:colOff>177800</xdr:colOff>
      <xdr:row>98</xdr:row>
      <xdr:rowOff>51677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27184"/>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25498</xdr:rowOff>
    </xdr:from>
    <xdr:to>
      <xdr:col>41</xdr:col>
      <xdr:colOff>50800</xdr:colOff>
      <xdr:row>98</xdr:row>
      <xdr:rowOff>51677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56148"/>
          <a:ext cx="889000" cy="19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163860</xdr:rowOff>
    </xdr:from>
    <xdr:to>
      <xdr:col>36</xdr:col>
      <xdr:colOff>165100</xdr:colOff>
      <xdr:row>97</xdr:row>
      <xdr:rowOff>94010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85137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146213</xdr:rowOff>
    </xdr:from>
    <xdr:to>
      <xdr:col>55</xdr:col>
      <xdr:colOff>50800</xdr:colOff>
      <xdr:row>97</xdr:row>
      <xdr:rowOff>76363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124640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96084</xdr:rowOff>
    </xdr:from>
    <xdr:to>
      <xdr:col>50</xdr:col>
      <xdr:colOff>165100</xdr:colOff>
      <xdr:row>98</xdr:row>
      <xdr:rowOff>26234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17361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145734</xdr:rowOff>
    </xdr:from>
    <xdr:to>
      <xdr:col>46</xdr:col>
      <xdr:colOff>38100</xdr:colOff>
      <xdr:row>98</xdr:row>
      <xdr:rowOff>75884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67011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877</xdr:rowOff>
    </xdr:from>
    <xdr:to>
      <xdr:col>41</xdr:col>
      <xdr:colOff>101600</xdr:colOff>
      <xdr:row>98</xdr:row>
      <xdr:rowOff>102477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93604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146148</xdr:rowOff>
    </xdr:from>
    <xdr:to>
      <xdr:col>36</xdr:col>
      <xdr:colOff>165100</xdr:colOff>
      <xdr:row>97</xdr:row>
      <xdr:rowOff>76298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92825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8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97491</xdr:rowOff>
    </xdr:from>
    <xdr:to>
      <xdr:col>85</xdr:col>
      <xdr:colOff>127000</xdr:colOff>
      <xdr:row>39</xdr:row>
      <xdr:rowOff>98830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84041"/>
          <a:ext cx="8382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95139</xdr:rowOff>
    </xdr:from>
    <xdr:to>
      <xdr:col>81</xdr:col>
      <xdr:colOff>50800</xdr:colOff>
      <xdr:row>39</xdr:row>
      <xdr:rowOff>98830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1689"/>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95139</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81689"/>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90632</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7182"/>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149218</xdr:rowOff>
    </xdr:from>
    <xdr:to>
      <xdr:col>67</xdr:col>
      <xdr:colOff>101600</xdr:colOff>
      <xdr:row>39</xdr:row>
      <xdr:rowOff>79368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6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95895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46691</xdr:rowOff>
    </xdr:from>
    <xdr:to>
      <xdr:col>85</xdr:col>
      <xdr:colOff>177800</xdr:colOff>
      <xdr:row>39</xdr:row>
      <xdr:rowOff>148291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133068</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81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48030</xdr:rowOff>
    </xdr:from>
    <xdr:to>
      <xdr:col>81</xdr:col>
      <xdr:colOff>101600</xdr:colOff>
      <xdr:row>39</xdr:row>
      <xdr:rowOff>149630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140757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44339</xdr:rowOff>
    </xdr:from>
    <xdr:to>
      <xdr:col>76</xdr:col>
      <xdr:colOff>165100</xdr:colOff>
      <xdr:row>39</xdr:row>
      <xdr:rowOff>145939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137066</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23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39832</xdr:rowOff>
    </xdr:from>
    <xdr:to>
      <xdr:col>67</xdr:col>
      <xdr:colOff>101600</xdr:colOff>
      <xdr:row>39</xdr:row>
      <xdr:rowOff>141432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132559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19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136646</xdr:rowOff>
    </xdr:from>
    <xdr:to>
      <xdr:col>85</xdr:col>
      <xdr:colOff>127000</xdr:colOff>
      <xdr:row>76</xdr:row>
      <xdr:rowOff>168095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66846"/>
          <a:ext cx="8382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168095</xdr:rowOff>
    </xdr:from>
    <xdr:to>
      <xdr:col>81</xdr:col>
      <xdr:colOff>50800</xdr:colOff>
      <xdr:row>77</xdr:row>
      <xdr:rowOff>31327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198295"/>
          <a:ext cx="8890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31327</xdr:rowOff>
    </xdr:from>
    <xdr:to>
      <xdr:col>76</xdr:col>
      <xdr:colOff>114300</xdr:colOff>
      <xdr:row>77</xdr:row>
      <xdr:rowOff>73569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32977"/>
          <a:ext cx="889000" cy="4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126197</xdr:rowOff>
    </xdr:from>
    <xdr:to>
      <xdr:col>71</xdr:col>
      <xdr:colOff>177800</xdr:colOff>
      <xdr:row>77</xdr:row>
      <xdr:rowOff>73569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56397"/>
          <a:ext cx="889000" cy="1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69224</xdr:rowOff>
    </xdr:from>
    <xdr:to>
      <xdr:col>67</xdr:col>
      <xdr:colOff>101600</xdr:colOff>
      <xdr:row>77</xdr:row>
      <xdr:rowOff>170824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27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161951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85846</xdr:rowOff>
    </xdr:from>
    <xdr:to>
      <xdr:col>85</xdr:col>
      <xdr:colOff>177800</xdr:colOff>
      <xdr:row>77</xdr:row>
      <xdr:rowOff>15996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64273</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117295</xdr:rowOff>
    </xdr:from>
    <xdr:to>
      <xdr:col>81</xdr:col>
      <xdr:colOff>101600</xdr:colOff>
      <xdr:row>77</xdr:row>
      <xdr:rowOff>47445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38572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151977</xdr:rowOff>
    </xdr:from>
    <xdr:to>
      <xdr:col>76</xdr:col>
      <xdr:colOff>165100</xdr:colOff>
      <xdr:row>77</xdr:row>
      <xdr:rowOff>82127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73254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7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22769</xdr:rowOff>
    </xdr:from>
    <xdr:to>
      <xdr:col>72</xdr:col>
      <xdr:colOff>38100</xdr:colOff>
      <xdr:row>77</xdr:row>
      <xdr:rowOff>124369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115496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75397</xdr:rowOff>
    </xdr:from>
    <xdr:to>
      <xdr:col>67</xdr:col>
      <xdr:colOff>101600</xdr:colOff>
      <xdr:row>77</xdr:row>
      <xdr:rowOff>5547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22073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8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167123</xdr:rowOff>
    </xdr:from>
    <xdr:to>
      <xdr:col>85</xdr:col>
      <xdr:colOff>127000</xdr:colOff>
      <xdr:row>98</xdr:row>
      <xdr:rowOff>9801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97773"/>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8731</xdr:rowOff>
    </xdr:from>
    <xdr:to>
      <xdr:col>81</xdr:col>
      <xdr:colOff>50800</xdr:colOff>
      <xdr:row>98</xdr:row>
      <xdr:rowOff>9801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10831"/>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131497</xdr:rowOff>
    </xdr:from>
    <xdr:to>
      <xdr:col>76</xdr:col>
      <xdr:colOff>114300</xdr:colOff>
      <xdr:row>98</xdr:row>
      <xdr:rowOff>8731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62147"/>
          <a:ext cx="889000" cy="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131497</xdr:rowOff>
    </xdr:from>
    <xdr:to>
      <xdr:col>71</xdr:col>
      <xdr:colOff>177800</xdr:colOff>
      <xdr:row>98</xdr:row>
      <xdr:rowOff>27476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62147"/>
          <a:ext cx="889000" cy="6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116323</xdr:rowOff>
    </xdr:from>
    <xdr:to>
      <xdr:col>85</xdr:col>
      <xdr:colOff>177800</xdr:colOff>
      <xdr:row>98</xdr:row>
      <xdr:rowOff>46473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4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94750</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130451</xdr:rowOff>
    </xdr:from>
    <xdr:to>
      <xdr:col>81</xdr:col>
      <xdr:colOff>101600</xdr:colOff>
      <xdr:row>98</xdr:row>
      <xdr:rowOff>60601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51728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129381</xdr:rowOff>
    </xdr:from>
    <xdr:to>
      <xdr:col>76</xdr:col>
      <xdr:colOff>165100</xdr:colOff>
      <xdr:row>98</xdr:row>
      <xdr:rowOff>59531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50658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5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80697</xdr:rowOff>
    </xdr:from>
    <xdr:to>
      <xdr:col>72</xdr:col>
      <xdr:colOff>38100</xdr:colOff>
      <xdr:row>98</xdr:row>
      <xdr:rowOff>10847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148126</xdr:rowOff>
    </xdr:from>
    <xdr:to>
      <xdr:col>67</xdr:col>
      <xdr:colOff>101600</xdr:colOff>
      <xdr:row>98</xdr:row>
      <xdr:rowOff>78276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7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69403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8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107759</xdr:rowOff>
    </xdr:from>
    <xdr:to>
      <xdr:col>98</xdr:col>
      <xdr:colOff>38100</xdr:colOff>
      <xdr:row>37</xdr:row>
      <xdr:rowOff>37909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54436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117618</xdr:rowOff>
    </xdr:from>
    <xdr:to>
      <xdr:col>116</xdr:col>
      <xdr:colOff>63500</xdr:colOff>
      <xdr:row>57</xdr:row>
      <xdr:rowOff>120086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890268"/>
          <a:ext cx="8382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70663</xdr:rowOff>
    </xdr:from>
    <xdr:to>
      <xdr:col>111</xdr:col>
      <xdr:colOff>177800</xdr:colOff>
      <xdr:row>57</xdr:row>
      <xdr:rowOff>120086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84331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70663</xdr:rowOff>
    </xdr:from>
    <xdr:to>
      <xdr:col>107</xdr:col>
      <xdr:colOff>50800</xdr:colOff>
      <xdr:row>57</xdr:row>
      <xdr:rowOff>71897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84331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71897</xdr:rowOff>
    </xdr:from>
    <xdr:to>
      <xdr:col>102</xdr:col>
      <xdr:colOff>114300</xdr:colOff>
      <xdr:row>57</xdr:row>
      <xdr:rowOff>72492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44547"/>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66818</xdr:rowOff>
    </xdr:from>
    <xdr:to>
      <xdr:col>116</xdr:col>
      <xdr:colOff>114300</xdr:colOff>
      <xdr:row>57</xdr:row>
      <xdr:rowOff>168418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3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45245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1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69286</xdr:rowOff>
    </xdr:from>
    <xdr:to>
      <xdr:col>112</xdr:col>
      <xdr:colOff>38100</xdr:colOff>
      <xdr:row>57</xdr:row>
      <xdr:rowOff>170886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162013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3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19863</xdr:rowOff>
    </xdr:from>
    <xdr:to>
      <xdr:col>107</xdr:col>
      <xdr:colOff>101600</xdr:colOff>
      <xdr:row>57</xdr:row>
      <xdr:rowOff>121463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112590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8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21097</xdr:rowOff>
    </xdr:from>
    <xdr:to>
      <xdr:col>102</xdr:col>
      <xdr:colOff>165100</xdr:colOff>
      <xdr:row>57</xdr:row>
      <xdr:rowOff>122697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113824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88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21692</xdr:rowOff>
    </xdr:from>
    <xdr:to>
      <xdr:col>98</xdr:col>
      <xdr:colOff>38100</xdr:colOff>
      <xdr:row>57</xdr:row>
      <xdr:rowOff>123292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139819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56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35496</xdr:rowOff>
    </xdr:from>
    <xdr:to>
      <xdr:col>116</xdr:col>
      <xdr:colOff>63500</xdr:colOff>
      <xdr:row>75</xdr:row>
      <xdr:rowOff>79083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94246"/>
          <a:ext cx="8382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79083</xdr:rowOff>
    </xdr:from>
    <xdr:to>
      <xdr:col>111</xdr:col>
      <xdr:colOff>177800</xdr:colOff>
      <xdr:row>75</xdr:row>
      <xdr:rowOff>131470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37833"/>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100762</xdr:rowOff>
    </xdr:from>
    <xdr:to>
      <xdr:col>107</xdr:col>
      <xdr:colOff>50800</xdr:colOff>
      <xdr:row>75</xdr:row>
      <xdr:rowOff>131470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59512"/>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99543</xdr:rowOff>
    </xdr:from>
    <xdr:to>
      <xdr:col>102</xdr:col>
      <xdr:colOff>114300</xdr:colOff>
      <xdr:row>75</xdr:row>
      <xdr:rowOff>100762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95829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153708</xdr:rowOff>
    </xdr:from>
    <xdr:to>
      <xdr:col>98</xdr:col>
      <xdr:colOff>38100</xdr:colOff>
      <xdr:row>78</xdr:row>
      <xdr:rowOff>83858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3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74985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44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156146</xdr:rowOff>
    </xdr:from>
    <xdr:to>
      <xdr:col>116</xdr:col>
      <xdr:colOff>114300</xdr:colOff>
      <xdr:row>75</xdr:row>
      <xdr:rowOff>86296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134573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28283</xdr:rowOff>
    </xdr:from>
    <xdr:to>
      <xdr:col>112</xdr:col>
      <xdr:colOff>38100</xdr:colOff>
      <xdr:row>75</xdr:row>
      <xdr:rowOff>129883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121011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80670</xdr:rowOff>
    </xdr:from>
    <xdr:to>
      <xdr:col>107</xdr:col>
      <xdr:colOff>101600</xdr:colOff>
      <xdr:row>76</xdr:row>
      <xdr:rowOff>10821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394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1948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49962</xdr:rowOff>
    </xdr:from>
    <xdr:to>
      <xdr:col>102</xdr:col>
      <xdr:colOff>165100</xdr:colOff>
      <xdr:row>75</xdr:row>
      <xdr:rowOff>151563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08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168089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8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48743</xdr:rowOff>
    </xdr:from>
    <xdr:to>
      <xdr:col>98</xdr:col>
      <xdr:colOff>38100</xdr:colOff>
      <xdr:row>75</xdr:row>
      <xdr:rowOff>150343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166870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人口は毎年９００人程度減少しており、令和６年度の人口は、令和２年度の人口から３</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７５７人減少している。</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歳出決算総額ベースでの住民一人当たりコストは、約５３万７千円である。</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類似団体平均を上回る項目は補助費等であり、住民一人当たり約８万６千円となっている。補助費等について、前年度と比較して、決算額は減少したものの、人口減少の影響により一人当たりのコストはおおむね同額となっている。</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そのほか、扶助費については、自立支援給付事業等の増加により、前年度と比較して１３</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３７５円／人増加した。</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普通建設事業費（うち更新整備）については、大型建設事業の実施により、前年度と比較して１１</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１４５円／人増加した。</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引き続き、事業の見直しや公共施設の適正管理等により、経費の節減に取り組む。</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72,090
70,781
240.27
41,101,051
38,720,077
1,471,029
22,071,713
29,712,816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43307</xdr:rowOff>
    </xdr:from>
    <xdr:to>
      <xdr:col>24</xdr:col>
      <xdr:colOff>63500</xdr:colOff>
      <xdr:row>37</xdr:row>
      <xdr:rowOff>74168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6957"/>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74168</xdr:rowOff>
    </xdr:from>
    <xdr:to>
      <xdr:col>19</xdr:col>
      <xdr:colOff>177800</xdr:colOff>
      <xdr:row>37</xdr:row>
      <xdr:rowOff>140081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7818"/>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140081</xdr:rowOff>
    </xdr:from>
    <xdr:to>
      <xdr:col>15</xdr:col>
      <xdr:colOff>50800</xdr:colOff>
      <xdr:row>37</xdr:row>
      <xdr:rowOff>156083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373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113030</xdr:rowOff>
    </xdr:from>
    <xdr:to>
      <xdr:col>10</xdr:col>
      <xdr:colOff>114300</xdr:colOff>
      <xdr:row>37</xdr:row>
      <xdr:rowOff>156083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668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68326</xdr:rowOff>
    </xdr:from>
    <xdr:to>
      <xdr:col>6</xdr:col>
      <xdr:colOff>38100</xdr:colOff>
      <xdr:row>36</xdr:row>
      <xdr:rowOff>169926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15003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163957</xdr:rowOff>
    </xdr:from>
    <xdr:to>
      <xdr:col>24</xdr:col>
      <xdr:colOff>114300</xdr:colOff>
      <xdr:row>37</xdr:row>
      <xdr:rowOff>94107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142384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23368</xdr:rowOff>
    </xdr:from>
    <xdr:to>
      <xdr:col>20</xdr:col>
      <xdr:colOff>38100</xdr:colOff>
      <xdr:row>37</xdr:row>
      <xdr:rowOff>124968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116095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89281</xdr:rowOff>
    </xdr:from>
    <xdr:to>
      <xdr:col>15</xdr:col>
      <xdr:colOff>101600</xdr:colOff>
      <xdr:row>38</xdr:row>
      <xdr:rowOff>19431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10558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105283</xdr:rowOff>
    </xdr:from>
    <xdr:to>
      <xdr:col>10</xdr:col>
      <xdr:colOff>165100</xdr:colOff>
      <xdr:row>38</xdr:row>
      <xdr:rowOff>35433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26560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62230</xdr:rowOff>
    </xdr:from>
    <xdr:to>
      <xdr:col>6</xdr:col>
      <xdr:colOff>38100</xdr:colOff>
      <xdr:row>37</xdr:row>
      <xdr:rowOff>163830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72985</xdr:rowOff>
    </xdr:from>
    <xdr:to>
      <xdr:col>24</xdr:col>
      <xdr:colOff>63500</xdr:colOff>
      <xdr:row>56</xdr:row>
      <xdr:rowOff>91218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4185"/>
          <a:ext cx="838200" cy="1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91218</xdr:rowOff>
    </xdr:from>
    <xdr:to>
      <xdr:col>19</xdr:col>
      <xdr:colOff>177800</xdr:colOff>
      <xdr:row>56</xdr:row>
      <xdr:rowOff>156256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2418"/>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156256</xdr:rowOff>
    </xdr:from>
    <xdr:to>
      <xdr:col>15</xdr:col>
      <xdr:colOff>50800</xdr:colOff>
      <xdr:row>56</xdr:row>
      <xdr:rowOff>156539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57456"/>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70996</xdr:rowOff>
    </xdr:from>
    <xdr:to>
      <xdr:col>10</xdr:col>
      <xdr:colOff>114300</xdr:colOff>
      <xdr:row>56</xdr:row>
      <xdr:rowOff>156539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29296"/>
          <a:ext cx="889000" cy="4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9933</xdr:rowOff>
    </xdr:from>
    <xdr:to>
      <xdr:col>6</xdr:col>
      <xdr:colOff>38100</xdr:colOff>
      <xdr:row>54</xdr:row>
      <xdr:rowOff>111533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128060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22185</xdr:rowOff>
    </xdr:from>
    <xdr:to>
      <xdr:col>24</xdr:col>
      <xdr:colOff>114300</xdr:colOff>
      <xdr:row>56</xdr:row>
      <xdr:rowOff>123785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40418</xdr:rowOff>
    </xdr:from>
    <xdr:to>
      <xdr:col>20</xdr:col>
      <xdr:colOff>38100</xdr:colOff>
      <xdr:row>56</xdr:row>
      <xdr:rowOff>142018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133145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105456</xdr:rowOff>
    </xdr:from>
    <xdr:to>
      <xdr:col>15</xdr:col>
      <xdr:colOff>101600</xdr:colOff>
      <xdr:row>57</xdr:row>
      <xdr:rowOff>35606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26733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105739</xdr:rowOff>
    </xdr:from>
    <xdr:to>
      <xdr:col>10</xdr:col>
      <xdr:colOff>165100</xdr:colOff>
      <xdr:row>57</xdr:row>
      <xdr:rowOff>35889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27016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9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20196</xdr:rowOff>
    </xdr:from>
    <xdr:to>
      <xdr:col>6</xdr:col>
      <xdr:colOff>38100</xdr:colOff>
      <xdr:row>54</xdr:row>
      <xdr:rowOff>121796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112923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7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86806</xdr:rowOff>
    </xdr:from>
    <xdr:to>
      <xdr:col>24</xdr:col>
      <xdr:colOff>63500</xdr:colOff>
      <xdr:row>77</xdr:row>
      <xdr:rowOff>100533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7006"/>
          <a:ext cx="838200" cy="18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100533</xdr:rowOff>
    </xdr:from>
    <xdr:to>
      <xdr:col>19</xdr:col>
      <xdr:colOff>177800</xdr:colOff>
      <xdr:row>78</xdr:row>
      <xdr:rowOff>57796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2183"/>
          <a:ext cx="889000" cy="1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58014</xdr:rowOff>
    </xdr:from>
    <xdr:to>
      <xdr:col>15</xdr:col>
      <xdr:colOff>50800</xdr:colOff>
      <xdr:row>78</xdr:row>
      <xdr:rowOff>57796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59664"/>
          <a:ext cx="889000" cy="1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58014</xdr:rowOff>
    </xdr:from>
    <xdr:to>
      <xdr:col>10</xdr:col>
      <xdr:colOff>114300</xdr:colOff>
      <xdr:row>79</xdr:row>
      <xdr:rowOff>23974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9664"/>
          <a:ext cx="889000" cy="30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44193</xdr:rowOff>
    </xdr:from>
    <xdr:to>
      <xdr:col>6</xdr:col>
      <xdr:colOff>38100</xdr:colOff>
      <xdr:row>79</xdr:row>
      <xdr:rowOff>145793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8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136920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8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36006</xdr:rowOff>
    </xdr:from>
    <xdr:to>
      <xdr:col>24</xdr:col>
      <xdr:colOff>114300</xdr:colOff>
      <xdr:row>76</xdr:row>
      <xdr:rowOff>137606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49733</xdr:rowOff>
    </xdr:from>
    <xdr:to>
      <xdr:col>20</xdr:col>
      <xdr:colOff>38100</xdr:colOff>
      <xdr:row>77</xdr:row>
      <xdr:rowOff>151333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142460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6996</xdr:rowOff>
    </xdr:from>
    <xdr:to>
      <xdr:col>15</xdr:col>
      <xdr:colOff>101600</xdr:colOff>
      <xdr:row>78</xdr:row>
      <xdr:rowOff>108596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99723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7214</xdr:rowOff>
    </xdr:from>
    <xdr:to>
      <xdr:col>10</xdr:col>
      <xdr:colOff>165100</xdr:colOff>
      <xdr:row>77</xdr:row>
      <xdr:rowOff>108814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99941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144624</xdr:rowOff>
    </xdr:from>
    <xdr:to>
      <xdr:col>6</xdr:col>
      <xdr:colOff>38100</xdr:colOff>
      <xdr:row>79</xdr:row>
      <xdr:rowOff>74774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91301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110116</xdr:rowOff>
    </xdr:from>
    <xdr:to>
      <xdr:col>24</xdr:col>
      <xdr:colOff>63500</xdr:colOff>
      <xdr:row>97</xdr:row>
      <xdr:rowOff>161265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40766"/>
          <a:ext cx="8382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81465</xdr:rowOff>
    </xdr:from>
    <xdr:to>
      <xdr:col>19</xdr:col>
      <xdr:colOff>177800</xdr:colOff>
      <xdr:row>97</xdr:row>
      <xdr:rowOff>161265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2115"/>
          <a:ext cx="8890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81465</xdr:rowOff>
    </xdr:from>
    <xdr:to>
      <xdr:col>15</xdr:col>
      <xdr:colOff>50800</xdr:colOff>
      <xdr:row>97</xdr:row>
      <xdr:rowOff>118287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2115"/>
          <a:ext cx="889000" cy="3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118287</xdr:rowOff>
    </xdr:from>
    <xdr:to>
      <xdr:col>10</xdr:col>
      <xdr:colOff>114300</xdr:colOff>
      <xdr:row>98</xdr:row>
      <xdr:rowOff>102705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8937"/>
          <a:ext cx="889000" cy="1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59316</xdr:rowOff>
    </xdr:from>
    <xdr:to>
      <xdr:col>24</xdr:col>
      <xdr:colOff>114300</xdr:colOff>
      <xdr:row>97</xdr:row>
      <xdr:rowOff>160916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37743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110465</xdr:rowOff>
    </xdr:from>
    <xdr:to>
      <xdr:col>20</xdr:col>
      <xdr:colOff>38100</xdr:colOff>
      <xdr:row>98</xdr:row>
      <xdr:rowOff>40615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3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30665</xdr:rowOff>
    </xdr:from>
    <xdr:to>
      <xdr:col>15</xdr:col>
      <xdr:colOff>101600</xdr:colOff>
      <xdr:row>97</xdr:row>
      <xdr:rowOff>132265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123392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67487</xdr:rowOff>
    </xdr:from>
    <xdr:to>
      <xdr:col>10</xdr:col>
      <xdr:colOff>165100</xdr:colOff>
      <xdr:row>97</xdr:row>
      <xdr:rowOff>169087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160214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51905</xdr:rowOff>
    </xdr:from>
    <xdr:to>
      <xdr:col>6</xdr:col>
      <xdr:colOff>38100</xdr:colOff>
      <xdr:row>98</xdr:row>
      <xdr:rowOff>153505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144632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135128</xdr:rowOff>
    </xdr:from>
    <xdr:to>
      <xdr:col>55</xdr:col>
      <xdr:colOff>0</xdr:colOff>
      <xdr:row>38</xdr:row>
      <xdr:rowOff>138067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0228"/>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135128</xdr:rowOff>
    </xdr:from>
    <xdr:to>
      <xdr:col>50</xdr:col>
      <xdr:colOff>114300</xdr:colOff>
      <xdr:row>38</xdr:row>
      <xdr:rowOff>148191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502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144272</xdr:rowOff>
    </xdr:from>
    <xdr:to>
      <xdr:col>45</xdr:col>
      <xdr:colOff>177800</xdr:colOff>
      <xdr:row>38</xdr:row>
      <xdr:rowOff>148191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937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143619</xdr:rowOff>
    </xdr:from>
    <xdr:to>
      <xdr:col>41</xdr:col>
      <xdr:colOff>50800</xdr:colOff>
      <xdr:row>38</xdr:row>
      <xdr:rowOff>144272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871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158786</xdr:rowOff>
    </xdr:from>
    <xdr:to>
      <xdr:col>36</xdr:col>
      <xdr:colOff>165100</xdr:colOff>
      <xdr:row>37</xdr:row>
      <xdr:rowOff>88936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105463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87267</xdr:rowOff>
    </xdr:from>
    <xdr:to>
      <xdr:col>55</xdr:col>
      <xdr:colOff>50800</xdr:colOff>
      <xdr:row>39</xdr:row>
      <xdr:rowOff>17417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65694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5605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97391</xdr:rowOff>
    </xdr:from>
    <xdr:to>
      <xdr:col>46</xdr:col>
      <xdr:colOff>38100</xdr:colOff>
      <xdr:row>39</xdr:row>
      <xdr:rowOff>27541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18668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0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93472</xdr:rowOff>
    </xdr:from>
    <xdr:to>
      <xdr:col>41</xdr:col>
      <xdr:colOff>101600</xdr:colOff>
      <xdr:row>39</xdr:row>
      <xdr:rowOff>23622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14749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92819</xdr:rowOff>
    </xdr:from>
    <xdr:to>
      <xdr:col>36</xdr:col>
      <xdr:colOff>165100</xdr:colOff>
      <xdr:row>39</xdr:row>
      <xdr:rowOff>22969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14096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0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99107</xdr:rowOff>
    </xdr:from>
    <xdr:to>
      <xdr:col>55</xdr:col>
      <xdr:colOff>0</xdr:colOff>
      <xdr:row>57</xdr:row>
      <xdr:rowOff>128727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71757"/>
          <a:ext cx="8382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99107</xdr:rowOff>
    </xdr:from>
    <xdr:to>
      <xdr:col>50</xdr:col>
      <xdr:colOff>114300</xdr:colOff>
      <xdr:row>57</xdr:row>
      <xdr:rowOff>114505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71757"/>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114505</xdr:rowOff>
    </xdr:from>
    <xdr:to>
      <xdr:col>45</xdr:col>
      <xdr:colOff>177800</xdr:colOff>
      <xdr:row>57</xdr:row>
      <xdr:rowOff>118734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8715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50122</xdr:rowOff>
    </xdr:from>
    <xdr:to>
      <xdr:col>41</xdr:col>
      <xdr:colOff>50800</xdr:colOff>
      <xdr:row>57</xdr:row>
      <xdr:rowOff>118734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22772"/>
          <a:ext cx="889000" cy="6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11895</xdr:rowOff>
    </xdr:from>
    <xdr:to>
      <xdr:col>36</xdr:col>
      <xdr:colOff>165100</xdr:colOff>
      <xdr:row>58</xdr:row>
      <xdr:rowOff>113495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77927</xdr:rowOff>
    </xdr:from>
    <xdr:to>
      <xdr:col>55</xdr:col>
      <xdr:colOff>50800</xdr:colOff>
      <xdr:row>58</xdr:row>
      <xdr:rowOff>8077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56354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48307</xdr:rowOff>
    </xdr:from>
    <xdr:to>
      <xdr:col>50</xdr:col>
      <xdr:colOff>165100</xdr:colOff>
      <xdr:row>57</xdr:row>
      <xdr:rowOff>149907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141034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63705</xdr:rowOff>
    </xdr:from>
    <xdr:to>
      <xdr:col>46</xdr:col>
      <xdr:colOff>38100</xdr:colOff>
      <xdr:row>57</xdr:row>
      <xdr:rowOff>165305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156432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67934</xdr:rowOff>
    </xdr:from>
    <xdr:to>
      <xdr:col>41</xdr:col>
      <xdr:colOff>101600</xdr:colOff>
      <xdr:row>57</xdr:row>
      <xdr:rowOff>169534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160661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3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170772</xdr:rowOff>
    </xdr:from>
    <xdr:to>
      <xdr:col>36</xdr:col>
      <xdr:colOff>165100</xdr:colOff>
      <xdr:row>57</xdr:row>
      <xdr:rowOff>100922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117449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673</xdr:rowOff>
    </xdr:from>
    <xdr:to>
      <xdr:col>55</xdr:col>
      <xdr:colOff>0</xdr:colOff>
      <xdr:row>78</xdr:row>
      <xdr:rowOff>20847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73773"/>
          <a:ext cx="8382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99695</xdr:rowOff>
    </xdr:from>
    <xdr:to>
      <xdr:col>50</xdr:col>
      <xdr:colOff>114300</xdr:colOff>
      <xdr:row>78</xdr:row>
      <xdr:rowOff>20847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29895"/>
          <a:ext cx="889000" cy="2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99695</xdr:rowOff>
    </xdr:from>
    <xdr:to>
      <xdr:col>45</xdr:col>
      <xdr:colOff>177800</xdr:colOff>
      <xdr:row>76</xdr:row>
      <xdr:rowOff>142748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29895"/>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120745</xdr:rowOff>
    </xdr:from>
    <xdr:to>
      <xdr:col>41</xdr:col>
      <xdr:colOff>50800</xdr:colOff>
      <xdr:row>76</xdr:row>
      <xdr:rowOff>142748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50945"/>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149079</xdr:rowOff>
    </xdr:from>
    <xdr:to>
      <xdr:col>36</xdr:col>
      <xdr:colOff>165100</xdr:colOff>
      <xdr:row>77</xdr:row>
      <xdr:rowOff>79229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70356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121323</xdr:rowOff>
    </xdr:from>
    <xdr:to>
      <xdr:col>55</xdr:col>
      <xdr:colOff>50800</xdr:colOff>
      <xdr:row>78</xdr:row>
      <xdr:rowOff>51473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99750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141497</xdr:rowOff>
    </xdr:from>
    <xdr:to>
      <xdr:col>50</xdr:col>
      <xdr:colOff>165100</xdr:colOff>
      <xdr:row>78</xdr:row>
      <xdr:rowOff>71647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62774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48895</xdr:rowOff>
    </xdr:from>
    <xdr:to>
      <xdr:col>46</xdr:col>
      <xdr:colOff>38100</xdr:colOff>
      <xdr:row>76</xdr:row>
      <xdr:rowOff>150495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167022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91948</xdr:rowOff>
    </xdr:from>
    <xdr:to>
      <xdr:col>41</xdr:col>
      <xdr:colOff>101600</xdr:colOff>
      <xdr:row>77</xdr:row>
      <xdr:rowOff>22098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13225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69945</xdr:rowOff>
    </xdr:from>
    <xdr:to>
      <xdr:col>36</xdr:col>
      <xdr:colOff>165100</xdr:colOff>
      <xdr:row>77</xdr:row>
      <xdr:rowOff>95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16622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7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21889</xdr:rowOff>
    </xdr:from>
    <xdr:to>
      <xdr:col>55</xdr:col>
      <xdr:colOff>0</xdr:colOff>
      <xdr:row>97</xdr:row>
      <xdr:rowOff>35866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52539"/>
          <a:ext cx="8382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35866</xdr:rowOff>
    </xdr:from>
    <xdr:to>
      <xdr:col>50</xdr:col>
      <xdr:colOff>114300</xdr:colOff>
      <xdr:row>97</xdr:row>
      <xdr:rowOff>90649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66516"/>
          <a:ext cx="8890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90649</xdr:rowOff>
    </xdr:from>
    <xdr:to>
      <xdr:col>45</xdr:col>
      <xdr:colOff>177800</xdr:colOff>
      <xdr:row>97</xdr:row>
      <xdr:rowOff>153057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21299"/>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51298</xdr:rowOff>
    </xdr:from>
    <xdr:to>
      <xdr:col>41</xdr:col>
      <xdr:colOff>50800</xdr:colOff>
      <xdr:row>97</xdr:row>
      <xdr:rowOff>153057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81948"/>
          <a:ext cx="889000" cy="10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157398</xdr:rowOff>
    </xdr:from>
    <xdr:to>
      <xdr:col>36</xdr:col>
      <xdr:colOff>165100</xdr:colOff>
      <xdr:row>97</xdr:row>
      <xdr:rowOff>87548</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104075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142539</xdr:rowOff>
    </xdr:from>
    <xdr:to>
      <xdr:col>55</xdr:col>
      <xdr:colOff>50800</xdr:colOff>
      <xdr:row>97</xdr:row>
      <xdr:rowOff>72689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0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120966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156516</xdr:rowOff>
    </xdr:from>
    <xdr:to>
      <xdr:col>50</xdr:col>
      <xdr:colOff>165100</xdr:colOff>
      <xdr:row>97</xdr:row>
      <xdr:rowOff>86666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77793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39849</xdr:rowOff>
    </xdr:from>
    <xdr:to>
      <xdr:col>46</xdr:col>
      <xdr:colOff>38100</xdr:colOff>
      <xdr:row>97</xdr:row>
      <xdr:rowOff>141449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132576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102257</xdr:rowOff>
    </xdr:from>
    <xdr:to>
      <xdr:col>41</xdr:col>
      <xdr:colOff>101600</xdr:colOff>
      <xdr:row>98</xdr:row>
      <xdr:rowOff>32407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23534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498</xdr:rowOff>
    </xdr:from>
    <xdr:to>
      <xdr:col>36</xdr:col>
      <xdr:colOff>165100</xdr:colOff>
      <xdr:row>97</xdr:row>
      <xdr:rowOff>102098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93225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2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53708</xdr:rowOff>
    </xdr:from>
    <xdr:to>
      <xdr:col>85</xdr:col>
      <xdr:colOff>127000</xdr:colOff>
      <xdr:row>37</xdr:row>
      <xdr:rowOff>119507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97358"/>
          <a:ext cx="8382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119507</xdr:rowOff>
    </xdr:from>
    <xdr:to>
      <xdr:col>81</xdr:col>
      <xdr:colOff>50800</xdr:colOff>
      <xdr:row>37</xdr:row>
      <xdr:rowOff>124041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63157"/>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124041</xdr:rowOff>
    </xdr:from>
    <xdr:to>
      <xdr:col>76</xdr:col>
      <xdr:colOff>114300</xdr:colOff>
      <xdr:row>37</xdr:row>
      <xdr:rowOff>150178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67691"/>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25438</xdr:rowOff>
    </xdr:from>
    <xdr:to>
      <xdr:col>71</xdr:col>
      <xdr:colOff>177800</xdr:colOff>
      <xdr:row>37</xdr:row>
      <xdr:rowOff>150178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69088"/>
          <a:ext cx="889000" cy="1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2908</xdr:rowOff>
    </xdr:from>
    <xdr:to>
      <xdr:col>85</xdr:col>
      <xdr:colOff>177800</xdr:colOff>
      <xdr:row>37</xdr:row>
      <xdr:rowOff>104508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4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152785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2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68707</xdr:rowOff>
    </xdr:from>
    <xdr:to>
      <xdr:col>81</xdr:col>
      <xdr:colOff>101600</xdr:colOff>
      <xdr:row>37</xdr:row>
      <xdr:rowOff>170307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161434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0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73241</xdr:rowOff>
    </xdr:from>
    <xdr:to>
      <xdr:col>76</xdr:col>
      <xdr:colOff>165100</xdr:colOff>
      <xdr:row>38</xdr:row>
      <xdr:rowOff>3390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16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165968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99378</xdr:rowOff>
    </xdr:from>
    <xdr:to>
      <xdr:col>72</xdr:col>
      <xdr:colOff>38100</xdr:colOff>
      <xdr:row>38</xdr:row>
      <xdr:rowOff>29528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20655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146088</xdr:rowOff>
    </xdr:from>
    <xdr:to>
      <xdr:col>67</xdr:col>
      <xdr:colOff>101600</xdr:colOff>
      <xdr:row>37</xdr:row>
      <xdr:rowOff>76238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92765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0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35116</xdr:rowOff>
    </xdr:from>
    <xdr:to>
      <xdr:col>85</xdr:col>
      <xdr:colOff>127000</xdr:colOff>
      <xdr:row>56</xdr:row>
      <xdr:rowOff>144707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64866"/>
          <a:ext cx="838200" cy="28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144707</xdr:rowOff>
    </xdr:from>
    <xdr:to>
      <xdr:col>81</xdr:col>
      <xdr:colOff>50800</xdr:colOff>
      <xdr:row>57</xdr:row>
      <xdr:rowOff>34567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45907"/>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113114</xdr:rowOff>
    </xdr:from>
    <xdr:to>
      <xdr:col>76</xdr:col>
      <xdr:colOff>114300</xdr:colOff>
      <xdr:row>57</xdr:row>
      <xdr:rowOff>34567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14314"/>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19068</xdr:rowOff>
    </xdr:from>
    <xdr:to>
      <xdr:col>71</xdr:col>
      <xdr:colOff>177800</xdr:colOff>
      <xdr:row>56</xdr:row>
      <xdr:rowOff>113114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48818"/>
          <a:ext cx="889000" cy="2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53078</xdr:rowOff>
    </xdr:from>
    <xdr:to>
      <xdr:col>67</xdr:col>
      <xdr:colOff>101600</xdr:colOff>
      <xdr:row>56</xdr:row>
      <xdr:rowOff>154678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145805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155766</xdr:rowOff>
    </xdr:from>
    <xdr:to>
      <xdr:col>85</xdr:col>
      <xdr:colOff>177800</xdr:colOff>
      <xdr:row>55</xdr:row>
      <xdr:rowOff>85916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134193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93907</xdr:rowOff>
    </xdr:from>
    <xdr:to>
      <xdr:col>81</xdr:col>
      <xdr:colOff>101600</xdr:colOff>
      <xdr:row>57</xdr:row>
      <xdr:rowOff>24057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15184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155217</xdr:rowOff>
    </xdr:from>
    <xdr:to>
      <xdr:col>76</xdr:col>
      <xdr:colOff>165100</xdr:colOff>
      <xdr:row>57</xdr:row>
      <xdr:rowOff>85367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76494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62314</xdr:rowOff>
    </xdr:from>
    <xdr:to>
      <xdr:col>72</xdr:col>
      <xdr:colOff>38100</xdr:colOff>
      <xdr:row>56</xdr:row>
      <xdr:rowOff>163914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139718</xdr:rowOff>
    </xdr:from>
    <xdr:to>
      <xdr:col>67</xdr:col>
      <xdr:colOff>101600</xdr:colOff>
      <xdr:row>55</xdr:row>
      <xdr:rowOff>69868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86395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97490</xdr:rowOff>
    </xdr:from>
    <xdr:to>
      <xdr:col>85</xdr:col>
      <xdr:colOff>127000</xdr:colOff>
      <xdr:row>79</xdr:row>
      <xdr:rowOff>98830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2040"/>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95140</xdr:rowOff>
    </xdr:from>
    <xdr:to>
      <xdr:col>81</xdr:col>
      <xdr:colOff>50800</xdr:colOff>
      <xdr:row>79</xdr:row>
      <xdr:rowOff>98830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9690"/>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95140</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9690"/>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90633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5183"/>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149072</xdr:rowOff>
    </xdr:from>
    <xdr:to>
      <xdr:col>67</xdr:col>
      <xdr:colOff>101600</xdr:colOff>
      <xdr:row>79</xdr:row>
      <xdr:rowOff>79222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95749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46690</xdr:rowOff>
    </xdr:from>
    <xdr:to>
      <xdr:col>85</xdr:col>
      <xdr:colOff>177800</xdr:colOff>
      <xdr:row>79</xdr:row>
      <xdr:rowOff>148290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133067</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6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48030</xdr:rowOff>
    </xdr:from>
    <xdr:to>
      <xdr:col>81</xdr:col>
      <xdr:colOff>101600</xdr:colOff>
      <xdr:row>79</xdr:row>
      <xdr:rowOff>149630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140757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44340</xdr:rowOff>
    </xdr:from>
    <xdr:to>
      <xdr:col>76</xdr:col>
      <xdr:colOff>165100</xdr:colOff>
      <xdr:row>79</xdr:row>
      <xdr:rowOff>145940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137067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1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39833</xdr:rowOff>
    </xdr:from>
    <xdr:to>
      <xdr:col>67</xdr:col>
      <xdr:colOff>101600</xdr:colOff>
      <xdr:row>79</xdr:row>
      <xdr:rowOff>141433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132560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77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136565</xdr:rowOff>
    </xdr:from>
    <xdr:to>
      <xdr:col>85</xdr:col>
      <xdr:colOff>127000</xdr:colOff>
      <xdr:row>96</xdr:row>
      <xdr:rowOff>167997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95765"/>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167997</xdr:rowOff>
    </xdr:from>
    <xdr:to>
      <xdr:col>81</xdr:col>
      <xdr:colOff>50800</xdr:colOff>
      <xdr:row>97</xdr:row>
      <xdr:rowOff>31246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27197"/>
          <a:ext cx="889000" cy="3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31246</xdr:rowOff>
    </xdr:from>
    <xdr:to>
      <xdr:col>76</xdr:col>
      <xdr:colOff>114300</xdr:colOff>
      <xdr:row>97</xdr:row>
      <xdr:rowOff>73487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61896"/>
          <a:ext cx="889000" cy="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126115</xdr:rowOff>
    </xdr:from>
    <xdr:to>
      <xdr:col>71</xdr:col>
      <xdr:colOff>177800</xdr:colOff>
      <xdr:row>97</xdr:row>
      <xdr:rowOff>73487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585315"/>
          <a:ext cx="889000" cy="1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69208</xdr:rowOff>
    </xdr:from>
    <xdr:to>
      <xdr:col>67</xdr:col>
      <xdr:colOff>101600</xdr:colOff>
      <xdr:row>97</xdr:row>
      <xdr:rowOff>170808</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161935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85765</xdr:rowOff>
    </xdr:from>
    <xdr:to>
      <xdr:col>85</xdr:col>
      <xdr:colOff>177800</xdr:colOff>
      <xdr:row>97</xdr:row>
      <xdr:rowOff>15915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64192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2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117197</xdr:rowOff>
    </xdr:from>
    <xdr:to>
      <xdr:col>81</xdr:col>
      <xdr:colOff>101600</xdr:colOff>
      <xdr:row>97</xdr:row>
      <xdr:rowOff>47347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38474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6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151896</xdr:rowOff>
    </xdr:from>
    <xdr:to>
      <xdr:col>76</xdr:col>
      <xdr:colOff>165100</xdr:colOff>
      <xdr:row>97</xdr:row>
      <xdr:rowOff>82046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73173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0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22687</xdr:rowOff>
    </xdr:from>
    <xdr:to>
      <xdr:col>72</xdr:col>
      <xdr:colOff>38100</xdr:colOff>
      <xdr:row>97</xdr:row>
      <xdr:rowOff>124287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115414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75315</xdr:rowOff>
    </xdr:from>
    <xdr:to>
      <xdr:col>67</xdr:col>
      <xdr:colOff>101600</xdr:colOff>
      <xdr:row>97</xdr:row>
      <xdr:rowOff>5465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21992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3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人口は毎年９００人程度減少しており、令和６年度の人口は、令和２年度の人口から３</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７５７人減少している。</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歳出決算総額ベースでの住民一人当たりコストは、約５３万７千円である。</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全ての項目において類似団体平均を下回っている。</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民生費は、物価高騰等の影響を受ける低所得世帯への給付金事業等の実施により、前年度と比較して１７</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０１１円／人増加した。</a:t>
          </a: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教育費は、古巻公民館の建て替えに伴い、前年度と比較して１２</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２９４円／人増加した。</a:t>
          </a:r>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引き続き、事業の見直しや公共施設の適正管理等により、経費の節減に取り組む。</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分母である標準財政規模は、前年度と比較して２．８億円の増加である。</a:t>
          </a: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積立額を上回る取崩しをした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１．６１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ポイント減少している。</a:t>
          </a:r>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、前年度から増加となったが、分母である標準財政規模の増幅が大きかったため、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前年度から０．</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８ポイント減少している。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、単年度収支が増加したことにより、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０．２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会計で黒字となっており、特に最大規模の一般会計においては、限られた歳入の範囲内で歳出予算を編成することを基本としている。また、適正化・効率化の観点から、執行においても創意工夫し、歳出削減につなげることを徹底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今後も、財政調整基金の確保と、公債費の増加に対応するための減債基金を確保するため、一定の黒字を確保できる財政運営に努める。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41101051</v>
      </c>
      <c r="BO4" s="449"/>
      <c r="BP4" s="449"/>
      <c r="BQ4" s="449"/>
      <c r="BR4" s="449"/>
      <c r="BS4" s="449"/>
      <c r="BT4" s="449"/>
      <c r="BU4" s="450"/>
      <c r="BV4" s="448">
        <v>38589357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6.7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38720077</v>
      </c>
      <c r="BO5" s="420"/>
      <c r="BP5" s="420"/>
      <c r="BQ5" s="420"/>
      <c r="BR5" s="420"/>
      <c r="BS5" s="420"/>
      <c r="BT5" s="420"/>
      <c r="BU5" s="421"/>
      <c r="BV5" s="419">
        <v>36330998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97.4</v>
      </c>
      <c r="CU5" s="417"/>
      <c r="CV5" s="417"/>
      <c r="CW5" s="417"/>
      <c r="CX5" s="417"/>
      <c r="CY5" s="417"/>
      <c r="CZ5" s="417"/>
      <c r="DA5" s="418"/>
      <c r="DB5" s="416">
        <v>95.3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2380974</v>
      </c>
      <c r="BO6" s="420"/>
      <c r="BP6" s="420"/>
      <c r="BQ6" s="420"/>
      <c r="BR6" s="420"/>
      <c r="BS6" s="420"/>
      <c r="BT6" s="420"/>
      <c r="BU6" s="421"/>
      <c r="BV6" s="419">
        <v>2258359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97.8</v>
      </c>
      <c r="CU6" s="563"/>
      <c r="CV6" s="563"/>
      <c r="CW6" s="563"/>
      <c r="CX6" s="563"/>
      <c r="CY6" s="563"/>
      <c r="CZ6" s="563"/>
      <c r="DA6" s="564"/>
      <c r="DB6" s="562">
        <v>96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909945</v>
      </c>
      <c r="BO7" s="420"/>
      <c r="BP7" s="420"/>
      <c r="BQ7" s="420"/>
      <c r="BR7" s="420"/>
      <c r="BS7" s="420"/>
      <c r="BT7" s="420"/>
      <c r="BU7" s="421"/>
      <c r="BV7" s="419">
        <v>789187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22071713</v>
      </c>
      <c r="CU7" s="420"/>
      <c r="CV7" s="420"/>
      <c r="CW7" s="420"/>
      <c r="CX7" s="420"/>
      <c r="CY7" s="420"/>
      <c r="CZ7" s="420"/>
      <c r="DA7" s="421"/>
      <c r="DB7" s="419">
        <v>21790654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1471029</v>
      </c>
      <c r="BO8" s="420"/>
      <c r="BP8" s="420"/>
      <c r="BQ8" s="420"/>
      <c r="BR8" s="420"/>
      <c r="BS8" s="420"/>
      <c r="BT8" s="420"/>
      <c r="BU8" s="421"/>
      <c r="BV8" s="419">
        <v>1469172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74581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1857</v>
      </c>
      <c r="BO9" s="420"/>
      <c r="BP9" s="420"/>
      <c r="BQ9" s="420"/>
      <c r="BR9" s="420"/>
      <c r="BS9" s="420"/>
      <c r="BT9" s="420"/>
      <c r="BU9" s="421"/>
      <c r="BV9" s="419">
        <v>-130757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12.3</v>
      </c>
      <c r="CU9" s="417"/>
      <c r="CV9" s="417"/>
      <c r="CW9" s="417"/>
      <c r="CX9" s="417"/>
      <c r="CY9" s="417"/>
      <c r="CZ9" s="417"/>
      <c r="DA9" s="418"/>
      <c r="DB9" s="416">
        <v>12.6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78391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5564</v>
      </c>
      <c r="BO10" s="420"/>
      <c r="BP10" s="420"/>
      <c r="BQ10" s="420"/>
      <c r="BR10" s="420"/>
      <c r="BS10" s="420"/>
      <c r="BT10" s="420"/>
      <c r="BU10" s="421"/>
      <c r="BV10" s="419">
        <v>287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72090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1684973</v>
      </c>
      <c r="BO12" s="420"/>
      <c r="BP12" s="420"/>
      <c r="BQ12" s="420"/>
      <c r="BR12" s="420"/>
      <c r="BS12" s="420"/>
      <c r="BT12" s="420"/>
      <c r="BU12" s="421"/>
      <c r="BV12" s="419">
        <v>1572900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70781</v>
      </c>
      <c r="S13" s="507"/>
      <c r="T13" s="507"/>
      <c r="U13" s="507"/>
      <c r="V13" s="508"/>
      <c r="W13" s="509" t="s">
        <v>131</v>
      </c>
      <c r="X13" s="405"/>
      <c r="Y13" s="405"/>
      <c r="Z13" s="405"/>
      <c r="AA13" s="405"/>
      <c r="AB13" s="406"/>
      <c r="AC13" s="372">
        <v>2041</v>
      </c>
      <c r="AD13" s="373"/>
      <c r="AE13" s="373"/>
      <c r="AF13" s="373"/>
      <c r="AG13" s="374"/>
      <c r="AH13" s="372">
        <v>2475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-1677552</v>
      </c>
      <c r="BO13" s="420"/>
      <c r="BP13" s="420"/>
      <c r="BQ13" s="420"/>
      <c r="BR13" s="420"/>
      <c r="BS13" s="420"/>
      <c r="BT13" s="420"/>
      <c r="BU13" s="421"/>
      <c r="BV13" s="419">
        <v>-1703370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73068</v>
      </c>
      <c r="S14" s="507"/>
      <c r="T14" s="507"/>
      <c r="U14" s="507"/>
      <c r="V14" s="508"/>
      <c r="W14" s="510"/>
      <c r="X14" s="408"/>
      <c r="Y14" s="408"/>
      <c r="Z14" s="408"/>
      <c r="AA14" s="408"/>
      <c r="AB14" s="409"/>
      <c r="AC14" s="499">
        <v>5.8</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71907</v>
      </c>
      <c r="S15" s="507"/>
      <c r="T15" s="507"/>
      <c r="U15" s="507"/>
      <c r="V15" s="508"/>
      <c r="W15" s="509" t="s">
        <v>137</v>
      </c>
      <c r="X15" s="405"/>
      <c r="Y15" s="405"/>
      <c r="Z15" s="405"/>
      <c r="AA15" s="405"/>
      <c r="AB15" s="406"/>
      <c r="AC15" s="372">
        <v>9851</v>
      </c>
      <c r="AD15" s="373"/>
      <c r="AE15" s="373"/>
      <c r="AF15" s="373"/>
      <c r="AG15" s="374"/>
      <c r="AH15" s="372">
        <v>10546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10734150</v>
      </c>
      <c r="BO15" s="449"/>
      <c r="BP15" s="449"/>
      <c r="BQ15" s="449"/>
      <c r="BR15" s="449"/>
      <c r="BS15" s="449"/>
      <c r="BT15" s="449"/>
      <c r="BU15" s="450"/>
      <c r="BV15" s="448">
        <v>10691482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v>
      </c>
      <c r="AD16" s="500"/>
      <c r="AE16" s="500"/>
      <c r="AF16" s="500"/>
      <c r="AG16" s="501"/>
      <c r="AH16" s="499">
        <v>28.4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19171359</v>
      </c>
      <c r="BO16" s="420"/>
      <c r="BP16" s="420"/>
      <c r="BQ16" s="420"/>
      <c r="BR16" s="420"/>
      <c r="BS16" s="420"/>
      <c r="BT16" s="420"/>
      <c r="BU16" s="421"/>
      <c r="BV16" s="419">
        <v>18828448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23328</v>
      </c>
      <c r="AD17" s="373"/>
      <c r="AE17" s="373"/>
      <c r="AF17" s="373"/>
      <c r="AG17" s="374"/>
      <c r="AH17" s="372">
        <v>24053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13550016</v>
      </c>
      <c r="BO17" s="420"/>
      <c r="BP17" s="420"/>
      <c r="BQ17" s="420"/>
      <c r="BR17" s="420"/>
      <c r="BS17" s="420"/>
      <c r="BT17" s="420"/>
      <c r="BU17" s="421"/>
      <c r="BV17" s="419">
        <v>13472731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240.27</v>
      </c>
      <c r="M18" s="472"/>
      <c r="N18" s="472"/>
      <c r="O18" s="472"/>
      <c r="P18" s="472"/>
      <c r="Q18" s="472"/>
      <c r="R18" s="473"/>
      <c r="S18" s="473"/>
      <c r="T18" s="473"/>
      <c r="U18" s="473"/>
      <c r="V18" s="474"/>
      <c r="W18" s="490"/>
      <c r="X18" s="491"/>
      <c r="Y18" s="491"/>
      <c r="Z18" s="491"/>
      <c r="AA18" s="491"/>
      <c r="AB18" s="515"/>
      <c r="AC18" s="389">
        <v>66.2</v>
      </c>
      <c r="AD18" s="390"/>
      <c r="AE18" s="390"/>
      <c r="AF18" s="390"/>
      <c r="AG18" s="475"/>
      <c r="AH18" s="389">
        <v>64.900000000000006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22225933</v>
      </c>
      <c r="BO18" s="420"/>
      <c r="BP18" s="420"/>
      <c r="BQ18" s="420"/>
      <c r="BR18" s="420"/>
      <c r="BS18" s="420"/>
      <c r="BT18" s="420"/>
      <c r="BU18" s="421"/>
      <c r="BV18" s="419">
        <v>21270391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310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28822009</v>
      </c>
      <c r="BO19" s="420"/>
      <c r="BP19" s="420"/>
      <c r="BQ19" s="420"/>
      <c r="BR19" s="420"/>
      <c r="BS19" s="420"/>
      <c r="BT19" s="420"/>
      <c r="BU19" s="421"/>
      <c r="BV19" s="419">
        <v>27387825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29114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29712816</v>
      </c>
      <c r="BO22" s="449"/>
      <c r="BP22" s="449"/>
      <c r="BQ22" s="449"/>
      <c r="BR22" s="449"/>
      <c r="BS22" s="449"/>
      <c r="BT22" s="449"/>
      <c r="BU22" s="450"/>
      <c r="BV22" s="448">
        <v>30463905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17107134</v>
      </c>
      <c r="BO23" s="420"/>
      <c r="BP23" s="420"/>
      <c r="BQ23" s="420"/>
      <c r="BR23" s="420"/>
      <c r="BS23" s="420"/>
      <c r="BT23" s="420"/>
      <c r="BU23" s="421"/>
      <c r="BV23" s="419">
        <v>18139949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8250</v>
      </c>
      <c r="R24" s="373"/>
      <c r="S24" s="373"/>
      <c r="T24" s="373"/>
      <c r="U24" s="373"/>
      <c r="V24" s="374"/>
      <c r="W24" s="462"/>
      <c r="X24" s="399"/>
      <c r="Y24" s="400"/>
      <c r="Z24" s="375" t="s">
        <v>162</v>
      </c>
      <c r="AA24" s="376"/>
      <c r="AB24" s="376"/>
      <c r="AC24" s="376"/>
      <c r="AD24" s="376"/>
      <c r="AE24" s="376"/>
      <c r="AF24" s="376"/>
      <c r="AG24" s="377"/>
      <c r="AH24" s="372">
        <v>611</v>
      </c>
      <c r="AI24" s="373"/>
      <c r="AJ24" s="373"/>
      <c r="AK24" s="373"/>
      <c r="AL24" s="374"/>
      <c r="AM24" s="372">
        <v>1976585</v>
      </c>
      <c r="AN24" s="373"/>
      <c r="AO24" s="373"/>
      <c r="AP24" s="373"/>
      <c r="AQ24" s="373"/>
      <c r="AR24" s="374"/>
      <c r="AS24" s="372">
        <v>3235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17575374</v>
      </c>
      <c r="BO24" s="420"/>
      <c r="BP24" s="420"/>
      <c r="BQ24" s="420"/>
      <c r="BR24" s="420"/>
      <c r="BS24" s="420"/>
      <c r="BT24" s="420"/>
      <c r="BU24" s="421"/>
      <c r="BV24" s="419">
        <v>16973395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7350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2931606</v>
      </c>
      <c r="BO25" s="449"/>
      <c r="BP25" s="449"/>
      <c r="BQ25" s="449"/>
      <c r="BR25" s="449"/>
      <c r="BS25" s="449"/>
      <c r="BT25" s="449"/>
      <c r="BU25" s="450"/>
      <c r="BV25" s="448">
        <v>2924865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6650</v>
      </c>
      <c r="R26" s="373"/>
      <c r="S26" s="373"/>
      <c r="T26" s="373"/>
      <c r="U26" s="373"/>
      <c r="V26" s="374"/>
      <c r="W26" s="462"/>
      <c r="X26" s="399"/>
      <c r="Y26" s="400"/>
      <c r="Z26" s="375" t="s">
        <v>168</v>
      </c>
      <c r="AA26" s="430"/>
      <c r="AB26" s="430"/>
      <c r="AC26" s="430"/>
      <c r="AD26" s="430"/>
      <c r="AE26" s="430"/>
      <c r="AF26" s="430"/>
      <c r="AG26" s="431"/>
      <c r="AH26" s="372">
        <v>14</v>
      </c>
      <c r="AI26" s="373"/>
      <c r="AJ26" s="373"/>
      <c r="AK26" s="373"/>
      <c r="AL26" s="374"/>
      <c r="AM26" s="372">
        <v>48048</v>
      </c>
      <c r="AN26" s="373"/>
      <c r="AO26" s="373"/>
      <c r="AP26" s="373"/>
      <c r="AQ26" s="373"/>
      <c r="AR26" s="374"/>
      <c r="AS26" s="372">
        <v>3432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4350</v>
      </c>
      <c r="R27" s="373"/>
      <c r="S27" s="373"/>
      <c r="T27" s="373"/>
      <c r="U27" s="373"/>
      <c r="V27" s="374"/>
      <c r="W27" s="462"/>
      <c r="X27" s="399"/>
      <c r="Y27" s="400"/>
      <c r="Z27" s="375" t="s">
        <v>171</v>
      </c>
      <c r="AA27" s="376"/>
      <c r="AB27" s="376"/>
      <c r="AC27" s="376"/>
      <c r="AD27" s="376"/>
      <c r="AE27" s="376"/>
      <c r="AF27" s="376"/>
      <c r="AG27" s="377"/>
      <c r="AH27" s="372">
        <v>30</v>
      </c>
      <c r="AI27" s="373"/>
      <c r="AJ27" s="373"/>
      <c r="AK27" s="373"/>
      <c r="AL27" s="374"/>
      <c r="AM27" s="372">
        <v>107400</v>
      </c>
      <c r="AN27" s="373"/>
      <c r="AO27" s="373"/>
      <c r="AP27" s="373"/>
      <c r="AQ27" s="373"/>
      <c r="AR27" s="374"/>
      <c r="AS27" s="372">
        <v>3580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1184000</v>
      </c>
      <c r="BO27" s="454"/>
      <c r="BP27" s="454"/>
      <c r="BQ27" s="454"/>
      <c r="BR27" s="454"/>
      <c r="BS27" s="454"/>
      <c r="BT27" s="454"/>
      <c r="BU27" s="455"/>
      <c r="BV27" s="453">
        <v>1184000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3900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5573825</v>
      </c>
      <c r="BO28" s="449"/>
      <c r="BP28" s="449"/>
      <c r="BQ28" s="449"/>
      <c r="BR28" s="449"/>
      <c r="BS28" s="449"/>
      <c r="BT28" s="449"/>
      <c r="BU28" s="450"/>
      <c r="BV28" s="448">
        <v>5853234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3600</v>
      </c>
      <c r="R29" s="373"/>
      <c r="S29" s="373"/>
      <c r="T29" s="373"/>
      <c r="U29" s="373"/>
      <c r="V29" s="374"/>
      <c r="W29" s="463"/>
      <c r="X29" s="464"/>
      <c r="Y29" s="465"/>
      <c r="Z29" s="375" t="s">
        <v>177</v>
      </c>
      <c r="AA29" s="376"/>
      <c r="AB29" s="376"/>
      <c r="AC29" s="376"/>
      <c r="AD29" s="376"/>
      <c r="AE29" s="376"/>
      <c r="AF29" s="376"/>
      <c r="AG29" s="377"/>
      <c r="AH29" s="372">
        <v>641</v>
      </c>
      <c r="AI29" s="373"/>
      <c r="AJ29" s="373"/>
      <c r="AK29" s="373"/>
      <c r="AL29" s="374"/>
      <c r="AM29" s="372">
        <v>2083985</v>
      </c>
      <c r="AN29" s="373"/>
      <c r="AO29" s="373"/>
      <c r="AP29" s="373"/>
      <c r="AQ29" s="373"/>
      <c r="AR29" s="374"/>
      <c r="AS29" s="372">
        <v>3251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1733507</v>
      </c>
      <c r="BO29" s="420"/>
      <c r="BP29" s="420"/>
      <c r="BQ29" s="420"/>
      <c r="BR29" s="420"/>
      <c r="BS29" s="420"/>
      <c r="BT29" s="420"/>
      <c r="BU29" s="421"/>
      <c r="BV29" s="419">
        <v>1632872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6430032</v>
      </c>
      <c r="BO30" s="454"/>
      <c r="BP30" s="454"/>
      <c r="BQ30" s="454"/>
      <c r="BR30" s="454"/>
      <c r="BS30" s="454"/>
      <c r="BT30" s="454"/>
      <c r="BU30" s="455"/>
      <c r="BV30" s="453">
        <v>5891779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渋川市水道事業会計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農産物直売事業特別会計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渋川地区広域市町村圏振興整備組合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渋川市まちづくり財団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渋川市下水道事業等会計</v>
      </c>
      <c r="AP35" s="368"/>
      <c r="AQ35" s="368"/>
      <c r="AR35" s="368"/>
      <c r="AS35" s="368"/>
      <c r="AT35" s="368"/>
      <c r="AU35" s="368"/>
      <c r="AV35" s="368"/>
      <c r="AW35" s="368"/>
      <c r="AX35" s="368"/>
      <c r="AY35" s="368"/>
      <c r="AZ35" s="368"/>
      <c r="BA35" s="368"/>
      <c r="BB35" s="368"/>
      <c r="BC35" s="368"/>
      <c r="BD35" s="169"/>
      <c r="BE35" s="367">
        <f t="shared" ref="BE35:BE43" si="1">IF(BG35="","",BE34+1)</f>
        <v>8</v>
      </c>
      <c r="BF35" s="367"/>
      <c r="BG35" s="368" t="str">
        <f>IF('各会計、関係団体の財政状況及び健全化判断比率'!B34="","",'各会計、関係団体の財政状況及び健全化判断比率'!B34)</f>
        <v>伊香保温泉観光施設事業特別会計</v>
      </c>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烏帽子山植林組合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渋川市土地開発公社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f t="shared" si="1"/>
        <v>9</v>
      </c>
      <c r="BF36" s="367"/>
      <c r="BG36" s="368" t="str">
        <f>IF('各会計、関係団体の財政状況及び健全化判断比率'!B35="","",'各会計、関係団体の財政状況及び健全化判断比率'!B35)</f>
        <v>小野上温泉事業特別会計</v>
      </c>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群馬県市町村総合事務組合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子持産業振興</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f t="shared" si="1"/>
        <v>10</v>
      </c>
      <c r="BF37" s="367"/>
      <c r="BG37" s="368" t="str">
        <f>IF('各会計、関係団体の財政状況及び健全化判断比率'!B36="","",'各会計、関係団体の財政状況及び健全化判断比率'!B36)</f>
        <v>交流促進センター事業特別会計</v>
      </c>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渋川広域森林組合</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群馬県後期高齢者医療広域連合（後期高齢者医療特別会計）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群馬県市町村会館管理組合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6veLaG3JeaJbyRLtRHqyggFddoC8Tn5hnRqPFBhsbEdf10NxBNCmwPe4WL3yVFHIqbxtFrHDvNDXOJPsjjTvw==" saltValue="os/7vf1rIo3paaMoqguM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3" t="s">
        <v>538</v>
      </c>
      <c r="D34" s="1153"/>
      <c r="E34" s="1154"/>
      <c r="F34" s="32">
        <v>8.1300000000000008</v>
      </c>
      <c r="G34" s="33">
        <v>10.69</v>
      </c>
      <c r="H34" s="33">
        <v>7.42</v>
      </c>
      <c r="I34" s="33">
        <v>6.74</v>
      </c>
      <c r="J34" s="34">
        <v>6.66</v>
      </c>
      <c r="K34" s="22"/>
      <c r="L34" s="22"/>
      <c r="M34" s="22"/>
      <c r="N34" s="22"/>
      <c r="O34" s="22"/>
      <c r="P34" s="22"/>
    </row>
    <row r="35" spans="1:16" ht="39" customHeight="1" x14ac:dyDescent="0.2">
      <c r="A35" s="22"/>
      <c r="B35" s="35"/>
      <c r="C35" s="1147" t="s">
        <v>539</v>
      </c>
      <c r="D35" s="1148"/>
      <c r="E35" s="1149"/>
      <c r="F35" s="36">
        <v>3.96</v>
      </c>
      <c r="G35" s="37">
        <v>3.43</v>
      </c>
      <c r="H35" s="37">
        <v>2.4700000000000002</v>
      </c>
      <c r="I35" s="37">
        <v>2.59</v>
      </c>
      <c r="J35" s="38">
        <v>3.52</v>
      </c>
      <c r="K35" s="22"/>
      <c r="L35" s="22"/>
      <c r="M35" s="22"/>
      <c r="N35" s="22"/>
      <c r="O35" s="22"/>
      <c r="P35" s="22"/>
    </row>
    <row r="36" spans="1:16" ht="39" customHeight="1" x14ac:dyDescent="0.2">
      <c r="A36" s="22"/>
      <c r="B36" s="35"/>
      <c r="C36" s="1147" t="s">
        <v>540</v>
      </c>
      <c r="D36" s="1148"/>
      <c r="E36" s="1149"/>
      <c r="F36" s="36">
        <v>1.5</v>
      </c>
      <c r="G36" s="37">
        <v>1.25</v>
      </c>
      <c r="H36" s="37">
        <v>1.7</v>
      </c>
      <c r="I36" s="37">
        <v>2.14</v>
      </c>
      <c r="J36" s="38">
        <v>2.41</v>
      </c>
      <c r="K36" s="22"/>
      <c r="L36" s="22"/>
      <c r="M36" s="22"/>
      <c r="N36" s="22"/>
      <c r="O36" s="22"/>
      <c r="P36" s="22"/>
    </row>
    <row r="37" spans="1:16" ht="39" customHeight="1" x14ac:dyDescent="0.2">
      <c r="A37" s="22"/>
      <c r="B37" s="35"/>
      <c r="C37" s="1147" t="s">
        <v>541</v>
      </c>
      <c r="D37" s="1148"/>
      <c r="E37" s="1149"/>
      <c r="F37" s="36">
        <v>1.1499999999999999</v>
      </c>
      <c r="G37" s="37">
        <v>1.44</v>
      </c>
      <c r="H37" s="37">
        <v>1.5</v>
      </c>
      <c r="I37" s="37">
        <v>1.51</v>
      </c>
      <c r="J37" s="38">
        <v>1.0900000000000001</v>
      </c>
      <c r="K37" s="22"/>
      <c r="L37" s="22"/>
      <c r="M37" s="22"/>
      <c r="N37" s="22"/>
      <c r="O37" s="22"/>
      <c r="P37" s="22"/>
    </row>
    <row r="38" spans="1:16" ht="39" customHeight="1" x14ac:dyDescent="0.2">
      <c r="A38" s="22"/>
      <c r="B38" s="35"/>
      <c r="C38" s="1147" t="s">
        <v>542</v>
      </c>
      <c r="D38" s="1148"/>
      <c r="E38" s="1149"/>
      <c r="F38" s="36">
        <v>0.03</v>
      </c>
      <c r="G38" s="37">
        <v>0.1</v>
      </c>
      <c r="H38" s="37">
        <v>0.2</v>
      </c>
      <c r="I38" s="37">
        <v>0.19</v>
      </c>
      <c r="J38" s="38">
        <v>0.31</v>
      </c>
      <c r="K38" s="22"/>
      <c r="L38" s="22"/>
      <c r="M38" s="22"/>
      <c r="N38" s="22"/>
      <c r="O38" s="22"/>
      <c r="P38" s="22"/>
    </row>
    <row r="39" spans="1:16" ht="39" customHeight="1" x14ac:dyDescent="0.2">
      <c r="A39" s="22"/>
      <c r="B39" s="35"/>
      <c r="C39" s="1147" t="s">
        <v>543</v>
      </c>
      <c r="D39" s="1148"/>
      <c r="E39" s="1149"/>
      <c r="F39" s="36">
        <v>0.67</v>
      </c>
      <c r="G39" s="37">
        <v>0.82</v>
      </c>
      <c r="H39" s="37">
        <v>0.64</v>
      </c>
      <c r="I39" s="37">
        <v>0.14000000000000001</v>
      </c>
      <c r="J39" s="38">
        <v>0.13</v>
      </c>
      <c r="K39" s="22"/>
      <c r="L39" s="22"/>
      <c r="M39" s="22"/>
      <c r="N39" s="22"/>
      <c r="O39" s="22"/>
      <c r="P39" s="22"/>
    </row>
    <row r="40" spans="1:16" ht="39" customHeight="1" x14ac:dyDescent="0.2">
      <c r="A40" s="22"/>
      <c r="B40" s="35"/>
      <c r="C40" s="1147" t="s">
        <v>544</v>
      </c>
      <c r="D40" s="1148"/>
      <c r="E40" s="1149"/>
      <c r="F40" s="36">
        <v>0.02</v>
      </c>
      <c r="G40" s="37">
        <v>0.02</v>
      </c>
      <c r="H40" s="37">
        <v>0.02</v>
      </c>
      <c r="I40" s="37">
        <v>0.02</v>
      </c>
      <c r="J40" s="38">
        <v>0.02</v>
      </c>
      <c r="K40" s="22"/>
      <c r="L40" s="22"/>
      <c r="M40" s="22"/>
      <c r="N40" s="22"/>
      <c r="O40" s="22"/>
      <c r="P40" s="22"/>
    </row>
    <row r="41" spans="1:16" ht="39" customHeight="1" x14ac:dyDescent="0.2">
      <c r="A41" s="22"/>
      <c r="B41" s="35"/>
      <c r="C41" s="1147" t="s">
        <v>545</v>
      </c>
      <c r="D41" s="1148"/>
      <c r="E41" s="1149"/>
      <c r="F41" s="36">
        <v>0</v>
      </c>
      <c r="G41" s="37">
        <v>0</v>
      </c>
      <c r="H41" s="37">
        <v>0</v>
      </c>
      <c r="I41" s="37">
        <v>0</v>
      </c>
      <c r="J41" s="38">
        <v>0</v>
      </c>
      <c r="K41" s="22"/>
      <c r="L41" s="22"/>
      <c r="M41" s="22"/>
      <c r="N41" s="22"/>
      <c r="O41" s="22"/>
      <c r="P41" s="22"/>
    </row>
    <row r="42" spans="1:16" ht="39" customHeight="1" x14ac:dyDescent="0.2">
      <c r="A42" s="22"/>
      <c r="B42" s="39"/>
      <c r="C42" s="1147" t="s">
        <v>546</v>
      </c>
      <c r="D42" s="1148"/>
      <c r="E42" s="1149"/>
      <c r="F42" s="36" t="s">
        <v>491</v>
      </c>
      <c r="G42" s="37" t="s">
        <v>491</v>
      </c>
      <c r="H42" s="37" t="s">
        <v>491</v>
      </c>
      <c r="I42" s="37" t="s">
        <v>491</v>
      </c>
      <c r="J42" s="38" t="s">
        <v>491</v>
      </c>
      <c r="K42" s="22"/>
      <c r="L42" s="22"/>
      <c r="M42" s="22"/>
      <c r="N42" s="22"/>
      <c r="O42" s="22"/>
      <c r="P42" s="22"/>
    </row>
    <row r="43" spans="1:16" ht="39" customHeight="1" thickBot="1" x14ac:dyDescent="0.25">
      <c r="A43" s="22"/>
      <c r="B43" s="40"/>
      <c r="C43" s="1150" t="s">
        <v>547</v>
      </c>
      <c r="D43" s="1151"/>
      <c r="E43" s="1152"/>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kiqb9QCvaIba2MWlTKKGlalSOVk8MCm5bu/Hycl3vNeQhZ9bSjJ6jJlG43uUFkXUlV+amzPW1P4DRvGBi/ROA==" saltValue="1Bg8JAH+nIY4Ik4imlxN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3308</v>
      </c>
      <c r="L45" s="60">
        <v>3185</v>
      </c>
      <c r="M45" s="60">
        <v>3339</v>
      </c>
      <c r="N45" s="60">
        <v>3453</v>
      </c>
      <c r="O45" s="61">
        <v>3546</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491</v>
      </c>
      <c r="L46" s="64" t="s">
        <v>491</v>
      </c>
      <c r="M46" s="64" t="s">
        <v>491</v>
      </c>
      <c r="N46" s="64" t="s">
        <v>491</v>
      </c>
      <c r="O46" s="65" t="s">
        <v>491</v>
      </c>
      <c r="P46" s="48"/>
      <c r="Q46" s="48"/>
      <c r="R46" s="48"/>
      <c r="S46" s="48"/>
      <c r="T46" s="48"/>
      <c r="U46" s="48"/>
    </row>
    <row r="47" spans="1:21" ht="30.75" customHeight="1" x14ac:dyDescent="0.2">
      <c r="A47" s="48"/>
      <c r="B47" s="1180"/>
      <c r="C47" s="1181"/>
      <c r="D47" s="62"/>
      <c r="E47" s="1157" t="s">
        <v>12</v>
      </c>
      <c r="F47" s="1157"/>
      <c r="G47" s="1157"/>
      <c r="H47" s="1157"/>
      <c r="I47" s="1157"/>
      <c r="J47" s="1158"/>
      <c r="K47" s="63" t="s">
        <v>491</v>
      </c>
      <c r="L47" s="64" t="s">
        <v>491</v>
      </c>
      <c r="M47" s="64" t="s">
        <v>491</v>
      </c>
      <c r="N47" s="64" t="s">
        <v>491</v>
      </c>
      <c r="O47" s="65" t="s">
        <v>491</v>
      </c>
      <c r="P47" s="48"/>
      <c r="Q47" s="48"/>
      <c r="R47" s="48"/>
      <c r="S47" s="48"/>
      <c r="T47" s="48"/>
      <c r="U47" s="48"/>
    </row>
    <row r="48" spans="1:21" ht="30.75" customHeight="1" x14ac:dyDescent="0.2">
      <c r="A48" s="48"/>
      <c r="B48" s="1180"/>
      <c r="C48" s="1181"/>
      <c r="D48" s="62"/>
      <c r="E48" s="1157" t="s">
        <v>13</v>
      </c>
      <c r="F48" s="1157"/>
      <c r="G48" s="1157"/>
      <c r="H48" s="1157"/>
      <c r="I48" s="1157"/>
      <c r="J48" s="1158"/>
      <c r="K48" s="63">
        <v>1267</v>
      </c>
      <c r="L48" s="64">
        <v>1095</v>
      </c>
      <c r="M48" s="64">
        <v>1034</v>
      </c>
      <c r="N48" s="64">
        <v>1038</v>
      </c>
      <c r="O48" s="65">
        <v>805</v>
      </c>
      <c r="P48" s="48"/>
      <c r="Q48" s="48"/>
      <c r="R48" s="48"/>
      <c r="S48" s="48"/>
      <c r="T48" s="48"/>
      <c r="U48" s="48"/>
    </row>
    <row r="49" spans="1:21" ht="30.75" customHeight="1" x14ac:dyDescent="0.2">
      <c r="A49" s="48"/>
      <c r="B49" s="1180"/>
      <c r="C49" s="1181"/>
      <c r="D49" s="62"/>
      <c r="E49" s="1157" t="s">
        <v>14</v>
      </c>
      <c r="F49" s="1157"/>
      <c r="G49" s="1157"/>
      <c r="H49" s="1157"/>
      <c r="I49" s="1157"/>
      <c r="J49" s="1158"/>
      <c r="K49" s="63">
        <v>254</v>
      </c>
      <c r="L49" s="64">
        <v>214</v>
      </c>
      <c r="M49" s="64">
        <v>214</v>
      </c>
      <c r="N49" s="64">
        <v>233</v>
      </c>
      <c r="O49" s="65">
        <v>243</v>
      </c>
      <c r="P49" s="48"/>
      <c r="Q49" s="48"/>
      <c r="R49" s="48"/>
      <c r="S49" s="48"/>
      <c r="T49" s="48"/>
      <c r="U49" s="48"/>
    </row>
    <row r="50" spans="1:21" ht="30.75" customHeight="1" x14ac:dyDescent="0.2">
      <c r="A50" s="48"/>
      <c r="B50" s="1180"/>
      <c r="C50" s="1181"/>
      <c r="D50" s="62"/>
      <c r="E50" s="1157" t="s">
        <v>15</v>
      </c>
      <c r="F50" s="1157"/>
      <c r="G50" s="1157"/>
      <c r="H50" s="1157"/>
      <c r="I50" s="1157"/>
      <c r="J50" s="1158"/>
      <c r="K50" s="63">
        <v>1</v>
      </c>
      <c r="L50" s="64">
        <v>3</v>
      </c>
      <c r="M50" s="64">
        <v>2</v>
      </c>
      <c r="N50" s="64">
        <v>6</v>
      </c>
      <c r="O50" s="65">
        <v>11</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491</v>
      </c>
      <c r="L51" s="64" t="s">
        <v>491</v>
      </c>
      <c r="M51" s="64" t="s">
        <v>491</v>
      </c>
      <c r="N51" s="64" t="s">
        <v>491</v>
      </c>
      <c r="O51" s="65" t="s">
        <v>491</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3950</v>
      </c>
      <c r="L52" s="64">
        <v>3852</v>
      </c>
      <c r="M52" s="64">
        <v>3760</v>
      </c>
      <c r="N52" s="64">
        <v>3825</v>
      </c>
      <c r="O52" s="65">
        <v>3613</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880</v>
      </c>
      <c r="L53" s="69">
        <v>645</v>
      </c>
      <c r="M53" s="69">
        <v>829</v>
      </c>
      <c r="N53" s="69">
        <v>905</v>
      </c>
      <c r="O53" s="70">
        <v>992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3" t="s">
        <v>24</v>
      </c>
      <c r="C58" s="1164"/>
      <c r="D58" s="1169" t="s">
        <v>25</v>
      </c>
      <c r="E58" s="1170"/>
      <c r="F58" s="1170"/>
      <c r="G58" s="1170"/>
      <c r="H58" s="1170"/>
      <c r="I58" s="1170"/>
      <c r="J58" s="1171"/>
      <c r="K58" s="83"/>
      <c r="L58" s="84"/>
      <c r="M58" s="84"/>
      <c r="N58" s="84"/>
      <c r="O58" s="85"/>
    </row>
    <row r="59" spans="1:21" ht="31.5" customHeight="1" x14ac:dyDescent="0.2">
      <c r="B59" s="1165"/>
      <c r="C59" s="1166"/>
      <c r="D59" s="1172" t="s">
        <v>26</v>
      </c>
      <c r="E59" s="1173"/>
      <c r="F59" s="1173"/>
      <c r="G59" s="1173"/>
      <c r="H59" s="1173"/>
      <c r="I59" s="1173"/>
      <c r="J59" s="1174"/>
      <c r="K59" s="86"/>
      <c r="L59" s="87"/>
      <c r="M59" s="87"/>
      <c r="N59" s="87"/>
      <c r="O59" s="88"/>
    </row>
    <row r="60" spans="1:21" ht="31.5" customHeight="1" thickBot="1" x14ac:dyDescent="0.25">
      <c r="B60" s="1167"/>
      <c r="C60" s="1168"/>
      <c r="D60" s="1175" t="s">
        <v>27</v>
      </c>
      <c r="E60" s="1176"/>
      <c r="F60" s="1176"/>
      <c r="G60" s="1176"/>
      <c r="H60" s="1176"/>
      <c r="I60" s="1176"/>
      <c r="J60" s="117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3jg5cVr7mJ2zOLpsOLRxRh1xtAKnYn+REDaoi21sR0AIqU/Bw6hbtcAzk7RAWeXAnlrCjgzuvwPuoyw202R7A==" saltValue="WixQTM2rmboLOvihpuTK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8" t="s">
        <v>30</v>
      </c>
      <c r="C41" s="1199"/>
      <c r="D41" s="105"/>
      <c r="E41" s="1200" t="s">
        <v>31</v>
      </c>
      <c r="F41" s="1200"/>
      <c r="G41" s="1200"/>
      <c r="H41" s="1201"/>
      <c r="I41" s="343">
        <v>34993</v>
      </c>
      <c r="J41" s="344">
        <v>34512</v>
      </c>
      <c r="K41" s="344">
        <v>32312</v>
      </c>
      <c r="L41" s="344">
        <v>30464</v>
      </c>
      <c r="M41" s="345">
        <v>29713</v>
      </c>
    </row>
    <row r="42" spans="2:13" ht="27.75" customHeight="1" x14ac:dyDescent="0.2">
      <c r="B42" s="1188"/>
      <c r="C42" s="1189"/>
      <c r="D42" s="106"/>
      <c r="E42" s="1192" t="s">
        <v>32</v>
      </c>
      <c r="F42" s="1192"/>
      <c r="G42" s="1192"/>
      <c r="H42" s="1193"/>
      <c r="I42" s="346" t="s">
        <v>491</v>
      </c>
      <c r="J42" s="347" t="s">
        <v>491</v>
      </c>
      <c r="K42" s="347" t="s">
        <v>491</v>
      </c>
      <c r="L42" s="347" t="s">
        <v>491</v>
      </c>
      <c r="M42" s="348" t="s">
        <v>491</v>
      </c>
    </row>
    <row r="43" spans="2:13" ht="27.75" customHeight="1" x14ac:dyDescent="0.2">
      <c r="B43" s="1188"/>
      <c r="C43" s="1189"/>
      <c r="D43" s="106"/>
      <c r="E43" s="1192" t="s">
        <v>33</v>
      </c>
      <c r="F43" s="1192"/>
      <c r="G43" s="1192"/>
      <c r="H43" s="1193"/>
      <c r="I43" s="346">
        <v>17958</v>
      </c>
      <c r="J43" s="347">
        <v>17063</v>
      </c>
      <c r="K43" s="347">
        <v>16227</v>
      </c>
      <c r="L43" s="347">
        <v>15462</v>
      </c>
      <c r="M43" s="348">
        <v>15668</v>
      </c>
    </row>
    <row r="44" spans="2:13" ht="27.75" customHeight="1" x14ac:dyDescent="0.2">
      <c r="B44" s="1188"/>
      <c r="C44" s="1189"/>
      <c r="D44" s="106"/>
      <c r="E44" s="1192" t="s">
        <v>34</v>
      </c>
      <c r="F44" s="1192"/>
      <c r="G44" s="1192"/>
      <c r="H44" s="1193"/>
      <c r="I44" s="346">
        <v>1439</v>
      </c>
      <c r="J44" s="347">
        <v>1471</v>
      </c>
      <c r="K44" s="347">
        <v>1402</v>
      </c>
      <c r="L44" s="347">
        <v>1583</v>
      </c>
      <c r="M44" s="348">
        <v>1629</v>
      </c>
    </row>
    <row r="45" spans="2:13" ht="27.75" customHeight="1" x14ac:dyDescent="0.2">
      <c r="B45" s="1188"/>
      <c r="C45" s="1189"/>
      <c r="D45" s="106"/>
      <c r="E45" s="1192" t="s">
        <v>35</v>
      </c>
      <c r="F45" s="1192"/>
      <c r="G45" s="1192"/>
      <c r="H45" s="1193"/>
      <c r="I45" s="346">
        <v>5116</v>
      </c>
      <c r="J45" s="347">
        <v>5022</v>
      </c>
      <c r="K45" s="347">
        <v>4954</v>
      </c>
      <c r="L45" s="347">
        <v>4552</v>
      </c>
      <c r="M45" s="348">
        <v>4100</v>
      </c>
    </row>
    <row r="46" spans="2:13" ht="27.75" customHeight="1" x14ac:dyDescent="0.2">
      <c r="B46" s="1188"/>
      <c r="C46" s="1189"/>
      <c r="D46" s="107"/>
      <c r="E46" s="1192" t="s">
        <v>36</v>
      </c>
      <c r="F46" s="1192"/>
      <c r="G46" s="1192"/>
      <c r="H46" s="1193"/>
      <c r="I46" s="346">
        <v>11</v>
      </c>
      <c r="J46" s="347">
        <v>0</v>
      </c>
      <c r="K46" s="347">
        <v>5</v>
      </c>
      <c r="L46" s="347">
        <v>3</v>
      </c>
      <c r="M46" s="348">
        <v>1</v>
      </c>
    </row>
    <row r="47" spans="2:13" ht="27.75" customHeight="1" x14ac:dyDescent="0.2">
      <c r="B47" s="1188"/>
      <c r="C47" s="1189"/>
      <c r="D47" s="108"/>
      <c r="E47" s="1202" t="s">
        <v>37</v>
      </c>
      <c r="F47" s="1203"/>
      <c r="G47" s="1203"/>
      <c r="H47" s="1204"/>
      <c r="I47" s="346" t="s">
        <v>491</v>
      </c>
      <c r="J47" s="347" t="s">
        <v>491</v>
      </c>
      <c r="K47" s="347" t="s">
        <v>491</v>
      </c>
      <c r="L47" s="347" t="s">
        <v>491</v>
      </c>
      <c r="M47" s="348" t="s">
        <v>491</v>
      </c>
    </row>
    <row r="48" spans="2:13" ht="27.75" customHeight="1" x14ac:dyDescent="0.2">
      <c r="B48" s="1188"/>
      <c r="C48" s="1189"/>
      <c r="D48" s="106"/>
      <c r="E48" s="1192" t="s">
        <v>38</v>
      </c>
      <c r="F48" s="1192"/>
      <c r="G48" s="1192"/>
      <c r="H48" s="1193"/>
      <c r="I48" s="346" t="s">
        <v>491</v>
      </c>
      <c r="J48" s="347" t="s">
        <v>491</v>
      </c>
      <c r="K48" s="347" t="s">
        <v>491</v>
      </c>
      <c r="L48" s="347" t="s">
        <v>491</v>
      </c>
      <c r="M48" s="348" t="s">
        <v>491</v>
      </c>
    </row>
    <row r="49" spans="2:13" ht="27.75" customHeight="1" x14ac:dyDescent="0.2">
      <c r="B49" s="1190"/>
      <c r="C49" s="1191"/>
      <c r="D49" s="106"/>
      <c r="E49" s="1192" t="s">
        <v>39</v>
      </c>
      <c r="F49" s="1192"/>
      <c r="G49" s="1192"/>
      <c r="H49" s="1193"/>
      <c r="I49" s="346" t="s">
        <v>491</v>
      </c>
      <c r="J49" s="347" t="s">
        <v>491</v>
      </c>
      <c r="K49" s="347" t="s">
        <v>491</v>
      </c>
      <c r="L49" s="347" t="s">
        <v>491</v>
      </c>
      <c r="M49" s="348" t="s">
        <v>491</v>
      </c>
    </row>
    <row r="50" spans="2:13" ht="27.75" customHeight="1" x14ac:dyDescent="0.2">
      <c r="B50" s="1186" t="s">
        <v>40</v>
      </c>
      <c r="C50" s="1187"/>
      <c r="D50" s="109"/>
      <c r="E50" s="1192" t="s">
        <v>41</v>
      </c>
      <c r="F50" s="1192"/>
      <c r="G50" s="1192"/>
      <c r="H50" s="1193"/>
      <c r="I50" s="346">
        <v>10294</v>
      </c>
      <c r="J50" s="347">
        <v>11892</v>
      </c>
      <c r="K50" s="347">
        <v>13301</v>
      </c>
      <c r="L50" s="347">
        <v>13289</v>
      </c>
      <c r="M50" s="348">
        <v>13008</v>
      </c>
    </row>
    <row r="51" spans="2:13" ht="27.75" customHeight="1" x14ac:dyDescent="0.2">
      <c r="B51" s="1188"/>
      <c r="C51" s="1189"/>
      <c r="D51" s="106"/>
      <c r="E51" s="1192" t="s">
        <v>42</v>
      </c>
      <c r="F51" s="1192"/>
      <c r="G51" s="1192"/>
      <c r="H51" s="1193"/>
      <c r="I51" s="346">
        <v>3006</v>
      </c>
      <c r="J51" s="347">
        <v>3652</v>
      </c>
      <c r="K51" s="347">
        <v>4373</v>
      </c>
      <c r="L51" s="347">
        <v>4605</v>
      </c>
      <c r="M51" s="348">
        <v>4300</v>
      </c>
    </row>
    <row r="52" spans="2:13" ht="27.75" customHeight="1" x14ac:dyDescent="0.2">
      <c r="B52" s="1190"/>
      <c r="C52" s="1191"/>
      <c r="D52" s="106"/>
      <c r="E52" s="1192" t="s">
        <v>43</v>
      </c>
      <c r="F52" s="1192"/>
      <c r="G52" s="1192"/>
      <c r="H52" s="1193"/>
      <c r="I52" s="346">
        <v>41124</v>
      </c>
      <c r="J52" s="347">
        <v>38398</v>
      </c>
      <c r="K52" s="347">
        <v>36619</v>
      </c>
      <c r="L52" s="347">
        <v>35057</v>
      </c>
      <c r="M52" s="348">
        <v>34112</v>
      </c>
    </row>
    <row r="53" spans="2:13" ht="27.75" customHeight="1" thickBot="1" x14ac:dyDescent="0.25">
      <c r="B53" s="1194" t="s">
        <v>19</v>
      </c>
      <c r="C53" s="1195"/>
      <c r="D53" s="110"/>
      <c r="E53" s="1196" t="s">
        <v>44</v>
      </c>
      <c r="F53" s="1196"/>
      <c r="G53" s="1196"/>
      <c r="H53" s="1197"/>
      <c r="I53" s="349">
        <v>5092</v>
      </c>
      <c r="J53" s="350">
        <v>4126</v>
      </c>
      <c r="K53" s="350">
        <v>607</v>
      </c>
      <c r="L53" s="350">
        <v>-887</v>
      </c>
      <c r="M53" s="351">
        <v>-310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cEhkzt3Jcx8+YTa/3A4dpNEKGg2y0MHwq7FkDyI8LtOdsrQWL614Gtz6v3Dxxd0K74L4mzfoLgtr9zkj1BKpg==" saltValue="d2KYowCouZIxf8XVa6Tt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3" t="s">
        <v>46</v>
      </c>
      <c r="D55" s="1213"/>
      <c r="E55" s="1214"/>
      <c r="F55" s="352">
        <v>6426</v>
      </c>
      <c r="G55" s="352">
        <v>5853</v>
      </c>
      <c r="H55" s="353">
        <v>5574</v>
      </c>
    </row>
    <row r="56" spans="2:8" ht="52.5" customHeight="1" x14ac:dyDescent="0.2">
      <c r="B56" s="122"/>
      <c r="C56" s="1215" t="s">
        <v>47</v>
      </c>
      <c r="D56" s="1215"/>
      <c r="E56" s="1216"/>
      <c r="F56" s="354">
        <v>1422</v>
      </c>
      <c r="G56" s="354">
        <v>1633</v>
      </c>
      <c r="H56" s="355">
        <v>1734</v>
      </c>
    </row>
    <row r="57" spans="2:8" ht="53.25" customHeight="1" x14ac:dyDescent="0.2">
      <c r="B57" s="122"/>
      <c r="C57" s="1217" t="s">
        <v>48</v>
      </c>
      <c r="D57" s="1217"/>
      <c r="E57" s="1218"/>
      <c r="F57" s="356">
        <v>5404</v>
      </c>
      <c r="G57" s="356">
        <v>5892</v>
      </c>
      <c r="H57" s="357">
        <v>6430</v>
      </c>
    </row>
    <row r="58" spans="2:8" ht="45.75" customHeight="1" x14ac:dyDescent="0.2">
      <c r="B58" s="123"/>
      <c r="C58" s="1205" t="s">
        <v>565</v>
      </c>
      <c r="D58" s="1206"/>
      <c r="E58" s="1207"/>
      <c r="F58" s="358">
        <v>3057</v>
      </c>
      <c r="G58" s="358">
        <v>3311</v>
      </c>
      <c r="H58" s="359">
        <v>3681</v>
      </c>
    </row>
    <row r="59" spans="2:8" ht="45.75" customHeight="1" x14ac:dyDescent="0.2">
      <c r="B59" s="123"/>
      <c r="C59" s="1205" t="s">
        <v>566</v>
      </c>
      <c r="D59" s="1206"/>
      <c r="E59" s="1207"/>
      <c r="F59" s="358">
        <v>854</v>
      </c>
      <c r="G59" s="358">
        <v>955</v>
      </c>
      <c r="H59" s="359">
        <v>1057</v>
      </c>
    </row>
    <row r="60" spans="2:8" ht="45.75" customHeight="1" x14ac:dyDescent="0.2">
      <c r="B60" s="123"/>
      <c r="C60" s="1205" t="s">
        <v>567</v>
      </c>
      <c r="D60" s="1206"/>
      <c r="E60" s="1207"/>
      <c r="F60" s="358">
        <v>595</v>
      </c>
      <c r="G60" s="358">
        <v>582</v>
      </c>
      <c r="H60" s="359">
        <v>555</v>
      </c>
    </row>
    <row r="61" spans="2:8" ht="45.75" customHeight="1" x14ac:dyDescent="0.2">
      <c r="B61" s="123"/>
      <c r="C61" s="1205" t="s">
        <v>568</v>
      </c>
      <c r="D61" s="1206"/>
      <c r="E61" s="1207"/>
      <c r="F61" s="358">
        <v>296</v>
      </c>
      <c r="G61" s="358">
        <v>409</v>
      </c>
      <c r="H61" s="359">
        <v>473</v>
      </c>
    </row>
    <row r="62" spans="2:8" ht="45.75" customHeight="1" thickBot="1" x14ac:dyDescent="0.25">
      <c r="B62" s="124"/>
      <c r="C62" s="1208" t="s">
        <v>569</v>
      </c>
      <c r="D62" s="1209"/>
      <c r="E62" s="1210"/>
      <c r="F62" s="360">
        <v>237</v>
      </c>
      <c r="G62" s="360">
        <v>218</v>
      </c>
      <c r="H62" s="361">
        <v>210</v>
      </c>
    </row>
    <row r="63" spans="2:8" ht="52.5" customHeight="1" thickBot="1" x14ac:dyDescent="0.25">
      <c r="B63" s="125"/>
      <c r="C63" s="1211" t="s">
        <v>49</v>
      </c>
      <c r="D63" s="1211"/>
      <c r="E63" s="1212"/>
      <c r="F63" s="362">
        <v>13252</v>
      </c>
      <c r="G63" s="362">
        <v>13378</v>
      </c>
      <c r="H63" s="363">
        <v>13737</v>
      </c>
    </row>
    <row r="64" spans="2:8" ht="13.2" x14ac:dyDescent="0.2"/>
  </sheetData>
  <sheetProtection algorithmName="SHA-512" hashValue="TQEs3n3RF0AHOnoVqfl7hnUWWql7dpxdnmE6KU8pepKVm/3KaO2E3m6PlqJVnEzGqYTp+zN9fjeGcJoyAFRwYA==" saltValue="TaBD/ku91GeW7ghx8j/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42633</v>
      </c>
      <c r="E3" s="144"/>
      <c r="F3" s="145">
        <v>63812</v>
      </c>
      <c r="G3" s="146"/>
      <c r="H3" s="147"/>
    </row>
    <row r="4" spans="1:8" x14ac:dyDescent="0.2">
      <c r="A4" s="148"/>
      <c r="B4" s="149"/>
      <c r="C4" s="150"/>
      <c r="D4" s="151">
        <v>20095</v>
      </c>
      <c r="E4" s="152"/>
      <c r="F4" s="153">
        <v>33848</v>
      </c>
      <c r="G4" s="154"/>
      <c r="H4" s="155"/>
    </row>
    <row r="5" spans="1:8" x14ac:dyDescent="0.2">
      <c r="A5" s="136" t="s">
        <v>523</v>
      </c>
      <c r="B5" s="141"/>
      <c r="C5" s="142"/>
      <c r="D5" s="143">
        <v>28652</v>
      </c>
      <c r="E5" s="144"/>
      <c r="F5" s="145">
        <v>71871</v>
      </c>
      <c r="G5" s="146"/>
      <c r="H5" s="147"/>
    </row>
    <row r="6" spans="1:8" x14ac:dyDescent="0.2">
      <c r="A6" s="148"/>
      <c r="B6" s="149"/>
      <c r="C6" s="150"/>
      <c r="D6" s="151">
        <v>13476</v>
      </c>
      <c r="E6" s="152"/>
      <c r="F6" s="153">
        <v>38232</v>
      </c>
      <c r="G6" s="154"/>
      <c r="H6" s="155"/>
    </row>
    <row r="7" spans="1:8" x14ac:dyDescent="0.2">
      <c r="A7" s="136" t="s">
        <v>524</v>
      </c>
      <c r="B7" s="141"/>
      <c r="C7" s="142"/>
      <c r="D7" s="143">
        <v>26002</v>
      </c>
      <c r="E7" s="144"/>
      <c r="F7" s="145">
        <v>71807</v>
      </c>
      <c r="G7" s="146"/>
      <c r="H7" s="147"/>
    </row>
    <row r="8" spans="1:8" x14ac:dyDescent="0.2">
      <c r="A8" s="148"/>
      <c r="B8" s="149"/>
      <c r="C8" s="150"/>
      <c r="D8" s="151">
        <v>17466</v>
      </c>
      <c r="E8" s="152"/>
      <c r="F8" s="153">
        <v>37333</v>
      </c>
      <c r="G8" s="154"/>
      <c r="H8" s="155"/>
    </row>
    <row r="9" spans="1:8" x14ac:dyDescent="0.2">
      <c r="A9" s="136" t="s">
        <v>525</v>
      </c>
      <c r="B9" s="141"/>
      <c r="C9" s="142"/>
      <c r="D9" s="143">
        <v>33567</v>
      </c>
      <c r="E9" s="144"/>
      <c r="F9" s="145">
        <v>80821</v>
      </c>
      <c r="G9" s="146"/>
      <c r="H9" s="147"/>
    </row>
    <row r="10" spans="1:8" x14ac:dyDescent="0.2">
      <c r="A10" s="148"/>
      <c r="B10" s="149"/>
      <c r="C10" s="150"/>
      <c r="D10" s="151">
        <v>19340</v>
      </c>
      <c r="E10" s="152"/>
      <c r="F10" s="153">
        <v>49586</v>
      </c>
      <c r="G10" s="154"/>
      <c r="H10" s="155"/>
    </row>
    <row r="11" spans="1:8" x14ac:dyDescent="0.2">
      <c r="A11" s="136" t="s">
        <v>526</v>
      </c>
      <c r="B11" s="141"/>
      <c r="C11" s="142"/>
      <c r="D11" s="143">
        <v>46188</v>
      </c>
      <c r="E11" s="144"/>
      <c r="F11" s="145">
        <v>79840</v>
      </c>
      <c r="G11" s="146"/>
      <c r="H11" s="147"/>
    </row>
    <row r="12" spans="1:8" x14ac:dyDescent="0.2">
      <c r="A12" s="148"/>
      <c r="B12" s="149"/>
      <c r="C12" s="156"/>
      <c r="D12" s="151">
        <v>31501</v>
      </c>
      <c r="E12" s="152"/>
      <c r="F12" s="153">
        <v>45238</v>
      </c>
      <c r="G12" s="154"/>
      <c r="H12" s="155"/>
    </row>
    <row r="13" spans="1:8" x14ac:dyDescent="0.2">
      <c r="A13" s="136"/>
      <c r="B13" s="141"/>
      <c r="C13" s="157"/>
      <c r="D13" s="158">
        <v>35408</v>
      </c>
      <c r="E13" s="159"/>
      <c r="F13" s="160">
        <v>73630</v>
      </c>
      <c r="G13" s="161"/>
      <c r="H13" s="147"/>
    </row>
    <row r="14" spans="1:8" x14ac:dyDescent="0.2">
      <c r="A14" s="148"/>
      <c r="B14" s="149"/>
      <c r="C14" s="150"/>
      <c r="D14" s="151">
        <v>20376</v>
      </c>
      <c r="E14" s="152"/>
      <c r="F14" s="153">
        <v>40847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8.14</v>
      </c>
      <c r="C19" s="162">
        <f>ROUND(VALUE(SUBSTITUTE(実質収支比率等に係る経年分析!G$48,"▲","-")),2)</f>
        <v>10.69</v>
      </c>
      <c r="D19" s="162">
        <f>ROUND(VALUE(SUBSTITUTE(実質収支比率等に係る経年分析!H$48,"▲","-")),2)</f>
        <v>7.42</v>
      </c>
      <c r="E19" s="162">
        <f>ROUND(VALUE(SUBSTITUTE(実質収支比率等に係る経年分析!I$48,"▲","-")),2)</f>
        <v>6.74</v>
      </c>
      <c r="F19" s="162">
        <f>ROUND(VALUE(SUBSTITUTE(実質収支比率等に係る経年分析!J$48,"▲","-")),2)</f>
        <v>6.66</v>
      </c>
    </row>
    <row r="20" spans="1:11" x14ac:dyDescent="0.2">
      <c r="A20" s="162" t="s">
        <v>53</v>
      </c>
      <c r="B20" s="162">
        <f>ROUND(VALUE(SUBSTITUTE(実質収支比率等に係る経年分析!F$47,"▲","-")),2)</f>
        <v>24.03</v>
      </c>
      <c r="C20" s="162">
        <f>ROUND(VALUE(SUBSTITUTE(実質収支比率等に係る経年分析!G$47,"▲","-")),2)</f>
        <v>26.3</v>
      </c>
      <c r="D20" s="162">
        <f>ROUND(VALUE(SUBSTITUTE(実質収支比率等に係る経年分析!H$47,"▲","-")),2)</f>
        <v>29.82</v>
      </c>
      <c r="E20" s="162">
        <f>ROUND(VALUE(SUBSTITUTE(実質収支比率等に係る経年分析!I$47,"▲","-")),2)</f>
        <v>26.86</v>
      </c>
      <c r="F20" s="162">
        <f>ROUND(VALUE(SUBSTITUTE(実質収支比率等に係る経年分析!J$47,"▲","-")),2)</f>
        <v>25.25</v>
      </c>
    </row>
    <row r="21" spans="1:11" x14ac:dyDescent="0.2">
      <c r="A21" s="162" t="s">
        <v>54</v>
      </c>
      <c r="B21" s="162">
        <f>IF(ISNUMBER(VALUE(SUBSTITUTE(実質収支比率等に係る経年分析!F$49,"▲","-"))),ROUND(VALUE(SUBSTITUTE(実質収支比率等に係る経年分析!F$49,"▲","-")),2),NA())</f>
        <v>-5.14</v>
      </c>
      <c r="C21" s="162">
        <f>IF(ISNUMBER(VALUE(SUBSTITUTE(実質収支比率等に係る経年分析!G$49,"▲","-"))),ROUND(VALUE(SUBSTITUTE(実質収支比率等に係る経年分析!G$49,"▲","-")),2),NA())</f>
        <v>1.1100000000000001</v>
      </c>
      <c r="D21" s="162">
        <f>IF(ISNUMBER(VALUE(SUBSTITUTE(実質収支比率等に係る経年分析!H$49,"▲","-"))),ROUND(VALUE(SUBSTITUTE(実質収支比率等に係る経年分析!H$49,"▲","-")),2),NA())</f>
        <v>-7.55</v>
      </c>
      <c r="E21" s="162">
        <f>IF(ISNUMBER(VALUE(SUBSTITUTE(実質収支比率等に係る経年分析!I$49,"▲","-"))),ROUND(VALUE(SUBSTITUTE(実質収支比率等に係る経年分析!I$49,"▲","-")),2),NA())</f>
        <v>-7.82</v>
      </c>
      <c r="F21" s="162">
        <f>IF(ISNUMBER(VALUE(SUBSTITUTE(実質収支比率等に係る経年分析!J$49,"▲","-"))),ROUND(VALUE(SUBSTITUTE(実質収支比率等に係る経年分析!J$49,"▲","-")),2),NA())</f>
        <v>-7.6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小野上温泉事業特別会計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伊香保温泉観光施設事業特別会計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1.1499999999999999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1.0900000000000001</v>
      </c>
    </row>
    <row r="34" spans="1:16" x14ac:dyDescent="0.2">
      <c r="A34" s="163" t="str">
        <f>IF(連結実質赤字比率に係る赤字・黒字の構成分析!C$36="",NA(),連結実質赤字比率に係る赤字・黒字の構成分析!C$36)</f>
        <v>渋川市下水道事業等会計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2.41</v>
      </c>
    </row>
    <row r="35" spans="1:16" x14ac:dyDescent="0.2">
      <c r="A35" s="163" t="str">
        <f>IF(連結実質赤字比率に係る赤字・黒字の構成分析!C$35="",NA(),連結実質赤字比率に係る赤字・黒字の構成分析!C$35)</f>
        <v>渋川市水道事業会計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2.4700000000000002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8.1300000000000008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3950</v>
      </c>
      <c r="E42" s="164"/>
      <c r="F42" s="164"/>
      <c r="G42" s="164">
        <f>'実質公債費比率（分子）の構造'!L$52</f>
        <v>3852</v>
      </c>
      <c r="H42" s="164"/>
      <c r="I42" s="164"/>
      <c r="J42" s="164">
        <f>'実質公債費比率（分子）の構造'!M$52</f>
        <v>3760</v>
      </c>
      <c r="K42" s="164"/>
      <c r="L42" s="164"/>
      <c r="M42" s="164">
        <f>'実質公債費比率（分子）の構造'!N$52</f>
        <v>3825</v>
      </c>
      <c r="N42" s="164"/>
      <c r="O42" s="164"/>
      <c r="P42" s="164">
        <f>'実質公債費比率（分子）の構造'!O$52</f>
        <v>3613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3</v>
      </c>
      <c r="F44" s="164"/>
      <c r="G44" s="164"/>
      <c r="H44" s="164">
        <f>'実質公債費比率（分子）の構造'!M$50</f>
        <v>2</v>
      </c>
      <c r="I44" s="164"/>
      <c r="J44" s="164"/>
      <c r="K44" s="164">
        <f>'実質公債費比率（分子）の構造'!N$50</f>
        <v>6</v>
      </c>
      <c r="L44" s="164"/>
      <c r="M44" s="164"/>
      <c r="N44" s="164">
        <f>'実質公債費比率（分子）の構造'!O$50</f>
        <v>11</v>
      </c>
      <c r="O44" s="164"/>
      <c r="P44" s="164"/>
    </row>
    <row r="45" spans="1:16" x14ac:dyDescent="0.2">
      <c r="A45" s="164" t="s">
        <v>63</v>
      </c>
      <c r="B45" s="164">
        <f>'実質公債費比率（分子）の構造'!K$49</f>
        <v>254</v>
      </c>
      <c r="C45" s="164"/>
      <c r="D45" s="164"/>
      <c r="E45" s="164">
        <f>'実質公債費比率（分子）の構造'!L$49</f>
        <v>214</v>
      </c>
      <c r="F45" s="164"/>
      <c r="G45" s="164"/>
      <c r="H45" s="164">
        <f>'実質公債費比率（分子）の構造'!M$49</f>
        <v>214</v>
      </c>
      <c r="I45" s="164"/>
      <c r="J45" s="164"/>
      <c r="K45" s="164">
        <f>'実質公債費比率（分子）の構造'!N$49</f>
        <v>233</v>
      </c>
      <c r="L45" s="164"/>
      <c r="M45" s="164"/>
      <c r="N45" s="164">
        <f>'実質公債費比率（分子）の構造'!O$49</f>
        <v>243</v>
      </c>
      <c r="O45" s="164"/>
      <c r="P45" s="164"/>
    </row>
    <row r="46" spans="1:16" x14ac:dyDescent="0.2">
      <c r="A46" s="164" t="s">
        <v>64</v>
      </c>
      <c r="B46" s="164">
        <f>'実質公債費比率（分子）の構造'!K$48</f>
        <v>1267</v>
      </c>
      <c r="C46" s="164"/>
      <c r="D46" s="164"/>
      <c r="E46" s="164">
        <f>'実質公債費比率（分子）の構造'!L$48</f>
        <v>1095</v>
      </c>
      <c r="F46" s="164"/>
      <c r="G46" s="164"/>
      <c r="H46" s="164">
        <f>'実質公債費比率（分子）の構造'!M$48</f>
        <v>1034</v>
      </c>
      <c r="I46" s="164"/>
      <c r="J46" s="164"/>
      <c r="K46" s="164">
        <f>'実質公債費比率（分子）の構造'!N$48</f>
        <v>1038</v>
      </c>
      <c r="L46" s="164"/>
      <c r="M46" s="164"/>
      <c r="N46" s="164">
        <f>'実質公債費比率（分子）の構造'!O$48</f>
        <v>805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3308</v>
      </c>
      <c r="C49" s="164"/>
      <c r="D49" s="164"/>
      <c r="E49" s="164">
        <f>'実質公債費比率（分子）の構造'!L$45</f>
        <v>3185</v>
      </c>
      <c r="F49" s="164"/>
      <c r="G49" s="164"/>
      <c r="H49" s="164">
        <f>'実質公債費比率（分子）の構造'!M$45</f>
        <v>3339</v>
      </c>
      <c r="I49" s="164"/>
      <c r="J49" s="164"/>
      <c r="K49" s="164">
        <f>'実質公債費比率（分子）の構造'!N$45</f>
        <v>3453</v>
      </c>
      <c r="L49" s="164"/>
      <c r="M49" s="164"/>
      <c r="N49" s="164">
        <f>'実質公債費比率（分子）の構造'!O$45</f>
        <v>3546</v>
      </c>
      <c r="O49" s="164"/>
      <c r="P49" s="164"/>
    </row>
    <row r="50" spans="1:16" x14ac:dyDescent="0.2">
      <c r="A50" s="164" t="s">
        <v>67</v>
      </c>
      <c r="B50" s="164" t="e">
        <f>NA()</f>
        <v>#N/A</v>
      </c>
      <c r="C50" s="164">
        <f>IF(ISNUMBER('実質公債費比率（分子）の構造'!K$53),'実質公債費比率（分子）の構造'!K$53,NA())</f>
        <v>880</v>
      </c>
      <c r="D50" s="164" t="e">
        <f>NA()</f>
        <v>#N/A</v>
      </c>
      <c r="E50" s="164" t="e">
        <f>NA()</f>
        <v>#N/A</v>
      </c>
      <c r="F50" s="164">
        <f>IF(ISNUMBER('実質公債費比率（分子）の構造'!L$53),'実質公債費比率（分子）の構造'!L$53,NA())</f>
        <v>645</v>
      </c>
      <c r="G50" s="164" t="e">
        <f>NA()</f>
        <v>#N/A</v>
      </c>
      <c r="H50" s="164" t="e">
        <f>NA()</f>
        <v>#N/A</v>
      </c>
      <c r="I50" s="164">
        <f>IF(ISNUMBER('実質公債費比率（分子）の構造'!M$53),'実質公債費比率（分子）の構造'!M$53,NA())</f>
        <v>829</v>
      </c>
      <c r="J50" s="164" t="e">
        <f>NA()</f>
        <v>#N/A</v>
      </c>
      <c r="K50" s="164" t="e">
        <f>NA()</f>
        <v>#N/A</v>
      </c>
      <c r="L50" s="164">
        <f>IF(ISNUMBER('実質公債費比率（分子）の構造'!N$53),'実質公債費比率（分子）の構造'!N$53,NA())</f>
        <v>905</v>
      </c>
      <c r="M50" s="164" t="e">
        <f>NA()</f>
        <v>#N/A</v>
      </c>
      <c r="N50" s="164" t="e">
        <f>NA()</f>
        <v>#N/A</v>
      </c>
      <c r="O50" s="164">
        <f>IF(ISNUMBER('実質公債費比率（分子）の構造'!O$53),'実質公債費比率（分子）の構造'!O$53,NA())</f>
        <v>992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41124</v>
      </c>
      <c r="E56" s="163"/>
      <c r="F56" s="163"/>
      <c r="G56" s="163">
        <f>'将来負担比率（分子）の構造'!J$52</f>
        <v>38398</v>
      </c>
      <c r="H56" s="163"/>
      <c r="I56" s="163"/>
      <c r="J56" s="163">
        <f>'将来負担比率（分子）の構造'!K$52</f>
        <v>36619</v>
      </c>
      <c r="K56" s="163"/>
      <c r="L56" s="163"/>
      <c r="M56" s="163">
        <f>'将来負担比率（分子）の構造'!L$52</f>
        <v>35057</v>
      </c>
      <c r="N56" s="163"/>
      <c r="O56" s="163"/>
      <c r="P56" s="163">
        <f>'将来負担比率（分子）の構造'!M$52</f>
        <v>34112</v>
      </c>
    </row>
    <row r="57" spans="1:16" x14ac:dyDescent="0.2">
      <c r="A57" s="163" t="s">
        <v>42</v>
      </c>
      <c r="B57" s="163"/>
      <c r="C57" s="163"/>
      <c r="D57" s="163">
        <f>'将来負担比率（分子）の構造'!I$51</f>
        <v>3006</v>
      </c>
      <c r="E57" s="163"/>
      <c r="F57" s="163"/>
      <c r="G57" s="163">
        <f>'将来負担比率（分子）の構造'!J$51</f>
        <v>3652</v>
      </c>
      <c r="H57" s="163"/>
      <c r="I57" s="163"/>
      <c r="J57" s="163">
        <f>'将来負担比率（分子）の構造'!K$51</f>
        <v>4373</v>
      </c>
      <c r="K57" s="163"/>
      <c r="L57" s="163"/>
      <c r="M57" s="163">
        <f>'将来負担比率（分子）の構造'!L$51</f>
        <v>4605</v>
      </c>
      <c r="N57" s="163"/>
      <c r="O57" s="163"/>
      <c r="P57" s="163">
        <f>'将来負担比率（分子）の構造'!M$51</f>
        <v>4300</v>
      </c>
    </row>
    <row r="58" spans="1:16" x14ac:dyDescent="0.2">
      <c r="A58" s="163" t="s">
        <v>41</v>
      </c>
      <c r="B58" s="163"/>
      <c r="C58" s="163"/>
      <c r="D58" s="163">
        <f>'将来負担比率（分子）の構造'!I$50</f>
        <v>10294</v>
      </c>
      <c r="E58" s="163"/>
      <c r="F58" s="163"/>
      <c r="G58" s="163">
        <f>'将来負担比率（分子）の構造'!J$50</f>
        <v>11892</v>
      </c>
      <c r="H58" s="163"/>
      <c r="I58" s="163"/>
      <c r="J58" s="163">
        <f>'将来負担比率（分子）の構造'!K$50</f>
        <v>13301</v>
      </c>
      <c r="K58" s="163"/>
      <c r="L58" s="163"/>
      <c r="M58" s="163">
        <f>'将来負担比率（分子）の構造'!L$50</f>
        <v>13289</v>
      </c>
      <c r="N58" s="163"/>
      <c r="O58" s="163"/>
      <c r="P58" s="163">
        <f>'将来負担比率（分子）の構造'!M$50</f>
        <v>13008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v>
      </c>
      <c r="C61" s="163"/>
      <c r="D61" s="163"/>
      <c r="E61" s="163">
        <f>'将来負担比率（分子）の構造'!J$46</f>
        <v>0</v>
      </c>
      <c r="F61" s="163"/>
      <c r="G61" s="163"/>
      <c r="H61" s="163">
        <f>'将来負担比率（分子）の構造'!K$46</f>
        <v>5</v>
      </c>
      <c r="I61" s="163"/>
      <c r="J61" s="163"/>
      <c r="K61" s="163">
        <f>'将来負担比率（分子）の構造'!L$46</f>
        <v>3</v>
      </c>
      <c r="L61" s="163"/>
      <c r="M61" s="163"/>
      <c r="N61" s="163">
        <f>'将来負担比率（分子）の構造'!M$46</f>
        <v>1</v>
      </c>
      <c r="O61" s="163"/>
      <c r="P61" s="163"/>
    </row>
    <row r="62" spans="1:16" x14ac:dyDescent="0.2">
      <c r="A62" s="163" t="s">
        <v>35</v>
      </c>
      <c r="B62" s="163">
        <f>'将来負担比率（分子）の構造'!I$45</f>
        <v>5116</v>
      </c>
      <c r="C62" s="163"/>
      <c r="D62" s="163"/>
      <c r="E62" s="163">
        <f>'将来負担比率（分子）の構造'!J$45</f>
        <v>5022</v>
      </c>
      <c r="F62" s="163"/>
      <c r="G62" s="163"/>
      <c r="H62" s="163">
        <f>'将来負担比率（分子）の構造'!K$45</f>
        <v>4954</v>
      </c>
      <c r="I62" s="163"/>
      <c r="J62" s="163"/>
      <c r="K62" s="163">
        <f>'将来負担比率（分子）の構造'!L$45</f>
        <v>4552</v>
      </c>
      <c r="L62" s="163"/>
      <c r="M62" s="163"/>
      <c r="N62" s="163">
        <f>'将来負担比率（分子）の構造'!M$45</f>
        <v>4100</v>
      </c>
      <c r="O62" s="163"/>
      <c r="P62" s="163"/>
    </row>
    <row r="63" spans="1:16" x14ac:dyDescent="0.2">
      <c r="A63" s="163" t="s">
        <v>34</v>
      </c>
      <c r="B63" s="163">
        <f>'将来負担比率（分子）の構造'!I$44</f>
        <v>1439</v>
      </c>
      <c r="C63" s="163"/>
      <c r="D63" s="163"/>
      <c r="E63" s="163">
        <f>'将来負担比率（分子）の構造'!J$44</f>
        <v>1471</v>
      </c>
      <c r="F63" s="163"/>
      <c r="G63" s="163"/>
      <c r="H63" s="163">
        <f>'将来負担比率（分子）の構造'!K$44</f>
        <v>1402</v>
      </c>
      <c r="I63" s="163"/>
      <c r="J63" s="163"/>
      <c r="K63" s="163">
        <f>'将来負担比率（分子）の構造'!L$44</f>
        <v>1583</v>
      </c>
      <c r="L63" s="163"/>
      <c r="M63" s="163"/>
      <c r="N63" s="163">
        <f>'将来負担比率（分子）の構造'!M$44</f>
        <v>1629</v>
      </c>
      <c r="O63" s="163"/>
      <c r="P63" s="163"/>
    </row>
    <row r="64" spans="1:16" x14ac:dyDescent="0.2">
      <c r="A64" s="163" t="s">
        <v>33</v>
      </c>
      <c r="B64" s="163">
        <f>'将来負担比率（分子）の構造'!I$43</f>
        <v>17958</v>
      </c>
      <c r="C64" s="163"/>
      <c r="D64" s="163"/>
      <c r="E64" s="163">
        <f>'将来負担比率（分子）の構造'!J$43</f>
        <v>17063</v>
      </c>
      <c r="F64" s="163"/>
      <c r="G64" s="163"/>
      <c r="H64" s="163">
        <f>'将来負担比率（分子）の構造'!K$43</f>
        <v>16227</v>
      </c>
      <c r="I64" s="163"/>
      <c r="J64" s="163"/>
      <c r="K64" s="163">
        <f>'将来負担比率（分子）の構造'!L$43</f>
        <v>15462</v>
      </c>
      <c r="L64" s="163"/>
      <c r="M64" s="163"/>
      <c r="N64" s="163">
        <f>'将来負担比率（分子）の構造'!M$43</f>
        <v>15668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34993</v>
      </c>
      <c r="C66" s="163"/>
      <c r="D66" s="163"/>
      <c r="E66" s="163">
        <f>'将来負担比率（分子）の構造'!J$41</f>
        <v>34512</v>
      </c>
      <c r="F66" s="163"/>
      <c r="G66" s="163"/>
      <c r="H66" s="163">
        <f>'将来負担比率（分子）の構造'!K$41</f>
        <v>32312</v>
      </c>
      <c r="I66" s="163"/>
      <c r="J66" s="163"/>
      <c r="K66" s="163">
        <f>'将来負担比率（分子）の構造'!L$41</f>
        <v>30464</v>
      </c>
      <c r="L66" s="163"/>
      <c r="M66" s="163"/>
      <c r="N66" s="163">
        <f>'将来負担比率（分子）の構造'!M$41</f>
        <v>29713</v>
      </c>
      <c r="O66" s="163"/>
      <c r="P66" s="163"/>
    </row>
    <row r="67" spans="1:16" x14ac:dyDescent="0.2">
      <c r="A67" s="163" t="s">
        <v>71</v>
      </c>
      <c r="B67" s="163" t="e">
        <f>NA()</f>
        <v>#N/A</v>
      </c>
      <c r="C67" s="163">
        <f>IF(ISNUMBER('将来負担比率（分子）の構造'!I$53), IF('将来負担比率（分子）の構造'!I$53 &lt; 0, 0, '将来負担比率（分子）の構造'!I$53), NA())</f>
        <v>5092</v>
      </c>
      <c r="D67" s="163" t="e">
        <f>NA()</f>
        <v>#N/A</v>
      </c>
      <c r="E67" s="163" t="e">
        <f>NA()</f>
        <v>#N/A</v>
      </c>
      <c r="F67" s="163">
        <f>IF(ISNUMBER('将来負担比率（分子）の構造'!J$53), IF('将来負担比率（分子）の構造'!J$53 &lt; 0, 0, '将来負担比率（分子）の構造'!J$53), NA())</f>
        <v>4126</v>
      </c>
      <c r="G67" s="163" t="e">
        <f>NA()</f>
        <v>#N/A</v>
      </c>
      <c r="H67" s="163" t="e">
        <f>NA()</f>
        <v>#N/A</v>
      </c>
      <c r="I67" s="163">
        <f>IF(ISNUMBER('将来負担比率（分子）の構造'!K$53), IF('将来負担比率（分子）の構造'!K$53 &lt; 0, 0, '将来負担比率（分子）の構造'!K$53), NA())</f>
        <v>607</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6426</v>
      </c>
      <c r="C72" s="167">
        <f>基金残高に係る経年分析!G55</f>
        <v>5853</v>
      </c>
      <c r="D72" s="167">
        <f>基金残高に係る経年分析!H55</f>
        <v>5574</v>
      </c>
    </row>
    <row r="73" spans="1:16" x14ac:dyDescent="0.2">
      <c r="A73" s="166" t="s">
        <v>74</v>
      </c>
      <c r="B73" s="167">
        <f>基金残高に係る経年分析!F56</f>
        <v>1422</v>
      </c>
      <c r="C73" s="167">
        <f>基金残高に係る経年分析!G56</f>
        <v>1633</v>
      </c>
      <c r="D73" s="167">
        <f>基金残高に係る経年分析!H56</f>
        <v>1734</v>
      </c>
    </row>
    <row r="74" spans="1:16" x14ac:dyDescent="0.2">
      <c r="A74" s="166" t="s">
        <v>75</v>
      </c>
      <c r="B74" s="167">
        <f>基金残高に係る経年分析!F57</f>
        <v>5404</v>
      </c>
      <c r="C74" s="167">
        <f>基金残高に係る経年分析!G57</f>
        <v>5892</v>
      </c>
      <c r="D74" s="167">
        <f>基金残高に係る経年分析!H57</f>
        <v>6430</v>
      </c>
    </row>
  </sheetData>
  <sheetProtection algorithmName="SHA-512" hashValue="TU6z8IkyHFhqOHlyafln9FJIpgeaDkgzS2Pc+68arRfJ2p/E9NNuXALbB4YMpiDWSjzXgjwUueja/Jf6bYXulg==" saltValue="15tH5S4puCqhp0C12Fkf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11337289</v>
      </c>
      <c r="S5" s="677"/>
      <c r="T5" s="677"/>
      <c r="U5" s="677"/>
      <c r="V5" s="677"/>
      <c r="W5" s="677"/>
      <c r="X5" s="677"/>
      <c r="Y5" s="702"/>
      <c r="Z5" s="715">
        <v>27.6</v>
      </c>
      <c r="AA5" s="715"/>
      <c r="AB5" s="715"/>
      <c r="AC5" s="715"/>
      <c r="AD5" s="716">
        <v>10845678</v>
      </c>
      <c r="AE5" s="716"/>
      <c r="AF5" s="716"/>
      <c r="AG5" s="716"/>
      <c r="AH5" s="716"/>
      <c r="AI5" s="716"/>
      <c r="AJ5" s="716"/>
      <c r="AK5" s="716"/>
      <c r="AL5" s="703">
        <v>47.7</v>
      </c>
      <c r="AM5" s="685"/>
      <c r="AN5" s="685"/>
      <c r="AO5" s="704"/>
      <c r="AP5" s="679" t="s">
        <v>216</v>
      </c>
      <c r="AQ5" s="680"/>
      <c r="AR5" s="680"/>
      <c r="AS5" s="680"/>
      <c r="AT5" s="680"/>
      <c r="AU5" s="680"/>
      <c r="AV5" s="680"/>
      <c r="AW5" s="680"/>
      <c r="AX5" s="680"/>
      <c r="AY5" s="680"/>
      <c r="AZ5" s="680"/>
      <c r="BA5" s="680"/>
      <c r="BB5" s="680"/>
      <c r="BC5" s="680"/>
      <c r="BD5" s="680"/>
      <c r="BE5" s="680"/>
      <c r="BF5" s="681"/>
      <c r="BG5" s="621">
        <v>10678699</v>
      </c>
      <c r="BH5" s="622"/>
      <c r="BI5" s="622"/>
      <c r="BJ5" s="622"/>
      <c r="BK5" s="622"/>
      <c r="BL5" s="622"/>
      <c r="BM5" s="622"/>
      <c r="BN5" s="623"/>
      <c r="BO5" s="659">
        <v>94.2</v>
      </c>
      <c r="BP5" s="659"/>
      <c r="BQ5" s="659"/>
      <c r="BR5" s="659"/>
      <c r="BS5" s="660">
        <v>243943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449918</v>
      </c>
      <c r="S6" s="622"/>
      <c r="T6" s="622"/>
      <c r="U6" s="622"/>
      <c r="V6" s="622"/>
      <c r="W6" s="622"/>
      <c r="X6" s="622"/>
      <c r="Y6" s="623"/>
      <c r="Z6" s="659">
        <v>1.1000000000000001</v>
      </c>
      <c r="AA6" s="659"/>
      <c r="AB6" s="659"/>
      <c r="AC6" s="659"/>
      <c r="AD6" s="660">
        <v>449918</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10678699</v>
      </c>
      <c r="BH6" s="622"/>
      <c r="BI6" s="622"/>
      <c r="BJ6" s="622"/>
      <c r="BK6" s="622"/>
      <c r="BL6" s="622"/>
      <c r="BM6" s="622"/>
      <c r="BN6" s="623"/>
      <c r="BO6" s="659">
        <v>94.2</v>
      </c>
      <c r="BP6" s="659"/>
      <c r="BQ6" s="659"/>
      <c r="BR6" s="659"/>
      <c r="BS6" s="660">
        <v>243943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209297</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209297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3789</v>
      </c>
      <c r="S7" s="622"/>
      <c r="T7" s="622"/>
      <c r="U7" s="622"/>
      <c r="V7" s="622"/>
      <c r="W7" s="622"/>
      <c r="X7" s="622"/>
      <c r="Y7" s="623"/>
      <c r="Z7" s="659">
        <v>0</v>
      </c>
      <c r="AA7" s="659"/>
      <c r="AB7" s="659"/>
      <c r="AC7" s="659"/>
      <c r="AD7" s="660">
        <v>3789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4213112</v>
      </c>
      <c r="BH7" s="622"/>
      <c r="BI7" s="622"/>
      <c r="BJ7" s="622"/>
      <c r="BK7" s="622"/>
      <c r="BL7" s="622"/>
      <c r="BM7" s="622"/>
      <c r="BN7" s="623"/>
      <c r="BO7" s="659">
        <v>37.200000000000003</v>
      </c>
      <c r="BP7" s="659"/>
      <c r="BQ7" s="659"/>
      <c r="BR7" s="659"/>
      <c r="BS7" s="660">
        <v>243943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6458653</v>
      </c>
      <c r="CS7" s="622"/>
      <c r="CT7" s="622"/>
      <c r="CU7" s="622"/>
      <c r="CV7" s="622"/>
      <c r="CW7" s="622"/>
      <c r="CX7" s="622"/>
      <c r="CY7" s="623"/>
      <c r="CZ7" s="659">
        <v>16.7</v>
      </c>
      <c r="DA7" s="659"/>
      <c r="DB7" s="659"/>
      <c r="DC7" s="659"/>
      <c r="DD7" s="627">
        <v>173344</v>
      </c>
      <c r="DE7" s="622"/>
      <c r="DF7" s="622"/>
      <c r="DG7" s="622"/>
      <c r="DH7" s="622"/>
      <c r="DI7" s="622"/>
      <c r="DJ7" s="622"/>
      <c r="DK7" s="622"/>
      <c r="DL7" s="622"/>
      <c r="DM7" s="622"/>
      <c r="DN7" s="622"/>
      <c r="DO7" s="622"/>
      <c r="DP7" s="623"/>
      <c r="DQ7" s="627">
        <v>4371547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75203</v>
      </c>
      <c r="S8" s="622"/>
      <c r="T8" s="622"/>
      <c r="U8" s="622"/>
      <c r="V8" s="622"/>
      <c r="W8" s="622"/>
      <c r="X8" s="622"/>
      <c r="Y8" s="623"/>
      <c r="Z8" s="659">
        <v>0.2</v>
      </c>
      <c r="AA8" s="659"/>
      <c r="AB8" s="659"/>
      <c r="AC8" s="659"/>
      <c r="AD8" s="660">
        <v>75203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113653</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14299713</v>
      </c>
      <c r="CS8" s="622"/>
      <c r="CT8" s="622"/>
      <c r="CU8" s="622"/>
      <c r="CV8" s="622"/>
      <c r="CW8" s="622"/>
      <c r="CX8" s="622"/>
      <c r="CY8" s="623"/>
      <c r="CZ8" s="659">
        <v>36.9</v>
      </c>
      <c r="DA8" s="659"/>
      <c r="DB8" s="659"/>
      <c r="DC8" s="659"/>
      <c r="DD8" s="627">
        <v>132445</v>
      </c>
      <c r="DE8" s="622"/>
      <c r="DF8" s="622"/>
      <c r="DG8" s="622"/>
      <c r="DH8" s="622"/>
      <c r="DI8" s="622"/>
      <c r="DJ8" s="622"/>
      <c r="DK8" s="622"/>
      <c r="DL8" s="622"/>
      <c r="DM8" s="622"/>
      <c r="DN8" s="622"/>
      <c r="DO8" s="622"/>
      <c r="DP8" s="623"/>
      <c r="DQ8" s="627">
        <v>7930308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101506</v>
      </c>
      <c r="S9" s="622"/>
      <c r="T9" s="622"/>
      <c r="U9" s="622"/>
      <c r="V9" s="622"/>
      <c r="W9" s="622"/>
      <c r="X9" s="622"/>
      <c r="Y9" s="623"/>
      <c r="Z9" s="659">
        <v>0.2</v>
      </c>
      <c r="AA9" s="659"/>
      <c r="AB9" s="659"/>
      <c r="AC9" s="659"/>
      <c r="AD9" s="660">
        <v>101506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3131003</v>
      </c>
      <c r="BH9" s="622"/>
      <c r="BI9" s="622"/>
      <c r="BJ9" s="622"/>
      <c r="BK9" s="622"/>
      <c r="BL9" s="622"/>
      <c r="BM9" s="622"/>
      <c r="BN9" s="623"/>
      <c r="BO9" s="659">
        <v>27.6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2490949</v>
      </c>
      <c r="CS9" s="622"/>
      <c r="CT9" s="622"/>
      <c r="CU9" s="622"/>
      <c r="CV9" s="622"/>
      <c r="CW9" s="622"/>
      <c r="CX9" s="622"/>
      <c r="CY9" s="623"/>
      <c r="CZ9" s="659">
        <v>6.4</v>
      </c>
      <c r="DA9" s="659"/>
      <c r="DB9" s="659"/>
      <c r="DC9" s="659"/>
      <c r="DD9" s="627">
        <v>9038</v>
      </c>
      <c r="DE9" s="622"/>
      <c r="DF9" s="622"/>
      <c r="DG9" s="622"/>
      <c r="DH9" s="622"/>
      <c r="DI9" s="622"/>
      <c r="DJ9" s="622"/>
      <c r="DK9" s="622"/>
      <c r="DL9" s="622"/>
      <c r="DM9" s="622"/>
      <c r="DN9" s="622"/>
      <c r="DO9" s="622"/>
      <c r="DP9" s="623"/>
      <c r="DQ9" s="627">
        <v>2209418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271435</v>
      </c>
      <c r="BH10" s="622"/>
      <c r="BI10" s="622"/>
      <c r="BJ10" s="622"/>
      <c r="BK10" s="622"/>
      <c r="BL10" s="622"/>
      <c r="BM10" s="622"/>
      <c r="BN10" s="623"/>
      <c r="BO10" s="659">
        <v>2.4</v>
      </c>
      <c r="BP10" s="659"/>
      <c r="BQ10" s="659"/>
      <c r="BR10" s="659"/>
      <c r="BS10" s="660">
        <v>45205</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29170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24233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1966012</v>
      </c>
      <c r="S11" s="622"/>
      <c r="T11" s="622"/>
      <c r="U11" s="622"/>
      <c r="V11" s="622"/>
      <c r="W11" s="622"/>
      <c r="X11" s="622"/>
      <c r="Y11" s="623"/>
      <c r="Z11" s="624">
        <v>4.8</v>
      </c>
      <c r="AA11" s="625"/>
      <c r="AB11" s="625"/>
      <c r="AC11" s="626"/>
      <c r="AD11" s="627">
        <v>1966012</v>
      </c>
      <c r="AE11" s="622"/>
      <c r="AF11" s="622"/>
      <c r="AG11" s="622"/>
      <c r="AH11" s="622"/>
      <c r="AI11" s="622"/>
      <c r="AJ11" s="622"/>
      <c r="AK11" s="623"/>
      <c r="AL11" s="624">
        <v>8.6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697021</v>
      </c>
      <c r="BH11" s="622"/>
      <c r="BI11" s="622"/>
      <c r="BJ11" s="622"/>
      <c r="BK11" s="622"/>
      <c r="BL11" s="622"/>
      <c r="BM11" s="622"/>
      <c r="BN11" s="623"/>
      <c r="BO11" s="659">
        <v>6.1</v>
      </c>
      <c r="BP11" s="659"/>
      <c r="BQ11" s="659"/>
      <c r="BR11" s="659"/>
      <c r="BS11" s="660">
        <v>198738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1382129</v>
      </c>
      <c r="CS11" s="622"/>
      <c r="CT11" s="622"/>
      <c r="CU11" s="622"/>
      <c r="CV11" s="622"/>
      <c r="CW11" s="622"/>
      <c r="CX11" s="622"/>
      <c r="CY11" s="623"/>
      <c r="CZ11" s="659">
        <v>3.6</v>
      </c>
      <c r="DA11" s="659"/>
      <c r="DB11" s="659"/>
      <c r="DC11" s="659"/>
      <c r="DD11" s="627">
        <v>223395</v>
      </c>
      <c r="DE11" s="622"/>
      <c r="DF11" s="622"/>
      <c r="DG11" s="622"/>
      <c r="DH11" s="622"/>
      <c r="DI11" s="622"/>
      <c r="DJ11" s="622"/>
      <c r="DK11" s="622"/>
      <c r="DL11" s="622"/>
      <c r="DM11" s="622"/>
      <c r="DN11" s="622"/>
      <c r="DO11" s="622"/>
      <c r="DP11" s="623"/>
      <c r="DQ11" s="627">
        <v>1120685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71236</v>
      </c>
      <c r="S12" s="622"/>
      <c r="T12" s="622"/>
      <c r="U12" s="622"/>
      <c r="V12" s="622"/>
      <c r="W12" s="622"/>
      <c r="X12" s="622"/>
      <c r="Y12" s="623"/>
      <c r="Z12" s="659">
        <v>0.2</v>
      </c>
      <c r="AA12" s="659"/>
      <c r="AB12" s="659"/>
      <c r="AC12" s="659"/>
      <c r="AD12" s="660">
        <v>71236</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5571481</v>
      </c>
      <c r="BH12" s="622"/>
      <c r="BI12" s="622"/>
      <c r="BJ12" s="622"/>
      <c r="BK12" s="622"/>
      <c r="BL12" s="622"/>
      <c r="BM12" s="622"/>
      <c r="BN12" s="623"/>
      <c r="BO12" s="659">
        <v>49.1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814508</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357378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5538863</v>
      </c>
      <c r="BH13" s="622"/>
      <c r="BI13" s="622"/>
      <c r="BJ13" s="622"/>
      <c r="BK13" s="622"/>
      <c r="BL13" s="622"/>
      <c r="BM13" s="622"/>
      <c r="BN13" s="623"/>
      <c r="BO13" s="659">
        <v>48.9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3295607</v>
      </c>
      <c r="CS13" s="622"/>
      <c r="CT13" s="622"/>
      <c r="CU13" s="622"/>
      <c r="CV13" s="622"/>
      <c r="CW13" s="622"/>
      <c r="CX13" s="622"/>
      <c r="CY13" s="623"/>
      <c r="CZ13" s="659">
        <v>8.5</v>
      </c>
      <c r="DA13" s="659"/>
      <c r="DB13" s="659"/>
      <c r="DC13" s="659"/>
      <c r="DD13" s="627">
        <v>1734888</v>
      </c>
      <c r="DE13" s="622"/>
      <c r="DF13" s="622"/>
      <c r="DG13" s="622"/>
      <c r="DH13" s="622"/>
      <c r="DI13" s="622"/>
      <c r="DJ13" s="622"/>
      <c r="DK13" s="622"/>
      <c r="DL13" s="622"/>
      <c r="DM13" s="622"/>
      <c r="DN13" s="622"/>
      <c r="DO13" s="622"/>
      <c r="DP13" s="623"/>
      <c r="DQ13" s="627">
        <v>1808652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332659</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1352165</v>
      </c>
      <c r="CS14" s="622"/>
      <c r="CT14" s="622"/>
      <c r="CU14" s="622"/>
      <c r="CV14" s="622"/>
      <c r="CW14" s="622"/>
      <c r="CX14" s="622"/>
      <c r="CY14" s="623"/>
      <c r="CZ14" s="659">
        <v>3.5</v>
      </c>
      <c r="DA14" s="659"/>
      <c r="DB14" s="659"/>
      <c r="DC14" s="659"/>
      <c r="DD14" s="627">
        <v>75958</v>
      </c>
      <c r="DE14" s="622"/>
      <c r="DF14" s="622"/>
      <c r="DG14" s="622"/>
      <c r="DH14" s="622"/>
      <c r="DI14" s="622"/>
      <c r="DJ14" s="622"/>
      <c r="DK14" s="622"/>
      <c r="DL14" s="622"/>
      <c r="DM14" s="622"/>
      <c r="DN14" s="622"/>
      <c r="DO14" s="622"/>
      <c r="DP14" s="623"/>
      <c r="DQ14" s="627">
        <v>1280403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61678</v>
      </c>
      <c r="S15" s="622"/>
      <c r="T15" s="622"/>
      <c r="U15" s="622"/>
      <c r="V15" s="622"/>
      <c r="W15" s="622"/>
      <c r="X15" s="622"/>
      <c r="Y15" s="623"/>
      <c r="Z15" s="659">
        <v>0.2</v>
      </c>
      <c r="AA15" s="659"/>
      <c r="AB15" s="659"/>
      <c r="AC15" s="659"/>
      <c r="AD15" s="660">
        <v>61678</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561447</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4835441</v>
      </c>
      <c r="CS15" s="622"/>
      <c r="CT15" s="622"/>
      <c r="CU15" s="622"/>
      <c r="CV15" s="622"/>
      <c r="CW15" s="622"/>
      <c r="CX15" s="622"/>
      <c r="CY15" s="623"/>
      <c r="CZ15" s="659">
        <v>12.5</v>
      </c>
      <c r="DA15" s="659"/>
      <c r="DB15" s="659"/>
      <c r="DC15" s="659"/>
      <c r="DD15" s="627">
        <v>980593</v>
      </c>
      <c r="DE15" s="622"/>
      <c r="DF15" s="622"/>
      <c r="DG15" s="622"/>
      <c r="DH15" s="622"/>
      <c r="DI15" s="622"/>
      <c r="DJ15" s="622"/>
      <c r="DK15" s="622"/>
      <c r="DL15" s="622"/>
      <c r="DM15" s="622"/>
      <c r="DN15" s="622"/>
      <c r="DO15" s="622"/>
      <c r="DP15" s="623"/>
      <c r="DQ15" s="627">
        <v>3587941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213035</v>
      </c>
      <c r="S16" s="622"/>
      <c r="T16" s="622"/>
      <c r="U16" s="622"/>
      <c r="V16" s="622"/>
      <c r="W16" s="622"/>
      <c r="X16" s="622"/>
      <c r="Y16" s="623"/>
      <c r="Z16" s="659">
        <v>0.5</v>
      </c>
      <c r="AA16" s="659"/>
      <c r="AB16" s="659"/>
      <c r="AC16" s="659"/>
      <c r="AD16" s="660">
        <v>213035</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6160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2145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380629</v>
      </c>
      <c r="S17" s="622"/>
      <c r="T17" s="622"/>
      <c r="U17" s="622"/>
      <c r="V17" s="622"/>
      <c r="W17" s="622"/>
      <c r="X17" s="622"/>
      <c r="Y17" s="623"/>
      <c r="Z17" s="659">
        <v>0.9</v>
      </c>
      <c r="AA17" s="659"/>
      <c r="AB17" s="659"/>
      <c r="AC17" s="659"/>
      <c r="AD17" s="660">
        <v>380629</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3546285</v>
      </c>
      <c r="CS17" s="622"/>
      <c r="CT17" s="622"/>
      <c r="CU17" s="622"/>
      <c r="CV17" s="622"/>
      <c r="CW17" s="622"/>
      <c r="CX17" s="622"/>
      <c r="CY17" s="623"/>
      <c r="CZ17" s="659">
        <v>9.1999999999999993</v>
      </c>
      <c r="DA17" s="659"/>
      <c r="DB17" s="659"/>
      <c r="DC17" s="659"/>
      <c r="DD17" s="627" t="s">
        <v>122</v>
      </c>
      <c r="DE17" s="622"/>
      <c r="DF17" s="622"/>
      <c r="DG17" s="622"/>
      <c r="DH17" s="622"/>
      <c r="DI17" s="622"/>
      <c r="DJ17" s="622"/>
      <c r="DK17" s="622"/>
      <c r="DL17" s="622"/>
      <c r="DM17" s="622"/>
      <c r="DN17" s="622"/>
      <c r="DO17" s="622"/>
      <c r="DP17" s="623"/>
      <c r="DQ17" s="627">
        <v>3539028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60556</v>
      </c>
      <c r="S18" s="622"/>
      <c r="T18" s="622"/>
      <c r="U18" s="622"/>
      <c r="V18" s="622"/>
      <c r="W18" s="622"/>
      <c r="X18" s="622"/>
      <c r="Y18" s="623"/>
      <c r="Z18" s="659">
        <v>0.1</v>
      </c>
      <c r="AA18" s="659"/>
      <c r="AB18" s="659"/>
      <c r="AC18" s="659"/>
      <c r="AD18" s="660">
        <v>60556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308377</v>
      </c>
      <c r="S19" s="622"/>
      <c r="T19" s="622"/>
      <c r="U19" s="622"/>
      <c r="V19" s="622"/>
      <c r="W19" s="622"/>
      <c r="X19" s="622"/>
      <c r="Y19" s="623"/>
      <c r="Z19" s="659">
        <v>0.8</v>
      </c>
      <c r="AA19" s="659"/>
      <c r="AB19" s="659"/>
      <c r="AC19" s="659"/>
      <c r="AD19" s="660">
        <v>308377</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658590</v>
      </c>
      <c r="BH19" s="622"/>
      <c r="BI19" s="622"/>
      <c r="BJ19" s="622"/>
      <c r="BK19" s="622"/>
      <c r="BL19" s="622"/>
      <c r="BM19" s="622"/>
      <c r="BN19" s="623"/>
      <c r="BO19" s="659">
        <v>5.8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11696</v>
      </c>
      <c r="S20" s="622"/>
      <c r="T20" s="622"/>
      <c r="U20" s="622"/>
      <c r="V20" s="622"/>
      <c r="W20" s="622"/>
      <c r="X20" s="622"/>
      <c r="Y20" s="623"/>
      <c r="Z20" s="659">
        <v>0</v>
      </c>
      <c r="AA20" s="659"/>
      <c r="AB20" s="659"/>
      <c r="AC20" s="659"/>
      <c r="AD20" s="660">
        <v>11696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658590</v>
      </c>
      <c r="BH20" s="622"/>
      <c r="BI20" s="622"/>
      <c r="BJ20" s="622"/>
      <c r="BK20" s="622"/>
      <c r="BL20" s="622"/>
      <c r="BM20" s="622"/>
      <c r="BN20" s="623"/>
      <c r="BO20" s="659">
        <v>5.8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38720077</v>
      </c>
      <c r="CS20" s="622"/>
      <c r="CT20" s="622"/>
      <c r="CU20" s="622"/>
      <c r="CV20" s="622"/>
      <c r="CW20" s="622"/>
      <c r="CX20" s="622"/>
      <c r="CY20" s="623"/>
      <c r="CZ20" s="659">
        <v>100</v>
      </c>
      <c r="DA20" s="659"/>
      <c r="DB20" s="659"/>
      <c r="DC20" s="659"/>
      <c r="DD20" s="627">
        <v>3329661</v>
      </c>
      <c r="DE20" s="622"/>
      <c r="DF20" s="622"/>
      <c r="DG20" s="622"/>
      <c r="DH20" s="622"/>
      <c r="DI20" s="622"/>
      <c r="DJ20" s="622"/>
      <c r="DK20" s="622"/>
      <c r="DL20" s="622"/>
      <c r="DM20" s="622"/>
      <c r="DN20" s="622"/>
      <c r="DO20" s="622"/>
      <c r="DP20" s="623"/>
      <c r="DQ20" s="627">
        <v>26441035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9397910</v>
      </c>
      <c r="S21" s="622"/>
      <c r="T21" s="622"/>
      <c r="U21" s="622"/>
      <c r="V21" s="622"/>
      <c r="W21" s="622"/>
      <c r="X21" s="622"/>
      <c r="Y21" s="623"/>
      <c r="Z21" s="659">
        <v>22.9</v>
      </c>
      <c r="AA21" s="659"/>
      <c r="AB21" s="659"/>
      <c r="AC21" s="659"/>
      <c r="AD21" s="660">
        <v>8436376</v>
      </c>
      <c r="AE21" s="660"/>
      <c r="AF21" s="660"/>
      <c r="AG21" s="660"/>
      <c r="AH21" s="660"/>
      <c r="AI21" s="660"/>
      <c r="AJ21" s="660"/>
      <c r="AK21" s="660"/>
      <c r="AL21" s="624">
        <v>37.1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166979</v>
      </c>
      <c r="BH21" s="622"/>
      <c r="BI21" s="622"/>
      <c r="BJ21" s="622"/>
      <c r="BK21" s="622"/>
      <c r="BL21" s="622"/>
      <c r="BM21" s="622"/>
      <c r="BN21" s="623"/>
      <c r="BO21" s="659">
        <v>1.5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8436376</v>
      </c>
      <c r="S22" s="622"/>
      <c r="T22" s="622"/>
      <c r="U22" s="622"/>
      <c r="V22" s="622"/>
      <c r="W22" s="622"/>
      <c r="X22" s="622"/>
      <c r="Y22" s="623"/>
      <c r="Z22" s="659">
        <v>20.5</v>
      </c>
      <c r="AA22" s="659"/>
      <c r="AB22" s="659"/>
      <c r="AC22" s="659"/>
      <c r="AD22" s="660">
        <v>8436376</v>
      </c>
      <c r="AE22" s="660"/>
      <c r="AF22" s="660"/>
      <c r="AG22" s="660"/>
      <c r="AH22" s="660"/>
      <c r="AI22" s="660"/>
      <c r="AJ22" s="660"/>
      <c r="AK22" s="660"/>
      <c r="AL22" s="624">
        <v>37.1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961534</v>
      </c>
      <c r="S23" s="622"/>
      <c r="T23" s="622"/>
      <c r="U23" s="622"/>
      <c r="V23" s="622"/>
      <c r="W23" s="622"/>
      <c r="X23" s="622"/>
      <c r="Y23" s="623"/>
      <c r="Z23" s="659">
        <v>2.2999999999999998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491611</v>
      </c>
      <c r="BH23" s="622"/>
      <c r="BI23" s="622"/>
      <c r="BJ23" s="622"/>
      <c r="BK23" s="622"/>
      <c r="BL23" s="622"/>
      <c r="BM23" s="622"/>
      <c r="BN23" s="623"/>
      <c r="BO23" s="659">
        <v>4.3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18704356</v>
      </c>
      <c r="CS24" s="677"/>
      <c r="CT24" s="677"/>
      <c r="CU24" s="677"/>
      <c r="CV24" s="677"/>
      <c r="CW24" s="677"/>
      <c r="CX24" s="677"/>
      <c r="CY24" s="702"/>
      <c r="CZ24" s="703">
        <v>48.3</v>
      </c>
      <c r="DA24" s="685"/>
      <c r="DB24" s="685"/>
      <c r="DC24" s="705"/>
      <c r="DD24" s="701">
        <v>12931773</v>
      </c>
      <c r="DE24" s="677"/>
      <c r="DF24" s="677"/>
      <c r="DG24" s="677"/>
      <c r="DH24" s="677"/>
      <c r="DI24" s="677"/>
      <c r="DJ24" s="677"/>
      <c r="DK24" s="702"/>
      <c r="DL24" s="701">
        <v>11691037</v>
      </c>
      <c r="DM24" s="677"/>
      <c r="DN24" s="677"/>
      <c r="DO24" s="677"/>
      <c r="DP24" s="677"/>
      <c r="DQ24" s="677"/>
      <c r="DR24" s="677"/>
      <c r="DS24" s="677"/>
      <c r="DT24" s="677"/>
      <c r="DU24" s="677"/>
      <c r="DV24" s="702"/>
      <c r="DW24" s="703">
        <v>51.2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24058205</v>
      </c>
      <c r="S25" s="622"/>
      <c r="T25" s="622"/>
      <c r="U25" s="622"/>
      <c r="V25" s="622"/>
      <c r="W25" s="622"/>
      <c r="X25" s="622"/>
      <c r="Y25" s="623"/>
      <c r="Z25" s="659">
        <v>58.5</v>
      </c>
      <c r="AA25" s="659"/>
      <c r="AB25" s="659"/>
      <c r="AC25" s="659"/>
      <c r="AD25" s="660">
        <v>22605060</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6371911</v>
      </c>
      <c r="CS25" s="634"/>
      <c r="CT25" s="634"/>
      <c r="CU25" s="634"/>
      <c r="CV25" s="634"/>
      <c r="CW25" s="634"/>
      <c r="CX25" s="634"/>
      <c r="CY25" s="635"/>
      <c r="CZ25" s="624">
        <v>16.5</v>
      </c>
      <c r="DA25" s="636"/>
      <c r="DB25" s="636"/>
      <c r="DC25" s="637"/>
      <c r="DD25" s="627">
        <v>5970730</v>
      </c>
      <c r="DE25" s="634"/>
      <c r="DF25" s="634"/>
      <c r="DG25" s="634"/>
      <c r="DH25" s="634"/>
      <c r="DI25" s="634"/>
      <c r="DJ25" s="634"/>
      <c r="DK25" s="635"/>
      <c r="DL25" s="627">
        <v>5838609</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11579</v>
      </c>
      <c r="S26" s="622"/>
      <c r="T26" s="622"/>
      <c r="U26" s="622"/>
      <c r="V26" s="622"/>
      <c r="W26" s="622"/>
      <c r="X26" s="622"/>
      <c r="Y26" s="623"/>
      <c r="Z26" s="659">
        <v>0</v>
      </c>
      <c r="AA26" s="659"/>
      <c r="AB26" s="659"/>
      <c r="AC26" s="659"/>
      <c r="AD26" s="660">
        <v>11579</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3819292</v>
      </c>
      <c r="CS26" s="622"/>
      <c r="CT26" s="622"/>
      <c r="CU26" s="622"/>
      <c r="CV26" s="622"/>
      <c r="CW26" s="622"/>
      <c r="CX26" s="622"/>
      <c r="CY26" s="623"/>
      <c r="CZ26" s="624">
        <v>9.9</v>
      </c>
      <c r="DA26" s="636"/>
      <c r="DB26" s="636"/>
      <c r="DC26" s="637"/>
      <c r="DD26" s="627">
        <v>3569927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52927</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11337289</v>
      </c>
      <c r="BH27" s="622"/>
      <c r="BI27" s="622"/>
      <c r="BJ27" s="622"/>
      <c r="BK27" s="622"/>
      <c r="BL27" s="622"/>
      <c r="BM27" s="622"/>
      <c r="BN27" s="623"/>
      <c r="BO27" s="659">
        <v>100</v>
      </c>
      <c r="BP27" s="659"/>
      <c r="BQ27" s="659"/>
      <c r="BR27" s="659"/>
      <c r="BS27" s="660">
        <v>243943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8786556</v>
      </c>
      <c r="CS27" s="634"/>
      <c r="CT27" s="634"/>
      <c r="CU27" s="634"/>
      <c r="CV27" s="634"/>
      <c r="CW27" s="634"/>
      <c r="CX27" s="634"/>
      <c r="CY27" s="635"/>
      <c r="CZ27" s="624">
        <v>22.7</v>
      </c>
      <c r="DA27" s="636"/>
      <c r="DB27" s="636"/>
      <c r="DC27" s="637"/>
      <c r="DD27" s="627">
        <v>3422411</v>
      </c>
      <c r="DE27" s="634"/>
      <c r="DF27" s="634"/>
      <c r="DG27" s="634"/>
      <c r="DH27" s="634"/>
      <c r="DI27" s="634"/>
      <c r="DJ27" s="634"/>
      <c r="DK27" s="635"/>
      <c r="DL27" s="627">
        <v>2313796</v>
      </c>
      <c r="DM27" s="634"/>
      <c r="DN27" s="634"/>
      <c r="DO27" s="634"/>
      <c r="DP27" s="634"/>
      <c r="DQ27" s="634"/>
      <c r="DR27" s="634"/>
      <c r="DS27" s="634"/>
      <c r="DT27" s="634"/>
      <c r="DU27" s="634"/>
      <c r="DV27" s="635"/>
      <c r="DW27" s="624">
        <v>10.1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234993</v>
      </c>
      <c r="S28" s="622"/>
      <c r="T28" s="622"/>
      <c r="U28" s="622"/>
      <c r="V28" s="622"/>
      <c r="W28" s="622"/>
      <c r="X28" s="622"/>
      <c r="Y28" s="623"/>
      <c r="Z28" s="659">
        <v>0.6</v>
      </c>
      <c r="AA28" s="659"/>
      <c r="AB28" s="659"/>
      <c r="AC28" s="659"/>
      <c r="AD28" s="660">
        <v>38790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3545889</v>
      </c>
      <c r="CS28" s="622"/>
      <c r="CT28" s="622"/>
      <c r="CU28" s="622"/>
      <c r="CV28" s="622"/>
      <c r="CW28" s="622"/>
      <c r="CX28" s="622"/>
      <c r="CY28" s="623"/>
      <c r="CZ28" s="624">
        <v>9.1999999999999993</v>
      </c>
      <c r="DA28" s="636"/>
      <c r="DB28" s="636"/>
      <c r="DC28" s="637"/>
      <c r="DD28" s="627">
        <v>3538632</v>
      </c>
      <c r="DE28" s="622"/>
      <c r="DF28" s="622"/>
      <c r="DG28" s="622"/>
      <c r="DH28" s="622"/>
      <c r="DI28" s="622"/>
      <c r="DJ28" s="622"/>
      <c r="DK28" s="623"/>
      <c r="DL28" s="627">
        <v>3538632</v>
      </c>
      <c r="DM28" s="622"/>
      <c r="DN28" s="622"/>
      <c r="DO28" s="622"/>
      <c r="DP28" s="622"/>
      <c r="DQ28" s="622"/>
      <c r="DR28" s="622"/>
      <c r="DS28" s="622"/>
      <c r="DT28" s="622"/>
      <c r="DU28" s="622"/>
      <c r="DV28" s="623"/>
      <c r="DW28" s="624">
        <v>15.5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41549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3545889</v>
      </c>
      <c r="CS29" s="634"/>
      <c r="CT29" s="634"/>
      <c r="CU29" s="634"/>
      <c r="CV29" s="634"/>
      <c r="CW29" s="634"/>
      <c r="CX29" s="634"/>
      <c r="CY29" s="635"/>
      <c r="CZ29" s="624">
        <v>9.1999999999999993</v>
      </c>
      <c r="DA29" s="636"/>
      <c r="DB29" s="636"/>
      <c r="DC29" s="637"/>
      <c r="DD29" s="627">
        <v>3538632</v>
      </c>
      <c r="DE29" s="634"/>
      <c r="DF29" s="634"/>
      <c r="DG29" s="634"/>
      <c r="DH29" s="634"/>
      <c r="DI29" s="634"/>
      <c r="DJ29" s="634"/>
      <c r="DK29" s="635"/>
      <c r="DL29" s="627">
        <v>3538632</v>
      </c>
      <c r="DM29" s="634"/>
      <c r="DN29" s="634"/>
      <c r="DO29" s="634"/>
      <c r="DP29" s="634"/>
      <c r="DQ29" s="634"/>
      <c r="DR29" s="634"/>
      <c r="DS29" s="634"/>
      <c r="DT29" s="634"/>
      <c r="DU29" s="634"/>
      <c r="DV29" s="635"/>
      <c r="DW29" s="624">
        <v>15.5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5828401</v>
      </c>
      <c r="S30" s="622"/>
      <c r="T30" s="622"/>
      <c r="U30" s="622"/>
      <c r="V30" s="622"/>
      <c r="W30" s="622"/>
      <c r="X30" s="622"/>
      <c r="Y30" s="623"/>
      <c r="Z30" s="659">
        <v>14.2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3441989</v>
      </c>
      <c r="CS30" s="622"/>
      <c r="CT30" s="622"/>
      <c r="CU30" s="622"/>
      <c r="CV30" s="622"/>
      <c r="CW30" s="622"/>
      <c r="CX30" s="622"/>
      <c r="CY30" s="623"/>
      <c r="CZ30" s="624">
        <v>8.9</v>
      </c>
      <c r="DA30" s="636"/>
      <c r="DB30" s="636"/>
      <c r="DC30" s="637"/>
      <c r="DD30" s="627">
        <v>3435126</v>
      </c>
      <c r="DE30" s="622"/>
      <c r="DF30" s="622"/>
      <c r="DG30" s="622"/>
      <c r="DH30" s="622"/>
      <c r="DI30" s="622"/>
      <c r="DJ30" s="622"/>
      <c r="DK30" s="623"/>
      <c r="DL30" s="627">
        <v>3435126</v>
      </c>
      <c r="DM30" s="622"/>
      <c r="DN30" s="622"/>
      <c r="DO30" s="622"/>
      <c r="DP30" s="622"/>
      <c r="DQ30" s="622"/>
      <c r="DR30" s="622"/>
      <c r="DS30" s="622"/>
      <c r="DT30" s="622"/>
      <c r="DU30" s="622"/>
      <c r="DV30" s="623"/>
      <c r="DW30" s="624">
        <v>15.1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v>
      </c>
      <c r="BH31" s="684"/>
      <c r="BI31" s="684"/>
      <c r="BJ31" s="684"/>
      <c r="BK31" s="684"/>
      <c r="BL31" s="684"/>
      <c r="BM31" s="685">
        <v>96.6</v>
      </c>
      <c r="BN31" s="684"/>
      <c r="BO31" s="684"/>
      <c r="BP31" s="684"/>
      <c r="BQ31" s="686"/>
      <c r="BR31" s="683">
        <v>98.9</v>
      </c>
      <c r="BS31" s="684"/>
      <c r="BT31" s="684"/>
      <c r="BU31" s="684"/>
      <c r="BV31" s="684"/>
      <c r="BW31" s="684"/>
      <c r="BX31" s="685">
        <v>96.5</v>
      </c>
      <c r="BY31" s="684"/>
      <c r="BZ31" s="684"/>
      <c r="CA31" s="684"/>
      <c r="CB31" s="686"/>
      <c r="CD31" s="642"/>
      <c r="CE31" s="643"/>
      <c r="CF31" s="618" t="s">
        <v>300</v>
      </c>
      <c r="CG31" s="619"/>
      <c r="CH31" s="619"/>
      <c r="CI31" s="619"/>
      <c r="CJ31" s="619"/>
      <c r="CK31" s="619"/>
      <c r="CL31" s="619"/>
      <c r="CM31" s="619"/>
      <c r="CN31" s="619"/>
      <c r="CO31" s="619"/>
      <c r="CP31" s="619"/>
      <c r="CQ31" s="620"/>
      <c r="CR31" s="621">
        <v>103900</v>
      </c>
      <c r="CS31" s="634"/>
      <c r="CT31" s="634"/>
      <c r="CU31" s="634"/>
      <c r="CV31" s="634"/>
      <c r="CW31" s="634"/>
      <c r="CX31" s="634"/>
      <c r="CY31" s="635"/>
      <c r="CZ31" s="624">
        <v>0.3</v>
      </c>
      <c r="DA31" s="636"/>
      <c r="DB31" s="636"/>
      <c r="DC31" s="637"/>
      <c r="DD31" s="627">
        <v>103506</v>
      </c>
      <c r="DE31" s="634"/>
      <c r="DF31" s="634"/>
      <c r="DG31" s="634"/>
      <c r="DH31" s="634"/>
      <c r="DI31" s="634"/>
      <c r="DJ31" s="634"/>
      <c r="DK31" s="635"/>
      <c r="DL31" s="627">
        <v>103506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2548280</v>
      </c>
      <c r="S32" s="622"/>
      <c r="T32" s="622"/>
      <c r="U32" s="622"/>
      <c r="V32" s="622"/>
      <c r="W32" s="622"/>
      <c r="X32" s="622"/>
      <c r="Y32" s="623"/>
      <c r="Z32" s="659">
        <v>6.2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99.2</v>
      </c>
      <c r="BH32" s="634"/>
      <c r="BI32" s="634"/>
      <c r="BJ32" s="634"/>
      <c r="BK32" s="634"/>
      <c r="BL32" s="634"/>
      <c r="BM32" s="625">
        <v>97.4</v>
      </c>
      <c r="BN32" s="634"/>
      <c r="BO32" s="634"/>
      <c r="BP32" s="634"/>
      <c r="BQ32" s="657"/>
      <c r="BR32" s="687">
        <v>99</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96561</v>
      </c>
      <c r="S33" s="622"/>
      <c r="T33" s="622"/>
      <c r="U33" s="622"/>
      <c r="V33" s="622"/>
      <c r="W33" s="622"/>
      <c r="X33" s="622"/>
      <c r="Y33" s="623"/>
      <c r="Z33" s="659">
        <v>0.2</v>
      </c>
      <c r="AA33" s="659"/>
      <c r="AB33" s="659"/>
      <c r="AC33" s="659"/>
      <c r="AD33" s="660">
        <v>60425</v>
      </c>
      <c r="AE33" s="660"/>
      <c r="AF33" s="660"/>
      <c r="AG33" s="660"/>
      <c r="AH33" s="660"/>
      <c r="AI33" s="660"/>
      <c r="AJ33" s="660"/>
      <c r="AK33" s="660"/>
      <c r="AL33" s="624">
        <v>0.3</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98.9</v>
      </c>
      <c r="BH33" s="606"/>
      <c r="BI33" s="606"/>
      <c r="BJ33" s="606"/>
      <c r="BK33" s="606"/>
      <c r="BL33" s="606"/>
      <c r="BM33" s="652">
        <v>95.8</v>
      </c>
      <c r="BN33" s="606"/>
      <c r="BO33" s="606"/>
      <c r="BP33" s="606"/>
      <c r="BQ33" s="669"/>
      <c r="BR33" s="682">
        <v>98.8</v>
      </c>
      <c r="BS33" s="606"/>
      <c r="BT33" s="606"/>
      <c r="BU33" s="606"/>
      <c r="BV33" s="606"/>
      <c r="BW33" s="606"/>
      <c r="BX33" s="652">
        <v>95.8</v>
      </c>
      <c r="BY33" s="606"/>
      <c r="BZ33" s="606"/>
      <c r="CA33" s="606"/>
      <c r="CB33" s="669"/>
      <c r="CD33" s="618" t="s">
        <v>307</v>
      </c>
      <c r="CE33" s="619"/>
      <c r="CF33" s="619"/>
      <c r="CG33" s="619"/>
      <c r="CH33" s="619"/>
      <c r="CI33" s="619"/>
      <c r="CJ33" s="619"/>
      <c r="CK33" s="619"/>
      <c r="CL33" s="619"/>
      <c r="CM33" s="619"/>
      <c r="CN33" s="619"/>
      <c r="CO33" s="619"/>
      <c r="CP33" s="619"/>
      <c r="CQ33" s="620"/>
      <c r="CR33" s="621">
        <v>16679900</v>
      </c>
      <c r="CS33" s="634"/>
      <c r="CT33" s="634"/>
      <c r="CU33" s="634"/>
      <c r="CV33" s="634"/>
      <c r="CW33" s="634"/>
      <c r="CX33" s="634"/>
      <c r="CY33" s="635"/>
      <c r="CZ33" s="624">
        <v>43.1</v>
      </c>
      <c r="DA33" s="636"/>
      <c r="DB33" s="636"/>
      <c r="DC33" s="637"/>
      <c r="DD33" s="627">
        <v>12845742</v>
      </c>
      <c r="DE33" s="634"/>
      <c r="DF33" s="634"/>
      <c r="DG33" s="634"/>
      <c r="DH33" s="634"/>
      <c r="DI33" s="634"/>
      <c r="DJ33" s="634"/>
      <c r="DK33" s="635"/>
      <c r="DL33" s="627">
        <v>10534896</v>
      </c>
      <c r="DM33" s="634"/>
      <c r="DN33" s="634"/>
      <c r="DO33" s="634"/>
      <c r="DP33" s="634"/>
      <c r="DQ33" s="634"/>
      <c r="DR33" s="634"/>
      <c r="DS33" s="634"/>
      <c r="DT33" s="634"/>
      <c r="DU33" s="634"/>
      <c r="DV33" s="635"/>
      <c r="DW33" s="624">
        <v>46.2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488274</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5265074</v>
      </c>
      <c r="CS34" s="622"/>
      <c r="CT34" s="622"/>
      <c r="CU34" s="622"/>
      <c r="CV34" s="622"/>
      <c r="CW34" s="622"/>
      <c r="CX34" s="622"/>
      <c r="CY34" s="623"/>
      <c r="CZ34" s="624">
        <v>13.6</v>
      </c>
      <c r="DA34" s="636"/>
      <c r="DB34" s="636"/>
      <c r="DC34" s="637"/>
      <c r="DD34" s="627">
        <v>4276854</v>
      </c>
      <c r="DE34" s="622"/>
      <c r="DF34" s="622"/>
      <c r="DG34" s="622"/>
      <c r="DH34" s="622"/>
      <c r="DI34" s="622"/>
      <c r="DJ34" s="622"/>
      <c r="DK34" s="623"/>
      <c r="DL34" s="627">
        <v>3908024</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2176045</v>
      </c>
      <c r="S35" s="622"/>
      <c r="T35" s="622"/>
      <c r="U35" s="622"/>
      <c r="V35" s="622"/>
      <c r="W35" s="622"/>
      <c r="X35" s="622"/>
      <c r="Y35" s="623"/>
      <c r="Z35" s="659">
        <v>5.3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318676</v>
      </c>
      <c r="CS35" s="634"/>
      <c r="CT35" s="634"/>
      <c r="CU35" s="634"/>
      <c r="CV35" s="634"/>
      <c r="CW35" s="634"/>
      <c r="CX35" s="634"/>
      <c r="CY35" s="635"/>
      <c r="CZ35" s="624">
        <v>0.8</v>
      </c>
      <c r="DA35" s="636"/>
      <c r="DB35" s="636"/>
      <c r="DC35" s="637"/>
      <c r="DD35" s="627">
        <v>185148</v>
      </c>
      <c r="DE35" s="634"/>
      <c r="DF35" s="634"/>
      <c r="DG35" s="634"/>
      <c r="DH35" s="634"/>
      <c r="DI35" s="634"/>
      <c r="DJ35" s="634"/>
      <c r="DK35" s="635"/>
      <c r="DL35" s="627">
        <v>185148</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858359</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4834315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30709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6178206</v>
      </c>
      <c r="CS36" s="622"/>
      <c r="CT36" s="622"/>
      <c r="CU36" s="622"/>
      <c r="CV36" s="622"/>
      <c r="CW36" s="622"/>
      <c r="CX36" s="622"/>
      <c r="CY36" s="623"/>
      <c r="CZ36" s="624">
        <v>16</v>
      </c>
      <c r="DA36" s="636"/>
      <c r="DB36" s="636"/>
      <c r="DC36" s="637"/>
      <c r="DD36" s="627">
        <v>5194154</v>
      </c>
      <c r="DE36" s="622"/>
      <c r="DF36" s="622"/>
      <c r="DG36" s="622"/>
      <c r="DH36" s="622"/>
      <c r="DI36" s="622"/>
      <c r="DJ36" s="622"/>
      <c r="DK36" s="623"/>
      <c r="DL36" s="627">
        <v>3633851</v>
      </c>
      <c r="DM36" s="622"/>
      <c r="DN36" s="622"/>
      <c r="DO36" s="622"/>
      <c r="DP36" s="622"/>
      <c r="DQ36" s="622"/>
      <c r="DR36" s="622"/>
      <c r="DS36" s="622"/>
      <c r="DT36" s="622"/>
      <c r="DU36" s="622"/>
      <c r="DV36" s="623"/>
      <c r="DW36" s="624">
        <v>15.9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2014978</v>
      </c>
      <c r="S37" s="622"/>
      <c r="T37" s="622"/>
      <c r="U37" s="622"/>
      <c r="V37" s="622"/>
      <c r="W37" s="622"/>
      <c r="X37" s="622"/>
      <c r="Y37" s="623"/>
      <c r="Z37" s="659">
        <v>4.9000000000000004</v>
      </c>
      <c r="AA37" s="659"/>
      <c r="AB37" s="659"/>
      <c r="AC37" s="659"/>
      <c r="AD37" s="660">
        <v>14638</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1200452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-618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1992903</v>
      </c>
      <c r="CS37" s="634"/>
      <c r="CT37" s="634"/>
      <c r="CU37" s="634"/>
      <c r="CV37" s="634"/>
      <c r="CW37" s="634"/>
      <c r="CX37" s="634"/>
      <c r="CY37" s="635"/>
      <c r="CZ37" s="624">
        <v>5.0999999999999996</v>
      </c>
      <c r="DA37" s="636"/>
      <c r="DB37" s="636"/>
      <c r="DC37" s="637"/>
      <c r="DD37" s="627">
        <v>1992903</v>
      </c>
      <c r="DE37" s="634"/>
      <c r="DF37" s="634"/>
      <c r="DG37" s="634"/>
      <c r="DH37" s="634"/>
      <c r="DI37" s="634"/>
      <c r="DJ37" s="634"/>
      <c r="DK37" s="635"/>
      <c r="DL37" s="627">
        <v>1959902</v>
      </c>
      <c r="DM37" s="634"/>
      <c r="DN37" s="634"/>
      <c r="DO37" s="634"/>
      <c r="DP37" s="634"/>
      <c r="DQ37" s="634"/>
      <c r="DR37" s="634"/>
      <c r="DS37" s="634"/>
      <c r="DT37" s="634"/>
      <c r="DU37" s="634"/>
      <c r="DV37" s="635"/>
      <c r="DW37" s="624">
        <v>8.6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2690900</v>
      </c>
      <c r="S38" s="622"/>
      <c r="T38" s="622"/>
      <c r="U38" s="622"/>
      <c r="V38" s="622"/>
      <c r="W38" s="622"/>
      <c r="X38" s="622"/>
      <c r="Y38" s="623"/>
      <c r="Z38" s="659">
        <v>6.5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156576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9988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3477287</v>
      </c>
      <c r="CS38" s="622"/>
      <c r="CT38" s="622"/>
      <c r="CU38" s="622"/>
      <c r="CV38" s="622"/>
      <c r="CW38" s="622"/>
      <c r="CX38" s="622"/>
      <c r="CY38" s="623"/>
      <c r="CZ38" s="624">
        <v>9</v>
      </c>
      <c r="DA38" s="636"/>
      <c r="DB38" s="636"/>
      <c r="DC38" s="637"/>
      <c r="DD38" s="627">
        <v>2858002</v>
      </c>
      <c r="DE38" s="622"/>
      <c r="DF38" s="622"/>
      <c r="DG38" s="622"/>
      <c r="DH38" s="622"/>
      <c r="DI38" s="622"/>
      <c r="DJ38" s="622"/>
      <c r="DK38" s="623"/>
      <c r="DL38" s="627">
        <v>2805173</v>
      </c>
      <c r="DM38" s="622"/>
      <c r="DN38" s="622"/>
      <c r="DO38" s="622"/>
      <c r="DP38" s="622"/>
      <c r="DQ38" s="622"/>
      <c r="DR38" s="622"/>
      <c r="DS38" s="622"/>
      <c r="DT38" s="622"/>
      <c r="DU38" s="622"/>
      <c r="DV38" s="623"/>
      <c r="DW38" s="624">
        <v>12.3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9160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14970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1135517</v>
      </c>
      <c r="CS39" s="634"/>
      <c r="CT39" s="634"/>
      <c r="CU39" s="634"/>
      <c r="CV39" s="634"/>
      <c r="CW39" s="634"/>
      <c r="CX39" s="634"/>
      <c r="CY39" s="635"/>
      <c r="CZ39" s="624">
        <v>2.9</v>
      </c>
      <c r="DA39" s="636"/>
      <c r="DB39" s="636"/>
      <c r="DC39" s="637"/>
      <c r="DD39" s="627">
        <v>328884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85300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305140</v>
      </c>
      <c r="CS40" s="622"/>
      <c r="CT40" s="622"/>
      <c r="CU40" s="622"/>
      <c r="CV40" s="622"/>
      <c r="CW40" s="622"/>
      <c r="CX40" s="622"/>
      <c r="CY40" s="623"/>
      <c r="CZ40" s="624">
        <v>0.8</v>
      </c>
      <c r="DA40" s="636"/>
      <c r="DB40" s="636"/>
      <c r="DC40" s="637"/>
      <c r="DD40" s="627">
        <v>2700</v>
      </c>
      <c r="DE40" s="622"/>
      <c r="DF40" s="622"/>
      <c r="DG40" s="622"/>
      <c r="DH40" s="622"/>
      <c r="DI40" s="622"/>
      <c r="DJ40" s="622"/>
      <c r="DK40" s="623"/>
      <c r="DL40" s="627">
        <v>2700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41101051</v>
      </c>
      <c r="S41" s="646"/>
      <c r="T41" s="646"/>
      <c r="U41" s="646"/>
      <c r="V41" s="646"/>
      <c r="W41" s="646"/>
      <c r="X41" s="646"/>
      <c r="Y41" s="649"/>
      <c r="Z41" s="650">
        <v>100</v>
      </c>
      <c r="AA41" s="650"/>
      <c r="AB41" s="650"/>
      <c r="AC41" s="650"/>
      <c r="AD41" s="651">
        <v>22730492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607186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2860941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3335821</v>
      </c>
      <c r="CS42" s="634"/>
      <c r="CT42" s="634"/>
      <c r="CU42" s="634"/>
      <c r="CV42" s="634"/>
      <c r="CW42" s="634"/>
      <c r="CX42" s="634"/>
      <c r="CY42" s="635"/>
      <c r="CZ42" s="624">
        <v>8.6</v>
      </c>
      <c r="DA42" s="636"/>
      <c r="DB42" s="636"/>
      <c r="DC42" s="637"/>
      <c r="DD42" s="627">
        <v>663520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328842</v>
      </c>
      <c r="CS43" s="634"/>
      <c r="CT43" s="634"/>
      <c r="CU43" s="634"/>
      <c r="CV43" s="634"/>
      <c r="CW43" s="634"/>
      <c r="CX43" s="634"/>
      <c r="CY43" s="635"/>
      <c r="CZ43" s="624">
        <v>0.8</v>
      </c>
      <c r="DA43" s="636"/>
      <c r="DB43" s="636"/>
      <c r="DC43" s="637"/>
      <c r="DD43" s="627">
        <v>328842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3329661</v>
      </c>
      <c r="CS44" s="622"/>
      <c r="CT44" s="622"/>
      <c r="CU44" s="622"/>
      <c r="CV44" s="622"/>
      <c r="CW44" s="622"/>
      <c r="CX44" s="622"/>
      <c r="CY44" s="623"/>
      <c r="CZ44" s="624">
        <v>8.6</v>
      </c>
      <c r="DA44" s="625"/>
      <c r="DB44" s="625"/>
      <c r="DC44" s="626"/>
      <c r="DD44" s="627">
        <v>661375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927855</v>
      </c>
      <c r="CS45" s="634"/>
      <c r="CT45" s="634"/>
      <c r="CU45" s="634"/>
      <c r="CV45" s="634"/>
      <c r="CW45" s="634"/>
      <c r="CX45" s="634"/>
      <c r="CY45" s="635"/>
      <c r="CZ45" s="624">
        <v>2.4</v>
      </c>
      <c r="DA45" s="636"/>
      <c r="DB45" s="636"/>
      <c r="DC45" s="637"/>
      <c r="DD45" s="627">
        <v>35530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2270893</v>
      </c>
      <c r="CS46" s="622"/>
      <c r="CT46" s="622"/>
      <c r="CU46" s="622"/>
      <c r="CV46" s="622"/>
      <c r="CW46" s="622"/>
      <c r="CX46" s="622"/>
      <c r="CY46" s="623"/>
      <c r="CZ46" s="624">
        <v>5.9</v>
      </c>
      <c r="DA46" s="625"/>
      <c r="DB46" s="625"/>
      <c r="DC46" s="626"/>
      <c r="DD46" s="627">
        <v>539132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6160</v>
      </c>
      <c r="CS47" s="634"/>
      <c r="CT47" s="634"/>
      <c r="CU47" s="634"/>
      <c r="CV47" s="634"/>
      <c r="CW47" s="634"/>
      <c r="CX47" s="634"/>
      <c r="CY47" s="635"/>
      <c r="CZ47" s="624">
        <v>0</v>
      </c>
      <c r="DA47" s="636"/>
      <c r="DB47" s="636"/>
      <c r="DC47" s="637"/>
      <c r="DD47" s="627">
        <v>2145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38720077</v>
      </c>
      <c r="CS49" s="606"/>
      <c r="CT49" s="606"/>
      <c r="CU49" s="606"/>
      <c r="CV49" s="606"/>
      <c r="CW49" s="606"/>
      <c r="CX49" s="606"/>
      <c r="CY49" s="607"/>
      <c r="CZ49" s="608">
        <v>100</v>
      </c>
      <c r="DA49" s="609"/>
      <c r="DB49" s="609"/>
      <c r="DC49" s="610"/>
      <c r="DD49" s="611">
        <v>26441035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dzW4sZc/NmNyCtddlO1FFbSSMRLR7vqBMJxkUXLfShS4VjB+fkBc2KHGgGgm3rtTm/wb4l053huHA2Jq44QCQ==" saltValue="kphp2U74J61NroNDkJJw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6"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6" t="s">
        <v>371</v>
      </c>
      <c r="DH5" s="1087"/>
      <c r="DI5" s="1087"/>
      <c r="DJ5" s="1087"/>
      <c r="DK5" s="1088"/>
      <c r="DL5" s="1086" t="s">
        <v>372</v>
      </c>
      <c r="DM5" s="1087"/>
      <c r="DN5" s="1087"/>
      <c r="DO5" s="1087"/>
      <c r="DP5" s="1088"/>
      <c r="DQ5" s="1000" t="s">
        <v>373</v>
      </c>
      <c r="DR5" s="1001"/>
      <c r="DS5" s="1001"/>
      <c r="DT5" s="1001"/>
      <c r="DU5" s="1002"/>
      <c r="DV5" s="1000" t="s">
        <v>364</v>
      </c>
      <c r="DW5" s="1001"/>
      <c r="DX5" s="1001"/>
      <c r="DY5" s="1001"/>
      <c r="DZ5" s="1014"/>
      <c r="EA5" s="222"/>
    </row>
    <row r="6" spans="1:131" s="223" customFormat="1" ht="26.25" customHeight="1" thickBot="1" x14ac:dyDescent="0.25">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7"/>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9"/>
      <c r="DH6" s="1090"/>
      <c r="DI6" s="1090"/>
      <c r="DJ6" s="1090"/>
      <c r="DK6" s="1091"/>
      <c r="DL6" s="1089"/>
      <c r="DM6" s="1090"/>
      <c r="DN6" s="1090"/>
      <c r="DO6" s="1090"/>
      <c r="DP6" s="1091"/>
      <c r="DQ6" s="1003"/>
      <c r="DR6" s="1004"/>
      <c r="DS6" s="1004"/>
      <c r="DT6" s="1004"/>
      <c r="DU6" s="1005"/>
      <c r="DV6" s="1003"/>
      <c r="DW6" s="1004"/>
      <c r="DX6" s="1004"/>
      <c r="DY6" s="1004"/>
      <c r="DZ6" s="1015"/>
      <c r="EA6" s="222"/>
    </row>
    <row r="7" spans="1:131" s="223" customFormat="1" ht="26.25" customHeight="1" thickTop="1" x14ac:dyDescent="0.2">
      <c r="A7" s="224">
        <v>1</v>
      </c>
      <c r="B7" s="1049" t="s">
        <v>374</v>
      </c>
      <c r="C7" s="1050"/>
      <c r="D7" s="1050"/>
      <c r="E7" s="1050"/>
      <c r="F7" s="1050"/>
      <c r="G7" s="1050"/>
      <c r="H7" s="1050"/>
      <c r="I7" s="1050"/>
      <c r="J7" s="1050"/>
      <c r="K7" s="1050"/>
      <c r="L7" s="1050"/>
      <c r="M7" s="1050"/>
      <c r="N7" s="1050"/>
      <c r="O7" s="1050"/>
      <c r="P7" s="1051"/>
      <c r="Q7" s="1104">
        <v>41129</v>
      </c>
      <c r="R7" s="1105"/>
      <c r="S7" s="1105"/>
      <c r="T7" s="1105"/>
      <c r="U7" s="1105"/>
      <c r="V7" s="1105">
        <v>38748</v>
      </c>
      <c r="W7" s="1105"/>
      <c r="X7" s="1105"/>
      <c r="Y7" s="1105"/>
      <c r="Z7" s="1105"/>
      <c r="AA7" s="1105">
        <v>2381</v>
      </c>
      <c r="AB7" s="1105"/>
      <c r="AC7" s="1105"/>
      <c r="AD7" s="1105"/>
      <c r="AE7" s="1106"/>
      <c r="AF7" s="1107">
        <v>1471</v>
      </c>
      <c r="AG7" s="1108"/>
      <c r="AH7" s="1108"/>
      <c r="AI7" s="1108"/>
      <c r="AJ7" s="1109"/>
      <c r="AK7" s="1110">
        <v>2177</v>
      </c>
      <c r="AL7" s="1111"/>
      <c r="AM7" s="1111"/>
      <c r="AN7" s="1111"/>
      <c r="AO7" s="1111"/>
      <c r="AP7" s="1111">
        <v>29713</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561</v>
      </c>
      <c r="BT7" s="1102"/>
      <c r="BU7" s="1102"/>
      <c r="BV7" s="1102"/>
      <c r="BW7" s="1102"/>
      <c r="BX7" s="1102"/>
      <c r="BY7" s="1102"/>
      <c r="BZ7" s="1102"/>
      <c r="CA7" s="1102"/>
      <c r="CB7" s="1102"/>
      <c r="CC7" s="1102"/>
      <c r="CD7" s="1102"/>
      <c r="CE7" s="1102"/>
      <c r="CF7" s="1102"/>
      <c r="CG7" s="1114"/>
      <c r="CH7" s="1098">
        <v>29</v>
      </c>
      <c r="CI7" s="1099"/>
      <c r="CJ7" s="1099"/>
      <c r="CK7" s="1099"/>
      <c r="CL7" s="1100"/>
      <c r="CM7" s="1098">
        <v>337</v>
      </c>
      <c r="CN7" s="1099"/>
      <c r="CO7" s="1099"/>
      <c r="CP7" s="1099"/>
      <c r="CQ7" s="1100"/>
      <c r="CR7" s="1098">
        <v>200</v>
      </c>
      <c r="CS7" s="1099"/>
      <c r="CT7" s="1099"/>
      <c r="CU7" s="1099"/>
      <c r="CV7" s="1100"/>
      <c r="CW7" s="1098">
        <v>64</v>
      </c>
      <c r="CX7" s="1099"/>
      <c r="CY7" s="1099"/>
      <c r="CZ7" s="1099"/>
      <c r="DA7" s="1100"/>
      <c r="DB7" s="1098" t="s">
        <v>553</v>
      </c>
      <c r="DC7" s="1099"/>
      <c r="DD7" s="1099"/>
      <c r="DE7" s="1099"/>
      <c r="DF7" s="1100"/>
      <c r="DG7" s="1098" t="s">
        <v>553</v>
      </c>
      <c r="DH7" s="1099"/>
      <c r="DI7" s="1099"/>
      <c r="DJ7" s="1099"/>
      <c r="DK7" s="1100"/>
      <c r="DL7" s="1098" t="s">
        <v>553</v>
      </c>
      <c r="DM7" s="1099"/>
      <c r="DN7" s="1099"/>
      <c r="DO7" s="1099"/>
      <c r="DP7" s="1100"/>
      <c r="DQ7" s="1098" t="s">
        <v>553</v>
      </c>
      <c r="DR7" s="1099"/>
      <c r="DS7" s="1099"/>
      <c r="DT7" s="1099"/>
      <c r="DU7" s="1100"/>
      <c r="DV7" s="1101"/>
      <c r="DW7" s="1102"/>
      <c r="DX7" s="1102"/>
      <c r="DY7" s="1102"/>
      <c r="DZ7" s="1103"/>
      <c r="EA7" s="222"/>
    </row>
    <row r="8" spans="1:131" s="223" customFormat="1" ht="26.25" customHeight="1" x14ac:dyDescent="0.2">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2"/>
      <c r="AL8" s="1083"/>
      <c r="AM8" s="1083"/>
      <c r="AN8" s="1083"/>
      <c r="AO8" s="1083"/>
      <c r="AP8" s="1083"/>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t="s">
        <v>574</v>
      </c>
      <c r="BS8" s="991" t="s">
        <v>562</v>
      </c>
      <c r="BT8" s="992"/>
      <c r="BU8" s="992"/>
      <c r="BV8" s="992"/>
      <c r="BW8" s="992"/>
      <c r="BX8" s="992"/>
      <c r="BY8" s="992"/>
      <c r="BZ8" s="992"/>
      <c r="CA8" s="992"/>
      <c r="CB8" s="992"/>
      <c r="CC8" s="992"/>
      <c r="CD8" s="992"/>
      <c r="CE8" s="992"/>
      <c r="CF8" s="992"/>
      <c r="CG8" s="1013"/>
      <c r="CH8" s="988">
        <v>0</v>
      </c>
      <c r="CI8" s="989"/>
      <c r="CJ8" s="989"/>
      <c r="CK8" s="989"/>
      <c r="CL8" s="990"/>
      <c r="CM8" s="988">
        <v>13</v>
      </c>
      <c r="CN8" s="989"/>
      <c r="CO8" s="989"/>
      <c r="CP8" s="989"/>
      <c r="CQ8" s="990"/>
      <c r="CR8" s="988">
        <v>5</v>
      </c>
      <c r="CS8" s="989"/>
      <c r="CT8" s="989"/>
      <c r="CU8" s="989"/>
      <c r="CV8" s="990"/>
      <c r="CW8" s="988" t="s">
        <v>553</v>
      </c>
      <c r="CX8" s="989"/>
      <c r="CY8" s="989"/>
      <c r="CZ8" s="989"/>
      <c r="DA8" s="990"/>
      <c r="DB8" s="988" t="s">
        <v>553</v>
      </c>
      <c r="DC8" s="989"/>
      <c r="DD8" s="989"/>
      <c r="DE8" s="989"/>
      <c r="DF8" s="990"/>
      <c r="DG8" s="988" t="s">
        <v>553</v>
      </c>
      <c r="DH8" s="989"/>
      <c r="DI8" s="989"/>
      <c r="DJ8" s="989"/>
      <c r="DK8" s="990"/>
      <c r="DL8" s="988" t="s">
        <v>553</v>
      </c>
      <c r="DM8" s="989"/>
      <c r="DN8" s="989"/>
      <c r="DO8" s="989"/>
      <c r="DP8" s="990"/>
      <c r="DQ8" s="988" t="s">
        <v>553</v>
      </c>
      <c r="DR8" s="989"/>
      <c r="DS8" s="989"/>
      <c r="DT8" s="989"/>
      <c r="DU8" s="990"/>
      <c r="DV8" s="991"/>
      <c r="DW8" s="992"/>
      <c r="DX8" s="992"/>
      <c r="DY8" s="992"/>
      <c r="DZ8" s="993"/>
      <c r="EA8" s="222"/>
    </row>
    <row r="9" spans="1:131" s="223" customFormat="1" ht="26.25" customHeight="1" x14ac:dyDescent="0.2">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1" t="s">
        <v>563</v>
      </c>
      <c r="BT9" s="992"/>
      <c r="BU9" s="992"/>
      <c r="BV9" s="992"/>
      <c r="BW9" s="992"/>
      <c r="BX9" s="992"/>
      <c r="BY9" s="992"/>
      <c r="BZ9" s="992"/>
      <c r="CA9" s="992"/>
      <c r="CB9" s="992"/>
      <c r="CC9" s="992"/>
      <c r="CD9" s="992"/>
      <c r="CE9" s="992"/>
      <c r="CF9" s="992"/>
      <c r="CG9" s="1013"/>
      <c r="CH9" s="988">
        <v>-8</v>
      </c>
      <c r="CI9" s="989"/>
      <c r="CJ9" s="989"/>
      <c r="CK9" s="989"/>
      <c r="CL9" s="990"/>
      <c r="CM9" s="988">
        <v>271</v>
      </c>
      <c r="CN9" s="989"/>
      <c r="CO9" s="989"/>
      <c r="CP9" s="989"/>
      <c r="CQ9" s="990"/>
      <c r="CR9" s="988">
        <v>6</v>
      </c>
      <c r="CS9" s="989"/>
      <c r="CT9" s="989"/>
      <c r="CU9" s="989"/>
      <c r="CV9" s="990"/>
      <c r="CW9" s="988" t="s">
        <v>553</v>
      </c>
      <c r="CX9" s="989"/>
      <c r="CY9" s="989"/>
      <c r="CZ9" s="989"/>
      <c r="DA9" s="990"/>
      <c r="DB9" s="988" t="s">
        <v>553</v>
      </c>
      <c r="DC9" s="989"/>
      <c r="DD9" s="989"/>
      <c r="DE9" s="989"/>
      <c r="DF9" s="990"/>
      <c r="DG9" s="988" t="s">
        <v>554</v>
      </c>
      <c r="DH9" s="989"/>
      <c r="DI9" s="989"/>
      <c r="DJ9" s="989"/>
      <c r="DK9" s="990"/>
      <c r="DL9" s="988" t="s">
        <v>554</v>
      </c>
      <c r="DM9" s="989"/>
      <c r="DN9" s="989"/>
      <c r="DO9" s="989"/>
      <c r="DP9" s="990"/>
      <c r="DQ9" s="988" t="s">
        <v>554</v>
      </c>
      <c r="DR9" s="989"/>
      <c r="DS9" s="989"/>
      <c r="DT9" s="989"/>
      <c r="DU9" s="990"/>
      <c r="DV9" s="991"/>
      <c r="DW9" s="992"/>
      <c r="DX9" s="992"/>
      <c r="DY9" s="992"/>
      <c r="DZ9" s="993"/>
      <c r="EA9" s="222"/>
    </row>
    <row r="10" spans="1:131" s="223" customFormat="1" ht="26.25"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t="s">
        <v>575</v>
      </c>
      <c r="BS10" s="991" t="s">
        <v>564</v>
      </c>
      <c r="BT10" s="992"/>
      <c r="BU10" s="992"/>
      <c r="BV10" s="992"/>
      <c r="BW10" s="992"/>
      <c r="BX10" s="992"/>
      <c r="BY10" s="992"/>
      <c r="BZ10" s="992"/>
      <c r="CA10" s="992"/>
      <c r="CB10" s="992"/>
      <c r="CC10" s="992"/>
      <c r="CD10" s="992"/>
      <c r="CE10" s="992"/>
      <c r="CF10" s="992"/>
      <c r="CG10" s="1013"/>
      <c r="CH10" s="988">
        <v>15</v>
      </c>
      <c r="CI10" s="989"/>
      <c r="CJ10" s="989"/>
      <c r="CK10" s="989"/>
      <c r="CL10" s="990"/>
      <c r="CM10" s="988">
        <v>220</v>
      </c>
      <c r="CN10" s="989"/>
      <c r="CO10" s="989"/>
      <c r="CP10" s="989"/>
      <c r="CQ10" s="990"/>
      <c r="CR10" s="988">
        <v>4</v>
      </c>
      <c r="CS10" s="989"/>
      <c r="CT10" s="989"/>
      <c r="CU10" s="989"/>
      <c r="CV10" s="990"/>
      <c r="CW10" s="988" t="s">
        <v>554</v>
      </c>
      <c r="CX10" s="989"/>
      <c r="CY10" s="989"/>
      <c r="CZ10" s="989"/>
      <c r="DA10" s="990"/>
      <c r="DB10" s="988" t="s">
        <v>553</v>
      </c>
      <c r="DC10" s="989"/>
      <c r="DD10" s="989"/>
      <c r="DE10" s="989"/>
      <c r="DF10" s="990"/>
      <c r="DG10" s="988" t="s">
        <v>554</v>
      </c>
      <c r="DH10" s="989"/>
      <c r="DI10" s="989"/>
      <c r="DJ10" s="989"/>
      <c r="DK10" s="990"/>
      <c r="DL10" s="988">
        <v>0</v>
      </c>
      <c r="DM10" s="989"/>
      <c r="DN10" s="989"/>
      <c r="DO10" s="989"/>
      <c r="DP10" s="990"/>
      <c r="DQ10" s="988">
        <v>0</v>
      </c>
      <c r="DR10" s="989"/>
      <c r="DS10" s="989"/>
      <c r="DT10" s="989"/>
      <c r="DU10" s="990"/>
      <c r="DV10" s="991"/>
      <c r="DW10" s="992"/>
      <c r="DX10" s="992"/>
      <c r="DY10" s="992"/>
      <c r="DZ10" s="993"/>
      <c r="EA10" s="222"/>
    </row>
    <row r="11" spans="1:131" s="223" customFormat="1" ht="26.25"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1"/>
      <c r="BT11" s="992"/>
      <c r="BU11" s="992"/>
      <c r="BV11" s="992"/>
      <c r="BW11" s="992"/>
      <c r="BX11" s="992"/>
      <c r="BY11" s="992"/>
      <c r="BZ11" s="992"/>
      <c r="CA11" s="992"/>
      <c r="CB11" s="992"/>
      <c r="CC11" s="992"/>
      <c r="CD11" s="992"/>
      <c r="CE11" s="992"/>
      <c r="CF11" s="992"/>
      <c r="CG11" s="1013"/>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22"/>
    </row>
    <row r="12" spans="1:131" s="223" customFormat="1" ht="26.25"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1"/>
      <c r="BT12" s="992"/>
      <c r="BU12" s="992"/>
      <c r="BV12" s="992"/>
      <c r="BW12" s="992"/>
      <c r="BX12" s="992"/>
      <c r="BY12" s="992"/>
      <c r="BZ12" s="992"/>
      <c r="CA12" s="992"/>
      <c r="CB12" s="992"/>
      <c r="CC12" s="992"/>
      <c r="CD12" s="992"/>
      <c r="CE12" s="992"/>
      <c r="CF12" s="992"/>
      <c r="CG12" s="1013"/>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22"/>
    </row>
    <row r="13" spans="1:131" s="223" customFormat="1" ht="26.25"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22"/>
    </row>
    <row r="14" spans="1:131" s="223" customFormat="1" ht="26.25"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22"/>
    </row>
    <row r="15" spans="1:131" s="223" customFormat="1" ht="26.25"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22"/>
    </row>
    <row r="16" spans="1:131" s="223" customFormat="1" ht="26.25"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22"/>
    </row>
    <row r="17" spans="1:131" s="223" customFormat="1" ht="26.25"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2"/>
    </row>
    <row r="18" spans="1:131" s="223" customFormat="1" ht="26.25"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2"/>
    </row>
    <row r="19" spans="1:131" s="223" customFormat="1" ht="26.25"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2"/>
    </row>
    <row r="20" spans="1:131" s="223" customFormat="1" ht="26.25"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2">
      <c r="A22" s="226">
        <v>16</v>
      </c>
      <c r="B22" s="1031"/>
      <c r="C22" s="1032"/>
      <c r="D22" s="1032"/>
      <c r="E22" s="1032"/>
      <c r="F22" s="1032"/>
      <c r="G22" s="1032"/>
      <c r="H22" s="1032"/>
      <c r="I22" s="1032"/>
      <c r="J22" s="1032"/>
      <c r="K22" s="1032"/>
      <c r="L22" s="1032"/>
      <c r="M22" s="1032"/>
      <c r="N22" s="1032"/>
      <c r="O22" s="1032"/>
      <c r="P22" s="1033"/>
      <c r="Q22" s="1075"/>
      <c r="R22" s="1076"/>
      <c r="S22" s="1076"/>
      <c r="T22" s="1076"/>
      <c r="U22" s="1076"/>
      <c r="V22" s="1076"/>
      <c r="W22" s="1076"/>
      <c r="X22" s="1076"/>
      <c r="Y22" s="1076"/>
      <c r="Z22" s="1076"/>
      <c r="AA22" s="1076"/>
      <c r="AB22" s="1076"/>
      <c r="AC22" s="1076"/>
      <c r="AD22" s="1076"/>
      <c r="AE22" s="1077"/>
      <c r="AF22" s="1036"/>
      <c r="AG22" s="1037"/>
      <c r="AH22" s="1037"/>
      <c r="AI22" s="1037"/>
      <c r="AJ22" s="1038"/>
      <c r="AK22" s="1078"/>
      <c r="AL22" s="1079"/>
      <c r="AM22" s="1079"/>
      <c r="AN22" s="1079"/>
      <c r="AO22" s="1079"/>
      <c r="AP22" s="1079"/>
      <c r="AQ22" s="1079"/>
      <c r="AR22" s="1079"/>
      <c r="AS22" s="1079"/>
      <c r="AT22" s="1079"/>
      <c r="AU22" s="1080"/>
      <c r="AV22" s="1080"/>
      <c r="AW22" s="1080"/>
      <c r="AX22" s="1080"/>
      <c r="AY22" s="1081"/>
      <c r="AZ22" s="1029" t="s">
        <v>375</v>
      </c>
      <c r="BA22" s="1029"/>
      <c r="BB22" s="1029"/>
      <c r="BC22" s="1029"/>
      <c r="BD22" s="1030"/>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5">
      <c r="A23" s="228" t="s">
        <v>376</v>
      </c>
      <c r="B23" s="948" t="s">
        <v>377</v>
      </c>
      <c r="C23" s="949"/>
      <c r="D23" s="949"/>
      <c r="E23" s="949"/>
      <c r="F23" s="949"/>
      <c r="G23" s="949"/>
      <c r="H23" s="949"/>
      <c r="I23" s="949"/>
      <c r="J23" s="949"/>
      <c r="K23" s="949"/>
      <c r="L23" s="949"/>
      <c r="M23" s="949"/>
      <c r="N23" s="949"/>
      <c r="O23" s="949"/>
      <c r="P23" s="950"/>
      <c r="Q23" s="1069">
        <v>41101</v>
      </c>
      <c r="R23" s="1063"/>
      <c r="S23" s="1063"/>
      <c r="T23" s="1063"/>
      <c r="U23" s="1063"/>
      <c r="V23" s="1063">
        <v>38720</v>
      </c>
      <c r="W23" s="1063"/>
      <c r="X23" s="1063"/>
      <c r="Y23" s="1063"/>
      <c r="Z23" s="1063"/>
      <c r="AA23" s="1063">
        <v>2381</v>
      </c>
      <c r="AB23" s="1063"/>
      <c r="AC23" s="1063"/>
      <c r="AD23" s="1063"/>
      <c r="AE23" s="1070"/>
      <c r="AF23" s="1071">
        <v>1471</v>
      </c>
      <c r="AG23" s="1063"/>
      <c r="AH23" s="1063"/>
      <c r="AI23" s="1063"/>
      <c r="AJ23" s="1072"/>
      <c r="AK23" s="1073"/>
      <c r="AL23" s="1074"/>
      <c r="AM23" s="1074"/>
      <c r="AN23" s="1074"/>
      <c r="AO23" s="1074"/>
      <c r="AP23" s="1063">
        <v>29713</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2">
      <c r="A24" s="1062" t="s">
        <v>378</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5">
      <c r="A25" s="1061" t="s">
        <v>379</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2">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7" t="s">
        <v>383</v>
      </c>
      <c r="AG26" s="1007"/>
      <c r="AH26" s="1007"/>
      <c r="AI26" s="1007"/>
      <c r="AJ26" s="1058"/>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5">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9"/>
      <c r="AG27" s="1010"/>
      <c r="AH27" s="1010"/>
      <c r="AI27" s="1010"/>
      <c r="AJ27" s="1060"/>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2">
      <c r="A28" s="230">
        <v>1</v>
      </c>
      <c r="B28" s="1049" t="s">
        <v>388</v>
      </c>
      <c r="C28" s="1050"/>
      <c r="D28" s="1050"/>
      <c r="E28" s="1050"/>
      <c r="F28" s="1050"/>
      <c r="G28" s="1050"/>
      <c r="H28" s="1050"/>
      <c r="I28" s="1050"/>
      <c r="J28" s="1050"/>
      <c r="K28" s="1050"/>
      <c r="L28" s="1050"/>
      <c r="M28" s="1050"/>
      <c r="N28" s="1050"/>
      <c r="O28" s="1050"/>
      <c r="P28" s="1051"/>
      <c r="Q28" s="1052">
        <v>8649</v>
      </c>
      <c r="R28" s="1053"/>
      <c r="S28" s="1053"/>
      <c r="T28" s="1053"/>
      <c r="U28" s="1053"/>
      <c r="V28" s="1053">
        <v>8618</v>
      </c>
      <c r="W28" s="1053"/>
      <c r="X28" s="1053"/>
      <c r="Y28" s="1053"/>
      <c r="Z28" s="1053"/>
      <c r="AA28" s="1053">
        <v>31</v>
      </c>
      <c r="AB28" s="1053"/>
      <c r="AC28" s="1053"/>
      <c r="AD28" s="1053"/>
      <c r="AE28" s="1054"/>
      <c r="AF28" s="1055">
        <v>31</v>
      </c>
      <c r="AG28" s="1053"/>
      <c r="AH28" s="1053"/>
      <c r="AI28" s="1053"/>
      <c r="AJ28" s="1056"/>
      <c r="AK28" s="1044">
        <v>640</v>
      </c>
      <c r="AL28" s="1045"/>
      <c r="AM28" s="1045"/>
      <c r="AN28" s="1045"/>
      <c r="AO28" s="1045"/>
      <c r="AP28" s="1045">
        <v>1</v>
      </c>
      <c r="AQ28" s="1045"/>
      <c r="AR28" s="1045"/>
      <c r="AS28" s="1045"/>
      <c r="AT28" s="1045"/>
      <c r="AU28" s="1045">
        <v>0</v>
      </c>
      <c r="AV28" s="1045"/>
      <c r="AW28" s="1045"/>
      <c r="AX28" s="1045"/>
      <c r="AY28" s="1045"/>
      <c r="AZ28" s="1046" t="s">
        <v>572</v>
      </c>
      <c r="BA28" s="1046"/>
      <c r="BB28" s="1046"/>
      <c r="BC28" s="1046"/>
      <c r="BD28" s="1046"/>
      <c r="BE28" s="1047"/>
      <c r="BF28" s="1047"/>
      <c r="BG28" s="1047"/>
      <c r="BH28" s="1047"/>
      <c r="BI28" s="1048"/>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2">
      <c r="A29" s="230">
        <v>2</v>
      </c>
      <c r="B29" s="1031" t="s">
        <v>389</v>
      </c>
      <c r="C29" s="1032"/>
      <c r="D29" s="1032"/>
      <c r="E29" s="1032"/>
      <c r="F29" s="1032"/>
      <c r="G29" s="1032"/>
      <c r="H29" s="1032"/>
      <c r="I29" s="1032"/>
      <c r="J29" s="1032"/>
      <c r="K29" s="1032"/>
      <c r="L29" s="1032"/>
      <c r="M29" s="1032"/>
      <c r="N29" s="1032"/>
      <c r="O29" s="1032"/>
      <c r="P29" s="1033"/>
      <c r="Q29" s="1039">
        <v>1381</v>
      </c>
      <c r="R29" s="1040"/>
      <c r="S29" s="1040"/>
      <c r="T29" s="1040"/>
      <c r="U29" s="1040"/>
      <c r="V29" s="1040">
        <v>1375</v>
      </c>
      <c r="W29" s="1040"/>
      <c r="X29" s="1040"/>
      <c r="Y29" s="1040"/>
      <c r="Z29" s="1040"/>
      <c r="AA29" s="1040">
        <v>6</v>
      </c>
      <c r="AB29" s="1040"/>
      <c r="AC29" s="1040"/>
      <c r="AD29" s="1040"/>
      <c r="AE29" s="1041"/>
      <c r="AF29" s="1036">
        <v>6</v>
      </c>
      <c r="AG29" s="1037"/>
      <c r="AH29" s="1037"/>
      <c r="AI29" s="1037"/>
      <c r="AJ29" s="1038"/>
      <c r="AK29" s="979">
        <v>334</v>
      </c>
      <c r="AL29" s="970"/>
      <c r="AM29" s="970"/>
      <c r="AN29" s="970"/>
      <c r="AO29" s="970"/>
      <c r="AP29" s="970" t="s">
        <v>553</v>
      </c>
      <c r="AQ29" s="970"/>
      <c r="AR29" s="970"/>
      <c r="AS29" s="970"/>
      <c r="AT29" s="970"/>
      <c r="AU29" s="970" t="s">
        <v>553</v>
      </c>
      <c r="AV29" s="970"/>
      <c r="AW29" s="970"/>
      <c r="AX29" s="970"/>
      <c r="AY29" s="970"/>
      <c r="AZ29" s="1043" t="s">
        <v>573</v>
      </c>
      <c r="BA29" s="1043"/>
      <c r="BB29" s="1043"/>
      <c r="BC29" s="1043"/>
      <c r="BD29" s="1043"/>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2">
      <c r="A30" s="230">
        <v>3</v>
      </c>
      <c r="B30" s="1031" t="s">
        <v>390</v>
      </c>
      <c r="C30" s="1032"/>
      <c r="D30" s="1032"/>
      <c r="E30" s="1032"/>
      <c r="F30" s="1032"/>
      <c r="G30" s="1032"/>
      <c r="H30" s="1032"/>
      <c r="I30" s="1032"/>
      <c r="J30" s="1032"/>
      <c r="K30" s="1032"/>
      <c r="L30" s="1032"/>
      <c r="M30" s="1032"/>
      <c r="N30" s="1032"/>
      <c r="O30" s="1032"/>
      <c r="P30" s="1033"/>
      <c r="Q30" s="1039">
        <v>9403</v>
      </c>
      <c r="R30" s="1040"/>
      <c r="S30" s="1040"/>
      <c r="T30" s="1040"/>
      <c r="U30" s="1040"/>
      <c r="V30" s="1040">
        <v>9162</v>
      </c>
      <c r="W30" s="1040"/>
      <c r="X30" s="1040"/>
      <c r="Y30" s="1040"/>
      <c r="Z30" s="1040"/>
      <c r="AA30" s="1040">
        <v>241</v>
      </c>
      <c r="AB30" s="1040"/>
      <c r="AC30" s="1040"/>
      <c r="AD30" s="1040"/>
      <c r="AE30" s="1041"/>
      <c r="AF30" s="1036">
        <v>241</v>
      </c>
      <c r="AG30" s="1037"/>
      <c r="AH30" s="1037"/>
      <c r="AI30" s="1037"/>
      <c r="AJ30" s="1038"/>
      <c r="AK30" s="979">
        <v>1679</v>
      </c>
      <c r="AL30" s="970"/>
      <c r="AM30" s="970"/>
      <c r="AN30" s="970"/>
      <c r="AO30" s="970"/>
      <c r="AP30" s="970" t="s">
        <v>553</v>
      </c>
      <c r="AQ30" s="970"/>
      <c r="AR30" s="970"/>
      <c r="AS30" s="970"/>
      <c r="AT30" s="970"/>
      <c r="AU30" s="970" t="s">
        <v>553</v>
      </c>
      <c r="AV30" s="970"/>
      <c r="AW30" s="970"/>
      <c r="AX30" s="970"/>
      <c r="AY30" s="970"/>
      <c r="AZ30" s="1043" t="s">
        <v>573</v>
      </c>
      <c r="BA30" s="1043"/>
      <c r="BB30" s="1043"/>
      <c r="BC30" s="1043"/>
      <c r="BD30" s="1043"/>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2">
      <c r="A31" s="230">
        <v>4</v>
      </c>
      <c r="B31" s="1031" t="s">
        <v>391</v>
      </c>
      <c r="C31" s="1032"/>
      <c r="D31" s="1032"/>
      <c r="E31" s="1032"/>
      <c r="F31" s="1032"/>
      <c r="G31" s="1032"/>
      <c r="H31" s="1032"/>
      <c r="I31" s="1032"/>
      <c r="J31" s="1032"/>
      <c r="K31" s="1032"/>
      <c r="L31" s="1032"/>
      <c r="M31" s="1032"/>
      <c r="N31" s="1032"/>
      <c r="O31" s="1032"/>
      <c r="P31" s="1033"/>
      <c r="Q31" s="1039">
        <v>1798</v>
      </c>
      <c r="R31" s="1040"/>
      <c r="S31" s="1040"/>
      <c r="T31" s="1040"/>
      <c r="U31" s="1040"/>
      <c r="V31" s="1040">
        <v>1706</v>
      </c>
      <c r="W31" s="1040"/>
      <c r="X31" s="1040"/>
      <c r="Y31" s="1040"/>
      <c r="Z31" s="1040"/>
      <c r="AA31" s="1040">
        <v>92</v>
      </c>
      <c r="AB31" s="1040"/>
      <c r="AC31" s="1040"/>
      <c r="AD31" s="1040"/>
      <c r="AE31" s="1041"/>
      <c r="AF31" s="1036">
        <v>779</v>
      </c>
      <c r="AG31" s="1037"/>
      <c r="AH31" s="1037"/>
      <c r="AI31" s="1037"/>
      <c r="AJ31" s="1038"/>
      <c r="AK31" s="979">
        <v>157</v>
      </c>
      <c r="AL31" s="970"/>
      <c r="AM31" s="970"/>
      <c r="AN31" s="970"/>
      <c r="AO31" s="970"/>
      <c r="AP31" s="970">
        <v>2679</v>
      </c>
      <c r="AQ31" s="970"/>
      <c r="AR31" s="970"/>
      <c r="AS31" s="970"/>
      <c r="AT31" s="970"/>
      <c r="AU31" s="970">
        <v>193</v>
      </c>
      <c r="AV31" s="970"/>
      <c r="AW31" s="970"/>
      <c r="AX31" s="970"/>
      <c r="AY31" s="970"/>
      <c r="AZ31" s="1043" t="s">
        <v>573</v>
      </c>
      <c r="BA31" s="1043"/>
      <c r="BB31" s="1043"/>
      <c r="BC31" s="1043"/>
      <c r="BD31" s="1043"/>
      <c r="BE31" s="971" t="s">
        <v>392</v>
      </c>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2">
      <c r="A32" s="230">
        <v>5</v>
      </c>
      <c r="B32" s="1031" t="s">
        <v>393</v>
      </c>
      <c r="C32" s="1032"/>
      <c r="D32" s="1032"/>
      <c r="E32" s="1032"/>
      <c r="F32" s="1032"/>
      <c r="G32" s="1032"/>
      <c r="H32" s="1032"/>
      <c r="I32" s="1032"/>
      <c r="J32" s="1032"/>
      <c r="K32" s="1032"/>
      <c r="L32" s="1032"/>
      <c r="M32" s="1032"/>
      <c r="N32" s="1032"/>
      <c r="O32" s="1032"/>
      <c r="P32" s="1033"/>
      <c r="Q32" s="1039">
        <v>2406</v>
      </c>
      <c r="R32" s="1040"/>
      <c r="S32" s="1040"/>
      <c r="T32" s="1040"/>
      <c r="U32" s="1040"/>
      <c r="V32" s="1040">
        <v>2476</v>
      </c>
      <c r="W32" s="1040"/>
      <c r="X32" s="1040"/>
      <c r="Y32" s="1040"/>
      <c r="Z32" s="1040"/>
      <c r="AA32" s="1040">
        <v>-70</v>
      </c>
      <c r="AB32" s="1040"/>
      <c r="AC32" s="1040"/>
      <c r="AD32" s="1040"/>
      <c r="AE32" s="1041"/>
      <c r="AF32" s="1036">
        <v>532</v>
      </c>
      <c r="AG32" s="1037"/>
      <c r="AH32" s="1037"/>
      <c r="AI32" s="1037"/>
      <c r="AJ32" s="1038"/>
      <c r="AK32" s="979">
        <v>1200</v>
      </c>
      <c r="AL32" s="970"/>
      <c r="AM32" s="970"/>
      <c r="AN32" s="970"/>
      <c r="AO32" s="970"/>
      <c r="AP32" s="970">
        <v>19588</v>
      </c>
      <c r="AQ32" s="970"/>
      <c r="AR32" s="970"/>
      <c r="AS32" s="970"/>
      <c r="AT32" s="970"/>
      <c r="AU32" s="970">
        <v>15474</v>
      </c>
      <c r="AV32" s="970"/>
      <c r="AW32" s="970"/>
      <c r="AX32" s="970"/>
      <c r="AY32" s="970"/>
      <c r="AZ32" s="1043" t="s">
        <v>573</v>
      </c>
      <c r="BA32" s="1043"/>
      <c r="BB32" s="1043"/>
      <c r="BC32" s="1043"/>
      <c r="BD32" s="1043"/>
      <c r="BE32" s="971" t="s">
        <v>392</v>
      </c>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2">
      <c r="A33" s="230">
        <v>6</v>
      </c>
      <c r="B33" s="1031" t="s">
        <v>394</v>
      </c>
      <c r="C33" s="1032"/>
      <c r="D33" s="1032"/>
      <c r="E33" s="1032"/>
      <c r="F33" s="1032"/>
      <c r="G33" s="1032"/>
      <c r="H33" s="1032"/>
      <c r="I33" s="1032"/>
      <c r="J33" s="1032"/>
      <c r="K33" s="1032"/>
      <c r="L33" s="1032"/>
      <c r="M33" s="1032"/>
      <c r="N33" s="1032"/>
      <c r="O33" s="1032"/>
      <c r="P33" s="1033"/>
      <c r="Q33" s="1039">
        <v>1</v>
      </c>
      <c r="R33" s="1040"/>
      <c r="S33" s="1040"/>
      <c r="T33" s="1040"/>
      <c r="U33" s="1040"/>
      <c r="V33" s="1040">
        <v>1</v>
      </c>
      <c r="W33" s="1040"/>
      <c r="X33" s="1040"/>
      <c r="Y33" s="1040"/>
      <c r="Z33" s="1040"/>
      <c r="AA33" s="1040" t="s">
        <v>553</v>
      </c>
      <c r="AB33" s="1040"/>
      <c r="AC33" s="1040"/>
      <c r="AD33" s="1040"/>
      <c r="AE33" s="1041"/>
      <c r="AF33" s="1036" t="s">
        <v>553</v>
      </c>
      <c r="AG33" s="1037"/>
      <c r="AH33" s="1037"/>
      <c r="AI33" s="1037"/>
      <c r="AJ33" s="1038"/>
      <c r="AK33" s="979">
        <v>1</v>
      </c>
      <c r="AL33" s="970"/>
      <c r="AM33" s="970"/>
      <c r="AN33" s="970"/>
      <c r="AO33" s="970"/>
      <c r="AP33" s="970" t="s">
        <v>553</v>
      </c>
      <c r="AQ33" s="970"/>
      <c r="AR33" s="970"/>
      <c r="AS33" s="970"/>
      <c r="AT33" s="970"/>
      <c r="AU33" s="970" t="s">
        <v>553</v>
      </c>
      <c r="AV33" s="970"/>
      <c r="AW33" s="970"/>
      <c r="AX33" s="970"/>
      <c r="AY33" s="970"/>
      <c r="AZ33" s="1043" t="s">
        <v>573</v>
      </c>
      <c r="BA33" s="1043"/>
      <c r="BB33" s="1043"/>
      <c r="BC33" s="1043"/>
      <c r="BD33" s="1043"/>
      <c r="BE33" s="971" t="s">
        <v>395</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2">
      <c r="A34" s="230">
        <v>7</v>
      </c>
      <c r="B34" s="1031" t="s">
        <v>396</v>
      </c>
      <c r="C34" s="1032"/>
      <c r="D34" s="1032"/>
      <c r="E34" s="1032"/>
      <c r="F34" s="1032"/>
      <c r="G34" s="1032"/>
      <c r="H34" s="1032"/>
      <c r="I34" s="1032"/>
      <c r="J34" s="1032"/>
      <c r="K34" s="1032"/>
      <c r="L34" s="1032"/>
      <c r="M34" s="1032"/>
      <c r="N34" s="1032"/>
      <c r="O34" s="1032"/>
      <c r="P34" s="1033"/>
      <c r="Q34" s="1039">
        <v>223</v>
      </c>
      <c r="R34" s="1040"/>
      <c r="S34" s="1040"/>
      <c r="T34" s="1040"/>
      <c r="U34" s="1040"/>
      <c r="V34" s="1040">
        <v>153</v>
      </c>
      <c r="W34" s="1040"/>
      <c r="X34" s="1040"/>
      <c r="Y34" s="1040"/>
      <c r="Z34" s="1040"/>
      <c r="AA34" s="1040">
        <v>70</v>
      </c>
      <c r="AB34" s="1040"/>
      <c r="AC34" s="1040"/>
      <c r="AD34" s="1040"/>
      <c r="AE34" s="1041"/>
      <c r="AF34" s="1036">
        <v>70</v>
      </c>
      <c r="AG34" s="1037"/>
      <c r="AH34" s="1037"/>
      <c r="AI34" s="1037"/>
      <c r="AJ34" s="1038"/>
      <c r="AK34" s="979" t="s">
        <v>553</v>
      </c>
      <c r="AL34" s="970"/>
      <c r="AM34" s="970"/>
      <c r="AN34" s="970"/>
      <c r="AO34" s="970"/>
      <c r="AP34" s="970">
        <v>187</v>
      </c>
      <c r="AQ34" s="970"/>
      <c r="AR34" s="970"/>
      <c r="AS34" s="970"/>
      <c r="AT34" s="970"/>
      <c r="AU34" s="970" t="s">
        <v>553</v>
      </c>
      <c r="AV34" s="970"/>
      <c r="AW34" s="970"/>
      <c r="AX34" s="970"/>
      <c r="AY34" s="970"/>
      <c r="AZ34" s="1043" t="s">
        <v>573</v>
      </c>
      <c r="BA34" s="1043"/>
      <c r="BB34" s="1043"/>
      <c r="BC34" s="1043"/>
      <c r="BD34" s="1043"/>
      <c r="BE34" s="971" t="s">
        <v>395</v>
      </c>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2">
      <c r="A35" s="230">
        <v>8</v>
      </c>
      <c r="B35" s="1031" t="s">
        <v>397</v>
      </c>
      <c r="C35" s="1032"/>
      <c r="D35" s="1032"/>
      <c r="E35" s="1032"/>
      <c r="F35" s="1032"/>
      <c r="G35" s="1032"/>
      <c r="H35" s="1032"/>
      <c r="I35" s="1032"/>
      <c r="J35" s="1032"/>
      <c r="K35" s="1032"/>
      <c r="L35" s="1032"/>
      <c r="M35" s="1032"/>
      <c r="N35" s="1032"/>
      <c r="O35" s="1032"/>
      <c r="P35" s="1033"/>
      <c r="Q35" s="1039">
        <v>8</v>
      </c>
      <c r="R35" s="1040"/>
      <c r="S35" s="1040"/>
      <c r="T35" s="1040"/>
      <c r="U35" s="1040"/>
      <c r="V35" s="1040">
        <v>6</v>
      </c>
      <c r="W35" s="1040"/>
      <c r="X35" s="1040"/>
      <c r="Y35" s="1040"/>
      <c r="Z35" s="1040"/>
      <c r="AA35" s="1040">
        <v>1</v>
      </c>
      <c r="AB35" s="1040"/>
      <c r="AC35" s="1040"/>
      <c r="AD35" s="1040"/>
      <c r="AE35" s="1041"/>
      <c r="AF35" s="1036">
        <v>1</v>
      </c>
      <c r="AG35" s="1037"/>
      <c r="AH35" s="1037"/>
      <c r="AI35" s="1037"/>
      <c r="AJ35" s="1038"/>
      <c r="AK35" s="979" t="s">
        <v>553</v>
      </c>
      <c r="AL35" s="970"/>
      <c r="AM35" s="970"/>
      <c r="AN35" s="970"/>
      <c r="AO35" s="970"/>
      <c r="AP35" s="970" t="s">
        <v>553</v>
      </c>
      <c r="AQ35" s="970"/>
      <c r="AR35" s="970"/>
      <c r="AS35" s="970"/>
      <c r="AT35" s="970"/>
      <c r="AU35" s="970" t="s">
        <v>553</v>
      </c>
      <c r="AV35" s="970"/>
      <c r="AW35" s="970"/>
      <c r="AX35" s="970"/>
      <c r="AY35" s="970"/>
      <c r="AZ35" s="1043" t="s">
        <v>573</v>
      </c>
      <c r="BA35" s="1043"/>
      <c r="BB35" s="1043"/>
      <c r="BC35" s="1043"/>
      <c r="BD35" s="1043"/>
      <c r="BE35" s="971" t="s">
        <v>395</v>
      </c>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2">
      <c r="A36" s="230">
        <v>9</v>
      </c>
      <c r="B36" s="1031" t="s">
        <v>398</v>
      </c>
      <c r="C36" s="1032"/>
      <c r="D36" s="1032"/>
      <c r="E36" s="1032"/>
      <c r="F36" s="1032"/>
      <c r="G36" s="1032"/>
      <c r="H36" s="1032"/>
      <c r="I36" s="1032"/>
      <c r="J36" s="1032"/>
      <c r="K36" s="1032"/>
      <c r="L36" s="1032"/>
      <c r="M36" s="1032"/>
      <c r="N36" s="1032"/>
      <c r="O36" s="1032"/>
      <c r="P36" s="1033"/>
      <c r="Q36" s="1039">
        <v>8</v>
      </c>
      <c r="R36" s="1040"/>
      <c r="S36" s="1040"/>
      <c r="T36" s="1040"/>
      <c r="U36" s="1040"/>
      <c r="V36" s="1040">
        <v>8</v>
      </c>
      <c r="W36" s="1040"/>
      <c r="X36" s="1040"/>
      <c r="Y36" s="1040"/>
      <c r="Z36" s="1040"/>
      <c r="AA36" s="1040" t="s">
        <v>553</v>
      </c>
      <c r="AB36" s="1040"/>
      <c r="AC36" s="1040"/>
      <c r="AD36" s="1040"/>
      <c r="AE36" s="1041"/>
      <c r="AF36" s="1036" t="s">
        <v>553</v>
      </c>
      <c r="AG36" s="1037"/>
      <c r="AH36" s="1037"/>
      <c r="AI36" s="1037"/>
      <c r="AJ36" s="1038"/>
      <c r="AK36" s="979">
        <v>8</v>
      </c>
      <c r="AL36" s="970"/>
      <c r="AM36" s="970"/>
      <c r="AN36" s="970"/>
      <c r="AO36" s="970"/>
      <c r="AP36" s="970" t="s">
        <v>553</v>
      </c>
      <c r="AQ36" s="970"/>
      <c r="AR36" s="970"/>
      <c r="AS36" s="970"/>
      <c r="AT36" s="970"/>
      <c r="AU36" s="970" t="s">
        <v>553</v>
      </c>
      <c r="AV36" s="970"/>
      <c r="AW36" s="970"/>
      <c r="AX36" s="970"/>
      <c r="AY36" s="970"/>
      <c r="AZ36" s="1043" t="s">
        <v>573</v>
      </c>
      <c r="BA36" s="1043"/>
      <c r="BB36" s="1043"/>
      <c r="BC36" s="1043"/>
      <c r="BD36" s="1043"/>
      <c r="BE36" s="971" t="s">
        <v>395</v>
      </c>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79"/>
      <c r="AL37" s="970"/>
      <c r="AM37" s="970"/>
      <c r="AN37" s="970"/>
      <c r="AO37" s="970"/>
      <c r="AP37" s="970"/>
      <c r="AQ37" s="970"/>
      <c r="AR37" s="970"/>
      <c r="AS37" s="970"/>
      <c r="AT37" s="970"/>
      <c r="AU37" s="970"/>
      <c r="AV37" s="970"/>
      <c r="AW37" s="970"/>
      <c r="AX37" s="970"/>
      <c r="AY37" s="970"/>
      <c r="AZ37" s="1043"/>
      <c r="BA37" s="1043"/>
      <c r="BB37" s="1043"/>
      <c r="BC37" s="1043"/>
      <c r="BD37" s="1043"/>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79"/>
      <c r="AL38" s="970"/>
      <c r="AM38" s="970"/>
      <c r="AN38" s="970"/>
      <c r="AO38" s="970"/>
      <c r="AP38" s="970"/>
      <c r="AQ38" s="970"/>
      <c r="AR38" s="970"/>
      <c r="AS38" s="970"/>
      <c r="AT38" s="970"/>
      <c r="AU38" s="970"/>
      <c r="AV38" s="970"/>
      <c r="AW38" s="970"/>
      <c r="AX38" s="970"/>
      <c r="AY38" s="970"/>
      <c r="AZ38" s="1043"/>
      <c r="BA38" s="1043"/>
      <c r="BB38" s="1043"/>
      <c r="BC38" s="1043"/>
      <c r="BD38" s="1043"/>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79"/>
      <c r="AL39" s="970"/>
      <c r="AM39" s="970"/>
      <c r="AN39" s="970"/>
      <c r="AO39" s="970"/>
      <c r="AP39" s="970"/>
      <c r="AQ39" s="970"/>
      <c r="AR39" s="970"/>
      <c r="AS39" s="970"/>
      <c r="AT39" s="970"/>
      <c r="AU39" s="970"/>
      <c r="AV39" s="970"/>
      <c r="AW39" s="970"/>
      <c r="AX39" s="970"/>
      <c r="AY39" s="970"/>
      <c r="AZ39" s="1043"/>
      <c r="BA39" s="1043"/>
      <c r="BB39" s="1043"/>
      <c r="BC39" s="1043"/>
      <c r="BD39" s="1043"/>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79"/>
      <c r="AL40" s="970"/>
      <c r="AM40" s="970"/>
      <c r="AN40" s="970"/>
      <c r="AO40" s="970"/>
      <c r="AP40" s="970"/>
      <c r="AQ40" s="970"/>
      <c r="AR40" s="970"/>
      <c r="AS40" s="970"/>
      <c r="AT40" s="970"/>
      <c r="AU40" s="970"/>
      <c r="AV40" s="970"/>
      <c r="AW40" s="970"/>
      <c r="AX40" s="970"/>
      <c r="AY40" s="970"/>
      <c r="AZ40" s="1043"/>
      <c r="BA40" s="1043"/>
      <c r="BB40" s="1043"/>
      <c r="BC40" s="1043"/>
      <c r="BD40" s="1043"/>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79"/>
      <c r="AL41" s="970"/>
      <c r="AM41" s="970"/>
      <c r="AN41" s="970"/>
      <c r="AO41" s="970"/>
      <c r="AP41" s="970"/>
      <c r="AQ41" s="970"/>
      <c r="AR41" s="970"/>
      <c r="AS41" s="970"/>
      <c r="AT41" s="970"/>
      <c r="AU41" s="970"/>
      <c r="AV41" s="970"/>
      <c r="AW41" s="970"/>
      <c r="AX41" s="970"/>
      <c r="AY41" s="970"/>
      <c r="AZ41" s="1043"/>
      <c r="BA41" s="1043"/>
      <c r="BB41" s="1043"/>
      <c r="BC41" s="1043"/>
      <c r="BD41" s="1043"/>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79"/>
      <c r="AL42" s="970"/>
      <c r="AM42" s="970"/>
      <c r="AN42" s="970"/>
      <c r="AO42" s="970"/>
      <c r="AP42" s="970"/>
      <c r="AQ42" s="970"/>
      <c r="AR42" s="970"/>
      <c r="AS42" s="970"/>
      <c r="AT42" s="970"/>
      <c r="AU42" s="970"/>
      <c r="AV42" s="970"/>
      <c r="AW42" s="970"/>
      <c r="AX42" s="970"/>
      <c r="AY42" s="970"/>
      <c r="AZ42" s="1043"/>
      <c r="BA42" s="1043"/>
      <c r="BB42" s="1043"/>
      <c r="BC42" s="1043"/>
      <c r="BD42" s="1043"/>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79"/>
      <c r="AL43" s="970"/>
      <c r="AM43" s="970"/>
      <c r="AN43" s="970"/>
      <c r="AO43" s="970"/>
      <c r="AP43" s="970"/>
      <c r="AQ43" s="970"/>
      <c r="AR43" s="970"/>
      <c r="AS43" s="970"/>
      <c r="AT43" s="970"/>
      <c r="AU43" s="970"/>
      <c r="AV43" s="970"/>
      <c r="AW43" s="970"/>
      <c r="AX43" s="970"/>
      <c r="AY43" s="970"/>
      <c r="AZ43" s="1043"/>
      <c r="BA43" s="1043"/>
      <c r="BB43" s="1043"/>
      <c r="BC43" s="1043"/>
      <c r="BD43" s="1043"/>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79"/>
      <c r="AL44" s="970"/>
      <c r="AM44" s="970"/>
      <c r="AN44" s="970"/>
      <c r="AO44" s="970"/>
      <c r="AP44" s="970"/>
      <c r="AQ44" s="970"/>
      <c r="AR44" s="970"/>
      <c r="AS44" s="970"/>
      <c r="AT44" s="970"/>
      <c r="AU44" s="970"/>
      <c r="AV44" s="970"/>
      <c r="AW44" s="970"/>
      <c r="AX44" s="970"/>
      <c r="AY44" s="970"/>
      <c r="AZ44" s="1043"/>
      <c r="BA44" s="1043"/>
      <c r="BB44" s="1043"/>
      <c r="BC44" s="1043"/>
      <c r="BD44" s="1043"/>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79"/>
      <c r="AL45" s="970"/>
      <c r="AM45" s="970"/>
      <c r="AN45" s="970"/>
      <c r="AO45" s="970"/>
      <c r="AP45" s="970"/>
      <c r="AQ45" s="970"/>
      <c r="AR45" s="970"/>
      <c r="AS45" s="970"/>
      <c r="AT45" s="970"/>
      <c r="AU45" s="970"/>
      <c r="AV45" s="970"/>
      <c r="AW45" s="970"/>
      <c r="AX45" s="970"/>
      <c r="AY45" s="970"/>
      <c r="AZ45" s="1043"/>
      <c r="BA45" s="1043"/>
      <c r="BB45" s="1043"/>
      <c r="BC45" s="1043"/>
      <c r="BD45" s="1043"/>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79"/>
      <c r="AL46" s="970"/>
      <c r="AM46" s="970"/>
      <c r="AN46" s="970"/>
      <c r="AO46" s="970"/>
      <c r="AP46" s="970"/>
      <c r="AQ46" s="970"/>
      <c r="AR46" s="970"/>
      <c r="AS46" s="970"/>
      <c r="AT46" s="970"/>
      <c r="AU46" s="970"/>
      <c r="AV46" s="970"/>
      <c r="AW46" s="970"/>
      <c r="AX46" s="970"/>
      <c r="AY46" s="970"/>
      <c r="AZ46" s="1043"/>
      <c r="BA46" s="1043"/>
      <c r="BB46" s="1043"/>
      <c r="BC46" s="1043"/>
      <c r="BD46" s="1043"/>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79"/>
      <c r="AL47" s="970"/>
      <c r="AM47" s="970"/>
      <c r="AN47" s="970"/>
      <c r="AO47" s="970"/>
      <c r="AP47" s="970"/>
      <c r="AQ47" s="970"/>
      <c r="AR47" s="970"/>
      <c r="AS47" s="970"/>
      <c r="AT47" s="970"/>
      <c r="AU47" s="970"/>
      <c r="AV47" s="970"/>
      <c r="AW47" s="970"/>
      <c r="AX47" s="970"/>
      <c r="AY47" s="970"/>
      <c r="AZ47" s="1043"/>
      <c r="BA47" s="1043"/>
      <c r="BB47" s="1043"/>
      <c r="BC47" s="1043"/>
      <c r="BD47" s="1043"/>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79"/>
      <c r="AL48" s="970"/>
      <c r="AM48" s="970"/>
      <c r="AN48" s="970"/>
      <c r="AO48" s="970"/>
      <c r="AP48" s="970"/>
      <c r="AQ48" s="970"/>
      <c r="AR48" s="970"/>
      <c r="AS48" s="970"/>
      <c r="AT48" s="970"/>
      <c r="AU48" s="970"/>
      <c r="AV48" s="970"/>
      <c r="AW48" s="970"/>
      <c r="AX48" s="970"/>
      <c r="AY48" s="970"/>
      <c r="AZ48" s="1042"/>
      <c r="BA48" s="1042"/>
      <c r="BB48" s="1042"/>
      <c r="BC48" s="1042"/>
      <c r="BD48" s="1042"/>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79"/>
      <c r="AL49" s="970"/>
      <c r="AM49" s="970"/>
      <c r="AN49" s="970"/>
      <c r="AO49" s="970"/>
      <c r="AP49" s="970"/>
      <c r="AQ49" s="970"/>
      <c r="AR49" s="970"/>
      <c r="AS49" s="970"/>
      <c r="AT49" s="970"/>
      <c r="AU49" s="970"/>
      <c r="AV49" s="970"/>
      <c r="AW49" s="970"/>
      <c r="AX49" s="970"/>
      <c r="AY49" s="970"/>
      <c r="AZ49" s="1042"/>
      <c r="BA49" s="1042"/>
      <c r="BB49" s="1042"/>
      <c r="BC49" s="1042"/>
      <c r="BD49" s="1042"/>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1"/>
      <c r="BF62" s="971"/>
      <c r="BG62" s="971"/>
      <c r="BH62" s="971"/>
      <c r="BI62" s="972"/>
      <c r="BJ62" s="1028" t="s">
        <v>399</v>
      </c>
      <c r="BK62" s="1029"/>
      <c r="BL62" s="1029"/>
      <c r="BM62" s="1029"/>
      <c r="BN62" s="1030"/>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5">
      <c r="A63" s="228" t="s">
        <v>376</v>
      </c>
      <c r="B63" s="948" t="s">
        <v>400</v>
      </c>
      <c r="C63" s="949"/>
      <c r="D63" s="949"/>
      <c r="E63" s="949"/>
      <c r="F63" s="949"/>
      <c r="G63" s="949"/>
      <c r="H63" s="949"/>
      <c r="I63" s="949"/>
      <c r="J63" s="949"/>
      <c r="K63" s="949"/>
      <c r="L63" s="949"/>
      <c r="M63" s="949"/>
      <c r="N63" s="949"/>
      <c r="O63" s="949"/>
      <c r="P63" s="950"/>
      <c r="Q63" s="961"/>
      <c r="R63" s="962"/>
      <c r="S63" s="962"/>
      <c r="T63" s="962"/>
      <c r="U63" s="962"/>
      <c r="V63" s="962"/>
      <c r="W63" s="962"/>
      <c r="X63" s="962"/>
      <c r="Y63" s="962"/>
      <c r="Z63" s="962"/>
      <c r="AA63" s="962"/>
      <c r="AB63" s="962"/>
      <c r="AC63" s="962"/>
      <c r="AD63" s="962"/>
      <c r="AE63" s="1021"/>
      <c r="AF63" s="1022">
        <v>1660</v>
      </c>
      <c r="AG63" s="958"/>
      <c r="AH63" s="958"/>
      <c r="AI63" s="958"/>
      <c r="AJ63" s="1023"/>
      <c r="AK63" s="1024"/>
      <c r="AL63" s="962"/>
      <c r="AM63" s="962"/>
      <c r="AN63" s="962"/>
      <c r="AO63" s="962"/>
      <c r="AP63" s="1016">
        <v>22454</v>
      </c>
      <c r="AQ63" s="938"/>
      <c r="AR63" s="938"/>
      <c r="AS63" s="938"/>
      <c r="AT63" s="1017"/>
      <c r="AU63" s="1016">
        <v>15668</v>
      </c>
      <c r="AV63" s="938"/>
      <c r="AW63" s="938"/>
      <c r="AX63" s="938"/>
      <c r="AY63" s="1017"/>
      <c r="AZ63" s="1018"/>
      <c r="BA63" s="1018"/>
      <c r="BB63" s="1018"/>
      <c r="BC63" s="1018"/>
      <c r="BD63" s="1018"/>
      <c r="BE63" s="959"/>
      <c r="BF63" s="959"/>
      <c r="BG63" s="959"/>
      <c r="BH63" s="959"/>
      <c r="BI63" s="960"/>
      <c r="BJ63" s="1019" t="s">
        <v>122</v>
      </c>
      <c r="BK63" s="938"/>
      <c r="BL63" s="938"/>
      <c r="BM63" s="938"/>
      <c r="BN63" s="1020"/>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2">
      <c r="A66" s="994" t="s">
        <v>402</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403</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5"/>
      <c r="DW66" s="946"/>
      <c r="DX66" s="946"/>
      <c r="DY66" s="946"/>
      <c r="DZ66" s="947"/>
      <c r="EA66" s="218"/>
    </row>
    <row r="67" spans="1:131" ht="26.25" customHeight="1" thickBot="1" x14ac:dyDescent="0.25">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5"/>
      <c r="DW67" s="946"/>
      <c r="DX67" s="946"/>
      <c r="DY67" s="946"/>
      <c r="DZ67" s="947"/>
      <c r="EA67" s="218"/>
    </row>
    <row r="68" spans="1:131" ht="26.25" customHeight="1" thickTop="1" x14ac:dyDescent="0.2">
      <c r="A68" s="224">
        <v>1</v>
      </c>
      <c r="B68" s="984" t="s">
        <v>560</v>
      </c>
      <c r="C68" s="985"/>
      <c r="D68" s="985"/>
      <c r="E68" s="985"/>
      <c r="F68" s="985"/>
      <c r="G68" s="985"/>
      <c r="H68" s="985"/>
      <c r="I68" s="985"/>
      <c r="J68" s="985"/>
      <c r="K68" s="985"/>
      <c r="L68" s="985"/>
      <c r="M68" s="985"/>
      <c r="N68" s="985"/>
      <c r="O68" s="985"/>
      <c r="P68" s="986"/>
      <c r="Q68" s="987">
        <v>3930</v>
      </c>
      <c r="R68" s="981"/>
      <c r="S68" s="981"/>
      <c r="T68" s="981"/>
      <c r="U68" s="981"/>
      <c r="V68" s="981">
        <v>3772</v>
      </c>
      <c r="W68" s="981"/>
      <c r="X68" s="981"/>
      <c r="Y68" s="981"/>
      <c r="Z68" s="981"/>
      <c r="AA68" s="981">
        <v>159</v>
      </c>
      <c r="AB68" s="981"/>
      <c r="AC68" s="981"/>
      <c r="AD68" s="981"/>
      <c r="AE68" s="981"/>
      <c r="AF68" s="981">
        <v>101</v>
      </c>
      <c r="AG68" s="981"/>
      <c r="AH68" s="981"/>
      <c r="AI68" s="981"/>
      <c r="AJ68" s="981"/>
      <c r="AK68" s="981">
        <v>57</v>
      </c>
      <c r="AL68" s="981"/>
      <c r="AM68" s="981"/>
      <c r="AN68" s="981"/>
      <c r="AO68" s="981"/>
      <c r="AP68" s="981">
        <v>2323</v>
      </c>
      <c r="AQ68" s="981"/>
      <c r="AR68" s="981"/>
      <c r="AS68" s="981"/>
      <c r="AT68" s="981"/>
      <c r="AU68" s="981">
        <v>1629</v>
      </c>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5"/>
      <c r="DW68" s="946"/>
      <c r="DX68" s="946"/>
      <c r="DY68" s="946"/>
      <c r="DZ68" s="947"/>
      <c r="EA68" s="218"/>
    </row>
    <row r="69" spans="1:131" ht="26.25" customHeight="1" x14ac:dyDescent="0.2">
      <c r="A69" s="226">
        <v>2</v>
      </c>
      <c r="B69" s="973" t="s">
        <v>555</v>
      </c>
      <c r="C69" s="974"/>
      <c r="D69" s="974"/>
      <c r="E69" s="974"/>
      <c r="F69" s="974"/>
      <c r="G69" s="974"/>
      <c r="H69" s="974"/>
      <c r="I69" s="974"/>
      <c r="J69" s="974"/>
      <c r="K69" s="974"/>
      <c r="L69" s="974"/>
      <c r="M69" s="974"/>
      <c r="N69" s="974"/>
      <c r="O69" s="974"/>
      <c r="P69" s="975"/>
      <c r="Q69" s="976">
        <v>4</v>
      </c>
      <c r="R69" s="970"/>
      <c r="S69" s="970"/>
      <c r="T69" s="970"/>
      <c r="U69" s="970"/>
      <c r="V69" s="970">
        <v>4</v>
      </c>
      <c r="W69" s="970"/>
      <c r="X69" s="970"/>
      <c r="Y69" s="970"/>
      <c r="Z69" s="970"/>
      <c r="AA69" s="970">
        <v>0</v>
      </c>
      <c r="AB69" s="970"/>
      <c r="AC69" s="970"/>
      <c r="AD69" s="970"/>
      <c r="AE69" s="970"/>
      <c r="AF69" s="970">
        <v>0</v>
      </c>
      <c r="AG69" s="970"/>
      <c r="AH69" s="970"/>
      <c r="AI69" s="970"/>
      <c r="AJ69" s="970"/>
      <c r="AK69" s="970" t="s">
        <v>553</v>
      </c>
      <c r="AL69" s="970"/>
      <c r="AM69" s="970"/>
      <c r="AN69" s="970"/>
      <c r="AO69" s="970"/>
      <c r="AP69" s="970" t="s">
        <v>553</v>
      </c>
      <c r="AQ69" s="970"/>
      <c r="AR69" s="970"/>
      <c r="AS69" s="970"/>
      <c r="AT69" s="970"/>
      <c r="AU69" s="970" t="s">
        <v>553</v>
      </c>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5"/>
      <c r="DW69" s="946"/>
      <c r="DX69" s="946"/>
      <c r="DY69" s="946"/>
      <c r="DZ69" s="947"/>
      <c r="EA69" s="218"/>
    </row>
    <row r="70" spans="1:131" ht="26.25" customHeight="1" x14ac:dyDescent="0.2">
      <c r="A70" s="226">
        <v>3</v>
      </c>
      <c r="B70" s="973" t="s">
        <v>559</v>
      </c>
      <c r="C70" s="974"/>
      <c r="D70" s="974"/>
      <c r="E70" s="974"/>
      <c r="F70" s="974"/>
      <c r="G70" s="974"/>
      <c r="H70" s="974"/>
      <c r="I70" s="974"/>
      <c r="J70" s="974"/>
      <c r="K70" s="974"/>
      <c r="L70" s="974"/>
      <c r="M70" s="974"/>
      <c r="N70" s="974"/>
      <c r="O70" s="974"/>
      <c r="P70" s="975"/>
      <c r="Q70" s="976">
        <v>4539</v>
      </c>
      <c r="R70" s="970"/>
      <c r="S70" s="970"/>
      <c r="T70" s="970"/>
      <c r="U70" s="970"/>
      <c r="V70" s="970">
        <v>4239</v>
      </c>
      <c r="W70" s="970"/>
      <c r="X70" s="970"/>
      <c r="Y70" s="970"/>
      <c r="Z70" s="970"/>
      <c r="AA70" s="970">
        <v>300</v>
      </c>
      <c r="AB70" s="970"/>
      <c r="AC70" s="970"/>
      <c r="AD70" s="970"/>
      <c r="AE70" s="970"/>
      <c r="AF70" s="970">
        <v>300</v>
      </c>
      <c r="AG70" s="970"/>
      <c r="AH70" s="970"/>
      <c r="AI70" s="970"/>
      <c r="AJ70" s="970"/>
      <c r="AK70" s="970" t="s">
        <v>553</v>
      </c>
      <c r="AL70" s="970"/>
      <c r="AM70" s="970"/>
      <c r="AN70" s="970"/>
      <c r="AO70" s="970"/>
      <c r="AP70" s="970" t="s">
        <v>553</v>
      </c>
      <c r="AQ70" s="970"/>
      <c r="AR70" s="970"/>
      <c r="AS70" s="970"/>
      <c r="AT70" s="970"/>
      <c r="AU70" s="970" t="s">
        <v>553</v>
      </c>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5"/>
      <c r="DW70" s="946"/>
      <c r="DX70" s="946"/>
      <c r="DY70" s="946"/>
      <c r="DZ70" s="947"/>
      <c r="EA70" s="218"/>
    </row>
    <row r="71" spans="1:131" ht="26.25" customHeight="1" x14ac:dyDescent="0.2">
      <c r="A71" s="226">
        <v>4</v>
      </c>
      <c r="B71" s="973" t="s">
        <v>556</v>
      </c>
      <c r="C71" s="974"/>
      <c r="D71" s="974"/>
      <c r="E71" s="974"/>
      <c r="F71" s="974"/>
      <c r="G71" s="974"/>
      <c r="H71" s="974"/>
      <c r="I71" s="974"/>
      <c r="J71" s="974"/>
      <c r="K71" s="974"/>
      <c r="L71" s="974"/>
      <c r="M71" s="974"/>
      <c r="N71" s="974"/>
      <c r="O71" s="974"/>
      <c r="P71" s="975"/>
      <c r="Q71" s="976">
        <v>103</v>
      </c>
      <c r="R71" s="970"/>
      <c r="S71" s="970"/>
      <c r="T71" s="970"/>
      <c r="U71" s="970"/>
      <c r="V71" s="970">
        <v>91</v>
      </c>
      <c r="W71" s="970"/>
      <c r="X71" s="970"/>
      <c r="Y71" s="970"/>
      <c r="Z71" s="970"/>
      <c r="AA71" s="970">
        <v>11</v>
      </c>
      <c r="AB71" s="970"/>
      <c r="AC71" s="970"/>
      <c r="AD71" s="970"/>
      <c r="AE71" s="970"/>
      <c r="AF71" s="970">
        <v>11</v>
      </c>
      <c r="AG71" s="970"/>
      <c r="AH71" s="970"/>
      <c r="AI71" s="970"/>
      <c r="AJ71" s="970"/>
      <c r="AK71" s="970" t="s">
        <v>553</v>
      </c>
      <c r="AL71" s="970"/>
      <c r="AM71" s="970"/>
      <c r="AN71" s="970"/>
      <c r="AO71" s="970"/>
      <c r="AP71" s="970" t="s">
        <v>553</v>
      </c>
      <c r="AQ71" s="970"/>
      <c r="AR71" s="970"/>
      <c r="AS71" s="970"/>
      <c r="AT71" s="970"/>
      <c r="AU71" s="970" t="s">
        <v>553</v>
      </c>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5"/>
      <c r="DW71" s="946"/>
      <c r="DX71" s="946"/>
      <c r="DY71" s="946"/>
      <c r="DZ71" s="947"/>
      <c r="EA71" s="218"/>
    </row>
    <row r="72" spans="1:131" ht="26.25" customHeight="1" x14ac:dyDescent="0.2">
      <c r="A72" s="226">
        <v>5</v>
      </c>
      <c r="B72" s="973" t="s">
        <v>557</v>
      </c>
      <c r="C72" s="974"/>
      <c r="D72" s="974"/>
      <c r="E72" s="974"/>
      <c r="F72" s="974"/>
      <c r="G72" s="974"/>
      <c r="H72" s="974"/>
      <c r="I72" s="974"/>
      <c r="J72" s="974"/>
      <c r="K72" s="974"/>
      <c r="L72" s="974"/>
      <c r="M72" s="974"/>
      <c r="N72" s="974"/>
      <c r="O72" s="974"/>
      <c r="P72" s="975"/>
      <c r="Q72" s="976">
        <v>276838</v>
      </c>
      <c r="R72" s="970"/>
      <c r="S72" s="970"/>
      <c r="T72" s="970"/>
      <c r="U72" s="970"/>
      <c r="V72" s="970">
        <v>269931</v>
      </c>
      <c r="W72" s="970"/>
      <c r="X72" s="970"/>
      <c r="Y72" s="970"/>
      <c r="Z72" s="970"/>
      <c r="AA72" s="970">
        <v>6907</v>
      </c>
      <c r="AB72" s="970"/>
      <c r="AC72" s="970"/>
      <c r="AD72" s="970"/>
      <c r="AE72" s="970"/>
      <c r="AF72" s="970">
        <v>6907</v>
      </c>
      <c r="AG72" s="970"/>
      <c r="AH72" s="970"/>
      <c r="AI72" s="970"/>
      <c r="AJ72" s="970"/>
      <c r="AK72" s="970">
        <v>2277</v>
      </c>
      <c r="AL72" s="970"/>
      <c r="AM72" s="970"/>
      <c r="AN72" s="970"/>
      <c r="AO72" s="970"/>
      <c r="AP72" s="970" t="s">
        <v>553</v>
      </c>
      <c r="AQ72" s="970"/>
      <c r="AR72" s="970"/>
      <c r="AS72" s="970"/>
      <c r="AT72" s="970"/>
      <c r="AU72" s="970" t="s">
        <v>553</v>
      </c>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5"/>
      <c r="DW72" s="946"/>
      <c r="DX72" s="946"/>
      <c r="DY72" s="946"/>
      <c r="DZ72" s="947"/>
      <c r="EA72" s="218"/>
    </row>
    <row r="73" spans="1:131" ht="26.25" customHeight="1" x14ac:dyDescent="0.2">
      <c r="A73" s="226">
        <v>6</v>
      </c>
      <c r="B73" s="973" t="s">
        <v>558</v>
      </c>
      <c r="C73" s="974"/>
      <c r="D73" s="974"/>
      <c r="E73" s="974"/>
      <c r="F73" s="974"/>
      <c r="G73" s="974"/>
      <c r="H73" s="974"/>
      <c r="I73" s="974"/>
      <c r="J73" s="974"/>
      <c r="K73" s="974"/>
      <c r="L73" s="974"/>
      <c r="M73" s="974"/>
      <c r="N73" s="974"/>
      <c r="O73" s="974"/>
      <c r="P73" s="975"/>
      <c r="Q73" s="976">
        <v>227</v>
      </c>
      <c r="R73" s="970"/>
      <c r="S73" s="970"/>
      <c r="T73" s="970"/>
      <c r="U73" s="970"/>
      <c r="V73" s="970">
        <v>199</v>
      </c>
      <c r="W73" s="970"/>
      <c r="X73" s="970"/>
      <c r="Y73" s="970"/>
      <c r="Z73" s="970"/>
      <c r="AA73" s="970">
        <v>28</v>
      </c>
      <c r="AB73" s="970"/>
      <c r="AC73" s="970"/>
      <c r="AD73" s="970"/>
      <c r="AE73" s="970"/>
      <c r="AF73" s="970">
        <v>28</v>
      </c>
      <c r="AG73" s="970"/>
      <c r="AH73" s="970"/>
      <c r="AI73" s="970"/>
      <c r="AJ73" s="970"/>
      <c r="AK73" s="970">
        <v>75</v>
      </c>
      <c r="AL73" s="970"/>
      <c r="AM73" s="970"/>
      <c r="AN73" s="970"/>
      <c r="AO73" s="970"/>
      <c r="AP73" s="970" t="s">
        <v>553</v>
      </c>
      <c r="AQ73" s="970"/>
      <c r="AR73" s="970"/>
      <c r="AS73" s="970"/>
      <c r="AT73" s="970"/>
      <c r="AU73" s="970" t="s">
        <v>553</v>
      </c>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5"/>
      <c r="DW73" s="946"/>
      <c r="DX73" s="946"/>
      <c r="DY73" s="946"/>
      <c r="DZ73" s="947"/>
      <c r="EA73" s="218"/>
    </row>
    <row r="74" spans="1:131" ht="26.25" customHeight="1" x14ac:dyDescent="0.2">
      <c r="A74" s="226">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5"/>
      <c r="DW74" s="946"/>
      <c r="DX74" s="946"/>
      <c r="DY74" s="946"/>
      <c r="DZ74" s="947"/>
      <c r="EA74" s="218"/>
    </row>
    <row r="75" spans="1:131" ht="26.25" customHeight="1" x14ac:dyDescent="0.2">
      <c r="A75" s="226">
        <v>8</v>
      </c>
      <c r="B75" s="973"/>
      <c r="C75" s="974"/>
      <c r="D75" s="974"/>
      <c r="E75" s="974"/>
      <c r="F75" s="974"/>
      <c r="G75" s="974"/>
      <c r="H75" s="974"/>
      <c r="I75" s="974"/>
      <c r="J75" s="974"/>
      <c r="K75" s="974"/>
      <c r="L75" s="974"/>
      <c r="M75" s="974"/>
      <c r="N75" s="974"/>
      <c r="O75" s="974"/>
      <c r="P75" s="975"/>
      <c r="Q75" s="980"/>
      <c r="R75" s="978"/>
      <c r="S75" s="978"/>
      <c r="T75" s="978"/>
      <c r="U75" s="979"/>
      <c r="V75" s="977"/>
      <c r="W75" s="978"/>
      <c r="X75" s="978"/>
      <c r="Y75" s="978"/>
      <c r="Z75" s="979"/>
      <c r="AA75" s="977"/>
      <c r="AB75" s="978"/>
      <c r="AC75" s="978"/>
      <c r="AD75" s="978"/>
      <c r="AE75" s="979"/>
      <c r="AF75" s="977"/>
      <c r="AG75" s="978"/>
      <c r="AH75" s="978"/>
      <c r="AI75" s="978"/>
      <c r="AJ75" s="979"/>
      <c r="AK75" s="977"/>
      <c r="AL75" s="978"/>
      <c r="AM75" s="978"/>
      <c r="AN75" s="978"/>
      <c r="AO75" s="979"/>
      <c r="AP75" s="977"/>
      <c r="AQ75" s="978"/>
      <c r="AR75" s="978"/>
      <c r="AS75" s="978"/>
      <c r="AT75" s="979"/>
      <c r="AU75" s="977"/>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5"/>
      <c r="DW75" s="946"/>
      <c r="DX75" s="946"/>
      <c r="DY75" s="946"/>
      <c r="DZ75" s="947"/>
      <c r="EA75" s="218"/>
    </row>
    <row r="76" spans="1:131" ht="26.25" customHeight="1" x14ac:dyDescent="0.2">
      <c r="A76" s="226">
        <v>9</v>
      </c>
      <c r="B76" s="973"/>
      <c r="C76" s="974"/>
      <c r="D76" s="974"/>
      <c r="E76" s="974"/>
      <c r="F76" s="974"/>
      <c r="G76" s="974"/>
      <c r="H76" s="974"/>
      <c r="I76" s="974"/>
      <c r="J76" s="974"/>
      <c r="K76" s="974"/>
      <c r="L76" s="974"/>
      <c r="M76" s="974"/>
      <c r="N76" s="974"/>
      <c r="O76" s="974"/>
      <c r="P76" s="975"/>
      <c r="Q76" s="980"/>
      <c r="R76" s="978"/>
      <c r="S76" s="978"/>
      <c r="T76" s="978"/>
      <c r="U76" s="979"/>
      <c r="V76" s="977"/>
      <c r="W76" s="978"/>
      <c r="X76" s="978"/>
      <c r="Y76" s="978"/>
      <c r="Z76" s="979"/>
      <c r="AA76" s="977"/>
      <c r="AB76" s="978"/>
      <c r="AC76" s="978"/>
      <c r="AD76" s="978"/>
      <c r="AE76" s="979"/>
      <c r="AF76" s="977"/>
      <c r="AG76" s="978"/>
      <c r="AH76" s="978"/>
      <c r="AI76" s="978"/>
      <c r="AJ76" s="979"/>
      <c r="AK76" s="977"/>
      <c r="AL76" s="978"/>
      <c r="AM76" s="978"/>
      <c r="AN76" s="978"/>
      <c r="AO76" s="979"/>
      <c r="AP76" s="977"/>
      <c r="AQ76" s="978"/>
      <c r="AR76" s="978"/>
      <c r="AS76" s="978"/>
      <c r="AT76" s="979"/>
      <c r="AU76" s="977"/>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5"/>
      <c r="DW76" s="946"/>
      <c r="DX76" s="946"/>
      <c r="DY76" s="946"/>
      <c r="DZ76" s="947"/>
      <c r="EA76" s="218"/>
    </row>
    <row r="77" spans="1:131" ht="26.25" customHeight="1" x14ac:dyDescent="0.2">
      <c r="A77" s="226">
        <v>10</v>
      </c>
      <c r="B77" s="973"/>
      <c r="C77" s="974"/>
      <c r="D77" s="974"/>
      <c r="E77" s="974"/>
      <c r="F77" s="974"/>
      <c r="G77" s="974"/>
      <c r="H77" s="974"/>
      <c r="I77" s="974"/>
      <c r="J77" s="974"/>
      <c r="K77" s="974"/>
      <c r="L77" s="974"/>
      <c r="M77" s="974"/>
      <c r="N77" s="974"/>
      <c r="O77" s="974"/>
      <c r="P77" s="975"/>
      <c r="Q77" s="980"/>
      <c r="R77" s="978"/>
      <c r="S77" s="978"/>
      <c r="T77" s="978"/>
      <c r="U77" s="979"/>
      <c r="V77" s="977"/>
      <c r="W77" s="978"/>
      <c r="X77" s="978"/>
      <c r="Y77" s="978"/>
      <c r="Z77" s="979"/>
      <c r="AA77" s="977"/>
      <c r="AB77" s="978"/>
      <c r="AC77" s="978"/>
      <c r="AD77" s="978"/>
      <c r="AE77" s="979"/>
      <c r="AF77" s="977"/>
      <c r="AG77" s="978"/>
      <c r="AH77" s="978"/>
      <c r="AI77" s="978"/>
      <c r="AJ77" s="979"/>
      <c r="AK77" s="977"/>
      <c r="AL77" s="978"/>
      <c r="AM77" s="978"/>
      <c r="AN77" s="978"/>
      <c r="AO77" s="979"/>
      <c r="AP77" s="977"/>
      <c r="AQ77" s="978"/>
      <c r="AR77" s="978"/>
      <c r="AS77" s="978"/>
      <c r="AT77" s="979"/>
      <c r="AU77" s="977"/>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5"/>
      <c r="DW77" s="946"/>
      <c r="DX77" s="946"/>
      <c r="DY77" s="946"/>
      <c r="DZ77" s="947"/>
      <c r="EA77" s="218"/>
    </row>
    <row r="78" spans="1:131" ht="26.25" customHeight="1" x14ac:dyDescent="0.2">
      <c r="A78" s="226">
        <v>11</v>
      </c>
      <c r="B78" s="973"/>
      <c r="C78" s="974"/>
      <c r="D78" s="974"/>
      <c r="E78" s="974"/>
      <c r="F78" s="974"/>
      <c r="G78" s="974"/>
      <c r="H78" s="974"/>
      <c r="I78" s="974"/>
      <c r="J78" s="974"/>
      <c r="K78" s="974"/>
      <c r="L78" s="974"/>
      <c r="M78" s="974"/>
      <c r="N78" s="974"/>
      <c r="O78" s="974"/>
      <c r="P78" s="975"/>
      <c r="Q78" s="980"/>
      <c r="R78" s="978"/>
      <c r="S78" s="978"/>
      <c r="T78" s="978"/>
      <c r="U78" s="979"/>
      <c r="V78" s="977"/>
      <c r="W78" s="978"/>
      <c r="X78" s="978"/>
      <c r="Y78" s="978"/>
      <c r="Z78" s="979"/>
      <c r="AA78" s="977"/>
      <c r="AB78" s="978"/>
      <c r="AC78" s="978"/>
      <c r="AD78" s="978"/>
      <c r="AE78" s="979"/>
      <c r="AF78" s="977"/>
      <c r="AG78" s="978"/>
      <c r="AH78" s="978"/>
      <c r="AI78" s="978"/>
      <c r="AJ78" s="979"/>
      <c r="AK78" s="977"/>
      <c r="AL78" s="978"/>
      <c r="AM78" s="978"/>
      <c r="AN78" s="978"/>
      <c r="AO78" s="979"/>
      <c r="AP78" s="977"/>
      <c r="AQ78" s="978"/>
      <c r="AR78" s="978"/>
      <c r="AS78" s="978"/>
      <c r="AT78" s="979"/>
      <c r="AU78" s="977"/>
      <c r="AV78" s="978"/>
      <c r="AW78" s="978"/>
      <c r="AX78" s="978"/>
      <c r="AY78" s="979"/>
      <c r="AZ78" s="971"/>
      <c r="BA78" s="971"/>
      <c r="BB78" s="971"/>
      <c r="BC78" s="971"/>
      <c r="BD78" s="972"/>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5"/>
      <c r="DW78" s="946"/>
      <c r="DX78" s="946"/>
      <c r="DY78" s="946"/>
      <c r="DZ78" s="947"/>
      <c r="EA78" s="218"/>
    </row>
    <row r="79" spans="1:131" ht="26.25" customHeight="1" x14ac:dyDescent="0.2">
      <c r="A79" s="226">
        <v>12</v>
      </c>
      <c r="B79" s="973"/>
      <c r="C79" s="974"/>
      <c r="D79" s="974"/>
      <c r="E79" s="974"/>
      <c r="F79" s="974"/>
      <c r="G79" s="974"/>
      <c r="H79" s="974"/>
      <c r="I79" s="974"/>
      <c r="J79" s="974"/>
      <c r="K79" s="974"/>
      <c r="L79" s="974"/>
      <c r="M79" s="974"/>
      <c r="N79" s="974"/>
      <c r="O79" s="974"/>
      <c r="P79" s="975"/>
      <c r="Q79" s="980"/>
      <c r="R79" s="978"/>
      <c r="S79" s="978"/>
      <c r="T79" s="978"/>
      <c r="U79" s="979"/>
      <c r="V79" s="977"/>
      <c r="W79" s="978"/>
      <c r="X79" s="978"/>
      <c r="Y79" s="978"/>
      <c r="Z79" s="979"/>
      <c r="AA79" s="977"/>
      <c r="AB79" s="978"/>
      <c r="AC79" s="978"/>
      <c r="AD79" s="978"/>
      <c r="AE79" s="979"/>
      <c r="AF79" s="977"/>
      <c r="AG79" s="978"/>
      <c r="AH79" s="978"/>
      <c r="AI79" s="978"/>
      <c r="AJ79" s="979"/>
      <c r="AK79" s="977"/>
      <c r="AL79" s="978"/>
      <c r="AM79" s="978"/>
      <c r="AN79" s="978"/>
      <c r="AO79" s="979"/>
      <c r="AP79" s="977"/>
      <c r="AQ79" s="978"/>
      <c r="AR79" s="978"/>
      <c r="AS79" s="978"/>
      <c r="AT79" s="979"/>
      <c r="AU79" s="977"/>
      <c r="AV79" s="978"/>
      <c r="AW79" s="978"/>
      <c r="AX79" s="978"/>
      <c r="AY79" s="979"/>
      <c r="AZ79" s="971"/>
      <c r="BA79" s="971"/>
      <c r="BB79" s="971"/>
      <c r="BC79" s="971"/>
      <c r="BD79" s="972"/>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5"/>
      <c r="DW79" s="946"/>
      <c r="DX79" s="946"/>
      <c r="DY79" s="946"/>
      <c r="DZ79" s="947"/>
      <c r="EA79" s="218"/>
    </row>
    <row r="80" spans="1:131" ht="26.25" customHeight="1" x14ac:dyDescent="0.2">
      <c r="A80" s="226">
        <v>13</v>
      </c>
      <c r="B80" s="973"/>
      <c r="C80" s="974"/>
      <c r="D80" s="974"/>
      <c r="E80" s="974"/>
      <c r="F80" s="974"/>
      <c r="G80" s="974"/>
      <c r="H80" s="974"/>
      <c r="I80" s="974"/>
      <c r="J80" s="974"/>
      <c r="K80" s="974"/>
      <c r="L80" s="974"/>
      <c r="M80" s="974"/>
      <c r="N80" s="974"/>
      <c r="O80" s="974"/>
      <c r="P80" s="975"/>
      <c r="Q80" s="980"/>
      <c r="R80" s="978"/>
      <c r="S80" s="978"/>
      <c r="T80" s="978"/>
      <c r="U80" s="979"/>
      <c r="V80" s="977"/>
      <c r="W80" s="978"/>
      <c r="X80" s="978"/>
      <c r="Y80" s="978"/>
      <c r="Z80" s="979"/>
      <c r="AA80" s="977"/>
      <c r="AB80" s="978"/>
      <c r="AC80" s="978"/>
      <c r="AD80" s="978"/>
      <c r="AE80" s="979"/>
      <c r="AF80" s="977"/>
      <c r="AG80" s="978"/>
      <c r="AH80" s="978"/>
      <c r="AI80" s="978"/>
      <c r="AJ80" s="979"/>
      <c r="AK80" s="977"/>
      <c r="AL80" s="978"/>
      <c r="AM80" s="978"/>
      <c r="AN80" s="978"/>
      <c r="AO80" s="979"/>
      <c r="AP80" s="977"/>
      <c r="AQ80" s="978"/>
      <c r="AR80" s="978"/>
      <c r="AS80" s="978"/>
      <c r="AT80" s="979"/>
      <c r="AU80" s="977"/>
      <c r="AV80" s="978"/>
      <c r="AW80" s="978"/>
      <c r="AX80" s="978"/>
      <c r="AY80" s="979"/>
      <c r="AZ80" s="971"/>
      <c r="BA80" s="971"/>
      <c r="BB80" s="971"/>
      <c r="BC80" s="971"/>
      <c r="BD80" s="972"/>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5"/>
      <c r="DW80" s="946"/>
      <c r="DX80" s="946"/>
      <c r="DY80" s="946"/>
      <c r="DZ80" s="947"/>
      <c r="EA80" s="218"/>
    </row>
    <row r="81" spans="1:131" ht="26.25" customHeight="1" x14ac:dyDescent="0.2">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5"/>
      <c r="DW81" s="946"/>
      <c r="DX81" s="946"/>
      <c r="DY81" s="946"/>
      <c r="DZ81" s="947"/>
      <c r="EA81" s="218"/>
    </row>
    <row r="82" spans="1:131" ht="26.25" customHeight="1" x14ac:dyDescent="0.2">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5"/>
      <c r="DW82" s="946"/>
      <c r="DX82" s="946"/>
      <c r="DY82" s="946"/>
      <c r="DZ82" s="947"/>
      <c r="EA82" s="218"/>
    </row>
    <row r="83" spans="1:131" ht="26.25" customHeight="1" x14ac:dyDescent="0.2">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5"/>
      <c r="DW83" s="946"/>
      <c r="DX83" s="946"/>
      <c r="DY83" s="946"/>
      <c r="DZ83" s="947"/>
      <c r="EA83" s="218"/>
    </row>
    <row r="84" spans="1:131" ht="26.25" customHeight="1" x14ac:dyDescent="0.2">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5"/>
      <c r="DW84" s="946"/>
      <c r="DX84" s="946"/>
      <c r="DY84" s="946"/>
      <c r="DZ84" s="947"/>
      <c r="EA84" s="218"/>
    </row>
    <row r="85" spans="1:131" ht="26.25" customHeight="1" x14ac:dyDescent="0.2">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5"/>
      <c r="DW85" s="946"/>
      <c r="DX85" s="946"/>
      <c r="DY85" s="946"/>
      <c r="DZ85" s="947"/>
      <c r="EA85" s="218"/>
    </row>
    <row r="86" spans="1:131" ht="26.25" customHeight="1" x14ac:dyDescent="0.2">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5"/>
      <c r="DW86" s="946"/>
      <c r="DX86" s="946"/>
      <c r="DY86" s="946"/>
      <c r="DZ86" s="947"/>
      <c r="EA86" s="218"/>
    </row>
    <row r="87" spans="1:131" ht="26.25" customHeight="1" x14ac:dyDescent="0.2">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5"/>
      <c r="DW87" s="946"/>
      <c r="DX87" s="946"/>
      <c r="DY87" s="946"/>
      <c r="DZ87" s="947"/>
      <c r="EA87" s="218"/>
    </row>
    <row r="88" spans="1:131" ht="26.25" customHeight="1" thickBot="1" x14ac:dyDescent="0.25">
      <c r="A88" s="228" t="s">
        <v>376</v>
      </c>
      <c r="B88" s="948" t="s">
        <v>404</v>
      </c>
      <c r="C88" s="949"/>
      <c r="D88" s="949"/>
      <c r="E88" s="949"/>
      <c r="F88" s="949"/>
      <c r="G88" s="949"/>
      <c r="H88" s="949"/>
      <c r="I88" s="949"/>
      <c r="J88" s="949"/>
      <c r="K88" s="949"/>
      <c r="L88" s="949"/>
      <c r="M88" s="949"/>
      <c r="N88" s="949"/>
      <c r="O88" s="949"/>
      <c r="P88" s="950"/>
      <c r="Q88" s="961"/>
      <c r="R88" s="962"/>
      <c r="S88" s="962"/>
      <c r="T88" s="962"/>
      <c r="U88" s="962"/>
      <c r="V88" s="962"/>
      <c r="W88" s="962"/>
      <c r="X88" s="962"/>
      <c r="Y88" s="962"/>
      <c r="Z88" s="962"/>
      <c r="AA88" s="962"/>
      <c r="AB88" s="962"/>
      <c r="AC88" s="962"/>
      <c r="AD88" s="962"/>
      <c r="AE88" s="962"/>
      <c r="AF88" s="958">
        <v>7348</v>
      </c>
      <c r="AG88" s="958"/>
      <c r="AH88" s="958"/>
      <c r="AI88" s="958"/>
      <c r="AJ88" s="958"/>
      <c r="AK88" s="962"/>
      <c r="AL88" s="962"/>
      <c r="AM88" s="962"/>
      <c r="AN88" s="962"/>
      <c r="AO88" s="962"/>
      <c r="AP88" s="958">
        <f>SUM(AP68:AT87)</f>
        <v>2323</v>
      </c>
      <c r="AQ88" s="958"/>
      <c r="AR88" s="958"/>
      <c r="AS88" s="958"/>
      <c r="AT88" s="958"/>
      <c r="AU88" s="958">
        <f>SUM(AU68:AY87)</f>
        <v>1629</v>
      </c>
      <c r="AV88" s="958"/>
      <c r="AW88" s="958"/>
      <c r="AX88" s="958"/>
      <c r="AY88" s="958"/>
      <c r="AZ88" s="959"/>
      <c r="BA88" s="959"/>
      <c r="BB88" s="959"/>
      <c r="BC88" s="959"/>
      <c r="BD88" s="960"/>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48" t="s">
        <v>405</v>
      </c>
      <c r="BS102" s="949"/>
      <c r="BT102" s="949"/>
      <c r="BU102" s="949"/>
      <c r="BV102" s="949"/>
      <c r="BW102" s="949"/>
      <c r="BX102" s="949"/>
      <c r="BY102" s="949"/>
      <c r="BZ102" s="949"/>
      <c r="CA102" s="949"/>
      <c r="CB102" s="949"/>
      <c r="CC102" s="949"/>
      <c r="CD102" s="949"/>
      <c r="CE102" s="949"/>
      <c r="CF102" s="949"/>
      <c r="CG102" s="950"/>
      <c r="CH102" s="951"/>
      <c r="CI102" s="952"/>
      <c r="CJ102" s="952"/>
      <c r="CK102" s="952"/>
      <c r="CL102" s="953"/>
      <c r="CM102" s="951"/>
      <c r="CN102" s="952"/>
      <c r="CO102" s="952"/>
      <c r="CP102" s="952"/>
      <c r="CQ102" s="953"/>
      <c r="CR102" s="937">
        <v>215</v>
      </c>
      <c r="CS102" s="938"/>
      <c r="CT102" s="938"/>
      <c r="CU102" s="938"/>
      <c r="CV102" s="939"/>
      <c r="CW102" s="937">
        <v>64</v>
      </c>
      <c r="CX102" s="938"/>
      <c r="CY102" s="938"/>
      <c r="CZ102" s="938"/>
      <c r="DA102" s="939"/>
      <c r="DB102" s="937" t="s">
        <v>571</v>
      </c>
      <c r="DC102" s="938"/>
      <c r="DD102" s="938"/>
      <c r="DE102" s="938"/>
      <c r="DF102" s="939"/>
      <c r="DG102" s="937" t="s">
        <v>570</v>
      </c>
      <c r="DH102" s="938"/>
      <c r="DI102" s="938"/>
      <c r="DJ102" s="938"/>
      <c r="DK102" s="939"/>
      <c r="DL102" s="937">
        <v>0</v>
      </c>
      <c r="DM102" s="938"/>
      <c r="DN102" s="938"/>
      <c r="DO102" s="938"/>
      <c r="DP102" s="939"/>
      <c r="DQ102" s="937">
        <v>0</v>
      </c>
      <c r="DR102" s="938"/>
      <c r="DS102" s="938"/>
      <c r="DT102" s="938"/>
      <c r="DU102" s="939"/>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3338690</v>
      </c>
      <c r="AB110" s="889"/>
      <c r="AC110" s="889"/>
      <c r="AD110" s="889"/>
      <c r="AE110" s="890"/>
      <c r="AF110" s="891">
        <v>3453286</v>
      </c>
      <c r="AG110" s="889"/>
      <c r="AH110" s="889"/>
      <c r="AI110" s="889"/>
      <c r="AJ110" s="890"/>
      <c r="AK110" s="891">
        <v>3545889</v>
      </c>
      <c r="AL110" s="889"/>
      <c r="AM110" s="889"/>
      <c r="AN110" s="889"/>
      <c r="AO110" s="890"/>
      <c r="AP110" s="892">
        <v>18.899999999999999</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32311681</v>
      </c>
      <c r="BR110" s="842"/>
      <c r="BS110" s="842"/>
      <c r="BT110" s="842"/>
      <c r="BU110" s="842"/>
      <c r="BV110" s="842">
        <v>30463905</v>
      </c>
      <c r="BW110" s="842"/>
      <c r="BX110" s="842"/>
      <c r="BY110" s="842"/>
      <c r="BZ110" s="842"/>
      <c r="CA110" s="842">
        <v>29712816</v>
      </c>
      <c r="CB110" s="842"/>
      <c r="CC110" s="842"/>
      <c r="CD110" s="842"/>
      <c r="CE110" s="842"/>
      <c r="CF110" s="866">
        <v>158</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16226728</v>
      </c>
      <c r="BR112" s="817"/>
      <c r="BS112" s="817"/>
      <c r="BT112" s="817"/>
      <c r="BU112" s="817"/>
      <c r="BV112" s="817">
        <v>15462253</v>
      </c>
      <c r="BW112" s="817"/>
      <c r="BX112" s="817"/>
      <c r="BY112" s="817"/>
      <c r="BZ112" s="817"/>
      <c r="CA112" s="817">
        <v>15667576</v>
      </c>
      <c r="CB112" s="817"/>
      <c r="CC112" s="817"/>
      <c r="CD112" s="817"/>
      <c r="CE112" s="817"/>
      <c r="CF112" s="875">
        <v>83.3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1033897</v>
      </c>
      <c r="AB113" s="919"/>
      <c r="AC113" s="919"/>
      <c r="AD113" s="919"/>
      <c r="AE113" s="920"/>
      <c r="AF113" s="921">
        <v>1038283</v>
      </c>
      <c r="AG113" s="919"/>
      <c r="AH113" s="919"/>
      <c r="AI113" s="919"/>
      <c r="AJ113" s="920"/>
      <c r="AK113" s="921">
        <v>805013</v>
      </c>
      <c r="AL113" s="919"/>
      <c r="AM113" s="919"/>
      <c r="AN113" s="919"/>
      <c r="AO113" s="920"/>
      <c r="AP113" s="922">
        <v>4.3</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1401782</v>
      </c>
      <c r="BR113" s="817"/>
      <c r="BS113" s="817"/>
      <c r="BT113" s="817"/>
      <c r="BU113" s="817"/>
      <c r="BV113" s="817">
        <v>1583372</v>
      </c>
      <c r="BW113" s="817"/>
      <c r="BX113" s="817"/>
      <c r="BY113" s="817"/>
      <c r="BZ113" s="817"/>
      <c r="CA113" s="817">
        <v>1629126</v>
      </c>
      <c r="CB113" s="817"/>
      <c r="CC113" s="817"/>
      <c r="CD113" s="817"/>
      <c r="CE113" s="817"/>
      <c r="CF113" s="875">
        <v>8.6999999999999993</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213647</v>
      </c>
      <c r="AB114" s="780"/>
      <c r="AC114" s="780"/>
      <c r="AD114" s="780"/>
      <c r="AE114" s="781"/>
      <c r="AF114" s="782">
        <v>233407</v>
      </c>
      <c r="AG114" s="780"/>
      <c r="AH114" s="780"/>
      <c r="AI114" s="780"/>
      <c r="AJ114" s="781"/>
      <c r="AK114" s="782">
        <v>242666</v>
      </c>
      <c r="AL114" s="780"/>
      <c r="AM114" s="780"/>
      <c r="AN114" s="780"/>
      <c r="AO114" s="781"/>
      <c r="AP114" s="824">
        <v>1.3</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4954247</v>
      </c>
      <c r="BR114" s="817"/>
      <c r="BS114" s="817"/>
      <c r="BT114" s="817"/>
      <c r="BU114" s="817"/>
      <c r="BV114" s="817">
        <v>4552140</v>
      </c>
      <c r="BW114" s="817"/>
      <c r="BX114" s="817"/>
      <c r="BY114" s="817"/>
      <c r="BZ114" s="817"/>
      <c r="CA114" s="817">
        <v>4099952</v>
      </c>
      <c r="CB114" s="817"/>
      <c r="CC114" s="817"/>
      <c r="CD114" s="817"/>
      <c r="CE114" s="817"/>
      <c r="CF114" s="875">
        <v>21.8</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2480</v>
      </c>
      <c r="AB115" s="919"/>
      <c r="AC115" s="919"/>
      <c r="AD115" s="919"/>
      <c r="AE115" s="920"/>
      <c r="AF115" s="921">
        <v>5836</v>
      </c>
      <c r="AG115" s="919"/>
      <c r="AH115" s="919"/>
      <c r="AI115" s="919"/>
      <c r="AJ115" s="920"/>
      <c r="AK115" s="921">
        <v>10529</v>
      </c>
      <c r="AL115" s="919"/>
      <c r="AM115" s="919"/>
      <c r="AN115" s="919"/>
      <c r="AO115" s="920"/>
      <c r="AP115" s="922">
        <v>0.1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5408</v>
      </c>
      <c r="BR115" s="817"/>
      <c r="BS115" s="817"/>
      <c r="BT115" s="817"/>
      <c r="BU115" s="817"/>
      <c r="BV115" s="817">
        <v>3295</v>
      </c>
      <c r="BW115" s="817"/>
      <c r="BX115" s="817"/>
      <c r="BY115" s="817"/>
      <c r="BZ115" s="817"/>
      <c r="CA115" s="817">
        <v>1101</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4588714</v>
      </c>
      <c r="AB117" s="903"/>
      <c r="AC117" s="903"/>
      <c r="AD117" s="903"/>
      <c r="AE117" s="904"/>
      <c r="AF117" s="905">
        <v>4730812</v>
      </c>
      <c r="AG117" s="903"/>
      <c r="AH117" s="903"/>
      <c r="AI117" s="903"/>
      <c r="AJ117" s="904"/>
      <c r="AK117" s="905">
        <v>4604097</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54899846</v>
      </c>
      <c r="BR119" s="845"/>
      <c r="BS119" s="845"/>
      <c r="BT119" s="845"/>
      <c r="BU119" s="845"/>
      <c r="BV119" s="845">
        <v>52064965</v>
      </c>
      <c r="BW119" s="845"/>
      <c r="BX119" s="845"/>
      <c r="BY119" s="845"/>
      <c r="BZ119" s="845"/>
      <c r="CA119" s="845">
        <v>51110571</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13300558</v>
      </c>
      <c r="BR120" s="842"/>
      <c r="BS120" s="842"/>
      <c r="BT120" s="842"/>
      <c r="BU120" s="842"/>
      <c r="BV120" s="842">
        <v>13288968</v>
      </c>
      <c r="BW120" s="842"/>
      <c r="BX120" s="842"/>
      <c r="BY120" s="842"/>
      <c r="BZ120" s="842"/>
      <c r="CA120" s="842">
        <v>13007763</v>
      </c>
      <c r="CB120" s="842"/>
      <c r="CC120" s="842"/>
      <c r="CD120" s="842"/>
      <c r="CE120" s="842"/>
      <c r="CF120" s="866">
        <v>69.2</v>
      </c>
      <c r="CG120" s="867"/>
      <c r="CH120" s="867"/>
      <c r="CI120" s="867"/>
      <c r="CJ120" s="867"/>
      <c r="CK120" s="868" t="s">
        <v>449</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16010540</v>
      </c>
      <c r="DH120" s="842"/>
      <c r="DI120" s="842"/>
      <c r="DJ120" s="842"/>
      <c r="DK120" s="842"/>
      <c r="DL120" s="842">
        <v>15232933</v>
      </c>
      <c r="DM120" s="842"/>
      <c r="DN120" s="842"/>
      <c r="DO120" s="842"/>
      <c r="DP120" s="842"/>
      <c r="DQ120" s="842">
        <v>15474306</v>
      </c>
      <c r="DR120" s="842"/>
      <c r="DS120" s="842"/>
      <c r="DT120" s="842"/>
      <c r="DU120" s="842"/>
      <c r="DV120" s="843">
        <v>82.3</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4372853</v>
      </c>
      <c r="BR121" s="817"/>
      <c r="BS121" s="817"/>
      <c r="BT121" s="817"/>
      <c r="BU121" s="817"/>
      <c r="BV121" s="817">
        <v>4605308</v>
      </c>
      <c r="BW121" s="817"/>
      <c r="BX121" s="817"/>
      <c r="BY121" s="817"/>
      <c r="BZ121" s="817"/>
      <c r="CA121" s="817">
        <v>4300203</v>
      </c>
      <c r="CB121" s="817"/>
      <c r="CC121" s="817"/>
      <c r="CD121" s="817"/>
      <c r="CE121" s="817"/>
      <c r="CF121" s="875">
        <v>22.9</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199415</v>
      </c>
      <c r="DH121" s="817"/>
      <c r="DI121" s="817"/>
      <c r="DJ121" s="817"/>
      <c r="DK121" s="817"/>
      <c r="DL121" s="817">
        <v>227944</v>
      </c>
      <c r="DM121" s="817"/>
      <c r="DN121" s="817"/>
      <c r="DO121" s="817"/>
      <c r="DP121" s="817"/>
      <c r="DQ121" s="817">
        <v>192898</v>
      </c>
      <c r="DR121" s="817"/>
      <c r="DS121" s="817"/>
      <c r="DT121" s="817"/>
      <c r="DU121" s="817"/>
      <c r="DV121" s="794">
        <v>1</v>
      </c>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36619127</v>
      </c>
      <c r="BR122" s="845"/>
      <c r="BS122" s="845"/>
      <c r="BT122" s="845"/>
      <c r="BU122" s="845"/>
      <c r="BV122" s="845">
        <v>35057420</v>
      </c>
      <c r="BW122" s="845"/>
      <c r="BX122" s="845"/>
      <c r="BY122" s="845"/>
      <c r="BZ122" s="845"/>
      <c r="CA122" s="845">
        <v>34112449</v>
      </c>
      <c r="CB122" s="845"/>
      <c r="CC122" s="845"/>
      <c r="CD122" s="845"/>
      <c r="CE122" s="845"/>
      <c r="CF122" s="846">
        <v>181.4</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v>2487</v>
      </c>
      <c r="DH122" s="817"/>
      <c r="DI122" s="817"/>
      <c r="DJ122" s="817"/>
      <c r="DK122" s="817"/>
      <c r="DL122" s="817">
        <v>1376</v>
      </c>
      <c r="DM122" s="817"/>
      <c r="DN122" s="817"/>
      <c r="DO122" s="817"/>
      <c r="DP122" s="817"/>
      <c r="DQ122" s="817">
        <v>372</v>
      </c>
      <c r="DR122" s="817"/>
      <c r="DS122" s="817"/>
      <c r="DT122" s="817"/>
      <c r="DU122" s="817"/>
      <c r="DV122" s="794">
        <v>0</v>
      </c>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54292538</v>
      </c>
      <c r="BR123" s="833"/>
      <c r="BS123" s="833"/>
      <c r="BT123" s="833"/>
      <c r="BU123" s="833"/>
      <c r="BV123" s="833">
        <v>52951696</v>
      </c>
      <c r="BW123" s="833"/>
      <c r="BX123" s="833"/>
      <c r="BY123" s="833"/>
      <c r="BZ123" s="833"/>
      <c r="CA123" s="833">
        <v>51420415</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3.3</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14286</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2480</v>
      </c>
      <c r="AB127" s="780"/>
      <c r="AC127" s="780"/>
      <c r="AD127" s="780"/>
      <c r="AE127" s="781"/>
      <c r="AF127" s="782">
        <v>5836</v>
      </c>
      <c r="AG127" s="780"/>
      <c r="AH127" s="780"/>
      <c r="AI127" s="780"/>
      <c r="AJ127" s="781"/>
      <c r="AK127" s="782">
        <v>10529</v>
      </c>
      <c r="AL127" s="780"/>
      <c r="AM127" s="780"/>
      <c r="AN127" s="780"/>
      <c r="AO127" s="781"/>
      <c r="AP127" s="824">
        <v>0.1</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352600</v>
      </c>
      <c r="AB128" s="801"/>
      <c r="AC128" s="801"/>
      <c r="AD128" s="801"/>
      <c r="AE128" s="802"/>
      <c r="AF128" s="803">
        <v>346593</v>
      </c>
      <c r="AG128" s="801"/>
      <c r="AH128" s="801"/>
      <c r="AI128" s="801"/>
      <c r="AJ128" s="802"/>
      <c r="AK128" s="803">
        <v>346276</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12.3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5408</v>
      </c>
      <c r="DH128" s="791"/>
      <c r="DI128" s="791"/>
      <c r="DJ128" s="791"/>
      <c r="DK128" s="791"/>
      <c r="DL128" s="791">
        <v>3295</v>
      </c>
      <c r="DM128" s="791"/>
      <c r="DN128" s="791"/>
      <c r="DO128" s="791"/>
      <c r="DP128" s="791"/>
      <c r="DQ128" s="791">
        <v>1101</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21548090</v>
      </c>
      <c r="AB129" s="780"/>
      <c r="AC129" s="780"/>
      <c r="AD129" s="780"/>
      <c r="AE129" s="781"/>
      <c r="AF129" s="782">
        <v>21790654</v>
      </c>
      <c r="AG129" s="780"/>
      <c r="AH129" s="780"/>
      <c r="AI129" s="780"/>
      <c r="AJ129" s="781"/>
      <c r="AK129" s="782">
        <v>22071713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3406575</v>
      </c>
      <c r="AB130" s="780"/>
      <c r="AC130" s="780"/>
      <c r="AD130" s="780"/>
      <c r="AE130" s="781"/>
      <c r="AF130" s="782">
        <v>3477811</v>
      </c>
      <c r="AG130" s="780"/>
      <c r="AH130" s="780"/>
      <c r="AI130" s="780"/>
      <c r="AJ130" s="781"/>
      <c r="AK130" s="782">
        <v>3266829</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18141515</v>
      </c>
      <c r="AB131" s="764"/>
      <c r="AC131" s="764"/>
      <c r="AD131" s="764"/>
      <c r="AE131" s="765"/>
      <c r="AF131" s="766">
        <v>18312843</v>
      </c>
      <c r="AG131" s="764"/>
      <c r="AH131" s="764"/>
      <c r="AI131" s="764"/>
      <c r="AJ131" s="765"/>
      <c r="AK131" s="766">
        <v>18804884</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4.5726004690000002</v>
      </c>
      <c r="AB132" s="745"/>
      <c r="AC132" s="745"/>
      <c r="AD132" s="745"/>
      <c r="AE132" s="746"/>
      <c r="AF132" s="747">
        <v>4.9495755519999998</v>
      </c>
      <c r="AG132" s="745"/>
      <c r="AH132" s="745"/>
      <c r="AI132" s="745"/>
      <c r="AJ132" s="746"/>
      <c r="AK132" s="747">
        <v>5.2698649990000002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4.3</v>
      </c>
      <c r="AB133" s="724"/>
      <c r="AC133" s="724"/>
      <c r="AD133" s="724"/>
      <c r="AE133" s="725"/>
      <c r="AF133" s="723">
        <v>4.3</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vtZE6FiQvjvzxfCl0efwjkpmuQJZWO9CdM4xQVadDlgKm57E8fHovK6aHtLssLdlVi74yk2+sSZ1/1+kqt/Ag==" saltValue="wy2Ea09istlNKG17SLd9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s9I+qB2CG7Kw8MeqEHMe2Mv6Gf1uyM++oJYO6lOIdCaiJMAtbBjs1FRjVL0aUvAen9sTKF2OxAqvacNfCU6eA==" saltValue="nHQFHNUIcyI1RlCgEqO9l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waJOgpWz8vZm4NnXTgbiUemMbET5AV8+3/9xwoCwFk8sjl9thQZ8vAgZvFBeh9NNlWJ5qn4xROjde8siyizaQ==" saltValue="c87RTPY7RdJDcQIrYuW+3g==" spinCount="100000" sheet="1" objects="1" scenarios="1"/>
  <dataConsolidate/>
  <phoneticPr fontId="2"/>
  <printOptions horizontalCentered="1" verticalCentered="1"/>
  <pageMargins left="0" right="0" top="0" bottom="0" header="0" footer="0"/>
  <pageSetup paperSize="8" scale="67" fitToHeight="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487</v>
      </c>
      <c r="AL9" s="1133"/>
      <c r="AM9" s="1133"/>
      <c r="AN9" s="1134"/>
      <c r="AO9" s="269">
        <v>6371911</v>
      </c>
      <c r="AP9" s="269">
        <v>88388</v>
      </c>
      <c r="AQ9" s="270">
        <v>95899</v>
      </c>
      <c r="AR9" s="271">
        <v>-7.8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488</v>
      </c>
      <c r="AL10" s="1133"/>
      <c r="AM10" s="1133"/>
      <c r="AN10" s="1134"/>
      <c r="AO10" s="272">
        <v>877745</v>
      </c>
      <c r="AP10" s="272">
        <v>12176</v>
      </c>
      <c r="AQ10" s="273">
        <v>7418</v>
      </c>
      <c r="AR10" s="274">
        <v>64.099999999999994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489</v>
      </c>
      <c r="AL11" s="1133"/>
      <c r="AM11" s="1133"/>
      <c r="AN11" s="1134"/>
      <c r="AO11" s="272">
        <v>88759</v>
      </c>
      <c r="AP11" s="272">
        <v>1231</v>
      </c>
      <c r="AQ11" s="273">
        <v>1842</v>
      </c>
      <c r="AR11" s="274">
        <v>-33.200000000000003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490</v>
      </c>
      <c r="AL12" s="1133"/>
      <c r="AM12" s="1133"/>
      <c r="AN12" s="1134"/>
      <c r="AO12" s="272" t="s">
        <v>491</v>
      </c>
      <c r="AP12" s="272" t="s">
        <v>491</v>
      </c>
      <c r="AQ12" s="273">
        <v>18</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492</v>
      </c>
      <c r="AL13" s="1133"/>
      <c r="AM13" s="1133"/>
      <c r="AN13" s="1134"/>
      <c r="AO13" s="272">
        <v>255980</v>
      </c>
      <c r="AP13" s="272">
        <v>3551</v>
      </c>
      <c r="AQ13" s="273">
        <v>3674</v>
      </c>
      <c r="AR13" s="274">
        <v>-3.3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493</v>
      </c>
      <c r="AL14" s="1133"/>
      <c r="AM14" s="1133"/>
      <c r="AN14" s="1134"/>
      <c r="AO14" s="272">
        <v>328842</v>
      </c>
      <c r="AP14" s="272">
        <v>4562</v>
      </c>
      <c r="AQ14" s="273">
        <v>2040</v>
      </c>
      <c r="AR14" s="274">
        <v>123.6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494</v>
      </c>
      <c r="AL15" s="1136"/>
      <c r="AM15" s="1136"/>
      <c r="AN15" s="1137"/>
      <c r="AO15" s="272">
        <v>-437175</v>
      </c>
      <c r="AP15" s="272">
        <v>-6064</v>
      </c>
      <c r="AQ15" s="273">
        <v>-5724</v>
      </c>
      <c r="AR15" s="274">
        <v>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7486062</v>
      </c>
      <c r="AP16" s="272">
        <v>103843</v>
      </c>
      <c r="AQ16" s="273">
        <v>105167</v>
      </c>
      <c r="AR16" s="274">
        <v>-1.3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499</v>
      </c>
      <c r="AL21" s="1139"/>
      <c r="AM21" s="1139"/>
      <c r="AN21" s="1140"/>
      <c r="AO21" s="285">
        <v>8.89</v>
      </c>
      <c r="AP21" s="286">
        <v>8.91</v>
      </c>
      <c r="AQ21" s="287">
        <v>-0.02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500</v>
      </c>
      <c r="AL22" s="1139"/>
      <c r="AM22" s="1139"/>
      <c r="AN22" s="1140"/>
      <c r="AO22" s="290">
        <v>98.4</v>
      </c>
      <c r="AP22" s="291">
        <v>97.6</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1" t="s">
        <v>501</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504</v>
      </c>
      <c r="AL32" s="1123"/>
      <c r="AM32" s="1123"/>
      <c r="AN32" s="1124"/>
      <c r="AO32" s="300">
        <v>3545889</v>
      </c>
      <c r="AP32" s="300">
        <v>49187</v>
      </c>
      <c r="AQ32" s="301">
        <v>63956</v>
      </c>
      <c r="AR32" s="302">
        <v>-23.1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505</v>
      </c>
      <c r="AL33" s="1123"/>
      <c r="AM33" s="1123"/>
      <c r="AN33" s="1124"/>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506</v>
      </c>
      <c r="AL34" s="1123"/>
      <c r="AM34" s="1123"/>
      <c r="AN34" s="1124"/>
      <c r="AO34" s="300" t="s">
        <v>491</v>
      </c>
      <c r="AP34" s="300" t="s">
        <v>491</v>
      </c>
      <c r="AQ34" s="301">
        <v>4</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507</v>
      </c>
      <c r="AL35" s="1123"/>
      <c r="AM35" s="1123"/>
      <c r="AN35" s="1124"/>
      <c r="AO35" s="300">
        <v>805013</v>
      </c>
      <c r="AP35" s="300">
        <v>11167</v>
      </c>
      <c r="AQ35" s="301">
        <v>14498</v>
      </c>
      <c r="AR35" s="302">
        <v>-23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508</v>
      </c>
      <c r="AL36" s="1123"/>
      <c r="AM36" s="1123"/>
      <c r="AN36" s="1124"/>
      <c r="AO36" s="300">
        <v>242666</v>
      </c>
      <c r="AP36" s="300">
        <v>3366</v>
      </c>
      <c r="AQ36" s="301">
        <v>1993</v>
      </c>
      <c r="AR36" s="302">
        <v>68.900000000000006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509</v>
      </c>
      <c r="AL37" s="1123"/>
      <c r="AM37" s="1123"/>
      <c r="AN37" s="1124"/>
      <c r="AO37" s="300">
        <v>10529</v>
      </c>
      <c r="AP37" s="300">
        <v>146</v>
      </c>
      <c r="AQ37" s="301">
        <v>407</v>
      </c>
      <c r="AR37" s="302">
        <v>-64.099999999999994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510</v>
      </c>
      <c r="AL38" s="1126"/>
      <c r="AM38" s="1126"/>
      <c r="AN38" s="1127"/>
      <c r="AO38" s="303" t="s">
        <v>491</v>
      </c>
      <c r="AP38" s="303" t="s">
        <v>491</v>
      </c>
      <c r="AQ38" s="304">
        <v>1</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511</v>
      </c>
      <c r="AL39" s="1126"/>
      <c r="AM39" s="1126"/>
      <c r="AN39" s="1127"/>
      <c r="AO39" s="300">
        <v>-346276</v>
      </c>
      <c r="AP39" s="300">
        <v>-4803</v>
      </c>
      <c r="AQ39" s="301">
        <v>-3355</v>
      </c>
      <c r="AR39" s="302">
        <v>43.2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512</v>
      </c>
      <c r="AL40" s="1123"/>
      <c r="AM40" s="1123"/>
      <c r="AN40" s="1124"/>
      <c r="AO40" s="300">
        <v>-3266829</v>
      </c>
      <c r="AP40" s="300">
        <v>-45316</v>
      </c>
      <c r="AQ40" s="301">
        <v>-53996</v>
      </c>
      <c r="AR40" s="302">
        <v>-16.100000000000001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990992</v>
      </c>
      <c r="AP41" s="300">
        <v>13747</v>
      </c>
      <c r="AQ41" s="301">
        <v>23508</v>
      </c>
      <c r="AR41" s="302">
        <v>-41.5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482</v>
      </c>
      <c r="AN49" s="1117" t="s">
        <v>515</v>
      </c>
      <c r="AO49" s="1118"/>
      <c r="AP49" s="1118"/>
      <c r="AQ49" s="1118"/>
      <c r="AR49" s="111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3233563</v>
      </c>
      <c r="AN51" s="322">
        <v>42633</v>
      </c>
      <c r="AO51" s="323">
        <v>-36.200000000000003</v>
      </c>
      <c r="AP51" s="324">
        <v>63812</v>
      </c>
      <c r="AQ51" s="325">
        <v>2.2999999999999998</v>
      </c>
      <c r="AR51" s="326">
        <v>-38.5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1524114</v>
      </c>
      <c r="AN52" s="330">
        <v>20095</v>
      </c>
      <c r="AO52" s="331">
        <v>-47.4</v>
      </c>
      <c r="AP52" s="332">
        <v>33848</v>
      </c>
      <c r="AQ52" s="333">
        <v>-4.2</v>
      </c>
      <c r="AR52" s="334">
        <v>-43.2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2144810</v>
      </c>
      <c r="AN53" s="322">
        <v>28652</v>
      </c>
      <c r="AO53" s="323">
        <v>-32.799999999999997</v>
      </c>
      <c r="AP53" s="324">
        <v>71871</v>
      </c>
      <c r="AQ53" s="325">
        <v>12.6</v>
      </c>
      <c r="AR53" s="326">
        <v>-45.4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1008775</v>
      </c>
      <c r="AN54" s="330">
        <v>13476</v>
      </c>
      <c r="AO54" s="331">
        <v>-32.9</v>
      </c>
      <c r="AP54" s="332">
        <v>38232</v>
      </c>
      <c r="AQ54" s="333">
        <v>13</v>
      </c>
      <c r="AR54" s="334">
        <v>-45.9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1923320</v>
      </c>
      <c r="AN55" s="322">
        <v>26002</v>
      </c>
      <c r="AO55" s="323">
        <v>-9.1999999999999993</v>
      </c>
      <c r="AP55" s="324">
        <v>71807</v>
      </c>
      <c r="AQ55" s="325">
        <v>-0.1</v>
      </c>
      <c r="AR55" s="326">
        <v>-9.1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1291925</v>
      </c>
      <c r="AN56" s="330">
        <v>17466</v>
      </c>
      <c r="AO56" s="331">
        <v>29.6</v>
      </c>
      <c r="AP56" s="332">
        <v>37333</v>
      </c>
      <c r="AQ56" s="333">
        <v>-2.4</v>
      </c>
      <c r="AR56" s="334">
        <v>32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2452694</v>
      </c>
      <c r="AN57" s="322">
        <v>33567</v>
      </c>
      <c r="AO57" s="323">
        <v>29.1</v>
      </c>
      <c r="AP57" s="324">
        <v>80821</v>
      </c>
      <c r="AQ57" s="325">
        <v>12.6</v>
      </c>
      <c r="AR57" s="326">
        <v>16.5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1413149</v>
      </c>
      <c r="AN58" s="330">
        <v>19340</v>
      </c>
      <c r="AO58" s="331">
        <v>10.7</v>
      </c>
      <c r="AP58" s="332">
        <v>49586</v>
      </c>
      <c r="AQ58" s="333">
        <v>32.799999999999997</v>
      </c>
      <c r="AR58" s="334">
        <v>-22.1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3329661</v>
      </c>
      <c r="AN59" s="322">
        <v>46188</v>
      </c>
      <c r="AO59" s="323">
        <v>37.6</v>
      </c>
      <c r="AP59" s="324">
        <v>79840</v>
      </c>
      <c r="AQ59" s="325">
        <v>-1.2</v>
      </c>
      <c r="AR59" s="326">
        <v>38.799999999999997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2270893</v>
      </c>
      <c r="AN60" s="330">
        <v>31501</v>
      </c>
      <c r="AO60" s="331">
        <v>62.9</v>
      </c>
      <c r="AP60" s="332">
        <v>45238</v>
      </c>
      <c r="AQ60" s="333">
        <v>-8.8000000000000007</v>
      </c>
      <c r="AR60" s="334">
        <v>71.7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2616810</v>
      </c>
      <c r="AN61" s="337">
        <v>35408</v>
      </c>
      <c r="AO61" s="338">
        <v>-2.2999999999999998</v>
      </c>
      <c r="AP61" s="339">
        <v>73630</v>
      </c>
      <c r="AQ61" s="340">
        <v>5.2</v>
      </c>
      <c r="AR61" s="326">
        <v>-7.5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1501771</v>
      </c>
      <c r="AN62" s="330">
        <v>20376</v>
      </c>
      <c r="AO62" s="331">
        <v>4.5999999999999996</v>
      </c>
      <c r="AP62" s="332">
        <v>40847</v>
      </c>
      <c r="AQ62" s="333">
        <v>6.1</v>
      </c>
      <c r="AR62" s="334">
        <v>-1.5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pLYULvs5L5lYjOdgNkEkIh45qXWVGGRPMg4rteoP03SwjmANKHykXNALtMygIqaRVC7U4Gszs5U97V9wT3E1Cg==" saltValue="fj54RT/gpaVCa+39Q9Oy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fE5XttCa0HRwsJUa9PybRvzsAii/c7nsoL04OfM6WWvNLrJzlAvsE3uHsWGc1ntt0gvo2qjINMOwSc6/4gvLpA==" saltValue="zqyAQ+teLdZR4rTfLB4QP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jOT6ZVGNUQ3XKjjI7q55Px6uo4nE9+JOwbAMbX9H5pg5mSUCozUw2kqoyGERsljzpvg6gLRge6u085FaPM3wDA==" saltValue="KC3bRrj1Q6jKzONS880MM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41" t="s">
        <v>3</v>
      </c>
      <c r="D47" s="1141"/>
      <c r="E47" s="1142"/>
      <c r="F47" s="11">
        <v>24.03</v>
      </c>
      <c r="G47" s="12">
        <v>26.3</v>
      </c>
      <c r="H47" s="12">
        <v>29.82</v>
      </c>
      <c r="I47" s="12">
        <v>26.86</v>
      </c>
      <c r="J47" s="13">
        <v>25.25</v>
      </c>
    </row>
    <row r="48" spans="2:10" ht="57.75" customHeight="1" x14ac:dyDescent="0.2">
      <c r="B48" s="14"/>
      <c r="C48" s="1143" t="s">
        <v>4</v>
      </c>
      <c r="D48" s="1143"/>
      <c r="E48" s="1144"/>
      <c r="F48" s="15">
        <v>8.14</v>
      </c>
      <c r="G48" s="16">
        <v>10.69</v>
      </c>
      <c r="H48" s="16">
        <v>7.42</v>
      </c>
      <c r="I48" s="16">
        <v>6.74</v>
      </c>
      <c r="J48" s="17">
        <v>6.66</v>
      </c>
    </row>
    <row r="49" spans="2:10" ht="57.75" customHeight="1" thickBot="1" x14ac:dyDescent="0.25">
      <c r="B49" s="18"/>
      <c r="C49" s="1145" t="s">
        <v>5</v>
      </c>
      <c r="D49" s="1145"/>
      <c r="E49" s="1146"/>
      <c r="F49" s="19" t="s">
        <v>534</v>
      </c>
      <c r="G49" s="20">
        <v>1.1100000000000001</v>
      </c>
      <c r="H49" s="20" t="s">
        <v>535</v>
      </c>
      <c r="I49" s="20" t="s">
        <v>536</v>
      </c>
      <c r="J49" s="21" t="s">
        <v>537</v>
      </c>
    </row>
    <row r="50" spans="2:10" ht="13.2" x14ac:dyDescent="0.2"/>
  </sheetData>
  <sheetProtection algorithmName="SHA-512" hashValue="oboPlMbMrobHvFiAIk6VtdC8CnjL9sAHUrJEHq+wrtEINygQTbbHmHUe5uNI/Uky/lxxlxq5bjs52z2rXohwiQ==" saltValue="GVlZq/1/CM1bKCfHNkpBq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02E4511-C6D3-468A-82D5-76CD0E882038}"/>
</file>

<file path=customXml/itemProps2.xml><?xml version="1.0" encoding="utf-8"?>
<ds:datastoreItem xmlns:ds="http://schemas.openxmlformats.org/officeDocument/2006/customXml" ds:itemID="{69C90C66-E21B-44FF-AA59-039510C4BB4F}"/>
</file>

<file path=customXml/itemProps3.xml><?xml version="1.0" encoding="utf-8"?>
<ds:datastoreItem xmlns:ds="http://schemas.openxmlformats.org/officeDocument/2006/customXml" ds:itemID="{E32A1763-E312-4BE7-B4E2-9718A825715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2026-03-16T04:18:45Z</cp:lastPrinted>
  <dcterms:created xsi:type="dcterms:W3CDTF">2026-02-23T05:17:56Z</dcterms:created>
  <dcterms:modified xsi:type="dcterms:W3CDTF">2026-03-18T11:28:17Z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