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 documentId="11_85D2506F8CFDDFD2D5DE7BF88710FEAAC8498BBA" xr6:coauthVersionLast="47" xr6:coauthVersionMax="47" xr10:uidLastSave="{B1D4CFE0-F488-499C-9DF4-ACC1CFB7AC8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CO34" i="10" l="1"/>
  <c r="CO35" i="10" s="1"/>
  <c r="CO36" i="10" s="1"/>
  <c r="CO37" i="10" s="1"/>
  <c r="CO38" i="10" s="1"/>
  <c r="CO39" i="10" s="1"/>
  <c r="CO40" i="10" s="1"/>
  <c r="CO41" i="10" s="1"/>
  <c r="CO42" i="10" s="1"/>
</calcChain>
</file>

<file path=xl/sharedStrings.xml><?xml version="1.0" encoding="utf-8"?>
<sst xmlns="http://schemas.openxmlformats.org/spreadsheetml/2006/main" count="1099" uniqueCount="584">
  <si>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</si>
  <si>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</si>
  <si>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</si>
  <si>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</si>
  <si>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</si>
  <si>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</si>
  <si>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</si>
  <si>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</si>
  <si>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</si>
  <si>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</si>
  <si>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</si>
  <si>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</si>
  <si>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</si>
  <si>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</si>
  <si>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</si>
  <si>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</si>
  <si>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</si>
  <si>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</si>
  <si>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</si>
  <si>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</si>
  <si>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</si>
  <si>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</si>
  <si>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</si>
  <si>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</si>
  <si>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</si>
  <si>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</si>
  <si>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</si>
  <si>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</si>
  <si>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</si>
  <si>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</si>
  <si>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</si>
  <si>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</si>
  <si>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</si>
  <si>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</si>
  <si>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</si>
  <si>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</si>
  <si>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</si>
  <si>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</si>
  <si>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</si>
  <si>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</si>
  <si>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</si>
  <si>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</si>
  <si>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</si>
  <si>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</si>
  <si>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</si>
  <si>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</si>
  <si>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</si>
  <si>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</si>
  <si>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</si>
  <si>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</si>
  <si>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</si>
  <si>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</si>
  <si>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</si>
  <si>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</si>
  <si>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</si>
  <si>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</si>
  <si>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</si>
  <si>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</si>
  <si>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</si>
  <si>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</si>
  <si>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</si>
  <si>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</si>
  <si>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</si>
  <si>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</si>
  <si>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</si>
  <si>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</si>
  <si>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</si>
  <si>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</si>
  <si>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</si>
  <si>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</si>
  <si>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</si>
  <si>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</si>
  <si>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</si>
  <si>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</si>
  <si>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</si>
  <si>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</si>
  <si>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</si>
  <si>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</si>
  <si>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</si>
  <si>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</si>
  <si>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</si>
  <si>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</si>
  <si>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</si>
  <si>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</si>
  <si>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</si>
  <si>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</si>
  <si>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</si>
  <si>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</si>
  <si>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</si>
  <si>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</si>
  <si>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</si>
  <si>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</si>
  <si>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</si>
  <si>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</si>
  <si>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</si>
  <si>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</si>
  <si>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</si>
  <si>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</si>
  <si>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</si>
  <si>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</si>
  <si>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</si>
  <si>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</si>
  <si>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</si>
  <si>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</si>
  <si>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</si>
  <si>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</si>
  <si>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</si>
  <si>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</si>
  <si>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</si>
  <si>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</si>
  <si>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</si>
  <si>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</si>
  <si>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</si>
  <si>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</si>
  <si>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</si>
  <si>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</si>
  <si>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</si>
  <si>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</si>
  <si>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</si>
  <si>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</si>
  <si>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</si>
  <si>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</si>
  <si>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</si>
  <si>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</si>
  <si>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</si>
  <si>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</si>
  <si>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</si>
  <si>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</si>
  <si>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</si>
  <si>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</si>
  <si>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</si>
  <si>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</si>
  <si>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</si>
  <si>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</si>
  <si>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</si>
  <si>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</si>
  <si>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</si>
  <si>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</si>
  <si>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</si>
  <si>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</si>
  <si>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</si>
  <si>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</si>
  <si>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</si>
  <si>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</si>
  <si>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</si>
  <si>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</si>
  <si>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</si>
  <si>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</si>
  <si>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</si>
  <si>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</si>
  <si>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</si>
  <si>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</si>
  <si>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</si>
  <si>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</si>
  <si>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</si>
  <si>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</si>
  <si>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</si>
  <si>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</si>
  <si>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</si>
  <si>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</si>
  <si>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</si>
  <si>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</si>
  <si>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</si>
  <si>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</si>
  <si>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</si>
  <si>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</si>
  <si>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</si>
  <si>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</si>
  <si>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</si>
  <si>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</si>
  <si>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</si>
  <si>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</si>
  <si>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</si>
  <si>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</si>
  <si>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</si>
  <si>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</si>
  <si>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</si>
  <si>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</si>
  <si>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</si>
  <si>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</si>
  <si>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</si>
  <si>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</si>
  <si>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</si>
  <si>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</si>
  <si>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</si>
  <si>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</si>
  <si>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</si>
  <si>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</si>
  <si>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</si>
  <si>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</si>
  <si>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</si>
  <si>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</si>
  <si>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</si>
  <si>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</si>
  <si>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</si>
  <si>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</si>
  <si>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</si>
  <si>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</si>
  <si>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</si>
  <si>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</si>
  <si>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</si>
  <si>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</si>
  <si>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</si>
  <si>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群馬県太田市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</si>
  <si>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</si>
  <si>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</si>
  <si>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</si>
  <si>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</si>
  <si>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</si>
  <si>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</si>
  <si>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</si>
  <si>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</si>
  <si>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</si>
  <si>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</si>
  <si>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</si>
  <si>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</si>
  <si>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</si>
  <si>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</si>
  <si>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</si>
  <si>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</si>
  <si>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</si>
  <si>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</si>
  <si>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</si>
  <si>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</si>
  <si>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</si>
  <si>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</si>
  <si>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</si>
  <si>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</si>
  <si>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</si>
  <si>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</si>
  <si>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</si>
  <si>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</si>
  <si>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</si>
  <si>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</si>
  <si>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</si>
  <si>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</si>
  <si>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</si>
  <si>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</si>
  <si>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</si>
  <si>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</si>
  <si>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</si>
  <si>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</si>
  <si>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</si>
  <si>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</si>
  <si>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</si>
  <si>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</si>
  <si>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</si>
  <si>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</si>
  <si>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</si>
  <si>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</si>
  <si>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</si>
  <si>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</si>
  <si>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</si>
  <si>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</si>
  <si>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</si>
  <si>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</si>
  <si>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</si>
  <si>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</si>
  <si>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</si>
  <si>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</si>
  <si>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</si>
  <si>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</si>
  <si>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</si>
  <si>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</si>
  <si>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</si>
  <si>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</si>
  <si>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</si>
  <si>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</si>
  <si>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</si>
  <si>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</si>
  <si>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</si>
  <si>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</si>
  <si>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</si>
  <si>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</si>
  <si>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</si>
  <si>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</si>
  <si>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</si>
  <si>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</si>
  <si>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</si>
  <si>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</si>
  <si>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</si>
  <si>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</si>
  <si>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</si>
  <si>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</si>
  <si>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</si>
  <si>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</si>
  <si>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</si>
  <si>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</si>
  <si>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</si>
  <si>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</si>
  <si>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</si>
  <si>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</si>
  <si>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</si>
  <si>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</si>
  <si>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</si>
  <si>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</si>
  <si>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</si>
  <si>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</si>
  <si>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</si>
  <si>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</si>
  <si>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</si>
  <si>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</si>
  <si>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</si>
  <si>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</si>
  <si>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</si>
  <si>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</si>
  <si>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</si>
  <si>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</si>
  <si>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</si>
  <si>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</si>
  <si>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</si>
  <si>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</si>
  <si>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</si>
  <si>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</si>
  <si>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</si>
  <si>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</si>
  <si>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</si>
  <si>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</si>
  <si>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</si>
  <si>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</si>
  <si>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</si>
  <si>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</si>
  <si>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</si>
  <si>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</si>
  <si>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</si>
  <si>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</si>
  <si>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</si>
  <si>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</si>
  <si>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</si>
  <si>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</si>
  <si>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</si>
  <si>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</si>
  <si>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</si>
  <si>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</si>
  <si>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</si>
  <si>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</si>
  <si>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</si>
  <si>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</si>
  <si>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</si>
  <si>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</si>
  <si>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</si>
  <si>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</si>
  <si>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</si>
  <si>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</si>
  <si>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</si>
  <si>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</si>
  <si>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</si>
  <si>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</si>
  <si>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</si>
  <si>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</si>
  <si>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</si>
  <si>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</si>
  <si>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</si>
  <si>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</si>
  <si>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群馬県太田市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</si>
  <si>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</si>
  <si>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</si>
  <si>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</si>
  <si>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</si>
  <si>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</si>
  <si>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</si>
  <si>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</si>
  <si>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</si>
  <si>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</si>
  <si>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</si>
  <si>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</si>
  <si>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</si>
  <si>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</si>
  <si>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</si>
  <si>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</si>
  <si>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</si>
  <si>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</si>
  <si>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</si>
  <si>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</si>
  <si>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</si>
  <si>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八王子山墓園特別会計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</si>
  <si>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</si>
  <si>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</si>
  <si>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</si>
  <si>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</si>
  <si>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</si>
  <si>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</si>
  <si>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</si>
  <si>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</si>
  <si>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</si>
  <si>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</si>
  <si>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</si>
  <si>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</si>
  <si>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</si>
  <si>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</si>
  <si>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</si>
  <si>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</si>
  <si>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下水道事業等会計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</si>
  <si>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</si>
  <si>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</si>
  <si>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</si>
  <si>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</si>
  <si>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</si>
  <si>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</si>
  <si>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</si>
  <si>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</si>
  <si>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</si>
  <si>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</si>
  <si>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</si>
  <si>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</si>
  <si>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</si>
  <si>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</si>
  <si>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</si>
  <si>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</si>
  <si>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</si>
  <si>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</si>
  <si>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</si>
  <si>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</si>
  <si>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</si>
  <si>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</si>
  <si>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</si>
  <si>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</si>
  <si>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</si>
  <si>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</si>
  <si>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</si>
  <si>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</si>
  <si>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</si>
  <si>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</si>
  <si>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</si>
  <si>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</si>
  <si>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</si>
  <si>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</si>
  <si>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</si>
  <si>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</si>
  <si>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</si>
  <si>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</si>
  <si>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</si>
  <si>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</si>
  <si>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</si>
  <si>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</si>
  <si>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</si>
  <si>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</si>
  <si>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</si>
  <si>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</si>
  <si>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</si>
  <si>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</si>
  <si>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</si>
  <si>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</si>
  <si>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</si>
  <si>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</si>
  <si>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</si>
  <si>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</si>
  <si>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</si>
  <si>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</si>
  <si>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</si>
  <si>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</si>
  <si>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</si>
  <si>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</si>
  <si>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</si>
  <si>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</si>
  <si>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</si>
  <si>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</si>
  <si>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</si>
  <si>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</si>
  <si>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</si>
  <si>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</si>
  <si>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</si>
  <si>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</si>
  <si>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</si>
  <si>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</si>
  <si>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</si>
  <si>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</si>
  <si>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</si>
  <si>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</si>
  <si>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</si>
  <si>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</si>
  <si>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</si>
  <si>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</si>
  <si>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</si>
  <si>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</si>
  <si>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</si>
  <si>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</si>
  <si>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</si>
  <si>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</si>
  <si>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</si>
  <si>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</si>
  <si>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</si>
  <si>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</si>
  <si>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</si>
  <si>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</si>
  <si>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</si>
  <si>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</si>
  <si>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</si>
  <si>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</si>
  <si>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</si>
  <si>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</si>
  <si>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</si>
  <si>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</si>
  <si>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</si>
  <si>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</si>
  <si>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</si>
  <si>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</si>
  <si>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</si>
  <si>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</si>
  <si>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</si>
  <si>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</si>
  <si>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</si>
  <si>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</si>
  <si>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</si>
  <si>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</si>
  <si>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</si>
  <si>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</si>
  <si>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</si>
  <si>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</si>
  <si>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</si>
  <si>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</si>
  <si>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</si>
  <si>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</si>
  <si>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</si>
  <si>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</si>
  <si>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</si>
  <si>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</si>
  <si>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</si>
  <si>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</si>
  <si>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</si>
  <si>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</si>
  <si>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</si>
  <si>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</si>
  <si>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</si>
  <si>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</si>
  <si>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</si>
  <si>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</si>
  <si>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</si>
  <si>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</si>
  <si>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</si>
  <si>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</si>
  <si>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4.23</t>
  </si>
  <si>
    <t>▲ 1.76</t>
  </si>
  <si>
    <t>▲ 6.68</t>
  </si>
  <si>
    <t>▲ 2.57</t>
  </si>
  <si>
    <t>一般会計</t>
  </si>
  <si>
    <t>下水道事業等会計</t>
  </si>
  <si>
    <t>介護保険特別会計</t>
  </si>
  <si>
    <t>国民健康保険特別会計</t>
  </si>
  <si>
    <t>後期高齢者医療特別会計</t>
  </si>
  <si>
    <t>八王子山墓園特別会計</t>
  </si>
  <si>
    <t>太陽光発電事業特別会計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</si>
  <si>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</si>
  <si>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</si>
  <si>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</si>
  <si>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</si>
  <si>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</si>
  <si>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</si>
  <si>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</si>
  <si>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</si>
  <si>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</si>
  <si>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太田市外三町広域清掃組合</t>
  </si>
  <si>
    <t>群馬県市町村総合事務組合</t>
  </si>
  <si>
    <t>群馬県市町村会館管理組合</t>
  </si>
  <si>
    <t>群馬県後期高齢者医療広域連合（一般会計）</t>
  </si>
  <si>
    <t>群馬東部水道企業団</t>
  </si>
  <si>
    <t>夢麦酒太田</t>
  </si>
  <si>
    <t>太田市健診センター</t>
  </si>
  <si>
    <t>おおたコミュニティ放送</t>
  </si>
  <si>
    <t>太田市行政管理公社</t>
  </si>
  <si>
    <t>おおた電力</t>
  </si>
  <si>
    <t>太田市文化スポーツ振興財団</t>
  </si>
  <si>
    <t>地域産学官連携ものづくり研究機構</t>
  </si>
  <si>
    <t>太田国際貨物ターミナル</t>
  </si>
  <si>
    <t>太田市土地開発公社</t>
  </si>
  <si>
    <t>-</t>
    <phoneticPr fontId="2"/>
  </si>
  <si>
    <t>-</t>
    <phoneticPr fontId="2"/>
  </si>
  <si>
    <t>-</t>
    <phoneticPr fontId="2"/>
  </si>
  <si>
    <t>-</t>
    <phoneticPr fontId="2"/>
  </si>
  <si>
    <t>-</t>
    <phoneticPr fontId="2"/>
  </si>
  <si>
    <t>-</t>
    <phoneticPr fontId="2"/>
  </si>
  <si>
    <t>〇</t>
    <phoneticPr fontId="2"/>
  </si>
  <si>
    <t>群馬県後期高齢者医療広域連合（後期高齢者医療特別会計）</t>
  </si>
  <si>
    <t>-</t>
    <phoneticPr fontId="2"/>
  </si>
  <si>
    <t>-</t>
    <phoneticPr fontId="2"/>
  </si>
  <si>
    <t>-</t>
    <phoneticPr fontId="2"/>
  </si>
  <si>
    <t>-</t>
    <phoneticPr fontId="2"/>
  </si>
  <si>
    <t>-</t>
    <phoneticPr fontId="2"/>
  </si>
  <si>
    <t>-</t>
    <phoneticPr fontId="2"/>
  </si>
  <si>
    <t>トシオシルバー就学援助基金</t>
    <rPh sb="7" eb="9">
      <t>シュウガク</t>
    </rPh>
    <rPh sb="9" eb="11">
      <t>エンジョ</t>
    </rPh>
    <rPh sb="11" eb="13">
      <t>キキン</t>
    </rPh>
    <phoneticPr fontId="5"/>
  </si>
  <si>
    <t>東矢島土地区画整理事業基金</t>
    <rPh sb="0" eb="7">
      <t>ヒガシヤジマトチクカク</t>
    </rPh>
    <rPh sb="7" eb="11">
      <t>セイリジギョウ</t>
    </rPh>
    <rPh sb="11" eb="13">
      <t>キキン</t>
    </rPh>
    <phoneticPr fontId="5"/>
  </si>
  <si>
    <t>福祉振興基金</t>
    <rPh sb="0" eb="4">
      <t>フクシシンコウ</t>
    </rPh>
    <rPh sb="4" eb="6">
      <t>キキン</t>
    </rPh>
    <phoneticPr fontId="5"/>
  </si>
  <si>
    <t>宝泉南部土地区画整理事業基金</t>
    <rPh sb="0" eb="2">
      <t>タカライズミ</t>
    </rPh>
    <rPh sb="2" eb="4">
      <t>ナンブ</t>
    </rPh>
    <rPh sb="4" eb="14">
      <t>トチクカクセイリジギョウキキン</t>
    </rPh>
    <phoneticPr fontId="5"/>
  </si>
  <si>
    <t>教育振興基金</t>
    <rPh sb="0" eb="4">
      <t>キョウイクシンコウ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</si>
</sst>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5F5A-457C-B722-E0412B51D7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46079</c:v>
                </c:pt>
                <c:pt idx="1">
                  <c:v>37529</c:v>
                </c:pt>
                <c:pt idx="2">
                  <c:v>54808</c:v>
                </c:pt>
                <c:pt idx="3">
                  <c:v>52393</c:v>
                </c:pt>
                <c:pt idx="4">
                  <c:v>60961</c:v>
                </c:pt>
              </c:numCache>
            </c:numRef>
          </c:val>
          <c:smooth val="0"/>
          <c:extLst>
            <c:ext xmlns:c16="http://schemas.microsoft.com/office/drawing/2014/chart" uri="{C3380CC4-5D6E-409C-BE32-E72D297353CC}">
              <c16:uniqueId val="{00000001-5F5A-457C-B722-E0412B51D7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c:v>
                </c:pt>
                <c:pt idx="1">
                  <c:v>6.26</c:v>
                </c:pt>
                <c:pt idx="2">
                  <c:v>7.19</c:v>
                </c:pt>
                <c:pt idx="3">
                  <c:v>7.31</c:v>
                </c:pt>
                <c:pt idx="4">
                  <c:v>5.44</c:v>
                </c:pt>
              </c:numCache>
            </c:numRef>
          </c:val>
          <c:extLst>
            <c:ext xmlns:c16="http://schemas.microsoft.com/office/drawing/2014/chart" uri="{C3380CC4-5D6E-409C-BE32-E72D297353CC}">
              <c16:uniqueId val="{00000000-EC56-41E7-8992-4691702836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21.36</c:v>
                </c:pt>
                <c:pt idx="1">
                  <c:v>24.59</c:v>
                </c:pt>
                <c:pt idx="2">
                  <c:v>28.96</c:v>
                </c:pt>
                <c:pt idx="3">
                  <c:v>27.59</c:v>
                </c:pt>
                <c:pt idx="4">
                  <c:v>32.21</c:v>
                </c:pt>
              </c:numCache>
            </c:numRef>
          </c:val>
          <c:extLst>
            <c:ext xmlns:c16="http://schemas.microsoft.com/office/drawing/2014/chart" uri="{C3380CC4-5D6E-409C-BE32-E72D297353CC}">
              <c16:uniqueId val="{00000001-EC56-41E7-8992-4691702836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-4.2300000000000004</c:v>
                </c:pt>
                <c:pt idx="1">
                  <c:v>1.63</c:v>
                </c:pt>
                <c:pt idx="2">
                  <c:v>-1.76</c:v>
                </c:pt>
                <c:pt idx="3">
                  <c:v>-6.68</c:v>
                </c:pt>
                <c:pt idx="4">
                  <c:v>-2.57</c:v>
                </c:pt>
              </c:numCache>
            </c:numRef>
          </c:val>
          <c:smooth val="0"/>
          <c:extLst>
            <c:ext xmlns:c16="http://schemas.microsoft.com/office/drawing/2014/chart" uri="{C3380CC4-5D6E-409C-BE32-E72D297353CC}">
              <c16:uniqueId val="{00000002-EC56-41E7-8992-4691702836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41-46EC-8F32-1E0217782A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41-46EC-8F32-1E0217782A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41-46EC-8F32-1E0217782A33}"/>
            </c:ext>
          </c:extLst>
        </c:ser>
        <c:ser>
          <c:idx val="3"/>
          <c:order val="3"/>
          <c:tx>
            <c:strRef>
              <c:f>データシート!$A$30</c:f>
              <c:strCache>
                <c:ptCount val="1"/>
                <c:pt idx="0">
                  <c:v>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c:v>
                </c:pt>
              </c:numCache>
            </c:numRef>
          </c:val>
          <c:extLst>
            <c:ext xmlns:c16="http://schemas.microsoft.com/office/drawing/2014/chart" uri="{C3380CC4-5D6E-409C-BE32-E72D297353CC}">
              <c16:uniqueId val="{00000003-7041-46EC-8F32-1E0217782A33}"/>
            </c:ext>
          </c:extLst>
        </c:ser>
        <c:ser>
          <c:idx val="4"/>
          <c:order val="4"/>
          <c:tx>
            <c:strRef>
              <c:f>データシート!$A$31</c:f>
              <c:strCache>
                <c:ptCount val="1"/>
                <c:pt idx="0">
                  <c:v>八王子山墓園特別会計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7041-46EC-8F32-1E0217782A3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0.05</c:v>
                </c:pt>
                <c:pt idx="4">
                  <c:v>#N/A</c:v>
                </c:pt>
                <c:pt idx="5">
                  <c:v>0.02</c:v>
                </c:pt>
                <c:pt idx="6">
                  <c:v>#N/A</c:v>
                </c:pt>
                <c:pt idx="7">
                  <c:v>0.02</c:v>
                </c:pt>
                <c:pt idx="8">
                  <c:v>#N/A</c:v>
                </c:pt>
                <c:pt idx="9">
                  <c:v>0.02</c:v>
                </c:pt>
              </c:numCache>
            </c:numRef>
          </c:val>
          <c:extLst>
            <c:ext xmlns:c16="http://schemas.microsoft.com/office/drawing/2014/chart" uri="{C3380CC4-5D6E-409C-BE32-E72D297353CC}">
              <c16:uniqueId val="{00000005-7041-46EC-8F32-1E0217782A3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0.94</c:v>
                </c:pt>
                <c:pt idx="2">
                  <c:v>#N/A</c:v>
                </c:pt>
                <c:pt idx="3">
                  <c:v>1.48</c:v>
                </c:pt>
                <c:pt idx="4">
                  <c:v>#N/A</c:v>
                </c:pt>
                <c:pt idx="5">
                  <c:v>1.0900000000000001</c:v>
                </c:pt>
                <c:pt idx="6">
                  <c:v>#N/A</c:v>
                </c:pt>
                <c:pt idx="7">
                  <c:v>0.32</c:v>
                </c:pt>
                <c:pt idx="8">
                  <c:v>#N/A</c:v>
                </c:pt>
                <c:pt idx="9">
                  <c:v>0.5</c:v>
                </c:pt>
              </c:numCache>
            </c:numRef>
          </c:val>
          <c:extLst>
            <c:ext xmlns:c16="http://schemas.microsoft.com/office/drawing/2014/chart" uri="{C3380CC4-5D6E-409C-BE32-E72D297353CC}">
              <c16:uniqueId val="{00000006-7041-46EC-8F32-1E0217782A3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1.79</c:v>
                </c:pt>
                <c:pt idx="4">
                  <c:v>#N/A</c:v>
                </c:pt>
                <c:pt idx="5">
                  <c:v>2.0099999999999998</c:v>
                </c:pt>
                <c:pt idx="6">
                  <c:v>#N/A</c:v>
                </c:pt>
                <c:pt idx="7">
                  <c:v>1.88</c:v>
                </c:pt>
                <c:pt idx="8">
                  <c:v>#N/A</c:v>
                </c:pt>
                <c:pt idx="9">
                  <c:v>1.23</c:v>
                </c:pt>
              </c:numCache>
            </c:numRef>
          </c:val>
          <c:extLst>
            <c:ext xmlns:c16="http://schemas.microsoft.com/office/drawing/2014/chart" uri="{C3380CC4-5D6E-409C-BE32-E72D297353CC}">
              <c16:uniqueId val="{00000007-7041-46EC-8F32-1E0217782A33}"/>
            </c:ext>
          </c:extLst>
        </c:ser>
        <c:ser>
          <c:idx val="8"/>
          <c:order val="8"/>
          <c:tx>
            <c:strRef>
              <c:f>データシート!$A$35</c:f>
              <c:strCache>
                <c:ptCount val="1"/>
                <c:pt idx="0">
                  <c:v>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1.95</c:v>
                </c:pt>
                <c:pt idx="2">
                  <c:v>#N/A</c:v>
                </c:pt>
                <c:pt idx="3">
                  <c:v>1.55</c:v>
                </c:pt>
                <c:pt idx="4">
                  <c:v>#N/A</c:v>
                </c:pt>
                <c:pt idx="5">
                  <c:v>1.74</c:v>
                </c:pt>
                <c:pt idx="6">
                  <c:v>#N/A</c:v>
                </c:pt>
                <c:pt idx="7">
                  <c:v>1.95</c:v>
                </c:pt>
                <c:pt idx="8">
                  <c:v>#N/A</c:v>
                </c:pt>
                <c:pt idx="9">
                  <c:v>1.67</c:v>
                </c:pt>
              </c:numCache>
            </c:numRef>
          </c:val>
          <c:extLst>
            <c:ext xmlns:c16="http://schemas.microsoft.com/office/drawing/2014/chart" uri="{C3380CC4-5D6E-409C-BE32-E72D297353CC}">
              <c16:uniqueId val="{00000008-7041-46EC-8F32-1E0217782A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4.83</c:v>
                </c:pt>
                <c:pt idx="2">
                  <c:v>#N/A</c:v>
                </c:pt>
                <c:pt idx="3">
                  <c:v>6.22</c:v>
                </c:pt>
                <c:pt idx="4">
                  <c:v>#N/A</c:v>
                </c:pt>
                <c:pt idx="5">
                  <c:v>7.17</c:v>
                </c:pt>
                <c:pt idx="6">
                  <c:v>#N/A</c:v>
                </c:pt>
                <c:pt idx="7">
                  <c:v>7.29</c:v>
                </c:pt>
                <c:pt idx="8">
                  <c:v>#N/A</c:v>
                </c:pt>
                <c:pt idx="9">
                  <c:v>5.42</c:v>
                </c:pt>
              </c:numCache>
            </c:numRef>
          </c:val>
          <c:extLst>
            <c:ext xmlns:c16="http://schemas.microsoft.com/office/drawing/2014/chart" uri="{C3380CC4-5D6E-409C-BE32-E72D297353CC}">
              <c16:uniqueId val="{00000009-7041-46EC-8F32-1E0217782A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6785</c:v>
                </c:pt>
                <c:pt idx="5">
                  <c:v>6686</c:v>
                </c:pt>
                <c:pt idx="8">
                  <c:v>6546</c:v>
                </c:pt>
                <c:pt idx="11">
                  <c:v>6391</c:v>
                </c:pt>
                <c:pt idx="14">
                  <c:v>6128</c:v>
                </c:pt>
              </c:numCache>
            </c:numRef>
          </c:val>
          <c:extLst>
            <c:ext xmlns:c16="http://schemas.microsoft.com/office/drawing/2014/chart" uri="{C3380CC4-5D6E-409C-BE32-E72D297353CC}">
              <c16:uniqueId val="{00000000-E34A-469D-82B7-B96BC55F88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4A-469D-82B7-B96BC55F88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25</c:v>
                </c:pt>
                <c:pt idx="6">
                  <c:v>25</c:v>
                </c:pt>
                <c:pt idx="9">
                  <c:v>25</c:v>
                </c:pt>
                <c:pt idx="12">
                  <c:v>25</c:v>
                </c:pt>
              </c:numCache>
            </c:numRef>
          </c:val>
          <c:extLst>
            <c:ext xmlns:c16="http://schemas.microsoft.com/office/drawing/2014/chart" uri="{C3380CC4-5D6E-409C-BE32-E72D297353CC}">
              <c16:uniqueId val="{00000002-E34A-469D-82B7-B96BC55F88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428</c:v>
                </c:pt>
                <c:pt idx="6">
                  <c:v>480</c:v>
                </c:pt>
                <c:pt idx="9">
                  <c:v>583</c:v>
                </c:pt>
                <c:pt idx="12">
                  <c:v>583</c:v>
                </c:pt>
              </c:numCache>
            </c:numRef>
          </c:val>
          <c:extLst>
            <c:ext xmlns:c16="http://schemas.microsoft.com/office/drawing/2014/chart" uri="{C3380CC4-5D6E-409C-BE32-E72D297353CC}">
              <c16:uniqueId val="{00000003-E34A-469D-82B7-B96BC55F88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1351</c:v>
                </c:pt>
                <c:pt idx="3">
                  <c:v>1375</c:v>
                </c:pt>
                <c:pt idx="6">
                  <c:v>1417</c:v>
                </c:pt>
                <c:pt idx="9">
                  <c:v>1366</c:v>
                </c:pt>
                <c:pt idx="12">
                  <c:v>1375</c:v>
                </c:pt>
              </c:numCache>
            </c:numRef>
          </c:val>
          <c:extLst>
            <c:ext xmlns:c16="http://schemas.microsoft.com/office/drawing/2014/chart" uri="{C3380CC4-5D6E-409C-BE32-E72D297353CC}">
              <c16:uniqueId val="{00000004-E34A-469D-82B7-B96BC55F88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c:v>
                </c:pt>
                <c:pt idx="3">
                  <c:v>17</c:v>
                </c:pt>
                <c:pt idx="6">
                  <c:v>0</c:v>
                </c:pt>
                <c:pt idx="9">
                  <c:v>0</c:v>
                </c:pt>
                <c:pt idx="12">
                  <c:v>0</c:v>
                </c:pt>
              </c:numCache>
            </c:numRef>
          </c:val>
          <c:extLst>
            <c:ext xmlns:c16="http://schemas.microsoft.com/office/drawing/2014/chart" uri="{C3380CC4-5D6E-409C-BE32-E72D297353CC}">
              <c16:uniqueId val="{00000005-E34A-469D-82B7-B96BC55F88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4A-469D-82B7-B96BC55F88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7425</c:v>
                </c:pt>
                <c:pt idx="3">
                  <c:v>7404</c:v>
                </c:pt>
                <c:pt idx="6">
                  <c:v>7304</c:v>
                </c:pt>
                <c:pt idx="9">
                  <c:v>6373</c:v>
                </c:pt>
                <c:pt idx="12">
                  <c:v>6300</c:v>
                </c:pt>
              </c:numCache>
            </c:numRef>
          </c:val>
          <c:extLst>
            <c:ext xmlns:c16="http://schemas.microsoft.com/office/drawing/2014/chart" uri="{C3380CC4-5D6E-409C-BE32-E72D297353CC}">
              <c16:uniqueId val="{00000007-E34A-469D-82B7-B96BC55F88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2053</c:v>
                </c:pt>
                <c:pt idx="2">
                  <c:v>#N/A</c:v>
                </c:pt>
                <c:pt idx="3">
                  <c:v>#N/A</c:v>
                </c:pt>
                <c:pt idx="4">
                  <c:v>2563</c:v>
                </c:pt>
                <c:pt idx="5">
                  <c:v>#N/A</c:v>
                </c:pt>
                <c:pt idx="6">
                  <c:v>#N/A</c:v>
                </c:pt>
                <c:pt idx="7">
                  <c:v>2680</c:v>
                </c:pt>
                <c:pt idx="8">
                  <c:v>#N/A</c:v>
                </c:pt>
                <c:pt idx="9">
                  <c:v>#N/A</c:v>
                </c:pt>
                <c:pt idx="10">
                  <c:v>1956</c:v>
                </c:pt>
                <c:pt idx="11">
                  <c:v>#N/A</c:v>
                </c:pt>
                <c:pt idx="12">
                  <c:v>#N/A</c:v>
                </c:pt>
                <c:pt idx="13">
                  <c:v>2155</c:v>
                </c:pt>
                <c:pt idx="14">
                  <c:v>#N/A</c:v>
                </c:pt>
              </c:numCache>
            </c:numRef>
          </c:val>
          <c:smooth val="0"/>
          <c:extLst>
            <c:ext xmlns:c16="http://schemas.microsoft.com/office/drawing/2014/chart" uri="{C3380CC4-5D6E-409C-BE32-E72D297353CC}">
              <c16:uniqueId val="{00000008-E34A-469D-82B7-B96BC55F88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61067</c:v>
                </c:pt>
                <c:pt idx="5">
                  <c:v>59880</c:v>
                </c:pt>
                <c:pt idx="8">
                  <c:v>58267</c:v>
                </c:pt>
                <c:pt idx="11">
                  <c:v>54953</c:v>
                </c:pt>
                <c:pt idx="14">
                  <c:v>51546</c:v>
                </c:pt>
              </c:numCache>
            </c:numRef>
          </c:val>
          <c:extLst>
            <c:ext xmlns:c16="http://schemas.microsoft.com/office/drawing/2014/chart" uri="{C3380CC4-5D6E-409C-BE32-E72D297353CC}">
              <c16:uniqueId val="{00000000-C1D5-4792-AAA3-E63D0438E2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10604</c:v>
                </c:pt>
                <c:pt idx="5">
                  <c:v>11214</c:v>
                </c:pt>
                <c:pt idx="8">
                  <c:v>12114</c:v>
                </c:pt>
                <c:pt idx="11">
                  <c:v>11231</c:v>
                </c:pt>
                <c:pt idx="14">
                  <c:v>11006</c:v>
                </c:pt>
              </c:numCache>
            </c:numRef>
          </c:val>
          <c:extLst>
            <c:ext xmlns:c16="http://schemas.microsoft.com/office/drawing/2014/chart" uri="{C3380CC4-5D6E-409C-BE32-E72D297353CC}">
              <c16:uniqueId val="{00000001-C1D5-4792-AAA3-E63D0438E2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11479</c:v>
                </c:pt>
                <c:pt idx="5">
                  <c:v>15027</c:v>
                </c:pt>
                <c:pt idx="8">
                  <c:v>16898</c:v>
                </c:pt>
                <c:pt idx="11">
                  <c:v>16703</c:v>
                </c:pt>
                <c:pt idx="14">
                  <c:v>19437</c:v>
                </c:pt>
              </c:numCache>
            </c:numRef>
          </c:val>
          <c:extLst>
            <c:ext xmlns:c16="http://schemas.microsoft.com/office/drawing/2014/chart" uri="{C3380CC4-5D6E-409C-BE32-E72D297353CC}">
              <c16:uniqueId val="{00000002-C1D5-4792-AAA3-E63D0438E2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D5-4792-AAA3-E63D0438E2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D5-4792-AAA3-E63D0438E2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c:v>
                </c:pt>
                <c:pt idx="3">
                  <c:v>29</c:v>
                </c:pt>
                <c:pt idx="6">
                  <c:v>0</c:v>
                </c:pt>
                <c:pt idx="9">
                  <c:v>17</c:v>
                </c:pt>
                <c:pt idx="12">
                  <c:v>0</c:v>
                </c:pt>
              </c:numCache>
            </c:numRef>
          </c:val>
          <c:extLst>
            <c:ext xmlns:c16="http://schemas.microsoft.com/office/drawing/2014/chart" uri="{C3380CC4-5D6E-409C-BE32-E72D297353CC}">
              <c16:uniqueId val="{00000005-C1D5-4792-AAA3-E63D0438E2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11537</c:v>
                </c:pt>
                <c:pt idx="3">
                  <c:v>11444</c:v>
                </c:pt>
                <c:pt idx="6">
                  <c:v>11580</c:v>
                </c:pt>
                <c:pt idx="9">
                  <c:v>11827</c:v>
                </c:pt>
                <c:pt idx="12">
                  <c:v>12005</c:v>
                </c:pt>
              </c:numCache>
            </c:numRef>
          </c:val>
          <c:extLst>
            <c:ext xmlns:c16="http://schemas.microsoft.com/office/drawing/2014/chart" uri="{C3380CC4-5D6E-409C-BE32-E72D297353CC}">
              <c16:uniqueId val="{00000006-C1D5-4792-AAA3-E63D0438E2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10063</c:v>
                </c:pt>
                <c:pt idx="3">
                  <c:v>9617</c:v>
                </c:pt>
                <c:pt idx="6">
                  <c:v>9347</c:v>
                </c:pt>
                <c:pt idx="9">
                  <c:v>8781</c:v>
                </c:pt>
                <c:pt idx="12">
                  <c:v>8500</c:v>
                </c:pt>
              </c:numCache>
            </c:numRef>
          </c:val>
          <c:extLst>
            <c:ext xmlns:c16="http://schemas.microsoft.com/office/drawing/2014/chart" uri="{C3380CC4-5D6E-409C-BE32-E72D297353CC}">
              <c16:uniqueId val="{00000007-C1D5-4792-AAA3-E63D0438E2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18140</c:v>
                </c:pt>
                <c:pt idx="3">
                  <c:v>18262</c:v>
                </c:pt>
                <c:pt idx="6">
                  <c:v>19774</c:v>
                </c:pt>
                <c:pt idx="9">
                  <c:v>19992</c:v>
                </c:pt>
                <c:pt idx="12">
                  <c:v>18937</c:v>
                </c:pt>
              </c:numCache>
            </c:numRef>
          </c:val>
          <c:extLst>
            <c:ext xmlns:c16="http://schemas.microsoft.com/office/drawing/2014/chart" uri="{C3380CC4-5D6E-409C-BE32-E72D297353CC}">
              <c16:uniqueId val="{00000008-C1D5-4792-AAA3-E63D0438E2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431</c:v>
                </c:pt>
                <c:pt idx="3">
                  <c:v>407</c:v>
                </c:pt>
                <c:pt idx="6">
                  <c:v>49</c:v>
                </c:pt>
                <c:pt idx="9">
                  <c:v>25</c:v>
                </c:pt>
                <c:pt idx="12">
                  <c:v>1</c:v>
                </c:pt>
              </c:numCache>
            </c:numRef>
          </c:val>
          <c:extLst>
            <c:ext xmlns:c16="http://schemas.microsoft.com/office/drawing/2014/chart" uri="{C3380CC4-5D6E-409C-BE32-E72D297353CC}">
              <c16:uniqueId val="{00000009-C1D5-4792-AAA3-E63D0438E2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60688</c:v>
                </c:pt>
                <c:pt idx="3">
                  <c:v>58968</c:v>
                </c:pt>
                <c:pt idx="6">
                  <c:v>56361</c:v>
                </c:pt>
                <c:pt idx="9">
                  <c:v>54102</c:v>
                </c:pt>
                <c:pt idx="12">
                  <c:v>53832</c:v>
                </c:pt>
              </c:numCache>
            </c:numRef>
          </c:val>
          <c:extLst>
            <c:ext xmlns:c16="http://schemas.microsoft.com/office/drawing/2014/chart" uri="{C3380CC4-5D6E-409C-BE32-E72D297353CC}">
              <c16:uniqueId val="{0000000A-C1D5-4792-AAA3-E63D0438E2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17744</c:v>
                </c:pt>
                <c:pt idx="2">
                  <c:v>#N/A</c:v>
                </c:pt>
                <c:pt idx="3">
                  <c:v>#N/A</c:v>
                </c:pt>
                <c:pt idx="4">
                  <c:v>12606</c:v>
                </c:pt>
                <c:pt idx="5">
                  <c:v>#N/A</c:v>
                </c:pt>
                <c:pt idx="6">
                  <c:v>#N/A</c:v>
                </c:pt>
                <c:pt idx="7">
                  <c:v>9832</c:v>
                </c:pt>
                <c:pt idx="8">
                  <c:v>#N/A</c:v>
                </c:pt>
                <c:pt idx="9">
                  <c:v>#N/A</c:v>
                </c:pt>
                <c:pt idx="10">
                  <c:v>11856</c:v>
                </c:pt>
                <c:pt idx="11">
                  <c:v>#N/A</c:v>
                </c:pt>
                <c:pt idx="12">
                  <c:v>#N/A</c:v>
                </c:pt>
                <c:pt idx="13">
                  <c:v>11286</c:v>
                </c:pt>
                <c:pt idx="14">
                  <c:v>#N/A</c:v>
                </c:pt>
              </c:numCache>
            </c:numRef>
          </c:val>
          <c:smooth val="0"/>
          <c:extLst>
            <c:ext xmlns:c16="http://schemas.microsoft.com/office/drawing/2014/chart" uri="{C3380CC4-5D6E-409C-BE32-E72D297353CC}">
              <c16:uniqueId val="{0000000B-C1D5-4792-AAA3-E63D0438E2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13256</c:v>
                </c:pt>
                <c:pt idx="1">
                  <c:v>13037</c:v>
                </c:pt>
                <c:pt idx="2">
                  <c:v>15848</c:v>
                </c:pt>
              </c:numCache>
            </c:numRef>
          </c:val>
          <c:extLst>
            <c:ext xmlns:c16="http://schemas.microsoft.com/office/drawing/2014/chart" uri="{C3380CC4-5D6E-409C-BE32-E72D297353CC}">
              <c16:uniqueId val="{00000000-B8B9-4FFD-B91D-0D4AD358DA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1524</c:v>
                </c:pt>
                <c:pt idx="1">
                  <c:v>1541</c:v>
                </c:pt>
                <c:pt idx="2">
                  <c:v>1450</c:v>
                </c:pt>
              </c:numCache>
            </c:numRef>
          </c:val>
          <c:extLst>
            <c:ext xmlns:c16="http://schemas.microsoft.com/office/drawing/2014/chart" uri="{C3380CC4-5D6E-409C-BE32-E72D297353CC}">
              <c16:uniqueId val="{00000001-B8B9-4FFD-B91D-0D4AD358DA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630</c:v>
                </c:pt>
                <c:pt idx="1">
                  <c:v>535</c:v>
                </c:pt>
                <c:pt idx="2">
                  <c:v>522</c:v>
                </c:pt>
              </c:numCache>
            </c:numRef>
          </c:val>
          <c:extLst>
            <c:ext xmlns:c16="http://schemas.microsoft.com/office/drawing/2014/chart" uri="{C3380CC4-5D6E-409C-BE32-E72D297353CC}">
              <c16:uniqueId val="{00000002-B8B9-4FFD-B91D-0D4AD358DA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年度まで年々減少していたが、令和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年度は一組の元利償還金負担金等の増により増加に転じた。令和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年度以降は元利償還金等については元利償還金の減により減少に転じている。一方、算入公債費等については令和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年以降、減少している。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年度は、臨時財政対策債償還費の減少による算入公債費等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の減が元利償還金等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の減を上回ったため、実質公債費比率の分子は約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億円の増となった。今後は現在進めている大型建設事業に係る起債や一組の元利償還金の増が見込まれるため、算入公債費等に該当する交付税措置対象起債の積極的な活用を検討したい。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満期一括償還地方債は発行翌年度から発行額の５％を減債基金に毎年積立し、５年後、基金取崩及び不足分を借換債で一括償還する。一括償還による取崩及び積立は令和３年度で終了した。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年度から令和元年度まで将来負担額は年々減少していたが、令和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年度以降はごみ焼却施設建設事業に伴う起債残額の増により、組合等負担等見込額が増額となったことを受け増加に転じた。その後は、地方債の現在高が順調に減少しており、将来負担額は減少傾向にある。</a:t>
          </a: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年度は、下水道事業に係る操出金のうち元金償還金に対する割合が減少したことなどから将来負担額</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が減少した一方、充当可能財源等</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(B)</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は充当可能基金である財政調整基金などが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億円増となったが、臨時財政対策債及び合併特例債の減による基準財政需要額算入見込額が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億円減した。このことにより将来負担額から充当可能財源を差し引いた分子全体では</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今後も償還元金を超えない市債の発行を原則とし、充当可能基金残高の一定水準の確保を維持し、将来負担比率の抑制に努めたい。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群馬県太田市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財政調整基金は、市税収入の増加やその他地方創生臨時交付金、財産収入等による一般財源の減少に伴う増要因が扶助費の増などの減要因を上回り、２８．１億円の増となった。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減債基金は、国の補正予算の普通交付税追加措置による２．２億円を積み立てた一方で、平成２８年度の積み立て分から２億円、令和３年度積み立て分から０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３億円及び令和５年度積み立て分から０．８億円を取り崩した結果、０．９億円の減となった。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東矢島土地区画整理事業基金、福祉振興基金、教育振興基金の増額があった一方で、トシオシルバー就学援助基金や宝泉南部土地区画整理事業基金の減により、０．１億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以上のことにより、基金全体としては２７．１億円の増となった。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財政調整基金は中長期的には増加傾向にあり、その他特定目的基金は増減変動のある状況だが、基金全体のうち主となる財政調整基金について、今後も健全な財政運営により適正な残高の維持に努めていく。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・トシオシルバー就学援助基金：公立小中学生等養育世帯への就学援助事業に財源充当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・東矢島土地区画整理事業基金：東矢島土地区画整理事業に財源充当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・福祉振興基金：福祉事業又は指定目的に伴う事業に財源充当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・宝泉南部土地区画整理事業基金：宝泉南部土地区画整理事業に財源充当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・教育振興基金：教育振興を図る事業に財源充当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・トシオシルバー就学援助基金：事業充当による繰入金の増額。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・東矢島土地区画整理事業基金：保留地販売による積立金の増額。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・福祉振興基金、教育振興基金：寄附による積立金の増額。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・宝泉南部土地区画整理事業基金：事業充当による繰入金の増額。</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・トシオシルバー就学援助基金、福祉振興基金、東矢島土地区画整理事業基金、宝泉南部土地区画整理事業基金：事業進捗に合わせて財源充当。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・教育振興基金：みらい給付型奨学金支給事業に財源充当。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・輸送機器関連企業の好調等による市税収入の増加や国補正予算の普通交付税再算定による追加措置、物価高騰対応重点支援地方創生臨時交付金、財産収入等により一般財源が減少した結果、増額となった。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の市税収入は特に法人市民税が中心であり、景気動向に大きく左右されて市税収入の減となることも想定されることから、今後は基金残高が減少していく可能性もある。適正な残高の維持（標準財政規模の１５％程度）を確保できるよう、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４年度は平成２８年度の積み立て分の１．５億円を取り崩した結果、減少した。令和５年度も、同様の取り崩しを行ったが、国の補正予算の普通交付税追加措置による１．６億円を積み立てた結果、増加した。令和６年度は国の補正予算の普通交付税追加措置による２．２億円を積み立てた一方、平成２８年度の積み立て分から２億円、令和３年度積み立て分から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３億円及び令和５年度積み立て分から０．８億円を取り崩した結果、減少となった。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・令和３年度に積み立てた普通交付税追加措置分１１．４億円は、７年度から２３年度まで計画的に取り崩し、臨時財政対策債の償還に充当する。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・令和５年度に積み立てた普通交付税追加措置分１．６億円は、７年度及び８年度の２年で計画的に取り崩し、臨時財政対策債の償還に充当する。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・令和６年度に積み立てた普通交付税追加措置分２．２億円は、８年度及び９年度の２年で計画的に取り崩し、臨時財政対策債の償還に充当する。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分子にあたる基準財政収入額は、</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市内自動車関連企業の自動車販売数の増加および為替変動による増益効果の影響で</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市民税法人税割が１１．</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億円の増となったほか、固定資産税の増（</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億円）等をうけ、全体では</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２１</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億円の増となった。一方、分母にあたる基準財政需要額は、高齢者保健福祉費の増（１．</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、給与改定費の増（３．１億円）</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などに伴い、前年度から１９．</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そのため、単年度財政力指数は０．</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９６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、３か年平均で０．９</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となり、全国平均、県平均を上</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回った</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今後も自主財源の更なる確保及び経常経費等の削減に努め、財政基盤の強化に努める</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40</xdr:row>
      <xdr:rowOff>6350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81280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分母にあたる経常一般財源収入額が、臨時財政対策債発行可能額の減を上回る市税の増により、前年度より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一方、分子にあたる経常経費充当一般財源については、人勧による人件費の増（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１０．６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賃上げや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物価高騰に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伴う各種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委託料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及び光熱水費をはじめとする需用費の増による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７．２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障がい福祉サービスをはじめとする扶助費の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億円）等により、全体では前年度から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の増を上回った結果、経常収支比率は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改善された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今後も自主財源の更なる確保及び事業見直しによる経常経費の削減に努める。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61</xdr:row>
      <xdr:rowOff>103294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15880"/>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103294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732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61</xdr:row>
      <xdr:rowOff>14817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183706"/>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61</xdr:row>
      <xdr:rowOff>159596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8370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142257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分母にあたる人口については、前年度比較で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５５７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、分子にあたる人件費・物件費・維持補修費については、主に人勧による人件費の増に加え、賃上げや物価高騰に伴う物件費の増により、全体では前年度から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２２．４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ったため、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悪化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。今後も適正な人件費を確保しつつ、物件費のコスト削減を図りたい。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57341</xdr:rowOff>
    </xdr:from>
    <xdr:to>
      <xdr:col>23</xdr:col>
      <xdr:colOff>133350</xdr:colOff>
      <xdr:row>84</xdr:row>
      <xdr:rowOff>2854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7691"/>
          <a:ext cx="838200" cy="1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21092</xdr:rowOff>
    </xdr:from>
    <xdr:to>
      <xdr:col>19</xdr:col>
      <xdr:colOff>133350</xdr:colOff>
      <xdr:row>83</xdr:row>
      <xdr:rowOff>57341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1442"/>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21092</xdr:rowOff>
    </xdr:from>
    <xdr:to>
      <xdr:col>15</xdr:col>
      <xdr:colOff>82550</xdr:colOff>
      <xdr:row>83</xdr:row>
      <xdr:rowOff>23397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51442"/>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137968</xdr:rowOff>
    </xdr:from>
    <xdr:to>
      <xdr:col>11</xdr:col>
      <xdr:colOff>31750</xdr:colOff>
      <xdr:row>83</xdr:row>
      <xdr:rowOff>23397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6868"/>
          <a:ext cx="889000" cy="5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123504</xdr:rowOff>
    </xdr:from>
    <xdr:to>
      <xdr:col>23</xdr:col>
      <xdr:colOff>184150</xdr:colOff>
      <xdr:row>84</xdr:row>
      <xdr:rowOff>53654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140031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6541</xdr:rowOff>
    </xdr:from>
    <xdr:to>
      <xdr:col>19</xdr:col>
      <xdr:colOff>184150</xdr:colOff>
      <xdr:row>83</xdr:row>
      <xdr:rowOff>108141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118318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5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141742</xdr:rowOff>
    </xdr:from>
    <xdr:to>
      <xdr:col>15</xdr:col>
      <xdr:colOff>133350</xdr:colOff>
      <xdr:row>83</xdr:row>
      <xdr:rowOff>71892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82069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6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144047</xdr:rowOff>
    </xdr:from>
    <xdr:to>
      <xdr:col>11</xdr:col>
      <xdr:colOff>82550</xdr:colOff>
      <xdr:row>83</xdr:row>
      <xdr:rowOff>74197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84374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87168</xdr:rowOff>
    </xdr:from>
    <xdr:to>
      <xdr:col>7</xdr:col>
      <xdr:colOff>31750</xdr:colOff>
      <xdr:row>83</xdr:row>
      <xdr:rowOff>17318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昨年度より０．１ポイント下がったが、依然全国市平均を上回っている。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合併による給与格差の是正を行ったことが主な要因となり、今まで１００を超えてきたが、令和３年度に初めて１００を切った。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今後も給与の適正化を図り、引き続き縮減に努めたい。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128270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773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5080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77470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4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昨年度より０．０２人の増になったが全国平均及び県平均を下回っている。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１８年度から職員定員適正化計画において、１０年間で４００人の職員削減を掲げ目標達成したことで大幅な職員数の削減が行われたが、昨今の業務内容の複雑化・煩雑化に伴い、職員一人あたりの負担が大きくなり、職場環境の見直しが必要となってきたことから職員数は微増傾向に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今後も組織機構の見直し及び適正な人員配置を実施し、適正な定員管理を行っていく。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166158</xdr:rowOff>
    </xdr:from>
    <xdr:to>
      <xdr:col>81</xdr:col>
      <xdr:colOff>44450</xdr:colOff>
      <xdr:row>61</xdr:row>
      <xdr:rowOff>2752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531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60</xdr:row>
      <xdr:rowOff>166158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511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154094</xdr:rowOff>
    </xdr:from>
    <xdr:to>
      <xdr:col>72</xdr:col>
      <xdr:colOff>203200</xdr:colOff>
      <xdr:row>60</xdr:row>
      <xdr:rowOff>158115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4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142029</xdr:rowOff>
    </xdr:from>
    <xdr:to>
      <xdr:col>68</xdr:col>
      <xdr:colOff>152400</xdr:colOff>
      <xdr:row>60</xdr:row>
      <xdr:rowOff>154094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9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123402</xdr:rowOff>
    </xdr:from>
    <xdr:to>
      <xdr:col>81</xdr:col>
      <xdr:colOff>95250</xdr:colOff>
      <xdr:row>61</xdr:row>
      <xdr:rowOff>53552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139929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115358</xdr:rowOff>
    </xdr:from>
    <xdr:to>
      <xdr:col>77</xdr:col>
      <xdr:colOff>95250</xdr:colOff>
      <xdr:row>61</xdr:row>
      <xdr:rowOff>45508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55685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91229</xdr:rowOff>
    </xdr:from>
    <xdr:to>
      <xdr:col>64</xdr:col>
      <xdr:colOff>152400</xdr:colOff>
      <xdr:row>61</xdr:row>
      <xdr:rowOff>21379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31556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カ年平均で分子では、元利償還金等は地方債の順調な減少により約３．２億円の改善となったが、臨時財政対策債及び合併特例債の減による基準財政需要額算入見込額の減などにより算入公債費等約が１．８億円悪化した。ことにより、分子全体では約１．４億円の改善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一方、３カ年平均で分母は、普通交付税の減などがあったものの、標準税収入額の増などにより分母全体では７．９億円の改善となった。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これにより将来負担比率全体では０．５ポイントの改善となった。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100189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911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100189</xdr:rowOff>
    </xdr:from>
    <xdr:to>
      <xdr:col>77</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5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313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73378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125888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22578</xdr:rowOff>
    </xdr:from>
    <xdr:to>
      <xdr:col>68</xdr:col>
      <xdr:colOff>203200</xdr:colOff>
      <xdr:row>40</xdr:row>
      <xdr:rowOff>124178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108955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分子では、将来負担額等は地方債の順調な減少により約１４．７億円の改善となった。また、将来負担額から減ずる充当可能財源等は、財政調整基金の増があったものの、基準財政需要額算入見込額が臨時財政対策債及び合併特例債の減による基準財政需要額算入見込額が大幅に減少し、約９億円の悪化した。このことにより分子全体では約５．７億円の改善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一方分母では、普通交付税の減などがあったものの、標準税収入額の増などにより分母全体では約２．０億円改善した。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これにより将来負担比率全体では２．６ポイントの改善となった。</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142240</xdr:rowOff>
    </xdr:from>
    <xdr:to>
      <xdr:col>81</xdr:col>
      <xdr:colOff>44450</xdr:colOff>
      <xdr:row>17</xdr:row>
      <xdr:rowOff>23072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8544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116099</xdr:rowOff>
    </xdr:from>
    <xdr:to>
      <xdr:col>77</xdr:col>
      <xdr:colOff>44450</xdr:colOff>
      <xdr:row>17</xdr:row>
      <xdr:rowOff>23072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85929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116099</xdr:rowOff>
    </xdr:from>
    <xdr:to>
      <xdr:col>72</xdr:col>
      <xdr:colOff>203200</xdr:colOff>
      <xdr:row>17</xdr:row>
      <xdr:rowOff>63288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859299"/>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63288</xdr:rowOff>
    </xdr:from>
    <xdr:to>
      <xdr:col>68</xdr:col>
      <xdr:colOff>152400</xdr:colOff>
      <xdr:row>19</xdr:row>
      <xdr:rowOff>20003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977938"/>
          <a:ext cx="889000" cy="2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91440</xdr:rowOff>
    </xdr:from>
    <xdr:to>
      <xdr:col>81</xdr:col>
      <xdr:colOff>95250</xdr:colOff>
      <xdr:row>17</xdr:row>
      <xdr:rowOff>21590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63517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143722</xdr:rowOff>
    </xdr:from>
    <xdr:to>
      <xdr:col>77</xdr:col>
      <xdr:colOff>95250</xdr:colOff>
      <xdr:row>17</xdr:row>
      <xdr:rowOff>73872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58649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7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65299</xdr:rowOff>
    </xdr:from>
    <xdr:to>
      <xdr:col>73</xdr:col>
      <xdr:colOff>44450</xdr:colOff>
      <xdr:row>16</xdr:row>
      <xdr:rowOff>166899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151676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89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12488</xdr:rowOff>
    </xdr:from>
    <xdr:to>
      <xdr:col>68</xdr:col>
      <xdr:colOff>203200</xdr:colOff>
      <xdr:row>17</xdr:row>
      <xdr:rowOff>114088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98865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140652</xdr:rowOff>
    </xdr:from>
    <xdr:to>
      <xdr:col>64</xdr:col>
      <xdr:colOff>152400</xdr:colOff>
      <xdr:row>19</xdr:row>
      <xdr:rowOff>70803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55580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1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人件費は、人勧の影響をうけた結果、１０．６億円の増となった一方で</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分母にあたる経常一般財源収入額が、臨時財政対策債発行可能額の減を上回る市税の増により、前年度より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ため前年度と比較して、</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人件費については、昨今の人件費上昇の流れが今後もある程度続く可能性があるが、今後も働き方改革の着実な実践並びに職員の時間外労働削減に努めたい。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130810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27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85090</xdr:rowOff>
    </xdr:from>
    <xdr:to>
      <xdr:col>19</xdr:col>
      <xdr:colOff>187325</xdr:colOff>
      <xdr:row>33</xdr:row>
      <xdr:rowOff>130810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4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85090</xdr:rowOff>
    </xdr:from>
    <xdr:to>
      <xdr:col>15</xdr:col>
      <xdr:colOff>98425</xdr:colOff>
      <xdr:row>33</xdr:row>
      <xdr:rowOff>100330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100330</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58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34290</xdr:rowOff>
    </xdr:from>
    <xdr:to>
      <xdr:col>15</xdr:col>
      <xdr:colOff>149225</xdr:colOff>
      <xdr:row>33</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146067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49530</xdr:rowOff>
    </xdr:from>
    <xdr:to>
      <xdr:col>11</xdr:col>
      <xdr:colOff>60325</xdr:colOff>
      <xdr:row>33</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賃上げや物価高騰に伴う各種委託料及び光熱水費をはじめとする需用費の増によ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り７．２億円の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なった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分母となる経常一般財源収入額は市税の増により５２．２億円増となった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今後も物価高騰が見込まれるため、公共施設の維持管理を含めた事業の見直し及び委託料を主とする既存事業の見直しによりコスト削減を図るなど、経費の抑制に努めていく。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120650</xdr:rowOff>
    </xdr:from>
    <xdr:to>
      <xdr:col>82</xdr:col>
      <xdr:colOff>107950</xdr:colOff>
      <xdr:row>20</xdr:row>
      <xdr:rowOff>38100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378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20</xdr:row>
      <xdr:rowOff>38100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75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44450</xdr:rowOff>
    </xdr:from>
    <xdr:to>
      <xdr:col>73</xdr:col>
      <xdr:colOff>180975</xdr:colOff>
      <xdr:row>18</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59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44450</xdr:rowOff>
    </xdr:from>
    <xdr:to>
      <xdr:col>69</xdr:col>
      <xdr:colOff>92075</xdr:colOff>
      <xdr:row>17</xdr:row>
      <xdr:rowOff>158750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5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69850</xdr:rowOff>
    </xdr:from>
    <xdr:to>
      <xdr:col>82</xdr:col>
      <xdr:colOff>158750</xdr:colOff>
      <xdr:row>20</xdr:row>
      <xdr:rowOff>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158750</xdr:rowOff>
    </xdr:from>
    <xdr:to>
      <xdr:col>78</xdr:col>
      <xdr:colOff>120650</xdr:colOff>
      <xdr:row>20</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0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165100</xdr:rowOff>
    </xdr:from>
    <xdr:to>
      <xdr:col>69</xdr:col>
      <xdr:colOff>142875</xdr:colOff>
      <xdr:row>17</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扶助費は、増額傾向にある障がい福祉サービス費の増により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．２億円の増となった。一方、分母となる経常一般財源収入額は市税の増により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億円増となったため、全体としては</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０．２ポイント改善した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社会保障費である扶助費は増加傾向であるため、財政への圧迫要因とならないよう今後も推移を見守りたい。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その他において、主な割合を占める繰出金では、高齢化による被保険者数の増により後期高齢者医療特会及び介護保険特会への繰出金が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億円増となった。一方、分母となる経常一般財源収入額は市税の増により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億円増となったため、全体として０．</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今後、超高齢化社会の到来により介護保険、後期高齢者医療への財源負担の増加は避けられないと思われるが、経費の抑制に努めていく。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79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一部事務組合への経常経費負担の</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により、前年度に比べ１．</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億円増となったため、前年度と比較して、</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今後も、市単独の補助金事業について、事業の必要性及び費用対効果を見極めながら見直しを行い、経費の抑制に努めていく。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980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126509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経常経費の公債費については、主に一般事業債に係る元利償還金の減により前年度から</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６３</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０００千</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円の減となったことに加え、分母となる経常一般財源収入額は市税の増により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１．３</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今後、公共施設の老朽化に伴う大規模改修事業の増加が見込まれ、公債費の増は避けられない状況となっている。地方債事業の厳選と並行して、市債発行額と公債費の適正な規模を見極めていきたい。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121557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10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121557</xdr:rowOff>
    </xdr:from>
    <xdr:to>
      <xdr:col>19</xdr:col>
      <xdr:colOff>187325</xdr:colOff>
      <xdr:row>77</xdr:row>
      <xdr:rowOff>167821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517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167821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47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116114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7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70757</xdr:rowOff>
    </xdr:from>
    <xdr:to>
      <xdr:col>20</xdr:col>
      <xdr:colOff>38100</xdr:colOff>
      <xdr:row>77</xdr:row>
      <xdr:rowOff>907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11084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151691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前年度より分子全体額は２</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．７億円の増となった。人件費、物件費及び繰出金の増が主な要因</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となっている。一方、</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、全体として３．</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改善した。</a:t>
          </a:r>
          <a:endPar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今後、分母にあたる経常一般財源収入の大きな割合を占める市税収入については更なる確保に努め、分子にあたる各経費については、業務の見直し等によるコスト削減を図るなど経費の抑制に努めていく。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20039"/>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77</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24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75</xdr:row>
      <xdr:rowOff>153670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533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76</xdr:row>
      <xdr:rowOff>35561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53340"/>
          <a:ext cx="88900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19067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64592</xdr:rowOff>
    </xdr:from>
    <xdr:to>
      <xdr:col>29</xdr:col>
      <xdr:colOff>127000</xdr:colOff>
      <xdr:row>20</xdr:row>
      <xdr:rowOff>32931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9767"/>
          <a:ext cx="647700" cy="13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32931</xdr:rowOff>
    </xdr:from>
    <xdr:to>
      <xdr:col>26</xdr:col>
      <xdr:colOff>50800</xdr:colOff>
      <xdr:row>20</xdr:row>
      <xdr:rowOff>121171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9556"/>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85318</xdr:rowOff>
    </xdr:from>
    <xdr:to>
      <xdr:col>22</xdr:col>
      <xdr:colOff>114300</xdr:colOff>
      <xdr:row>20</xdr:row>
      <xdr:rowOff>121171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61943"/>
          <a:ext cx="698500" cy="3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85318</xdr:rowOff>
    </xdr:from>
    <xdr:to>
      <xdr:col>18</xdr:col>
      <xdr:colOff>177800</xdr:colOff>
      <xdr:row>20</xdr:row>
      <xdr:rowOff>96444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1943"/>
          <a:ext cx="698500" cy="11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13792</xdr:rowOff>
    </xdr:from>
    <xdr:to>
      <xdr:col>29</xdr:col>
      <xdr:colOff>177800</xdr:colOff>
      <xdr:row>19</xdr:row>
      <xdr:rowOff>115392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157319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153581</xdr:rowOff>
    </xdr:from>
    <xdr:to>
      <xdr:col>26</xdr:col>
      <xdr:colOff>101600</xdr:colOff>
      <xdr:row>20</xdr:row>
      <xdr:rowOff>83731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8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68508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70371</xdr:rowOff>
    </xdr:from>
    <xdr:to>
      <xdr:col>22</xdr:col>
      <xdr:colOff>165100</xdr:colOff>
      <xdr:row>21</xdr:row>
      <xdr:rowOff>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156748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34518</xdr:rowOff>
    </xdr:from>
    <xdr:to>
      <xdr:col>19</xdr:col>
      <xdr:colOff>38100</xdr:colOff>
      <xdr:row>20</xdr:row>
      <xdr:rowOff>136118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1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120895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45644</xdr:rowOff>
    </xdr:from>
    <xdr:to>
      <xdr:col>15</xdr:col>
      <xdr:colOff>101600</xdr:colOff>
      <xdr:row>20</xdr:row>
      <xdr:rowOff>147244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2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132021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203867</xdr:rowOff>
    </xdr:from>
    <xdr:to>
      <xdr:col>29</xdr:col>
      <xdr:colOff>127000</xdr:colOff>
      <xdr:row>35</xdr:row>
      <xdr:rowOff>253359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4217"/>
          <a:ext cx="647700" cy="4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188644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9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67507</xdr:rowOff>
    </xdr:from>
    <xdr:to>
      <xdr:col>26</xdr:col>
      <xdr:colOff>50800</xdr:colOff>
      <xdr:row>35</xdr:row>
      <xdr:rowOff>253359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77857"/>
          <a:ext cx="698500" cy="185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67507</xdr:rowOff>
    </xdr:from>
    <xdr:to>
      <xdr:col>22</xdr:col>
      <xdr:colOff>114300</xdr:colOff>
      <xdr:row>35</xdr:row>
      <xdr:rowOff>99054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77857"/>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99054</xdr:rowOff>
    </xdr:from>
    <xdr:to>
      <xdr:col>18</xdr:col>
      <xdr:colOff>177800</xdr:colOff>
      <xdr:row>35</xdr:row>
      <xdr:rowOff>232213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09404"/>
          <a:ext cx="698500" cy="13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153067</xdr:rowOff>
    </xdr:from>
    <xdr:to>
      <xdr:col>29</xdr:col>
      <xdr:colOff>177800</xdr:colOff>
      <xdr:row>35</xdr:row>
      <xdr:rowOff>254667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3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341044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0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202559</xdr:rowOff>
    </xdr:from>
    <xdr:to>
      <xdr:col>26</xdr:col>
      <xdr:colOff>101600</xdr:colOff>
      <xdr:row>35</xdr:row>
      <xdr:rowOff>304159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2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314336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81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16707</xdr:rowOff>
    </xdr:from>
    <xdr:to>
      <xdr:col>22</xdr:col>
      <xdr:colOff>165100</xdr:colOff>
      <xdr:row>35</xdr:row>
      <xdr:rowOff>118307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2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128484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9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48254</xdr:rowOff>
    </xdr:from>
    <xdr:to>
      <xdr:col>19</xdr:col>
      <xdr:colOff>38100</xdr:colOff>
      <xdr:row>35</xdr:row>
      <xdr:rowOff>149854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58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160031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2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181413</xdr:rowOff>
    </xdr:from>
    <xdr:to>
      <xdr:col>15</xdr:col>
      <xdr:colOff>101600</xdr:colOff>
      <xdr:row>35</xdr:row>
      <xdr:rowOff>283013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293190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156388</xdr:rowOff>
    </xdr:from>
    <xdr:to>
      <xdr:col>24</xdr:col>
      <xdr:colOff>63500</xdr:colOff>
      <xdr:row>37</xdr:row>
      <xdr:rowOff>142411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8588"/>
          <a:ext cx="838200" cy="1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142411</xdr:rowOff>
    </xdr:from>
    <xdr:to>
      <xdr:col>19</xdr:col>
      <xdr:colOff>177800</xdr:colOff>
      <xdr:row>38</xdr:row>
      <xdr:rowOff>24420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6061"/>
          <a:ext cx="8890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133364</xdr:rowOff>
    </xdr:from>
    <xdr:to>
      <xdr:col>15</xdr:col>
      <xdr:colOff>50800</xdr:colOff>
      <xdr:row>38</xdr:row>
      <xdr:rowOff>24420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77014"/>
          <a:ext cx="889000" cy="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133364</xdr:rowOff>
    </xdr:from>
    <xdr:to>
      <xdr:col>10</xdr:col>
      <xdr:colOff>114300</xdr:colOff>
      <xdr:row>37</xdr:row>
      <xdr:rowOff>150020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7014"/>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105588</xdr:rowOff>
    </xdr:from>
    <xdr:to>
      <xdr:col>24</xdr:col>
      <xdr:colOff>114300</xdr:colOff>
      <xdr:row>37</xdr:row>
      <xdr:rowOff>35738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91611</xdr:rowOff>
    </xdr:from>
    <xdr:to>
      <xdr:col>20</xdr:col>
      <xdr:colOff>38100</xdr:colOff>
      <xdr:row>38</xdr:row>
      <xdr:rowOff>21761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145070</xdr:rowOff>
    </xdr:from>
    <xdr:to>
      <xdr:col>15</xdr:col>
      <xdr:colOff>101600</xdr:colOff>
      <xdr:row>38</xdr:row>
      <xdr:rowOff>75220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66347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82564</xdr:rowOff>
    </xdr:from>
    <xdr:to>
      <xdr:col>10</xdr:col>
      <xdr:colOff>165100</xdr:colOff>
      <xdr:row>38</xdr:row>
      <xdr:rowOff>12714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99220</xdr:rowOff>
    </xdr:from>
    <xdr:to>
      <xdr:col>6</xdr:col>
      <xdr:colOff>38100</xdr:colOff>
      <xdr:row>38</xdr:row>
      <xdr:rowOff>29370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20497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94476</xdr:rowOff>
    </xdr:from>
    <xdr:to>
      <xdr:col>24</xdr:col>
      <xdr:colOff>63500</xdr:colOff>
      <xdr:row>56</xdr:row>
      <xdr:rowOff>67005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24226"/>
          <a:ext cx="838200" cy="1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47651</xdr:rowOff>
    </xdr:from>
    <xdr:to>
      <xdr:col>19</xdr:col>
      <xdr:colOff>177800</xdr:colOff>
      <xdr:row>56</xdr:row>
      <xdr:rowOff>67005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48851"/>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47651</xdr:rowOff>
    </xdr:from>
    <xdr:to>
      <xdr:col>15</xdr:col>
      <xdr:colOff>50800</xdr:colOff>
      <xdr:row>56</xdr:row>
      <xdr:rowOff>65329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885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65329</xdr:rowOff>
    </xdr:from>
    <xdr:to>
      <xdr:col>10</xdr:col>
      <xdr:colOff>114300</xdr:colOff>
      <xdr:row>57</xdr:row>
      <xdr:rowOff>28905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66529"/>
          <a:ext cx="889000" cy="1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43676</xdr:rowOff>
    </xdr:from>
    <xdr:to>
      <xdr:col>24</xdr:col>
      <xdr:colOff>114300</xdr:colOff>
      <xdr:row>55</xdr:row>
      <xdr:rowOff>145276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66553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16205</xdr:rowOff>
    </xdr:from>
    <xdr:to>
      <xdr:col>20</xdr:col>
      <xdr:colOff>38100</xdr:colOff>
      <xdr:row>56</xdr:row>
      <xdr:rowOff>117805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134332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168301</xdr:rowOff>
    </xdr:from>
    <xdr:to>
      <xdr:col>15</xdr:col>
      <xdr:colOff>101600</xdr:colOff>
      <xdr:row>56</xdr:row>
      <xdr:rowOff>98451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114978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7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14529</xdr:rowOff>
    </xdr:from>
    <xdr:to>
      <xdr:col>10</xdr:col>
      <xdr:colOff>165100</xdr:colOff>
      <xdr:row>56</xdr:row>
      <xdr:rowOff>116129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132656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149555</xdr:rowOff>
    </xdr:from>
    <xdr:to>
      <xdr:col>6</xdr:col>
      <xdr:colOff>38100</xdr:colOff>
      <xdr:row>57</xdr:row>
      <xdr:rowOff>79705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96232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12712</xdr:rowOff>
    </xdr:from>
    <xdr:to>
      <xdr:col>24</xdr:col>
      <xdr:colOff>63500</xdr:colOff>
      <xdr:row>78</xdr:row>
      <xdr:rowOff>59843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85812"/>
          <a:ext cx="838200" cy="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59843</xdr:rowOff>
    </xdr:from>
    <xdr:to>
      <xdr:col>19</xdr:col>
      <xdr:colOff>177800</xdr:colOff>
      <xdr:row>78</xdr:row>
      <xdr:rowOff>92114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2943"/>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92114</xdr:rowOff>
    </xdr:from>
    <xdr:to>
      <xdr:col>15</xdr:col>
      <xdr:colOff>50800</xdr:colOff>
      <xdr:row>78</xdr:row>
      <xdr:rowOff>104267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5214"/>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104267</xdr:rowOff>
    </xdr:from>
    <xdr:to>
      <xdr:col>10</xdr:col>
      <xdr:colOff>114300</xdr:colOff>
      <xdr:row>78</xdr:row>
      <xdr:rowOff>123050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7367"/>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133362</xdr:rowOff>
    </xdr:from>
    <xdr:to>
      <xdr:col>24</xdr:col>
      <xdr:colOff>114300</xdr:colOff>
      <xdr:row>78</xdr:row>
      <xdr:rowOff>63512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111789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9043</xdr:rowOff>
    </xdr:from>
    <xdr:to>
      <xdr:col>20</xdr:col>
      <xdr:colOff>38100</xdr:colOff>
      <xdr:row>78</xdr:row>
      <xdr:rowOff>110643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101770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41314</xdr:rowOff>
    </xdr:from>
    <xdr:to>
      <xdr:col>15</xdr:col>
      <xdr:colOff>101600</xdr:colOff>
      <xdr:row>78</xdr:row>
      <xdr:rowOff>142914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134041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53467</xdr:rowOff>
    </xdr:from>
    <xdr:to>
      <xdr:col>10</xdr:col>
      <xdr:colOff>165100</xdr:colOff>
      <xdr:row>78</xdr:row>
      <xdr:rowOff>155067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146194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72250</xdr:rowOff>
    </xdr:from>
    <xdr:to>
      <xdr:col>6</xdr:col>
      <xdr:colOff>38100</xdr:colOff>
      <xdr:row>79</xdr:row>
      <xdr:rowOff>2400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164977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59119</xdr:rowOff>
    </xdr:from>
    <xdr:to>
      <xdr:col>24</xdr:col>
      <xdr:colOff>63500</xdr:colOff>
      <xdr:row>96</xdr:row>
      <xdr:rowOff>10900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6869"/>
          <a:ext cx="838200" cy="1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10900</xdr:rowOff>
    </xdr:from>
    <xdr:to>
      <xdr:col>19</xdr:col>
      <xdr:colOff>177800</xdr:colOff>
      <xdr:row>96</xdr:row>
      <xdr:rowOff>171427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70100"/>
          <a:ext cx="889000" cy="1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108610</xdr:rowOff>
    </xdr:from>
    <xdr:to>
      <xdr:col>15</xdr:col>
      <xdr:colOff>50800</xdr:colOff>
      <xdr:row>96</xdr:row>
      <xdr:rowOff>171427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96360"/>
          <a:ext cx="889000" cy="2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108610</xdr:rowOff>
    </xdr:from>
    <xdr:to>
      <xdr:col>10</xdr:col>
      <xdr:colOff>114300</xdr:colOff>
      <xdr:row>98</xdr:row>
      <xdr:rowOff>3569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6360"/>
          <a:ext cx="889000" cy="4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8319</xdr:rowOff>
    </xdr:from>
    <xdr:to>
      <xdr:col>24</xdr:col>
      <xdr:colOff>114300</xdr:colOff>
      <xdr:row>95</xdr:row>
      <xdr:rowOff>109919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158196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131550</xdr:rowOff>
    </xdr:from>
    <xdr:to>
      <xdr:col>20</xdr:col>
      <xdr:colOff>38100</xdr:colOff>
      <xdr:row>96</xdr:row>
      <xdr:rowOff>61700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78227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9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120627</xdr:rowOff>
    </xdr:from>
    <xdr:to>
      <xdr:col>15</xdr:col>
      <xdr:colOff>101600</xdr:colOff>
      <xdr:row>97</xdr:row>
      <xdr:rowOff>50777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41904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7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57810</xdr:rowOff>
    </xdr:from>
    <xdr:to>
      <xdr:col>10</xdr:col>
      <xdr:colOff>165100</xdr:colOff>
      <xdr:row>95</xdr:row>
      <xdr:rowOff>159410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4487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2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124219</xdr:rowOff>
    </xdr:from>
    <xdr:to>
      <xdr:col>6</xdr:col>
      <xdr:colOff>38100</xdr:colOff>
      <xdr:row>98</xdr:row>
      <xdr:rowOff>54369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70896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160884</xdr:rowOff>
    </xdr:from>
    <xdr:to>
      <xdr:col>55</xdr:col>
      <xdr:colOff>0</xdr:colOff>
      <xdr:row>37</xdr:row>
      <xdr:rowOff>171297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04534"/>
          <a:ext cx="8382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171297</xdr:rowOff>
    </xdr:from>
    <xdr:to>
      <xdr:col>50</xdr:col>
      <xdr:colOff>114300</xdr:colOff>
      <xdr:row>38</xdr:row>
      <xdr:rowOff>54001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14947"/>
          <a:ext cx="889000" cy="5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54001</xdr:rowOff>
    </xdr:from>
    <xdr:to>
      <xdr:col>45</xdr:col>
      <xdr:colOff>177800</xdr:colOff>
      <xdr:row>38</xdr:row>
      <xdr:rowOff>147003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69101"/>
          <a:ext cx="8890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108814</xdr:rowOff>
    </xdr:from>
    <xdr:to>
      <xdr:col>41</xdr:col>
      <xdr:colOff>50800</xdr:colOff>
      <xdr:row>38</xdr:row>
      <xdr:rowOff>147003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52314"/>
          <a:ext cx="889000" cy="14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110084</xdr:rowOff>
    </xdr:from>
    <xdr:to>
      <xdr:col>55</xdr:col>
      <xdr:colOff>50800</xdr:colOff>
      <xdr:row>38</xdr:row>
      <xdr:rowOff>40233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53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132961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120498</xdr:rowOff>
    </xdr:from>
    <xdr:to>
      <xdr:col>50</xdr:col>
      <xdr:colOff>165100</xdr:colOff>
      <xdr:row>38</xdr:row>
      <xdr:rowOff>50648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67175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3201</xdr:rowOff>
    </xdr:from>
    <xdr:to>
      <xdr:col>46</xdr:col>
      <xdr:colOff>38100</xdr:colOff>
      <xdr:row>38</xdr:row>
      <xdr:rowOff>104801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95928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96203</xdr:rowOff>
    </xdr:from>
    <xdr:to>
      <xdr:col>41</xdr:col>
      <xdr:colOff>101600</xdr:colOff>
      <xdr:row>39</xdr:row>
      <xdr:rowOff>26353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17480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58014</xdr:rowOff>
    </xdr:from>
    <xdr:to>
      <xdr:col>36</xdr:col>
      <xdr:colOff>165100</xdr:colOff>
      <xdr:row>30</xdr:row>
      <xdr:rowOff>159614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4691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60582</xdr:rowOff>
    </xdr:from>
    <xdr:to>
      <xdr:col>55</xdr:col>
      <xdr:colOff>0</xdr:colOff>
      <xdr:row>54</xdr:row>
      <xdr:rowOff>84996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47432"/>
          <a:ext cx="838200" cy="1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29789</xdr:rowOff>
    </xdr:from>
    <xdr:to>
      <xdr:col>50</xdr:col>
      <xdr:colOff>114300</xdr:colOff>
      <xdr:row>54</xdr:row>
      <xdr:rowOff>84996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88089"/>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29789</xdr:rowOff>
    </xdr:from>
    <xdr:to>
      <xdr:col>45</xdr:col>
      <xdr:colOff>177800</xdr:colOff>
      <xdr:row>56</xdr:row>
      <xdr:rowOff>81887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88089"/>
          <a:ext cx="889000" cy="39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57884</xdr:rowOff>
    </xdr:from>
    <xdr:to>
      <xdr:col>41</xdr:col>
      <xdr:colOff>50800</xdr:colOff>
      <xdr:row>56</xdr:row>
      <xdr:rowOff>81887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8763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9782</xdr:rowOff>
    </xdr:from>
    <xdr:to>
      <xdr:col>55</xdr:col>
      <xdr:colOff>50800</xdr:colOff>
      <xdr:row>53</xdr:row>
      <xdr:rowOff>111382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32659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34196</xdr:rowOff>
    </xdr:from>
    <xdr:to>
      <xdr:col>50</xdr:col>
      <xdr:colOff>165100</xdr:colOff>
      <xdr:row>54</xdr:row>
      <xdr:rowOff>135796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152323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0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150439</xdr:rowOff>
    </xdr:from>
    <xdr:to>
      <xdr:col>46</xdr:col>
      <xdr:colOff>38100</xdr:colOff>
      <xdr:row>54</xdr:row>
      <xdr:rowOff>80589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97116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0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31087</xdr:rowOff>
    </xdr:from>
    <xdr:to>
      <xdr:col>41</xdr:col>
      <xdr:colOff>101600</xdr:colOff>
      <xdr:row>56</xdr:row>
      <xdr:rowOff>132687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123814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2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7084</xdr:rowOff>
    </xdr:from>
    <xdr:to>
      <xdr:col>36</xdr:col>
      <xdr:colOff>165100</xdr:colOff>
      <xdr:row>55</xdr:row>
      <xdr:rowOff>108684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125211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112176</xdr:rowOff>
    </xdr:from>
    <xdr:to>
      <xdr:col>55</xdr:col>
      <xdr:colOff>0</xdr:colOff>
      <xdr:row>76</xdr:row>
      <xdr:rowOff>156136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42376"/>
          <a:ext cx="838200" cy="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139563</xdr:rowOff>
    </xdr:from>
    <xdr:to>
      <xdr:col>50</xdr:col>
      <xdr:colOff>114300</xdr:colOff>
      <xdr:row>76</xdr:row>
      <xdr:rowOff>112176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998313"/>
          <a:ext cx="889000" cy="1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139563</xdr:rowOff>
    </xdr:from>
    <xdr:to>
      <xdr:col>45</xdr:col>
      <xdr:colOff>177800</xdr:colOff>
      <xdr:row>78</xdr:row>
      <xdr:rowOff>31412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998313"/>
          <a:ext cx="889000" cy="40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164229</xdr:rowOff>
    </xdr:from>
    <xdr:to>
      <xdr:col>41</xdr:col>
      <xdr:colOff>50800</xdr:colOff>
      <xdr:row>78</xdr:row>
      <xdr:rowOff>31412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6587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105336</xdr:rowOff>
    </xdr:from>
    <xdr:to>
      <xdr:col>55</xdr:col>
      <xdr:colOff>50800</xdr:colOff>
      <xdr:row>77</xdr:row>
      <xdr:rowOff>35486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128213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8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61376</xdr:rowOff>
    </xdr:from>
    <xdr:to>
      <xdr:col>50</xdr:col>
      <xdr:colOff>165100</xdr:colOff>
      <xdr:row>76</xdr:row>
      <xdr:rowOff>162976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8054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88763</xdr:rowOff>
    </xdr:from>
    <xdr:to>
      <xdr:col>46</xdr:col>
      <xdr:colOff>38100</xdr:colOff>
      <xdr:row>76</xdr:row>
      <xdr:rowOff>18914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47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35440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2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152062</xdr:rowOff>
    </xdr:from>
    <xdr:to>
      <xdr:col>41</xdr:col>
      <xdr:colOff>101600</xdr:colOff>
      <xdr:row>78</xdr:row>
      <xdr:rowOff>82212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73339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4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113429</xdr:rowOff>
    </xdr:from>
    <xdr:to>
      <xdr:col>36</xdr:col>
      <xdr:colOff>165100</xdr:colOff>
      <xdr:row>78</xdr:row>
      <xdr:rowOff>43579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34706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8750</xdr:rowOff>
    </xdr:from>
    <xdr:to>
      <xdr:col>55</xdr:col>
      <xdr:colOff>0</xdr:colOff>
      <xdr:row>94</xdr:row>
      <xdr:rowOff>6541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953600"/>
          <a:ext cx="838200" cy="1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6541</xdr:rowOff>
    </xdr:from>
    <xdr:to>
      <xdr:col>50</xdr:col>
      <xdr:colOff>114300</xdr:colOff>
      <xdr:row>96</xdr:row>
      <xdr:rowOff>97789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122841"/>
          <a:ext cx="889000" cy="43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97789</xdr:rowOff>
    </xdr:from>
    <xdr:to>
      <xdr:col>45</xdr:col>
      <xdr:colOff>177800</xdr:colOff>
      <xdr:row>96</xdr:row>
      <xdr:rowOff>116954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56989"/>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8293</xdr:rowOff>
    </xdr:from>
    <xdr:to>
      <xdr:col>41</xdr:col>
      <xdr:colOff>50800</xdr:colOff>
      <xdr:row>96</xdr:row>
      <xdr:rowOff>116954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124593"/>
          <a:ext cx="889000" cy="4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129400</xdr:rowOff>
    </xdr:from>
    <xdr:to>
      <xdr:col>55</xdr:col>
      <xdr:colOff>50800</xdr:colOff>
      <xdr:row>93</xdr:row>
      <xdr:rowOff>59550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9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152277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7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127191</xdr:rowOff>
    </xdr:from>
    <xdr:to>
      <xdr:col>50</xdr:col>
      <xdr:colOff>165100</xdr:colOff>
      <xdr:row>94</xdr:row>
      <xdr:rowOff>57341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0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73868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8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46989</xdr:rowOff>
    </xdr:from>
    <xdr:to>
      <xdr:col>46</xdr:col>
      <xdr:colOff>38100</xdr:colOff>
      <xdr:row>96</xdr:row>
      <xdr:rowOff>148589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5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66154</xdr:rowOff>
    </xdr:from>
    <xdr:to>
      <xdr:col>41</xdr:col>
      <xdr:colOff>101600</xdr:colOff>
      <xdr:row>96</xdr:row>
      <xdr:rowOff>167754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128943</xdr:rowOff>
    </xdr:from>
    <xdr:to>
      <xdr:col>36</xdr:col>
      <xdr:colOff>165100</xdr:colOff>
      <xdr:row>94</xdr:row>
      <xdr:rowOff>59093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0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75620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8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121413</xdr:rowOff>
    </xdr:from>
    <xdr:to>
      <xdr:col>85</xdr:col>
      <xdr:colOff>127000</xdr:colOff>
      <xdr:row>76</xdr:row>
      <xdr:rowOff>132756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151613"/>
          <a:ext cx="8382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1397</xdr:rowOff>
    </xdr:from>
    <xdr:to>
      <xdr:col>81</xdr:col>
      <xdr:colOff>50800</xdr:colOff>
      <xdr:row>76</xdr:row>
      <xdr:rowOff>121413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031597"/>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158045</xdr:rowOff>
    </xdr:from>
    <xdr:to>
      <xdr:col>76</xdr:col>
      <xdr:colOff>114300</xdr:colOff>
      <xdr:row>76</xdr:row>
      <xdr:rowOff>1397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16795"/>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158045</xdr:rowOff>
    </xdr:from>
    <xdr:to>
      <xdr:col>71</xdr:col>
      <xdr:colOff>177800</xdr:colOff>
      <xdr:row>75</xdr:row>
      <xdr:rowOff>158445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1679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81956</xdr:rowOff>
    </xdr:from>
    <xdr:to>
      <xdr:col>85</xdr:col>
      <xdr:colOff>177800</xdr:colOff>
      <xdr:row>77</xdr:row>
      <xdr:rowOff>12106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60383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70613</xdr:rowOff>
    </xdr:from>
    <xdr:to>
      <xdr:col>81</xdr:col>
      <xdr:colOff>101600</xdr:colOff>
      <xdr:row>77</xdr:row>
      <xdr:rowOff>763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163340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122047</xdr:rowOff>
    </xdr:from>
    <xdr:to>
      <xdr:col>76</xdr:col>
      <xdr:colOff>165100</xdr:colOff>
      <xdr:row>76</xdr:row>
      <xdr:rowOff>52197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68724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7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107245</xdr:rowOff>
    </xdr:from>
    <xdr:to>
      <xdr:col>72</xdr:col>
      <xdr:colOff>38100</xdr:colOff>
      <xdr:row>76</xdr:row>
      <xdr:rowOff>37396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659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53922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7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107645</xdr:rowOff>
    </xdr:from>
    <xdr:to>
      <xdr:col>67</xdr:col>
      <xdr:colOff>101600</xdr:colOff>
      <xdr:row>76</xdr:row>
      <xdr:rowOff>37796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663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54322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21489</xdr:rowOff>
    </xdr:from>
    <xdr:to>
      <xdr:col>85</xdr:col>
      <xdr:colOff>127000</xdr:colOff>
      <xdr:row>99</xdr:row>
      <xdr:rowOff>31459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995039"/>
          <a:ext cx="8382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31459</xdr:rowOff>
    </xdr:from>
    <xdr:to>
      <xdr:col>81</xdr:col>
      <xdr:colOff>50800</xdr:colOff>
      <xdr:row>99</xdr:row>
      <xdr:rowOff>42177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7005009"/>
          <a:ext cx="889000" cy="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127685</xdr:rowOff>
    </xdr:from>
    <xdr:to>
      <xdr:col>76</xdr:col>
      <xdr:colOff>114300</xdr:colOff>
      <xdr:row>99</xdr:row>
      <xdr:rowOff>42177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29785"/>
          <a:ext cx="889000" cy="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127685</xdr:rowOff>
    </xdr:from>
    <xdr:to>
      <xdr:col>71</xdr:col>
      <xdr:colOff>177800</xdr:colOff>
      <xdr:row>99</xdr:row>
      <xdr:rowOff>33186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29785"/>
          <a:ext cx="889000" cy="7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142139</xdr:rowOff>
    </xdr:from>
    <xdr:to>
      <xdr:col>85</xdr:col>
      <xdr:colOff>177800</xdr:colOff>
      <xdr:row>99</xdr:row>
      <xdr:rowOff>72289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57066</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152109</xdr:rowOff>
    </xdr:from>
    <xdr:to>
      <xdr:col>81</xdr:col>
      <xdr:colOff>101600</xdr:colOff>
      <xdr:row>99</xdr:row>
      <xdr:rowOff>82259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73386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4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162827</xdr:rowOff>
    </xdr:from>
    <xdr:to>
      <xdr:col>76</xdr:col>
      <xdr:colOff>165100</xdr:colOff>
      <xdr:row>99</xdr:row>
      <xdr:rowOff>92977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84104</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3017" y="17057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76885</xdr:rowOff>
    </xdr:from>
    <xdr:to>
      <xdr:col>72</xdr:col>
      <xdr:colOff>38100</xdr:colOff>
      <xdr:row>99</xdr:row>
      <xdr:rowOff>7035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169612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7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153836</xdr:rowOff>
    </xdr:from>
    <xdr:to>
      <xdr:col>67</xdr:col>
      <xdr:colOff>101600</xdr:colOff>
      <xdr:row>99</xdr:row>
      <xdr:rowOff>83986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75113</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704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102</xdr:rowOff>
    </xdr:from>
    <xdr:to>
      <xdr:col>116</xdr:col>
      <xdr:colOff>63500</xdr:colOff>
      <xdr:row>57</xdr:row>
      <xdr:rowOff>88341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72752"/>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60757</xdr:rowOff>
    </xdr:from>
    <xdr:to>
      <xdr:col>111</xdr:col>
      <xdr:colOff>177800</xdr:colOff>
      <xdr:row>57</xdr:row>
      <xdr:rowOff>102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61957"/>
          <a:ext cx="8890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32639</xdr:rowOff>
    </xdr:from>
    <xdr:to>
      <xdr:col>107</xdr:col>
      <xdr:colOff>50800</xdr:colOff>
      <xdr:row>56</xdr:row>
      <xdr:rowOff>60757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63383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103429</xdr:rowOff>
    </xdr:from>
    <xdr:to>
      <xdr:col>102</xdr:col>
      <xdr:colOff>114300</xdr:colOff>
      <xdr:row>56</xdr:row>
      <xdr:rowOff>32639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361729"/>
          <a:ext cx="889000" cy="2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37541</xdr:rowOff>
    </xdr:from>
    <xdr:to>
      <xdr:col>116</xdr:col>
      <xdr:colOff>114300</xdr:colOff>
      <xdr:row>57</xdr:row>
      <xdr:rowOff>139141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60418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6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120752</xdr:rowOff>
    </xdr:from>
    <xdr:to>
      <xdr:col>112</xdr:col>
      <xdr:colOff>38100</xdr:colOff>
      <xdr:row>57</xdr:row>
      <xdr:rowOff>50902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67429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4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9957</xdr:rowOff>
    </xdr:from>
    <xdr:to>
      <xdr:col>107</xdr:col>
      <xdr:colOff>101600</xdr:colOff>
      <xdr:row>56</xdr:row>
      <xdr:rowOff>111557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128084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38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153289</xdr:rowOff>
    </xdr:from>
    <xdr:to>
      <xdr:col>102</xdr:col>
      <xdr:colOff>165100</xdr:colOff>
      <xdr:row>56</xdr:row>
      <xdr:rowOff>83439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5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99966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5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52629</xdr:rowOff>
    </xdr:from>
    <xdr:to>
      <xdr:col>98</xdr:col>
      <xdr:colOff>38100</xdr:colOff>
      <xdr:row>54</xdr:row>
      <xdr:rowOff>154229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170756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08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130967</xdr:rowOff>
    </xdr:from>
    <xdr:to>
      <xdr:col>116</xdr:col>
      <xdr:colOff>63500</xdr:colOff>
      <xdr:row>75</xdr:row>
      <xdr:rowOff>160548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89717"/>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160548</xdr:rowOff>
    </xdr:from>
    <xdr:to>
      <xdr:col>111</xdr:col>
      <xdr:colOff>177800</xdr:colOff>
      <xdr:row>76</xdr:row>
      <xdr:rowOff>46980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19298"/>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46980</xdr:rowOff>
    </xdr:from>
    <xdr:to>
      <xdr:col>107</xdr:col>
      <xdr:colOff>50800</xdr:colOff>
      <xdr:row>76</xdr:row>
      <xdr:rowOff>59279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77180"/>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59279</xdr:rowOff>
    </xdr:from>
    <xdr:to>
      <xdr:col>102</xdr:col>
      <xdr:colOff>114300</xdr:colOff>
      <xdr:row>76</xdr:row>
      <xdr:rowOff>91053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9479"/>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80167</xdr:rowOff>
    </xdr:from>
    <xdr:to>
      <xdr:col>116</xdr:col>
      <xdr:colOff>114300</xdr:colOff>
      <xdr:row>76</xdr:row>
      <xdr:rowOff>10317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58594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109748</xdr:rowOff>
    </xdr:from>
    <xdr:to>
      <xdr:col>112</xdr:col>
      <xdr:colOff>38100</xdr:colOff>
      <xdr:row>76</xdr:row>
      <xdr:rowOff>39898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31025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6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167630</xdr:rowOff>
    </xdr:from>
    <xdr:to>
      <xdr:col>107</xdr:col>
      <xdr:colOff>101600</xdr:colOff>
      <xdr:row>76</xdr:row>
      <xdr:rowOff>97780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88907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8479</xdr:rowOff>
    </xdr:from>
    <xdr:to>
      <xdr:col>102</xdr:col>
      <xdr:colOff>165100</xdr:colOff>
      <xdr:row>76</xdr:row>
      <xdr:rowOff>110079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101206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40253</xdr:rowOff>
    </xdr:from>
    <xdr:to>
      <xdr:col>98</xdr:col>
      <xdr:colOff>38100</xdr:colOff>
      <xdr:row>76</xdr:row>
      <xdr:rowOff>141853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132980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年度における性質別歳出の住民一人当たりのコストについて、ほとんどの項目において全国平均、県平均を下回っているが、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扶助費は県平均を上回っている。また、類似団体内においても最大値及び最小値の平均あたりを維持している項目が多いことから、比較的健全な財政運営ができていると思われる。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個別の項目として、普通建設事業費（うち</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更新整備</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老朽化した小学校の施設改修工事や給食室建設工事を実施したことにより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が大きく</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類似団体内平均を上回った。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は、公共施設の老朽化に伴う大規模改修事業の増加と、それに伴い公債費の増加が見込まれることから、特に普通建設費及び公債費においては、実施計画に基づいた計画的な事業推進及び財政措置が必要となってく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131128</xdr:rowOff>
    </xdr:from>
    <xdr:to>
      <xdr:col>24</xdr:col>
      <xdr:colOff>63500</xdr:colOff>
      <xdr:row>35</xdr:row>
      <xdr:rowOff>35401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788978"/>
          <a:ext cx="838200" cy="2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35</xdr:row>
      <xdr:rowOff>35401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877560"/>
          <a:ext cx="8890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48260</xdr:rowOff>
    </xdr:from>
    <xdr:to>
      <xdr:col>15</xdr:col>
      <xdr:colOff>50800</xdr:colOff>
      <xdr:row>35</xdr:row>
      <xdr:rowOff>55404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877560"/>
          <a:ext cx="8890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32544</xdr:rowOff>
    </xdr:from>
    <xdr:to>
      <xdr:col>10</xdr:col>
      <xdr:colOff>114300</xdr:colOff>
      <xdr:row>35</xdr:row>
      <xdr:rowOff>55404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332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80328</xdr:rowOff>
    </xdr:from>
    <xdr:to>
      <xdr:col>24</xdr:col>
      <xdr:colOff>114300</xdr:colOff>
      <xdr:row>34</xdr:row>
      <xdr:rowOff>10478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103205</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156051</xdr:rowOff>
    </xdr:from>
    <xdr:to>
      <xdr:col>20</xdr:col>
      <xdr:colOff>38100</xdr:colOff>
      <xdr:row>35</xdr:row>
      <xdr:rowOff>86201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6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168910</xdr:rowOff>
    </xdr:from>
    <xdr:to>
      <xdr:col>15</xdr:col>
      <xdr:colOff>101600</xdr:colOff>
      <xdr:row>34</xdr:row>
      <xdr:rowOff>99060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115587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4604</xdr:rowOff>
    </xdr:from>
    <xdr:to>
      <xdr:col>10</xdr:col>
      <xdr:colOff>165100</xdr:colOff>
      <xdr:row>35</xdr:row>
      <xdr:rowOff>106204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122731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8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153194</xdr:rowOff>
    </xdr:from>
    <xdr:to>
      <xdr:col>6</xdr:col>
      <xdr:colOff>38100</xdr:colOff>
      <xdr:row>35</xdr:row>
      <xdr:rowOff>83344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99871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160262</xdr:rowOff>
    </xdr:from>
    <xdr:to>
      <xdr:col>24</xdr:col>
      <xdr:colOff>63500</xdr:colOff>
      <xdr:row>58</xdr:row>
      <xdr:rowOff>122619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32912"/>
          <a:ext cx="8382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122619</xdr:rowOff>
    </xdr:from>
    <xdr:to>
      <xdr:col>19</xdr:col>
      <xdr:colOff>177800</xdr:colOff>
      <xdr:row>59</xdr:row>
      <xdr:rowOff>8966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066719"/>
          <a:ext cx="8890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139497</xdr:rowOff>
    </xdr:from>
    <xdr:to>
      <xdr:col>15</xdr:col>
      <xdr:colOff>50800</xdr:colOff>
      <xdr:row>59</xdr:row>
      <xdr:rowOff>8966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083597"/>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101435</xdr:rowOff>
    </xdr:from>
    <xdr:to>
      <xdr:col>10</xdr:col>
      <xdr:colOff>114300</xdr:colOff>
      <xdr:row>58</xdr:row>
      <xdr:rowOff>139497</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45385"/>
          <a:ext cx="889000" cy="12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109462</xdr:rowOff>
    </xdr:from>
    <xdr:to>
      <xdr:col>24</xdr:col>
      <xdr:colOff>114300</xdr:colOff>
      <xdr:row>58</xdr:row>
      <xdr:rowOff>39612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132339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71819</xdr:rowOff>
    </xdr:from>
    <xdr:to>
      <xdr:col>20</xdr:col>
      <xdr:colOff>38100</xdr:colOff>
      <xdr:row>59</xdr:row>
      <xdr:rowOff>1969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164546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129616</xdr:rowOff>
    </xdr:from>
    <xdr:to>
      <xdr:col>15</xdr:col>
      <xdr:colOff>101600</xdr:colOff>
      <xdr:row>59</xdr:row>
      <xdr:rowOff>59766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50893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88697</xdr:rowOff>
    </xdr:from>
    <xdr:to>
      <xdr:col>10</xdr:col>
      <xdr:colOff>165100</xdr:colOff>
      <xdr:row>59</xdr:row>
      <xdr:rowOff>18847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9974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50635</xdr:rowOff>
    </xdr:from>
    <xdr:to>
      <xdr:col>6</xdr:col>
      <xdr:colOff>38100</xdr:colOff>
      <xdr:row>51</xdr:row>
      <xdr:rowOff>152235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143362</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68224</xdr:rowOff>
    </xdr:from>
    <xdr:to>
      <xdr:col>24</xdr:col>
      <xdr:colOff>63500</xdr:colOff>
      <xdr:row>78</xdr:row>
      <xdr:rowOff>1015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69874"/>
          <a:ext cx="8382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1015</xdr:rowOff>
    </xdr:from>
    <xdr:to>
      <xdr:col>19</xdr:col>
      <xdr:colOff>177800</xdr:colOff>
      <xdr:row>78</xdr:row>
      <xdr:rowOff>129781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74115"/>
          <a:ext cx="889000" cy="1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133514</xdr:rowOff>
    </xdr:from>
    <xdr:to>
      <xdr:col>15</xdr:col>
      <xdr:colOff>50800</xdr:colOff>
      <xdr:row>78</xdr:row>
      <xdr:rowOff>129781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35164"/>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133514</xdr:rowOff>
    </xdr:from>
    <xdr:to>
      <xdr:col>10</xdr:col>
      <xdr:colOff>114300</xdr:colOff>
      <xdr:row>79</xdr:row>
      <xdr:rowOff>133528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35164"/>
          <a:ext cx="889000" cy="3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17424</xdr:rowOff>
    </xdr:from>
    <xdr:to>
      <xdr:col>24</xdr:col>
      <xdr:colOff>114300</xdr:colOff>
      <xdr:row>77</xdr:row>
      <xdr:rowOff>119024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167301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121665</xdr:rowOff>
    </xdr:from>
    <xdr:to>
      <xdr:col>20</xdr:col>
      <xdr:colOff>38100</xdr:colOff>
      <xdr:row>78</xdr:row>
      <xdr:rowOff>51815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42942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41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78981</xdr:rowOff>
    </xdr:from>
    <xdr:to>
      <xdr:col>15</xdr:col>
      <xdr:colOff>101600</xdr:colOff>
      <xdr:row>79</xdr:row>
      <xdr:rowOff>9131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4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54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82714</xdr:rowOff>
    </xdr:from>
    <xdr:to>
      <xdr:col>10</xdr:col>
      <xdr:colOff>165100</xdr:colOff>
      <xdr:row>78</xdr:row>
      <xdr:rowOff>12864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3991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82728</xdr:rowOff>
    </xdr:from>
    <xdr:to>
      <xdr:col>6</xdr:col>
      <xdr:colOff>38100</xdr:colOff>
      <xdr:row>80</xdr:row>
      <xdr:rowOff>12878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6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4005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7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29338</xdr:rowOff>
    </xdr:from>
    <xdr:to>
      <xdr:col>24</xdr:col>
      <xdr:colOff>63500</xdr:colOff>
      <xdr:row>99</xdr:row>
      <xdr:rowOff>55359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7002888"/>
          <a:ext cx="8382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28829</xdr:rowOff>
    </xdr:from>
    <xdr:to>
      <xdr:col>19</xdr:col>
      <xdr:colOff>177800</xdr:colOff>
      <xdr:row>99</xdr:row>
      <xdr:rowOff>29338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7002379"/>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26212</xdr:rowOff>
    </xdr:from>
    <xdr:to>
      <xdr:col>15</xdr:col>
      <xdr:colOff>50800</xdr:colOff>
      <xdr:row>99</xdr:row>
      <xdr:rowOff>28829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999762"/>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26212</xdr:rowOff>
    </xdr:from>
    <xdr:to>
      <xdr:col>10</xdr:col>
      <xdr:colOff>114300</xdr:colOff>
      <xdr:row>99</xdr:row>
      <xdr:rowOff>58356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99762"/>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4559</xdr:rowOff>
    </xdr:from>
    <xdr:to>
      <xdr:col>24</xdr:col>
      <xdr:colOff>114300</xdr:colOff>
      <xdr:row>99</xdr:row>
      <xdr:rowOff>106159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90936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149988</xdr:rowOff>
    </xdr:from>
    <xdr:to>
      <xdr:col>20</xdr:col>
      <xdr:colOff>38100</xdr:colOff>
      <xdr:row>99</xdr:row>
      <xdr:rowOff>80138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71265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4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149479</xdr:rowOff>
    </xdr:from>
    <xdr:to>
      <xdr:col>15</xdr:col>
      <xdr:colOff>101600</xdr:colOff>
      <xdr:row>99</xdr:row>
      <xdr:rowOff>79629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70756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146862</xdr:rowOff>
    </xdr:from>
    <xdr:to>
      <xdr:col>10</xdr:col>
      <xdr:colOff>165100</xdr:colOff>
      <xdr:row>99</xdr:row>
      <xdr:rowOff>77012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68139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4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7556</xdr:rowOff>
    </xdr:from>
    <xdr:to>
      <xdr:col>6</xdr:col>
      <xdr:colOff>38100</xdr:colOff>
      <xdr:row>99</xdr:row>
      <xdr:rowOff>109156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8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100283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1169</xdr:rowOff>
    </xdr:from>
    <xdr:to>
      <xdr:col>55</xdr:col>
      <xdr:colOff>0</xdr:colOff>
      <xdr:row>37</xdr:row>
      <xdr:rowOff>15799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44819"/>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122326</xdr:rowOff>
    </xdr:from>
    <xdr:to>
      <xdr:col>50</xdr:col>
      <xdr:colOff>114300</xdr:colOff>
      <xdr:row>37</xdr:row>
      <xdr:rowOff>1169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294526"/>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88493</xdr:rowOff>
    </xdr:from>
    <xdr:to>
      <xdr:col>45</xdr:col>
      <xdr:colOff>177800</xdr:colOff>
      <xdr:row>36</xdr:row>
      <xdr:rowOff>122326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6069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79349</xdr:rowOff>
    </xdr:from>
    <xdr:to>
      <xdr:col>41</xdr:col>
      <xdr:colOff>50800</xdr:colOff>
      <xdr:row>36</xdr:row>
      <xdr:rowOff>88493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515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136449</xdr:rowOff>
    </xdr:from>
    <xdr:to>
      <xdr:col>55</xdr:col>
      <xdr:colOff>50800</xdr:colOff>
      <xdr:row>37</xdr:row>
      <xdr:rowOff>66599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114876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87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121819</xdr:rowOff>
    </xdr:from>
    <xdr:to>
      <xdr:col>50</xdr:col>
      <xdr:colOff>165100</xdr:colOff>
      <xdr:row>37</xdr:row>
      <xdr:rowOff>51969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43096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38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71526</xdr:rowOff>
    </xdr:from>
    <xdr:to>
      <xdr:col>46</xdr:col>
      <xdr:colOff>38100</xdr:colOff>
      <xdr:row>37</xdr:row>
      <xdr:rowOff>1676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164253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33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37693</xdr:rowOff>
    </xdr:from>
    <xdr:to>
      <xdr:col>41</xdr:col>
      <xdr:colOff>101600</xdr:colOff>
      <xdr:row>36</xdr:row>
      <xdr:rowOff>139293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130420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28549</xdr:rowOff>
    </xdr:from>
    <xdr:to>
      <xdr:col>36</xdr:col>
      <xdr:colOff>165100</xdr:colOff>
      <xdr:row>36</xdr:row>
      <xdr:rowOff>130149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121276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10861</xdr:rowOff>
    </xdr:from>
    <xdr:to>
      <xdr:col>55</xdr:col>
      <xdr:colOff>0</xdr:colOff>
      <xdr:row>57</xdr:row>
      <xdr:rowOff>53518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83511"/>
          <a:ext cx="8382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53518</xdr:rowOff>
    </xdr:from>
    <xdr:to>
      <xdr:col>50</xdr:col>
      <xdr:colOff>114300</xdr:colOff>
      <xdr:row>57</xdr:row>
      <xdr:rowOff>79807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2616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78070</xdr:rowOff>
    </xdr:from>
    <xdr:to>
      <xdr:col>45</xdr:col>
      <xdr:colOff>177800</xdr:colOff>
      <xdr:row>57</xdr:row>
      <xdr:rowOff>79807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5072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78070</xdr:rowOff>
    </xdr:from>
    <xdr:to>
      <xdr:col>41</xdr:col>
      <xdr:colOff>50800</xdr:colOff>
      <xdr:row>57</xdr:row>
      <xdr:rowOff>111262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50720"/>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131511</xdr:rowOff>
    </xdr:from>
    <xdr:to>
      <xdr:col>55</xdr:col>
      <xdr:colOff>50800</xdr:colOff>
      <xdr:row>57</xdr:row>
      <xdr:rowOff>61661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154388</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8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2718</xdr:rowOff>
    </xdr:from>
    <xdr:to>
      <xdr:col>50</xdr:col>
      <xdr:colOff>165100</xdr:colOff>
      <xdr:row>57</xdr:row>
      <xdr:rowOff>104318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120845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55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29007</xdr:rowOff>
    </xdr:from>
    <xdr:to>
      <xdr:col>46</xdr:col>
      <xdr:colOff>38100</xdr:colOff>
      <xdr:row>57</xdr:row>
      <xdr:rowOff>130607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121734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27270</xdr:rowOff>
    </xdr:from>
    <xdr:to>
      <xdr:col>41</xdr:col>
      <xdr:colOff>101600</xdr:colOff>
      <xdr:row>57</xdr:row>
      <xdr:rowOff>128870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145397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60462</xdr:rowOff>
    </xdr:from>
    <xdr:to>
      <xdr:col>36</xdr:col>
      <xdr:colOff>165100</xdr:colOff>
      <xdr:row>57</xdr:row>
      <xdr:rowOff>162062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153189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61443</xdr:rowOff>
    </xdr:from>
    <xdr:to>
      <xdr:col>55</xdr:col>
      <xdr:colOff>0</xdr:colOff>
      <xdr:row>72</xdr:row>
      <xdr:rowOff>40336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234393"/>
          <a:ext cx="838200" cy="1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22581</xdr:rowOff>
    </xdr:from>
    <xdr:to>
      <xdr:col>50</xdr:col>
      <xdr:colOff>114300</xdr:colOff>
      <xdr:row>72</xdr:row>
      <xdr:rowOff>40336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366981"/>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22581</xdr:rowOff>
    </xdr:from>
    <xdr:to>
      <xdr:col>45</xdr:col>
      <xdr:colOff>177800</xdr:colOff>
      <xdr:row>74</xdr:row>
      <xdr:rowOff>4902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366981"/>
          <a:ext cx="889000" cy="3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121869</xdr:rowOff>
    </xdr:from>
    <xdr:to>
      <xdr:col>41</xdr:col>
      <xdr:colOff>50800</xdr:colOff>
      <xdr:row>74</xdr:row>
      <xdr:rowOff>4902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1951919"/>
          <a:ext cx="889000" cy="7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10643</xdr:rowOff>
    </xdr:from>
    <xdr:to>
      <xdr:col>55</xdr:col>
      <xdr:colOff>50800</xdr:colOff>
      <xdr:row>71</xdr:row>
      <xdr:rowOff>112243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1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33520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03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160986</xdr:rowOff>
    </xdr:from>
    <xdr:to>
      <xdr:col>50</xdr:col>
      <xdr:colOff>165100</xdr:colOff>
      <xdr:row>72</xdr:row>
      <xdr:rowOff>91136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3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107663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1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143231</xdr:rowOff>
    </xdr:from>
    <xdr:to>
      <xdr:col>46</xdr:col>
      <xdr:colOff>38100</xdr:colOff>
      <xdr:row>72</xdr:row>
      <xdr:rowOff>73381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3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89908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125552</xdr:rowOff>
    </xdr:from>
    <xdr:to>
      <xdr:col>41</xdr:col>
      <xdr:colOff>101600</xdr:colOff>
      <xdr:row>74</xdr:row>
      <xdr:rowOff>55702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6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72229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4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71069</xdr:rowOff>
    </xdr:from>
    <xdr:to>
      <xdr:col>36</xdr:col>
      <xdr:colOff>165100</xdr:colOff>
      <xdr:row>70</xdr:row>
      <xdr:rowOff>1219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19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17746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67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73017</xdr:rowOff>
    </xdr:from>
    <xdr:to>
      <xdr:col>55</xdr:col>
      <xdr:colOff>0</xdr:colOff>
      <xdr:row>96</xdr:row>
      <xdr:rowOff>120292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60767"/>
          <a:ext cx="838200" cy="21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120292</xdr:rowOff>
    </xdr:from>
    <xdr:to>
      <xdr:col>50</xdr:col>
      <xdr:colOff>114300</xdr:colOff>
      <xdr:row>97</xdr:row>
      <xdr:rowOff>23343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79492"/>
          <a:ext cx="889000" cy="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169418</xdr:rowOff>
    </xdr:from>
    <xdr:to>
      <xdr:col>45</xdr:col>
      <xdr:colOff>177800</xdr:colOff>
      <xdr:row>97</xdr:row>
      <xdr:rowOff>23343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28618"/>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169418</xdr:rowOff>
    </xdr:from>
    <xdr:to>
      <xdr:col>41</xdr:col>
      <xdr:colOff>50800</xdr:colOff>
      <xdr:row>97</xdr:row>
      <xdr:rowOff>62478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28618"/>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22217</xdr:rowOff>
    </xdr:from>
    <xdr:to>
      <xdr:col>55</xdr:col>
      <xdr:colOff>50800</xdr:colOff>
      <xdr:row>95</xdr:row>
      <xdr:rowOff>123817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45094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6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69492</xdr:rowOff>
    </xdr:from>
    <xdr:to>
      <xdr:col>50</xdr:col>
      <xdr:colOff>165100</xdr:colOff>
      <xdr:row>96</xdr:row>
      <xdr:rowOff>171092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162219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143993</xdr:rowOff>
    </xdr:from>
    <xdr:to>
      <xdr:col>46</xdr:col>
      <xdr:colOff>38100</xdr:colOff>
      <xdr:row>97</xdr:row>
      <xdr:rowOff>74143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65270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118618</xdr:rowOff>
    </xdr:from>
    <xdr:to>
      <xdr:col>41</xdr:col>
      <xdr:colOff>101600</xdr:colOff>
      <xdr:row>97</xdr:row>
      <xdr:rowOff>48768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39895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11678</xdr:rowOff>
    </xdr:from>
    <xdr:to>
      <xdr:col>36</xdr:col>
      <xdr:colOff>165100</xdr:colOff>
      <xdr:row>97</xdr:row>
      <xdr:rowOff>113278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104405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79611</xdr:rowOff>
    </xdr:from>
    <xdr:to>
      <xdr:col>85</xdr:col>
      <xdr:colOff>127000</xdr:colOff>
      <xdr:row>34</xdr:row>
      <xdr:rowOff>133060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37461"/>
          <a:ext cx="838200" cy="2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26053</xdr:rowOff>
    </xdr:from>
    <xdr:to>
      <xdr:col>81</xdr:col>
      <xdr:colOff>50800</xdr:colOff>
      <xdr:row>34</xdr:row>
      <xdr:rowOff>133060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55353"/>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26053</xdr:rowOff>
    </xdr:from>
    <xdr:to>
      <xdr:col>76</xdr:col>
      <xdr:colOff>114300</xdr:colOff>
      <xdr:row>34</xdr:row>
      <xdr:rowOff>59255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55353"/>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59255</xdr:rowOff>
    </xdr:from>
    <xdr:to>
      <xdr:col>71</xdr:col>
      <xdr:colOff>177800</xdr:colOff>
      <xdr:row>35</xdr:row>
      <xdr:rowOff>64153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88555"/>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28811</xdr:rowOff>
    </xdr:from>
    <xdr:to>
      <xdr:col>85</xdr:col>
      <xdr:colOff>177800</xdr:colOff>
      <xdr:row>33</xdr:row>
      <xdr:rowOff>130411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51688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82260</xdr:rowOff>
    </xdr:from>
    <xdr:to>
      <xdr:col>81</xdr:col>
      <xdr:colOff>101600</xdr:colOff>
      <xdr:row>35</xdr:row>
      <xdr:rowOff>12410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28937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146703</xdr:rowOff>
    </xdr:from>
    <xdr:to>
      <xdr:col>76</xdr:col>
      <xdr:colOff>165100</xdr:colOff>
      <xdr:row>34</xdr:row>
      <xdr:rowOff>76853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93380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8455</xdr:rowOff>
    </xdr:from>
    <xdr:to>
      <xdr:col>72</xdr:col>
      <xdr:colOff>38100</xdr:colOff>
      <xdr:row>34</xdr:row>
      <xdr:rowOff>110055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126582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13353</xdr:rowOff>
    </xdr:from>
    <xdr:to>
      <xdr:col>67</xdr:col>
      <xdr:colOff>101600</xdr:colOff>
      <xdr:row>35</xdr:row>
      <xdr:rowOff>114953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131480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163208</xdr:rowOff>
    </xdr:from>
    <xdr:to>
      <xdr:col>85</xdr:col>
      <xdr:colOff>127000</xdr:colOff>
      <xdr:row>54</xdr:row>
      <xdr:rowOff>74549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250058"/>
          <a:ext cx="8382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110039</xdr:rowOff>
    </xdr:from>
    <xdr:to>
      <xdr:col>81</xdr:col>
      <xdr:colOff>50800</xdr:colOff>
      <xdr:row>53</xdr:row>
      <xdr:rowOff>163208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196889"/>
          <a:ext cx="8890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110039</xdr:rowOff>
    </xdr:from>
    <xdr:to>
      <xdr:col>76</xdr:col>
      <xdr:colOff>114300</xdr:colOff>
      <xdr:row>55</xdr:row>
      <xdr:rowOff>60147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96889"/>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132099</xdr:rowOff>
    </xdr:from>
    <xdr:to>
      <xdr:col>71</xdr:col>
      <xdr:colOff>177800</xdr:colOff>
      <xdr:row>55</xdr:row>
      <xdr:rowOff>60147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18949"/>
          <a:ext cx="889000" cy="2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23749</xdr:rowOff>
    </xdr:from>
    <xdr:to>
      <xdr:col>85</xdr:col>
      <xdr:colOff>177800</xdr:colOff>
      <xdr:row>54</xdr:row>
      <xdr:rowOff>125349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46626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112408</xdr:rowOff>
    </xdr:from>
    <xdr:to>
      <xdr:col>81</xdr:col>
      <xdr:colOff>101600</xdr:colOff>
      <xdr:row>54</xdr:row>
      <xdr:rowOff>42558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1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59085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59239</xdr:rowOff>
    </xdr:from>
    <xdr:to>
      <xdr:col>76</xdr:col>
      <xdr:colOff>165100</xdr:colOff>
      <xdr:row>53</xdr:row>
      <xdr:rowOff>160839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5916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9347</xdr:rowOff>
    </xdr:from>
    <xdr:to>
      <xdr:col>72</xdr:col>
      <xdr:colOff>38100</xdr:colOff>
      <xdr:row>55</xdr:row>
      <xdr:rowOff>110947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127474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81299</xdr:rowOff>
    </xdr:from>
    <xdr:to>
      <xdr:col>67</xdr:col>
      <xdr:colOff>101600</xdr:colOff>
      <xdr:row>54</xdr:row>
      <xdr:rowOff>11449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27976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121413</xdr:rowOff>
    </xdr:from>
    <xdr:to>
      <xdr:col>85</xdr:col>
      <xdr:colOff>127000</xdr:colOff>
      <xdr:row>96</xdr:row>
      <xdr:rowOff>132756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80613"/>
          <a:ext cx="8382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1397</xdr:rowOff>
    </xdr:from>
    <xdr:to>
      <xdr:col>81</xdr:col>
      <xdr:colOff>50800</xdr:colOff>
      <xdr:row>96</xdr:row>
      <xdr:rowOff>121413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60597"/>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157959</xdr:rowOff>
    </xdr:from>
    <xdr:to>
      <xdr:col>76</xdr:col>
      <xdr:colOff>114300</xdr:colOff>
      <xdr:row>96</xdr:row>
      <xdr:rowOff>1397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445709"/>
          <a:ext cx="889000" cy="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157959</xdr:rowOff>
    </xdr:from>
    <xdr:to>
      <xdr:col>71</xdr:col>
      <xdr:colOff>177800</xdr:colOff>
      <xdr:row>95</xdr:row>
      <xdr:rowOff>158359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4570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81956</xdr:rowOff>
    </xdr:from>
    <xdr:to>
      <xdr:col>85</xdr:col>
      <xdr:colOff>177800</xdr:colOff>
      <xdr:row>97</xdr:row>
      <xdr:rowOff>12106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4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60383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70613</xdr:rowOff>
    </xdr:from>
    <xdr:to>
      <xdr:col>81</xdr:col>
      <xdr:colOff>101600</xdr:colOff>
      <xdr:row>97</xdr:row>
      <xdr:rowOff>763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163340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122047</xdr:rowOff>
    </xdr:from>
    <xdr:to>
      <xdr:col>76</xdr:col>
      <xdr:colOff>165100</xdr:colOff>
      <xdr:row>96</xdr:row>
      <xdr:rowOff>52197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68724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107159</xdr:rowOff>
    </xdr:from>
    <xdr:to>
      <xdr:col>72</xdr:col>
      <xdr:colOff>38100</xdr:colOff>
      <xdr:row>96</xdr:row>
      <xdr:rowOff>37309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107559</xdr:rowOff>
    </xdr:from>
    <xdr:to>
      <xdr:col>67</xdr:col>
      <xdr:colOff>101600</xdr:colOff>
      <xdr:row>96</xdr:row>
      <xdr:rowOff>37709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54236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7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年度における目的別歳出の住民一人当たりのコストについて、ほとんどの項目において全国平均、県平均を下回っているが、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商工費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は全国</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平均、土木費は県平均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は全国平均、県平均ともに上回った。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は類似団体内でも２位と高い水準となっている。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消防費は、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消防・救急車両運用端末（ＡＶＭ）更新や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消防ポンプ自動車などの車両整備の増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県平均を</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ともに上回った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商工費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デジタル地域通貨取扱事業者交付金や原油価格・物価高騰の影響を受ける事業者への支援金の増により、全国平均を上回った。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個別の項目として、土木費の増については、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市街地再開発事業等補助金の増によるもので</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ある。今後も社会情勢に応じた臨機応変な予算措置を実施しながら、健全な財政運営に努めたい。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市民税（法人）等の市税収入の増に伴い</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前年度から２８．０億円の増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となり、ポイントとしては前年度から</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４．６２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となった。今後も中長期的な見通しのもと、</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貯蓄と投資のバランスに留意し、運用・管理して</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人件費や物件費等の歳出の増が歳入</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の増を上回ったため、</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１．８７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となり、実質単年度収支は、市民税（法人）等の市税収入</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財政調整基金の取り崩しが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２８．２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となったことにより、４．</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。今後も事業の見直し等による歳出抑制を図り、健全な財政運営に努めていく。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一般会計の実質収支は、人件費や物件費等の歳出の増が歳入の増を上回ったため、１．８７ポイント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また、一般会計以外の特別会計については、特に</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介護保険特会</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において、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被</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保険者数</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の増加に伴う歳出の給付費の増が歳入の増を上回ったため、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以上の要因により、令和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年度においては全体で前年度から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２．６３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ポイントの減となり、黒字幅は縮小した。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引き続き、実質収支が黒字となるよう財政の健全化に努めたい。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100644464</v>
      </c>
      <c r="BO4" s="449"/>
      <c r="BP4" s="449"/>
      <c r="BQ4" s="449"/>
      <c r="BR4" s="449"/>
      <c r="BS4" s="449"/>
      <c r="BT4" s="449"/>
      <c r="BU4" s="450"/>
      <c r="BV4" s="448">
        <v>97099123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7.3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96959956</v>
      </c>
      <c r="BO5" s="420"/>
      <c r="BP5" s="420"/>
      <c r="BQ5" s="420"/>
      <c r="BR5" s="420"/>
      <c r="BS5" s="420"/>
      <c r="BT5" s="420"/>
      <c r="BU5" s="421"/>
      <c r="BV5" s="419">
        <v>90787737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87.8</v>
      </c>
      <c r="CU5" s="417"/>
      <c r="CV5" s="417"/>
      <c r="CW5" s="417"/>
      <c r="CX5" s="417"/>
      <c r="CY5" s="417"/>
      <c r="CZ5" s="417"/>
      <c r="DA5" s="418"/>
      <c r="DB5" s="416">
        <v>92.1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3684508</v>
      </c>
      <c r="BO6" s="420"/>
      <c r="BP6" s="420"/>
      <c r="BQ6" s="420"/>
      <c r="BR6" s="420"/>
      <c r="BS6" s="420"/>
      <c r="BT6" s="420"/>
      <c r="BU6" s="421"/>
      <c r="BV6" s="419">
        <v>6311386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v>
      </c>
      <c r="CU6" s="563"/>
      <c r="CV6" s="563"/>
      <c r="CW6" s="563"/>
      <c r="CX6" s="563"/>
      <c r="CY6" s="563"/>
      <c r="CZ6" s="563"/>
      <c r="DA6" s="564"/>
      <c r="DB6" s="562">
        <v>93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1008610</v>
      </c>
      <c r="BO7" s="420"/>
      <c r="BP7" s="420"/>
      <c r="BQ7" s="420"/>
      <c r="BR7" s="420"/>
      <c r="BS7" s="420"/>
      <c r="BT7" s="420"/>
      <c r="BU7" s="421"/>
      <c r="BV7" s="419">
        <v>2858988</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49207316</v>
      </c>
      <c r="CU7" s="420"/>
      <c r="CV7" s="420"/>
      <c r="CW7" s="420"/>
      <c r="CX7" s="420"/>
      <c r="CY7" s="420"/>
      <c r="CZ7" s="420"/>
      <c r="DA7" s="421"/>
      <c r="DB7" s="419">
        <v>47253964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2675898</v>
      </c>
      <c r="BO8" s="420"/>
      <c r="BP8" s="420"/>
      <c r="BQ8" s="420"/>
      <c r="BR8" s="420"/>
      <c r="BS8" s="420"/>
      <c r="BT8" s="420"/>
      <c r="BU8" s="421"/>
      <c r="BV8" s="419">
        <v>3452398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0.94</v>
      </c>
      <c r="CU8" s="523"/>
      <c r="CV8" s="523"/>
      <c r="CW8" s="523"/>
      <c r="CX8" s="523"/>
      <c r="CY8" s="523"/>
      <c r="CZ8" s="523"/>
      <c r="DA8" s="524"/>
      <c r="DB8" s="522">
        <v>0.94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223014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-776500</v>
      </c>
      <c r="BO9" s="420"/>
      <c r="BP9" s="420"/>
      <c r="BQ9" s="420"/>
      <c r="BR9" s="420"/>
      <c r="BS9" s="420"/>
      <c r="BT9" s="420"/>
      <c r="BU9" s="421"/>
      <c r="BV9" s="419">
        <v>161980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219807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32948</v>
      </c>
      <c r="BO10" s="420"/>
      <c r="BP10" s="420"/>
      <c r="BQ10" s="420"/>
      <c r="BR10" s="420"/>
      <c r="BS10" s="420"/>
      <c r="BT10" s="420"/>
      <c r="BU10" s="421"/>
      <c r="BV10" s="419">
        <v>24877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223075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521702</v>
      </c>
      <c r="BO12" s="420"/>
      <c r="BP12" s="420"/>
      <c r="BQ12" s="420"/>
      <c r="BR12" s="420"/>
      <c r="BS12" s="420"/>
      <c r="BT12" s="420"/>
      <c r="BU12" s="421"/>
      <c r="BV12" s="419">
        <v>3343322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207377</v>
      </c>
      <c r="S13" s="507"/>
      <c r="T13" s="507"/>
      <c r="U13" s="507"/>
      <c r="V13" s="508"/>
      <c r="W13" s="509" t="s">
        <v>131</v>
      </c>
      <c r="X13" s="405"/>
      <c r="Y13" s="405"/>
      <c r="Z13" s="405"/>
      <c r="AA13" s="405"/>
      <c r="AB13" s="406"/>
      <c r="AC13" s="372">
        <v>3340</v>
      </c>
      <c r="AD13" s="373"/>
      <c r="AE13" s="373"/>
      <c r="AF13" s="373"/>
      <c r="AG13" s="374"/>
      <c r="AH13" s="372">
        <v>3930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-1265254</v>
      </c>
      <c r="BO13" s="420"/>
      <c r="BP13" s="420"/>
      <c r="BQ13" s="420"/>
      <c r="BR13" s="420"/>
      <c r="BS13" s="420"/>
      <c r="BT13" s="420"/>
      <c r="BU13" s="421"/>
      <c r="BV13" s="419">
        <v>-3156465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5.3</v>
      </c>
      <c r="CU13" s="417"/>
      <c r="CV13" s="417"/>
      <c r="CW13" s="417"/>
      <c r="CX13" s="417"/>
      <c r="CY13" s="417"/>
      <c r="CZ13" s="417"/>
      <c r="DA13" s="418"/>
      <c r="DB13" s="416">
        <v>5.8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222518</v>
      </c>
      <c r="S14" s="507"/>
      <c r="T14" s="507"/>
      <c r="U14" s="507"/>
      <c r="V14" s="508"/>
      <c r="W14" s="510"/>
      <c r="X14" s="408"/>
      <c r="Y14" s="408"/>
      <c r="Z14" s="408"/>
      <c r="AA14" s="408"/>
      <c r="AB14" s="409"/>
      <c r="AC14" s="499">
        <v>3.2</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25.6</v>
      </c>
      <c r="CU14" s="517"/>
      <c r="CV14" s="517"/>
      <c r="CW14" s="517"/>
      <c r="CX14" s="517"/>
      <c r="CY14" s="517"/>
      <c r="CZ14" s="517"/>
      <c r="DA14" s="518"/>
      <c r="DB14" s="516">
        <v>28.2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208985</v>
      </c>
      <c r="S15" s="507"/>
      <c r="T15" s="507"/>
      <c r="U15" s="507"/>
      <c r="V15" s="508"/>
      <c r="W15" s="509" t="s">
        <v>137</v>
      </c>
      <c r="X15" s="405"/>
      <c r="Y15" s="405"/>
      <c r="Z15" s="405"/>
      <c r="AA15" s="405"/>
      <c r="AB15" s="406"/>
      <c r="AC15" s="372">
        <v>40364</v>
      </c>
      <c r="AD15" s="373"/>
      <c r="AE15" s="373"/>
      <c r="AF15" s="373"/>
      <c r="AG15" s="374"/>
      <c r="AH15" s="372">
        <v>40765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37232419</v>
      </c>
      <c r="BO15" s="449"/>
      <c r="BP15" s="449"/>
      <c r="BQ15" s="449"/>
      <c r="BR15" s="449"/>
      <c r="BS15" s="449"/>
      <c r="BT15" s="449"/>
      <c r="BU15" s="450"/>
      <c r="BV15" s="448">
        <v>35068900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39.1</v>
      </c>
      <c r="AD16" s="500"/>
      <c r="AE16" s="500"/>
      <c r="AF16" s="500"/>
      <c r="AG16" s="501"/>
      <c r="AH16" s="499">
        <v>40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38765071</v>
      </c>
      <c r="BO16" s="420"/>
      <c r="BP16" s="420"/>
      <c r="BQ16" s="420"/>
      <c r="BR16" s="420"/>
      <c r="BS16" s="420"/>
      <c r="BT16" s="420"/>
      <c r="BU16" s="421"/>
      <c r="BV16" s="419">
        <v>37163248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59476</v>
      </c>
      <c r="AD17" s="373"/>
      <c r="AE17" s="373"/>
      <c r="AF17" s="373"/>
      <c r="AG17" s="374"/>
      <c r="AH17" s="372">
        <v>57225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47568376</v>
      </c>
      <c r="BO17" s="420"/>
      <c r="BP17" s="420"/>
      <c r="BQ17" s="420"/>
      <c r="BR17" s="420"/>
      <c r="BS17" s="420"/>
      <c r="BT17" s="420"/>
      <c r="BU17" s="421"/>
      <c r="BV17" s="419">
        <v>44664154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175.54</v>
      </c>
      <c r="M18" s="472"/>
      <c r="N18" s="472"/>
      <c r="O18" s="472"/>
      <c r="P18" s="472"/>
      <c r="Q18" s="472"/>
      <c r="R18" s="473"/>
      <c r="S18" s="473"/>
      <c r="T18" s="473"/>
      <c r="U18" s="473"/>
      <c r="V18" s="474"/>
      <c r="W18" s="490"/>
      <c r="X18" s="491"/>
      <c r="Y18" s="491"/>
      <c r="Z18" s="491"/>
      <c r="AA18" s="491"/>
      <c r="AB18" s="515"/>
      <c r="AC18" s="389">
        <v>57.6</v>
      </c>
      <c r="AD18" s="390"/>
      <c r="AE18" s="390"/>
      <c r="AF18" s="390"/>
      <c r="AG18" s="475"/>
      <c r="AH18" s="389">
        <v>56.1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48797014</v>
      </c>
      <c r="BO18" s="420"/>
      <c r="BP18" s="420"/>
      <c r="BQ18" s="420"/>
      <c r="BR18" s="420"/>
      <c r="BS18" s="420"/>
      <c r="BT18" s="420"/>
      <c r="BU18" s="421"/>
      <c r="BV18" s="419">
        <v>46384749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1270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63613745</v>
      </c>
      <c r="BO19" s="420"/>
      <c r="BP19" s="420"/>
      <c r="BQ19" s="420"/>
      <c r="BR19" s="420"/>
      <c r="BS19" s="420"/>
      <c r="BT19" s="420"/>
      <c r="BU19" s="421"/>
      <c r="BV19" s="419">
        <v>62699233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92531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53831624</v>
      </c>
      <c r="BO22" s="449"/>
      <c r="BP22" s="449"/>
      <c r="BQ22" s="449"/>
      <c r="BR22" s="449"/>
      <c r="BS22" s="449"/>
      <c r="BT22" s="449"/>
      <c r="BU22" s="450"/>
      <c r="BV22" s="448">
        <v>54102105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25346114</v>
      </c>
      <c r="BO23" s="420"/>
      <c r="BP23" s="420"/>
      <c r="BQ23" s="420"/>
      <c r="BR23" s="420"/>
      <c r="BS23" s="420"/>
      <c r="BT23" s="420"/>
      <c r="BU23" s="421"/>
      <c r="BV23" s="419">
        <v>27830315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10100</v>
      </c>
      <c r="R24" s="373"/>
      <c r="S24" s="373"/>
      <c r="T24" s="373"/>
      <c r="U24" s="373"/>
      <c r="V24" s="374"/>
      <c r="W24" s="462"/>
      <c r="X24" s="399"/>
      <c r="Y24" s="400"/>
      <c r="Z24" s="375" t="s">
        <v>162</v>
      </c>
      <c r="AA24" s="376"/>
      <c r="AB24" s="376"/>
      <c r="AC24" s="376"/>
      <c r="AD24" s="376"/>
      <c r="AE24" s="376"/>
      <c r="AF24" s="376"/>
      <c r="AG24" s="377"/>
      <c r="AH24" s="372">
        <v>1305</v>
      </c>
      <c r="AI24" s="373"/>
      <c r="AJ24" s="373"/>
      <c r="AK24" s="373"/>
      <c r="AL24" s="374"/>
      <c r="AM24" s="372">
        <v>4314330</v>
      </c>
      <c r="AN24" s="373"/>
      <c r="AO24" s="373"/>
      <c r="AP24" s="373"/>
      <c r="AQ24" s="373"/>
      <c r="AR24" s="374"/>
      <c r="AS24" s="372">
        <v>3306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34005187</v>
      </c>
      <c r="BO24" s="420"/>
      <c r="BP24" s="420"/>
      <c r="BQ24" s="420"/>
      <c r="BR24" s="420"/>
      <c r="BS24" s="420"/>
      <c r="BT24" s="420"/>
      <c r="BU24" s="421"/>
      <c r="BV24" s="419">
        <v>32206515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8550</v>
      </c>
      <c r="R25" s="373"/>
      <c r="S25" s="373"/>
      <c r="T25" s="373"/>
      <c r="U25" s="373"/>
      <c r="V25" s="374"/>
      <c r="W25" s="462"/>
      <c r="X25" s="399"/>
      <c r="Y25" s="400"/>
      <c r="Z25" s="375" t="s">
        <v>165</v>
      </c>
      <c r="AA25" s="376"/>
      <c r="AB25" s="376"/>
      <c r="AC25" s="376"/>
      <c r="AD25" s="376"/>
      <c r="AE25" s="376"/>
      <c r="AF25" s="376"/>
      <c r="AG25" s="377"/>
      <c r="AH25" s="372">
        <v>345</v>
      </c>
      <c r="AI25" s="373"/>
      <c r="AJ25" s="373"/>
      <c r="AK25" s="373"/>
      <c r="AL25" s="374"/>
      <c r="AM25" s="372">
        <v>1150575</v>
      </c>
      <c r="AN25" s="373"/>
      <c r="AO25" s="373"/>
      <c r="AP25" s="373"/>
      <c r="AQ25" s="373"/>
      <c r="AR25" s="374"/>
      <c r="AS25" s="372">
        <v>3335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5401905</v>
      </c>
      <c r="BO25" s="449"/>
      <c r="BP25" s="449"/>
      <c r="BQ25" s="449"/>
      <c r="BR25" s="449"/>
      <c r="BS25" s="449"/>
      <c r="BT25" s="449"/>
      <c r="BU25" s="450"/>
      <c r="BV25" s="448">
        <v>5095617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7350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59364</v>
      </c>
      <c r="AN26" s="373"/>
      <c r="AO26" s="373"/>
      <c r="AP26" s="373"/>
      <c r="AQ26" s="373"/>
      <c r="AR26" s="374"/>
      <c r="AS26" s="372">
        <v>3492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5600</v>
      </c>
      <c r="R27" s="373"/>
      <c r="S27" s="373"/>
      <c r="T27" s="373"/>
      <c r="U27" s="373"/>
      <c r="V27" s="374"/>
      <c r="W27" s="462"/>
      <c r="X27" s="399"/>
      <c r="Y27" s="400"/>
      <c r="Z27" s="375" t="s">
        <v>171</v>
      </c>
      <c r="AA27" s="376"/>
      <c r="AB27" s="376"/>
      <c r="AC27" s="376"/>
      <c r="AD27" s="376"/>
      <c r="AE27" s="376"/>
      <c r="AF27" s="376"/>
      <c r="AG27" s="377"/>
      <c r="AH27" s="372">
        <v>72</v>
      </c>
      <c r="AI27" s="373"/>
      <c r="AJ27" s="373"/>
      <c r="AK27" s="373"/>
      <c r="AL27" s="374"/>
      <c r="AM27" s="372">
        <v>275102</v>
      </c>
      <c r="AN27" s="373"/>
      <c r="AO27" s="373"/>
      <c r="AP27" s="373"/>
      <c r="AQ27" s="373"/>
      <c r="AR27" s="374"/>
      <c r="AS27" s="372">
        <v>3821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15848379</v>
      </c>
      <c r="BO28" s="449"/>
      <c r="BP28" s="449"/>
      <c r="BQ28" s="449"/>
      <c r="BR28" s="449"/>
      <c r="BS28" s="449"/>
      <c r="BT28" s="449"/>
      <c r="BU28" s="450"/>
      <c r="BV28" s="448">
        <v>13037134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28</v>
      </c>
      <c r="M29" s="373"/>
      <c r="N29" s="373"/>
      <c r="O29" s="373"/>
      <c r="P29" s="374"/>
      <c r="Q29" s="372">
        <v>4850</v>
      </c>
      <c r="R29" s="373"/>
      <c r="S29" s="373"/>
      <c r="T29" s="373"/>
      <c r="U29" s="373"/>
      <c r="V29" s="374"/>
      <c r="W29" s="463"/>
      <c r="X29" s="464"/>
      <c r="Y29" s="465"/>
      <c r="Z29" s="375" t="s">
        <v>177</v>
      </c>
      <c r="AA29" s="376"/>
      <c r="AB29" s="376"/>
      <c r="AC29" s="376"/>
      <c r="AD29" s="376"/>
      <c r="AE29" s="376"/>
      <c r="AF29" s="376"/>
      <c r="AG29" s="377"/>
      <c r="AH29" s="372">
        <v>1377</v>
      </c>
      <c r="AI29" s="373"/>
      <c r="AJ29" s="373"/>
      <c r="AK29" s="373"/>
      <c r="AL29" s="374"/>
      <c r="AM29" s="372">
        <v>4589432</v>
      </c>
      <c r="AN29" s="373"/>
      <c r="AO29" s="373"/>
      <c r="AP29" s="373"/>
      <c r="AQ29" s="373"/>
      <c r="AR29" s="374"/>
      <c r="AS29" s="372">
        <v>3333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1450027</v>
      </c>
      <c r="BO29" s="420"/>
      <c r="BP29" s="420"/>
      <c r="BQ29" s="420"/>
      <c r="BR29" s="420"/>
      <c r="BS29" s="420"/>
      <c r="BT29" s="420"/>
      <c r="BU29" s="421"/>
      <c r="BV29" s="419">
        <v>1541467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521829</v>
      </c>
      <c r="BO30" s="454"/>
      <c r="BP30" s="454"/>
      <c r="BQ30" s="454"/>
      <c r="BR30" s="454"/>
      <c r="BS30" s="454"/>
      <c r="BT30" s="454"/>
      <c r="BU30" s="455"/>
      <c r="BV30" s="453">
        <v>534589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下水道事業等会計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IF('各会計、関係団体の財政状況及び健全化判断比率'!B32="","",'各会計、関係団体の財政状況及び健全化判断比率'!B32)</f>
        <v>太陽光発電事業特別会計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おおた電力</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八王子山墓園特別会計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群馬県後期高齢者医療広域連合（後期高齢者医療特別会計）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太田市文化スポーツ振興財団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太田市行政管理公社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太田市土地開発公社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群馬東部水道企業団</v>
      </c>
      <c r="BZ38" s="368"/>
      <c r="CA38" s="368"/>
      <c r="CB38" s="368"/>
      <c r="CC38" s="368"/>
      <c r="CD38" s="368"/>
      <c r="CE38" s="368"/>
      <c r="CF38" s="368"/>
      <c r="CG38" s="368"/>
      <c r="CH38" s="368"/>
      <c r="CI38" s="368"/>
      <c r="CJ38" s="368"/>
      <c r="CK38" s="368"/>
      <c r="CL38" s="368"/>
      <c r="CM38" s="368"/>
      <c r="CN38" s="169"/>
      <c r="CO38" s="367">
        <f t="shared" si="3"/>
        <v>18</v>
      </c>
      <c r="CP38" s="367"/>
      <c r="CQ38" s="368" t="str">
        <f>IF('各会計、関係団体の財政状況及び健全化判断比率'!BS11="","",'各会計、関係団体の財政状況及び健全化判断比率'!BS11)</f>
        <v>太田市健診センター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太田市外三町広域清掃組合</v>
      </c>
      <c r="BZ39" s="368"/>
      <c r="CA39" s="368"/>
      <c r="CB39" s="368"/>
      <c r="CC39" s="368"/>
      <c r="CD39" s="368"/>
      <c r="CE39" s="368"/>
      <c r="CF39" s="368"/>
      <c r="CG39" s="368"/>
      <c r="CH39" s="368"/>
      <c r="CI39" s="368"/>
      <c r="CJ39" s="368"/>
      <c r="CK39" s="368"/>
      <c r="CL39" s="368"/>
      <c r="CM39" s="368"/>
      <c r="CN39" s="169"/>
      <c r="CO39" s="367">
        <f t="shared" si="3"/>
        <v>19</v>
      </c>
      <c r="CP39" s="367"/>
      <c r="CQ39" s="368" t="str">
        <f>IF('各会計、関係団体の財政状況及び健全化判断比率'!BS12="","",'各会計、関係団体の財政状況及び健全化判断比率'!BS12)</f>
        <v>夢麦酒太田</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20</v>
      </c>
      <c r="CP40" s="367"/>
      <c r="CQ40" s="368" t="str">
        <f>IF('各会計、関係団体の財政状況及び健全化判断比率'!BS13="","",'各会計、関係団体の財政状況及び健全化判断比率'!BS13)</f>
        <v>地域産学官連携ものづくり研究機構</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21</v>
      </c>
      <c r="CP41" s="367"/>
      <c r="CQ41" s="368" t="str">
        <f>IF('各会計、関係団体の財政状況及び健全化判断比率'!BS14="","",'各会計、関係団体の財政状況及び健全化判断比率'!BS14)</f>
        <v>太田国際貨物ターミナル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22</v>
      </c>
      <c r="CP42" s="367"/>
      <c r="CQ42" s="368" t="str">
        <f>IF('各会計、関係団体の財政状況及び健全化判断比率'!BS15="","",'各会計、関係団体の財政状況及び健全化判断比率'!BS15)</f>
        <v>おおたコミュニティ放送</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4/MRH5pF2/oZfPlmChKXcFtWE6SgzxI32YELxcmiWeq8JIGYnd6QCteGMWlzHWPRVAF7iQj68d+pXSSIsAELg==" saltValue="scJNeP2ATVuLWJYtgjHs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4.83</v>
      </c>
      <c r="G34" s="33">
        <v>6.22</v>
      </c>
      <c r="H34" s="33">
        <v>7.17</v>
      </c>
      <c r="I34" s="33">
        <v>7.29</v>
      </c>
      <c r="J34" s="34">
        <v>5.42</v>
      </c>
      <c r="K34" s="22"/>
      <c r="L34" s="22"/>
      <c r="M34" s="22"/>
      <c r="N34" s="22"/>
      <c r="O34" s="22"/>
      <c r="P34" s="22"/>
    </row>
    <row r="35" spans="1:16" ht="39" customHeight="1" x14ac:dyDescent="0.2">
      <c r="A35" s="22"/>
      <c r="B35" s="35"/>
      <c r="C35" s="1145" t="s">
        <v>536</v>
      </c>
      <c r="D35" s="1146"/>
      <c r="E35" s="1147"/>
      <c r="F35" s="36">
        <v>1.95</v>
      </c>
      <c r="G35" s="37">
        <v>1.55</v>
      </c>
      <c r="H35" s="37">
        <v>1.74</v>
      </c>
      <c r="I35" s="37">
        <v>1.95</v>
      </c>
      <c r="J35" s="38">
        <v>1.67</v>
      </c>
      <c r="K35" s="22"/>
      <c r="L35" s="22"/>
      <c r="M35" s="22"/>
      <c r="N35" s="22"/>
      <c r="O35" s="22"/>
      <c r="P35" s="22"/>
    </row>
    <row r="36" spans="1:16" ht="39" customHeight="1" x14ac:dyDescent="0.2">
      <c r="A36" s="22"/>
      <c r="B36" s="35"/>
      <c r="C36" s="1145" t="s">
        <v>537</v>
      </c>
      <c r="D36" s="1146"/>
      <c r="E36" s="1147"/>
      <c r="F36" s="36">
        <v>1.44</v>
      </c>
      <c r="G36" s="37">
        <v>1.79</v>
      </c>
      <c r="H36" s="37">
        <v>2.0099999999999998</v>
      </c>
      <c r="I36" s="37">
        <v>1.88</v>
      </c>
      <c r="J36" s="38">
        <v>1.23</v>
      </c>
      <c r="K36" s="22"/>
      <c r="L36" s="22"/>
      <c r="M36" s="22"/>
      <c r="N36" s="22"/>
      <c r="O36" s="22"/>
      <c r="P36" s="22"/>
    </row>
    <row r="37" spans="1:16" ht="39" customHeight="1" x14ac:dyDescent="0.2">
      <c r="A37" s="22"/>
      <c r="B37" s="35"/>
      <c r="C37" s="1145" t="s">
        <v>538</v>
      </c>
      <c r="D37" s="1146"/>
      <c r="E37" s="1147"/>
      <c r="F37" s="36">
        <v>0.94</v>
      </c>
      <c r="G37" s="37">
        <v>1.48</v>
      </c>
      <c r="H37" s="37">
        <v>1.0900000000000001</v>
      </c>
      <c r="I37" s="37">
        <v>0.32</v>
      </c>
      <c r="J37" s="38">
        <v>0.5</v>
      </c>
      <c r="K37" s="22"/>
      <c r="L37" s="22"/>
      <c r="M37" s="22"/>
      <c r="N37" s="22"/>
      <c r="O37" s="22"/>
      <c r="P37" s="22"/>
    </row>
    <row r="38" spans="1:16" ht="39" customHeight="1" x14ac:dyDescent="0.2">
      <c r="A38" s="22"/>
      <c r="B38" s="35"/>
      <c r="C38" s="1145" t="s">
        <v>539</v>
      </c>
      <c r="D38" s="1146"/>
      <c r="E38" s="1147"/>
      <c r="F38" s="36">
        <v>0.03</v>
      </c>
      <c r="G38" s="37">
        <v>0.05</v>
      </c>
      <c r="H38" s="37">
        <v>0.02</v>
      </c>
      <c r="I38" s="37">
        <v>0.02</v>
      </c>
      <c r="J38" s="38">
        <v>0.02</v>
      </c>
      <c r="K38" s="22"/>
      <c r="L38" s="22"/>
      <c r="M38" s="22"/>
      <c r="N38" s="22"/>
      <c r="O38" s="22"/>
      <c r="P38" s="22"/>
    </row>
    <row r="39" spans="1:16" ht="39" customHeight="1" x14ac:dyDescent="0.2">
      <c r="A39" s="22"/>
      <c r="B39" s="35"/>
      <c r="C39" s="1145" t="s">
        <v>540</v>
      </c>
      <c r="D39" s="1146"/>
      <c r="E39" s="1147"/>
      <c r="F39" s="36">
        <v>0.03</v>
      </c>
      <c r="G39" s="37">
        <v>0.02</v>
      </c>
      <c r="H39" s="37">
        <v>0</v>
      </c>
      <c r="I39" s="37">
        <v>0</v>
      </c>
      <c r="J39" s="38">
        <v>0.01</v>
      </c>
      <c r="K39" s="22"/>
      <c r="L39" s="22"/>
      <c r="M39" s="22"/>
      <c r="N39" s="22"/>
      <c r="O39" s="22"/>
      <c r="P39" s="22"/>
    </row>
    <row r="40" spans="1:16" ht="39" customHeight="1" x14ac:dyDescent="0.2">
      <c r="A40" s="22"/>
      <c r="B40" s="35"/>
      <c r="C40" s="1145" t="s">
        <v>541</v>
      </c>
      <c r="D40" s="1146"/>
      <c r="E40" s="1147"/>
      <c r="F40" s="36">
        <v>0.03</v>
      </c>
      <c r="G40" s="37">
        <v>0.02</v>
      </c>
      <c r="H40" s="37">
        <v>0.02</v>
      </c>
      <c r="I40" s="37">
        <v>0.02</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v>
      </c>
      <c r="G43" s="42">
        <v>0</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JlhK01pQSFTw5W5HdSbcVx0DpnNtMttwucJKPp3B5Nv6Oybplb4JkIT61vi2rZpG2P+fPWXE6okv+Ma6lXMXg==" saltValue="w3xrVdJTmKsOsDntbR2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7425</v>
      </c>
      <c r="L45" s="60">
        <v>7404</v>
      </c>
      <c r="M45" s="60">
        <v>7304</v>
      </c>
      <c r="N45" s="60">
        <v>6373</v>
      </c>
      <c r="O45" s="61">
        <v>6300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v>33</v>
      </c>
      <c r="L47" s="64">
        <v>17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1351</v>
      </c>
      <c r="L48" s="64">
        <v>1375</v>
      </c>
      <c r="M48" s="64">
        <v>1417</v>
      </c>
      <c r="N48" s="64">
        <v>1366</v>
      </c>
      <c r="O48" s="65">
        <v>1375</v>
      </c>
      <c r="P48" s="48"/>
      <c r="Q48" s="48"/>
      <c r="R48" s="48"/>
      <c r="S48" s="48"/>
      <c r="T48" s="48"/>
      <c r="U48" s="48"/>
    </row>
    <row r="49" spans="1:21" ht="30.75" customHeight="1" x14ac:dyDescent="0.2">
      <c r="A49" s="48"/>
      <c r="B49" s="1178"/>
      <c r="C49" s="1179"/>
      <c r="D49" s="62"/>
      <c r="E49" s="1155" t="s">
        <v>14</v>
      </c>
      <c r="F49" s="1155"/>
      <c r="G49" s="1155"/>
      <c r="H49" s="1155"/>
      <c r="I49" s="1155"/>
      <c r="J49" s="1156"/>
      <c r="K49" s="63">
        <v>1</v>
      </c>
      <c r="L49" s="64">
        <v>428</v>
      </c>
      <c r="M49" s="64">
        <v>480</v>
      </c>
      <c r="N49" s="64">
        <v>583</v>
      </c>
      <c r="O49" s="65">
        <v>583</v>
      </c>
      <c r="P49" s="48"/>
      <c r="Q49" s="48"/>
      <c r="R49" s="48"/>
      <c r="S49" s="48"/>
      <c r="T49" s="48"/>
      <c r="U49" s="48"/>
    </row>
    <row r="50" spans="1:21" ht="30.75" customHeight="1" x14ac:dyDescent="0.2">
      <c r="A50" s="48"/>
      <c r="B50" s="1178"/>
      <c r="C50" s="1179"/>
      <c r="D50" s="62"/>
      <c r="E50" s="1155" t="s">
        <v>15</v>
      </c>
      <c r="F50" s="1155"/>
      <c r="G50" s="1155"/>
      <c r="H50" s="1155"/>
      <c r="I50" s="1155"/>
      <c r="J50" s="1156"/>
      <c r="K50" s="63">
        <v>28</v>
      </c>
      <c r="L50" s="64">
        <v>25</v>
      </c>
      <c r="M50" s="64">
        <v>25</v>
      </c>
      <c r="N50" s="64">
        <v>25</v>
      </c>
      <c r="O50" s="65">
        <v>25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6785</v>
      </c>
      <c r="L52" s="64">
        <v>6686</v>
      </c>
      <c r="M52" s="64">
        <v>6546</v>
      </c>
      <c r="N52" s="64">
        <v>6391</v>
      </c>
      <c r="O52" s="65">
        <v>6128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2053</v>
      </c>
      <c r="L53" s="69">
        <v>2563</v>
      </c>
      <c r="M53" s="69">
        <v>2680</v>
      </c>
      <c r="N53" s="69">
        <v>1956</v>
      </c>
      <c r="O53" s="70">
        <v>2155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5mGqkDSmffe36qXYpJyHbPACnavWxg3IPJgI0QNqBEimS+FrQGRQzRorSzXK6PWuZWR0iXI+NSqxYAEWcL2hw==" saltValue="Lkr9ha3ZlPSh2l47BUi/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 zoomScaleSheetLayoutView="100" workbookViewId="0">
      <selection activeCell="S49" sqref="S4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60688</v>
      </c>
      <c r="J41" s="344">
        <v>58968</v>
      </c>
      <c r="K41" s="344">
        <v>56361</v>
      </c>
      <c r="L41" s="344">
        <v>54102</v>
      </c>
      <c r="M41" s="345">
        <v>53832</v>
      </c>
    </row>
    <row r="42" spans="2:13" ht="27.75" customHeight="1" x14ac:dyDescent="0.2">
      <c r="B42" s="1186"/>
      <c r="C42" s="1187"/>
      <c r="D42" s="106"/>
      <c r="E42" s="1190" t="s">
        <v>32</v>
      </c>
      <c r="F42" s="1190"/>
      <c r="G42" s="1190"/>
      <c r="H42" s="1191"/>
      <c r="I42" s="346">
        <v>431</v>
      </c>
      <c r="J42" s="347">
        <v>407</v>
      </c>
      <c r="K42" s="347">
        <v>49</v>
      </c>
      <c r="L42" s="347">
        <v>25</v>
      </c>
      <c r="M42" s="348">
        <v>1</v>
      </c>
    </row>
    <row r="43" spans="2:13" ht="27.75" customHeight="1" x14ac:dyDescent="0.2">
      <c r="B43" s="1186"/>
      <c r="C43" s="1187"/>
      <c r="D43" s="106"/>
      <c r="E43" s="1190" t="s">
        <v>33</v>
      </c>
      <c r="F43" s="1190"/>
      <c r="G43" s="1190"/>
      <c r="H43" s="1191"/>
      <c r="I43" s="346">
        <v>18140</v>
      </c>
      <c r="J43" s="347">
        <v>18262</v>
      </c>
      <c r="K43" s="347">
        <v>19774</v>
      </c>
      <c r="L43" s="347">
        <v>19992</v>
      </c>
      <c r="M43" s="348">
        <v>18937</v>
      </c>
    </row>
    <row r="44" spans="2:13" ht="27.75" customHeight="1" x14ac:dyDescent="0.2">
      <c r="B44" s="1186"/>
      <c r="C44" s="1187"/>
      <c r="D44" s="106"/>
      <c r="E44" s="1190" t="s">
        <v>34</v>
      </c>
      <c r="F44" s="1190"/>
      <c r="G44" s="1190"/>
      <c r="H44" s="1191"/>
      <c r="I44" s="346">
        <v>10063</v>
      </c>
      <c r="J44" s="347">
        <v>9617</v>
      </c>
      <c r="K44" s="347">
        <v>9347</v>
      </c>
      <c r="L44" s="347">
        <v>8781</v>
      </c>
      <c r="M44" s="348">
        <v>8500</v>
      </c>
    </row>
    <row r="45" spans="2:13" ht="27.75" customHeight="1" x14ac:dyDescent="0.2">
      <c r="B45" s="1186"/>
      <c r="C45" s="1187"/>
      <c r="D45" s="106"/>
      <c r="E45" s="1190" t="s">
        <v>35</v>
      </c>
      <c r="F45" s="1190"/>
      <c r="G45" s="1190"/>
      <c r="H45" s="1191"/>
      <c r="I45" s="346">
        <v>11537</v>
      </c>
      <c r="J45" s="347">
        <v>11444</v>
      </c>
      <c r="K45" s="347">
        <v>11580</v>
      </c>
      <c r="L45" s="347">
        <v>11827</v>
      </c>
      <c r="M45" s="348">
        <v>12005</v>
      </c>
    </row>
    <row r="46" spans="2:13" ht="27.75" customHeight="1" x14ac:dyDescent="0.2">
      <c r="B46" s="1186"/>
      <c r="C46" s="1187"/>
      <c r="D46" s="107"/>
      <c r="E46" s="1190" t="s">
        <v>36</v>
      </c>
      <c r="F46" s="1190"/>
      <c r="G46" s="1190"/>
      <c r="H46" s="1191"/>
      <c r="I46" s="346">
        <v>37</v>
      </c>
      <c r="J46" s="347">
        <v>29</v>
      </c>
      <c r="K46" s="347" t="s">
        <v>487</v>
      </c>
      <c r="L46" s="347">
        <v>17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11479</v>
      </c>
      <c r="J50" s="347">
        <v>15027</v>
      </c>
      <c r="K50" s="347">
        <v>16898</v>
      </c>
      <c r="L50" s="347">
        <v>16703</v>
      </c>
      <c r="M50" s="348">
        <v>19437</v>
      </c>
    </row>
    <row r="51" spans="2:13" ht="27.75" customHeight="1" x14ac:dyDescent="0.2">
      <c r="B51" s="1186"/>
      <c r="C51" s="1187"/>
      <c r="D51" s="106"/>
      <c r="E51" s="1190" t="s">
        <v>42</v>
      </c>
      <c r="F51" s="1190"/>
      <c r="G51" s="1190"/>
      <c r="H51" s="1191"/>
      <c r="I51" s="346">
        <v>10604</v>
      </c>
      <c r="J51" s="347">
        <v>11214</v>
      </c>
      <c r="K51" s="347">
        <v>12114</v>
      </c>
      <c r="L51" s="347">
        <v>11231</v>
      </c>
      <c r="M51" s="348">
        <v>11006</v>
      </c>
    </row>
    <row r="52" spans="2:13" ht="27.75" customHeight="1" x14ac:dyDescent="0.2">
      <c r="B52" s="1188"/>
      <c r="C52" s="1189"/>
      <c r="D52" s="106"/>
      <c r="E52" s="1190" t="s">
        <v>43</v>
      </c>
      <c r="F52" s="1190"/>
      <c r="G52" s="1190"/>
      <c r="H52" s="1191"/>
      <c r="I52" s="346">
        <v>61067</v>
      </c>
      <c r="J52" s="347">
        <v>59880</v>
      </c>
      <c r="K52" s="347">
        <v>58267</v>
      </c>
      <c r="L52" s="347">
        <v>54953</v>
      </c>
      <c r="M52" s="348">
        <v>51546</v>
      </c>
    </row>
    <row r="53" spans="2:13" ht="27.75" customHeight="1" thickBot="1" x14ac:dyDescent="0.25">
      <c r="B53" s="1192" t="s">
        <v>19</v>
      </c>
      <c r="C53" s="1193"/>
      <c r="D53" s="110"/>
      <c r="E53" s="1194" t="s">
        <v>44</v>
      </c>
      <c r="F53" s="1194"/>
      <c r="G53" s="1194"/>
      <c r="H53" s="1195"/>
      <c r="I53" s="349">
        <v>17744</v>
      </c>
      <c r="J53" s="350">
        <v>12606</v>
      </c>
      <c r="K53" s="350">
        <v>9832</v>
      </c>
      <c r="L53" s="350">
        <v>11856</v>
      </c>
      <c r="M53" s="351">
        <v>11286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1FrI6PX5gMAMJlgGnKZirVC94SNxL3/451JGcSEIt8JmdYx/9acx2sG+E/ky21PWnUw/GxyhT8FKEM29k/qmA==" saltValue="5d7NgWWGpsVsmZyU2go1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13256</v>
      </c>
      <c r="G55" s="352">
        <v>13037</v>
      </c>
      <c r="H55" s="353">
        <v>15848</v>
      </c>
    </row>
    <row r="56" spans="2:8" ht="52.5" customHeight="1" x14ac:dyDescent="0.2">
      <c r="B56" s="122"/>
      <c r="C56" s="1213" t="s">
        <v>47</v>
      </c>
      <c r="D56" s="1213"/>
      <c r="E56" s="1214"/>
      <c r="F56" s="354">
        <v>1524</v>
      </c>
      <c r="G56" s="354">
        <v>1541</v>
      </c>
      <c r="H56" s="355">
        <v>1450</v>
      </c>
    </row>
    <row r="57" spans="2:8" ht="53.25" customHeight="1" x14ac:dyDescent="0.2">
      <c r="B57" s="122"/>
      <c r="C57" s="1215" t="s">
        <v>48</v>
      </c>
      <c r="D57" s="1215"/>
      <c r="E57" s="1216"/>
      <c r="F57" s="356">
        <v>630</v>
      </c>
      <c r="G57" s="356">
        <v>535</v>
      </c>
      <c r="H57" s="357">
        <v>522</v>
      </c>
    </row>
    <row r="58" spans="2:8" ht="45.75" customHeight="1" x14ac:dyDescent="0.2">
      <c r="B58" s="123"/>
      <c r="C58" s="1203" t="s">
        <v>579</v>
      </c>
      <c r="D58" s="1204"/>
      <c r="E58" s="1205"/>
      <c r="F58" s="358">
        <v>161</v>
      </c>
      <c r="G58" s="358">
        <v>141</v>
      </c>
      <c r="H58" s="359">
        <v>123</v>
      </c>
    </row>
    <row r="59" spans="2:8" ht="45.75" customHeight="1" x14ac:dyDescent="0.2">
      <c r="B59" s="123"/>
      <c r="C59" s="1203" t="s">
        <v>580</v>
      </c>
      <c r="D59" s="1204"/>
      <c r="E59" s="1205"/>
      <c r="F59" s="358">
        <v>29</v>
      </c>
      <c r="G59" s="358">
        <v>29</v>
      </c>
      <c r="H59" s="359">
        <v>106</v>
      </c>
    </row>
    <row r="60" spans="2:8" ht="45.75" customHeight="1" x14ac:dyDescent="0.2">
      <c r="B60" s="123"/>
      <c r="C60" s="1203" t="s">
        <v>581</v>
      </c>
      <c r="D60" s="1204"/>
      <c r="E60" s="1205"/>
      <c r="F60" s="358">
        <v>74</v>
      </c>
      <c r="G60" s="358">
        <v>74</v>
      </c>
      <c r="H60" s="359">
        <v>80</v>
      </c>
    </row>
    <row r="61" spans="2:8" ht="45.75" customHeight="1" x14ac:dyDescent="0.2">
      <c r="B61" s="123"/>
      <c r="C61" s="1203" t="s">
        <v>582</v>
      </c>
      <c r="D61" s="1204"/>
      <c r="E61" s="1205"/>
      <c r="F61" s="358">
        <v>90</v>
      </c>
      <c r="G61" s="358">
        <v>90</v>
      </c>
      <c r="H61" s="359">
        <v>60</v>
      </c>
    </row>
    <row r="62" spans="2:8" ht="45.75" customHeight="1" thickBot="1" x14ac:dyDescent="0.25">
      <c r="B62" s="124"/>
      <c r="C62" s="1206" t="s">
        <v>583</v>
      </c>
      <c r="D62" s="1207"/>
      <c r="E62" s="1208"/>
      <c r="F62" s="360">
        <v>14</v>
      </c>
      <c r="G62" s="360">
        <v>14</v>
      </c>
      <c r="H62" s="361">
        <v>48</v>
      </c>
    </row>
    <row r="63" spans="2:8" ht="52.5" customHeight="1" thickBot="1" x14ac:dyDescent="0.25">
      <c r="B63" s="125"/>
      <c r="C63" s="1209" t="s">
        <v>49</v>
      </c>
      <c r="D63" s="1209"/>
      <c r="E63" s="1210"/>
      <c r="F63" s="362">
        <v>15409</v>
      </c>
      <c r="G63" s="362">
        <v>15113</v>
      </c>
      <c r="H63" s="363">
        <v>17820</v>
      </c>
    </row>
    <row r="64" spans="2:8" ht="13.2" x14ac:dyDescent="0.2"/>
  </sheetData>
  <sheetProtection algorithmName="SHA-512" hashValue="OAptoh1YjZTE1ndtNuYVn0K4oOpLAgzogIpRy/fr/O/Wuj/cIG6cqP9BxgYHhw+Nk6H4ZIxuyvyz3FvAU1N/9w==" saltValue="fwfvDI1iU61lfIW5yRh5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46079</v>
      </c>
      <c r="E3" s="144"/>
      <c r="F3" s="145">
        <v>43261</v>
      </c>
      <c r="G3" s="146"/>
      <c r="H3" s="147"/>
    </row>
    <row r="4" spans="1:8" x14ac:dyDescent="0.2">
      <c r="A4" s="148"/>
      <c r="B4" s="149"/>
      <c r="C4" s="150"/>
      <c r="D4" s="151">
        <v>26662</v>
      </c>
      <c r="E4" s="152"/>
      <c r="F4" s="153">
        <v>24721</v>
      </c>
      <c r="G4" s="154"/>
      <c r="H4" s="155"/>
    </row>
    <row r="5" spans="1:8" x14ac:dyDescent="0.2">
      <c r="A5" s="136" t="s">
        <v>520</v>
      </c>
      <c r="B5" s="141"/>
      <c r="C5" s="142"/>
      <c r="D5" s="143">
        <v>37529</v>
      </c>
      <c r="E5" s="144"/>
      <c r="F5" s="145">
        <v>40626</v>
      </c>
      <c r="G5" s="146"/>
      <c r="H5" s="147"/>
    </row>
    <row r="6" spans="1:8" x14ac:dyDescent="0.2">
      <c r="A6" s="148"/>
      <c r="B6" s="149"/>
      <c r="C6" s="150"/>
      <c r="D6" s="151">
        <v>20947</v>
      </c>
      <c r="E6" s="152"/>
      <c r="F6" s="153">
        <v>24279</v>
      </c>
      <c r="G6" s="154"/>
      <c r="H6" s="155"/>
    </row>
    <row r="7" spans="1:8" x14ac:dyDescent="0.2">
      <c r="A7" s="136" t="s">
        <v>521</v>
      </c>
      <c r="B7" s="141"/>
      <c r="C7" s="142"/>
      <c r="D7" s="143">
        <v>54808</v>
      </c>
      <c r="E7" s="144"/>
      <c r="F7" s="145">
        <v>46133</v>
      </c>
      <c r="G7" s="146"/>
      <c r="H7" s="147"/>
    </row>
    <row r="8" spans="1:8" x14ac:dyDescent="0.2">
      <c r="A8" s="148"/>
      <c r="B8" s="149"/>
      <c r="C8" s="150"/>
      <c r="D8" s="151">
        <v>36346</v>
      </c>
      <c r="E8" s="152"/>
      <c r="F8" s="153">
        <v>27280</v>
      </c>
      <c r="G8" s="154"/>
      <c r="H8" s="155"/>
    </row>
    <row r="9" spans="1:8" x14ac:dyDescent="0.2">
      <c r="A9" s="136" t="s">
        <v>522</v>
      </c>
      <c r="B9" s="141"/>
      <c r="C9" s="142"/>
      <c r="D9" s="143">
        <v>52393</v>
      </c>
      <c r="E9" s="144"/>
      <c r="F9" s="145">
        <v>49174</v>
      </c>
      <c r="G9" s="146"/>
      <c r="H9" s="147"/>
    </row>
    <row r="10" spans="1:8" x14ac:dyDescent="0.2">
      <c r="A10" s="148"/>
      <c r="B10" s="149"/>
      <c r="C10" s="150"/>
      <c r="D10" s="151">
        <v>27023</v>
      </c>
      <c r="E10" s="152"/>
      <c r="F10" s="153">
        <v>29896</v>
      </c>
      <c r="G10" s="154"/>
      <c r="H10" s="155"/>
    </row>
    <row r="11" spans="1:8" x14ac:dyDescent="0.2">
      <c r="A11" s="136" t="s">
        <v>523</v>
      </c>
      <c r="B11" s="141"/>
      <c r="C11" s="142"/>
      <c r="D11" s="143">
        <v>60961</v>
      </c>
      <c r="E11" s="144"/>
      <c r="F11" s="145">
        <v>50636</v>
      </c>
      <c r="G11" s="146"/>
      <c r="H11" s="147"/>
    </row>
    <row r="12" spans="1:8" x14ac:dyDescent="0.2">
      <c r="A12" s="148"/>
      <c r="B12" s="149"/>
      <c r="C12" s="156"/>
      <c r="D12" s="151">
        <v>41754</v>
      </c>
      <c r="E12" s="152"/>
      <c r="F12" s="153">
        <v>31778</v>
      </c>
      <c r="G12" s="154"/>
      <c r="H12" s="155"/>
    </row>
    <row r="13" spans="1:8" x14ac:dyDescent="0.2">
      <c r="A13" s="136"/>
      <c r="B13" s="141"/>
      <c r="C13" s="157"/>
      <c r="D13" s="158">
        <v>50354</v>
      </c>
      <c r="E13" s="159"/>
      <c r="F13" s="160">
        <v>45966</v>
      </c>
      <c r="G13" s="161"/>
      <c r="H13" s="147"/>
    </row>
    <row r="14" spans="1:8" x14ac:dyDescent="0.2">
      <c r="A14" s="148"/>
      <c r="B14" s="149"/>
      <c r="C14" s="150"/>
      <c r="D14" s="151">
        <v>30546</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4.88</v>
      </c>
      <c r="C19" s="162">
        <f>ROUND(VALUE(SUBSTITUTE(実質収支比率等に係る経年分析!G$48,"▲","-")),2)</f>
        <v>6.26</v>
      </c>
      <c r="D19" s="162">
        <f>ROUND(VALUE(SUBSTITUTE(実質収支比率等に係る経年分析!H$48,"▲","-")),2)</f>
        <v>7.19</v>
      </c>
      <c r="E19" s="162">
        <f>ROUND(VALUE(SUBSTITUTE(実質収支比率等に係る経年分析!I$48,"▲","-")),2)</f>
        <v>7.31</v>
      </c>
      <c r="F19" s="162">
        <f>ROUND(VALUE(SUBSTITUTE(実質収支比率等に係る経年分析!J$48,"▲","-")),2)</f>
        <v>5.44</v>
      </c>
    </row>
    <row r="20" spans="1:11" x14ac:dyDescent="0.2">
      <c r="A20" s="162" t="s">
        <v>53</v>
      </c>
      <c r="B20" s="162">
        <f>ROUND(VALUE(SUBSTITUTE(実質収支比率等に係る経年分析!F$47,"▲","-")),2)</f>
        <v>21.36</v>
      </c>
      <c r="C20" s="162">
        <f>ROUND(VALUE(SUBSTITUTE(実質収支比率等に係る経年分析!G$47,"▲","-")),2)</f>
        <v>24.59</v>
      </c>
      <c r="D20" s="162">
        <f>ROUND(VALUE(SUBSTITUTE(実質収支比率等に係る経年分析!H$47,"▲","-")),2)</f>
        <v>28.96</v>
      </c>
      <c r="E20" s="162">
        <f>ROUND(VALUE(SUBSTITUTE(実質収支比率等に係る経年分析!I$47,"▲","-")),2)</f>
        <v>27.59</v>
      </c>
      <c r="F20" s="162">
        <f>ROUND(VALUE(SUBSTITUTE(実質収支比率等に係る経年分析!J$47,"▲","-")),2)</f>
        <v>32.21</v>
      </c>
    </row>
    <row r="21" spans="1:11" x14ac:dyDescent="0.2">
      <c r="A21" s="162" t="s">
        <v>54</v>
      </c>
      <c r="B21" s="162">
        <f>IF(ISNUMBER(VALUE(SUBSTITUTE(実質収支比率等に係る経年分析!F$49,"▲","-"))),ROUND(VALUE(SUBSTITUTE(実質収支比率等に係る経年分析!F$49,"▲","-")),2),NA())</f>
        <v>-4.2300000000000004</v>
      </c>
      <c r="C21" s="162">
        <f>IF(ISNUMBER(VALUE(SUBSTITUTE(実質収支比率等に係る経年分析!G$49,"▲","-"))),ROUND(VALUE(SUBSTITUTE(実質収支比率等に係る経年分析!G$49,"▲","-")),2),NA())</f>
        <v>1.63</v>
      </c>
      <c r="D21" s="162">
        <f>IF(ISNUMBER(VALUE(SUBSTITUTE(実質収支比率等に係る経年分析!H$49,"▲","-"))),ROUND(VALUE(SUBSTITUTE(実質収支比率等に係る経年分析!H$49,"▲","-")),2),NA())</f>
        <v>-1.76</v>
      </c>
      <c r="E21" s="162">
        <f>IF(ISNUMBER(VALUE(SUBSTITUTE(実質収支比率等に係る経年分析!I$49,"▲","-"))),ROUND(VALUE(SUBSTITUTE(実質収支比率等に係る経年分析!I$49,"▲","-")),2),NA())</f>
        <v>-6.68</v>
      </c>
      <c r="F21" s="162">
        <f>IF(ISNUMBER(VALUE(SUBSTITUTE(実質収支比率等に係る経年分析!J$49,"▲","-"))),ROUND(VALUE(SUBSTITUTE(実質収支比率等に係る経年分析!J$49,"▲","-")),2),NA())</f>
        <v>-2.57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太陽光発電事業特別会計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八王子山墓園特別会計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1.0900000000000001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1.23</v>
      </c>
    </row>
    <row r="35" spans="1:16" x14ac:dyDescent="0.2">
      <c r="A35" s="163" t="str">
        <f>IF(連結実質赤字比率に係る赤字・黒字の構成分析!C$35="",NA(),連結実質赤字比率に係る赤字・黒字の構成分析!C$35)</f>
        <v>下水道事業等会計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6785</v>
      </c>
      <c r="E42" s="164"/>
      <c r="F42" s="164"/>
      <c r="G42" s="164">
        <f>'実質公債費比率（分子）の構造'!L$52</f>
        <v>6686</v>
      </c>
      <c r="H42" s="164"/>
      <c r="I42" s="164"/>
      <c r="J42" s="164">
        <f>'実質公債費比率（分子）の構造'!M$52</f>
        <v>6546</v>
      </c>
      <c r="K42" s="164"/>
      <c r="L42" s="164"/>
      <c r="M42" s="164">
        <f>'実質公債費比率（分子）の構造'!N$52</f>
        <v>6391</v>
      </c>
      <c r="N42" s="164"/>
      <c r="O42" s="164"/>
      <c r="P42" s="164">
        <f>'実質公債費比率（分子）の構造'!O$52</f>
        <v>6128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28</v>
      </c>
      <c r="C44" s="164"/>
      <c r="D44" s="164"/>
      <c r="E44" s="164">
        <f>'実質公債費比率（分子）の構造'!L$50</f>
        <v>25</v>
      </c>
      <c r="F44" s="164"/>
      <c r="G44" s="164"/>
      <c r="H44" s="164">
        <f>'実質公債費比率（分子）の構造'!M$50</f>
        <v>25</v>
      </c>
      <c r="I44" s="164"/>
      <c r="J44" s="164"/>
      <c r="K44" s="164">
        <f>'実質公債費比率（分子）の構造'!N$50</f>
        <v>25</v>
      </c>
      <c r="L44" s="164"/>
      <c r="M44" s="164"/>
      <c r="N44" s="164">
        <f>'実質公債費比率（分子）の構造'!O$50</f>
        <v>25</v>
      </c>
      <c r="O44" s="164"/>
      <c r="P44" s="164"/>
    </row>
    <row r="45" spans="1:16" x14ac:dyDescent="0.2">
      <c r="A45" s="164" t="s">
        <v>63</v>
      </c>
      <c r="B45" s="164">
        <f>'実質公債費比率（分子）の構造'!K$49</f>
        <v>1</v>
      </c>
      <c r="C45" s="164"/>
      <c r="D45" s="164"/>
      <c r="E45" s="164">
        <f>'実質公債費比率（分子）の構造'!L$49</f>
        <v>428</v>
      </c>
      <c r="F45" s="164"/>
      <c r="G45" s="164"/>
      <c r="H45" s="164">
        <f>'実質公債費比率（分子）の構造'!M$49</f>
        <v>480</v>
      </c>
      <c r="I45" s="164"/>
      <c r="J45" s="164"/>
      <c r="K45" s="164">
        <f>'実質公債費比率（分子）の構造'!N$49</f>
        <v>583</v>
      </c>
      <c r="L45" s="164"/>
      <c r="M45" s="164"/>
      <c r="N45" s="164">
        <f>'実質公債費比率（分子）の構造'!O$49</f>
        <v>583</v>
      </c>
      <c r="O45" s="164"/>
      <c r="P45" s="164"/>
    </row>
    <row r="46" spans="1:16" x14ac:dyDescent="0.2">
      <c r="A46" s="164" t="s">
        <v>64</v>
      </c>
      <c r="B46" s="164">
        <f>'実質公債費比率（分子）の構造'!K$48</f>
        <v>1351</v>
      </c>
      <c r="C46" s="164"/>
      <c r="D46" s="164"/>
      <c r="E46" s="164">
        <f>'実質公債費比率（分子）の構造'!L$48</f>
        <v>1375</v>
      </c>
      <c r="F46" s="164"/>
      <c r="G46" s="164"/>
      <c r="H46" s="164">
        <f>'実質公債費比率（分子）の構造'!M$48</f>
        <v>1417</v>
      </c>
      <c r="I46" s="164"/>
      <c r="J46" s="164"/>
      <c r="K46" s="164">
        <f>'実質公債費比率（分子）の構造'!N$48</f>
        <v>1366</v>
      </c>
      <c r="L46" s="164"/>
      <c r="M46" s="164"/>
      <c r="N46" s="164">
        <f>'実質公債費比率（分子）の構造'!O$48</f>
        <v>1375</v>
      </c>
      <c r="O46" s="164"/>
      <c r="P46" s="164"/>
    </row>
    <row r="47" spans="1:16" x14ac:dyDescent="0.2">
      <c r="A47" s="164" t="s">
        <v>12</v>
      </c>
      <c r="B47" s="164">
        <f>'実質公債費比率（分子）の構造'!K$47</f>
        <v>33</v>
      </c>
      <c r="C47" s="164"/>
      <c r="D47" s="164"/>
      <c r="E47" s="164">
        <f>'実質公債費比率（分子）の構造'!L$47</f>
        <v>17</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7425</v>
      </c>
      <c r="C49" s="164"/>
      <c r="D49" s="164"/>
      <c r="E49" s="164">
        <f>'実質公債費比率（分子）の構造'!L$45</f>
        <v>7404</v>
      </c>
      <c r="F49" s="164"/>
      <c r="G49" s="164"/>
      <c r="H49" s="164">
        <f>'実質公債費比率（分子）の構造'!M$45</f>
        <v>7304</v>
      </c>
      <c r="I49" s="164"/>
      <c r="J49" s="164"/>
      <c r="K49" s="164">
        <f>'実質公債費比率（分子）の構造'!N$45</f>
        <v>6373</v>
      </c>
      <c r="L49" s="164"/>
      <c r="M49" s="164"/>
      <c r="N49" s="164">
        <f>'実質公債費比率（分子）の構造'!O$45</f>
        <v>6300</v>
      </c>
      <c r="O49" s="164"/>
      <c r="P49" s="164"/>
    </row>
    <row r="50" spans="1:16" x14ac:dyDescent="0.2">
      <c r="A50" s="164" t="s">
        <v>67</v>
      </c>
      <c r="B50" s="164" t="e">
        <f>NA()</f>
        <v>#N/A</v>
      </c>
      <c r="C50" s="164">
        <f>IF(ISNUMBER('実質公債費比率（分子）の構造'!K$53),'実質公債費比率（分子）の構造'!K$53,NA())</f>
        <v>2053</v>
      </c>
      <c r="D50" s="164" t="e">
        <f>NA()</f>
        <v>#N/A</v>
      </c>
      <c r="E50" s="164" t="e">
        <f>NA()</f>
        <v>#N/A</v>
      </c>
      <c r="F50" s="164">
        <f>IF(ISNUMBER('実質公債費比率（分子）の構造'!L$53),'実質公債費比率（分子）の構造'!L$53,NA())</f>
        <v>2563</v>
      </c>
      <c r="G50" s="164" t="e">
        <f>NA()</f>
        <v>#N/A</v>
      </c>
      <c r="H50" s="164" t="e">
        <f>NA()</f>
        <v>#N/A</v>
      </c>
      <c r="I50" s="164">
        <f>IF(ISNUMBER('実質公債費比率（分子）の構造'!M$53),'実質公債費比率（分子）の構造'!M$53,NA())</f>
        <v>2680</v>
      </c>
      <c r="J50" s="164" t="e">
        <f>NA()</f>
        <v>#N/A</v>
      </c>
      <c r="K50" s="164" t="e">
        <f>NA()</f>
        <v>#N/A</v>
      </c>
      <c r="L50" s="164">
        <f>IF(ISNUMBER('実質公債費比率（分子）の構造'!N$53),'実質公債費比率（分子）の構造'!N$53,NA())</f>
        <v>1956</v>
      </c>
      <c r="M50" s="164" t="e">
        <f>NA()</f>
        <v>#N/A</v>
      </c>
      <c r="N50" s="164" t="e">
        <f>NA()</f>
        <v>#N/A</v>
      </c>
      <c r="O50" s="164">
        <f>IF(ISNUMBER('実質公債費比率（分子）の構造'!O$53),'実質公債費比率（分子）の構造'!O$53,NA())</f>
        <v>2155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61067</v>
      </c>
      <c r="E56" s="163"/>
      <c r="F56" s="163"/>
      <c r="G56" s="163">
        <f>'将来負担比率（分子）の構造'!J$52</f>
        <v>59880</v>
      </c>
      <c r="H56" s="163"/>
      <c r="I56" s="163"/>
      <c r="J56" s="163">
        <f>'将来負担比率（分子）の構造'!K$52</f>
        <v>58267</v>
      </c>
      <c r="K56" s="163"/>
      <c r="L56" s="163"/>
      <c r="M56" s="163">
        <f>'将来負担比率（分子）の構造'!L$52</f>
        <v>54953</v>
      </c>
      <c r="N56" s="163"/>
      <c r="O56" s="163"/>
      <c r="P56" s="163">
        <f>'将来負担比率（分子）の構造'!M$52</f>
        <v>51546</v>
      </c>
    </row>
    <row r="57" spans="1:16" x14ac:dyDescent="0.2">
      <c r="A57" s="163" t="s">
        <v>42</v>
      </c>
      <c r="B57" s="163"/>
      <c r="C57" s="163"/>
      <c r="D57" s="163">
        <f>'将来負担比率（分子）の構造'!I$51</f>
        <v>10604</v>
      </c>
      <c r="E57" s="163"/>
      <c r="F57" s="163"/>
      <c r="G57" s="163">
        <f>'将来負担比率（分子）の構造'!J$51</f>
        <v>11214</v>
      </c>
      <c r="H57" s="163"/>
      <c r="I57" s="163"/>
      <c r="J57" s="163">
        <f>'将来負担比率（分子）の構造'!K$51</f>
        <v>12114</v>
      </c>
      <c r="K57" s="163"/>
      <c r="L57" s="163"/>
      <c r="M57" s="163">
        <f>'将来負担比率（分子）の構造'!L$51</f>
        <v>11231</v>
      </c>
      <c r="N57" s="163"/>
      <c r="O57" s="163"/>
      <c r="P57" s="163">
        <f>'将来負担比率（分子）の構造'!M$51</f>
        <v>11006</v>
      </c>
    </row>
    <row r="58" spans="1:16" x14ac:dyDescent="0.2">
      <c r="A58" s="163" t="s">
        <v>41</v>
      </c>
      <c r="B58" s="163"/>
      <c r="C58" s="163"/>
      <c r="D58" s="163">
        <f>'将来負担比率（分子）の構造'!I$50</f>
        <v>11479</v>
      </c>
      <c r="E58" s="163"/>
      <c r="F58" s="163"/>
      <c r="G58" s="163">
        <f>'将来負担比率（分子）の構造'!J$50</f>
        <v>15027</v>
      </c>
      <c r="H58" s="163"/>
      <c r="I58" s="163"/>
      <c r="J58" s="163">
        <f>'将来負担比率（分子）の構造'!K$50</f>
        <v>16898</v>
      </c>
      <c r="K58" s="163"/>
      <c r="L58" s="163"/>
      <c r="M58" s="163">
        <f>'将来負担比率（分子）の構造'!L$50</f>
        <v>16703</v>
      </c>
      <c r="N58" s="163"/>
      <c r="O58" s="163"/>
      <c r="P58" s="163">
        <f>'将来負担比率（分子）の構造'!M$50</f>
        <v>19437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37</v>
      </c>
      <c r="C61" s="163"/>
      <c r="D61" s="163"/>
      <c r="E61" s="163">
        <f>'将来負担比率（分子）の構造'!J$46</f>
        <v>29</v>
      </c>
      <c r="F61" s="163"/>
      <c r="G61" s="163"/>
      <c r="H61" s="163" t="str">
        <f>'将来負担比率（分子）の構造'!K$46</f>
        <v>-</v>
      </c>
      <c r="I61" s="163"/>
      <c r="J61" s="163"/>
      <c r="K61" s="163">
        <f>'将来負担比率（分子）の構造'!L$46</f>
        <v>17</v>
      </c>
      <c r="L61" s="163"/>
      <c r="M61" s="163"/>
      <c r="N61" s="163" t="str">
        <f>'将来負担比率（分子）の構造'!M$46</f>
        <v>-</v>
      </c>
      <c r="O61" s="163"/>
      <c r="P61" s="163"/>
    </row>
    <row r="62" spans="1:16" x14ac:dyDescent="0.2">
      <c r="A62" s="163" t="s">
        <v>35</v>
      </c>
      <c r="B62" s="163">
        <f>'将来負担比率（分子）の構造'!I$45</f>
        <v>11537</v>
      </c>
      <c r="C62" s="163"/>
      <c r="D62" s="163"/>
      <c r="E62" s="163">
        <f>'将来負担比率（分子）の構造'!J$45</f>
        <v>11444</v>
      </c>
      <c r="F62" s="163"/>
      <c r="G62" s="163"/>
      <c r="H62" s="163">
        <f>'将来負担比率（分子）の構造'!K$45</f>
        <v>11580</v>
      </c>
      <c r="I62" s="163"/>
      <c r="J62" s="163"/>
      <c r="K62" s="163">
        <f>'将来負担比率（分子）の構造'!L$45</f>
        <v>11827</v>
      </c>
      <c r="L62" s="163"/>
      <c r="M62" s="163"/>
      <c r="N62" s="163">
        <f>'将来負担比率（分子）の構造'!M$45</f>
        <v>12005</v>
      </c>
      <c r="O62" s="163"/>
      <c r="P62" s="163"/>
    </row>
    <row r="63" spans="1:16" x14ac:dyDescent="0.2">
      <c r="A63" s="163" t="s">
        <v>34</v>
      </c>
      <c r="B63" s="163">
        <f>'将来負担比率（分子）の構造'!I$44</f>
        <v>10063</v>
      </c>
      <c r="C63" s="163"/>
      <c r="D63" s="163"/>
      <c r="E63" s="163">
        <f>'将来負担比率（分子）の構造'!J$44</f>
        <v>9617</v>
      </c>
      <c r="F63" s="163"/>
      <c r="G63" s="163"/>
      <c r="H63" s="163">
        <f>'将来負担比率（分子）の構造'!K$44</f>
        <v>9347</v>
      </c>
      <c r="I63" s="163"/>
      <c r="J63" s="163"/>
      <c r="K63" s="163">
        <f>'将来負担比率（分子）の構造'!L$44</f>
        <v>8781</v>
      </c>
      <c r="L63" s="163"/>
      <c r="M63" s="163"/>
      <c r="N63" s="163">
        <f>'将来負担比率（分子）の構造'!M$44</f>
        <v>8500</v>
      </c>
      <c r="O63" s="163"/>
      <c r="P63" s="163"/>
    </row>
    <row r="64" spans="1:16" x14ac:dyDescent="0.2">
      <c r="A64" s="163" t="s">
        <v>33</v>
      </c>
      <c r="B64" s="163">
        <f>'将来負担比率（分子）の構造'!I$43</f>
        <v>18140</v>
      </c>
      <c r="C64" s="163"/>
      <c r="D64" s="163"/>
      <c r="E64" s="163">
        <f>'将来負担比率（分子）の構造'!J$43</f>
        <v>18262</v>
      </c>
      <c r="F64" s="163"/>
      <c r="G64" s="163"/>
      <c r="H64" s="163">
        <f>'将来負担比率（分子）の構造'!K$43</f>
        <v>19774</v>
      </c>
      <c r="I64" s="163"/>
      <c r="J64" s="163"/>
      <c r="K64" s="163">
        <f>'将来負担比率（分子）の構造'!L$43</f>
        <v>19992</v>
      </c>
      <c r="L64" s="163"/>
      <c r="M64" s="163"/>
      <c r="N64" s="163">
        <f>'将来負担比率（分子）の構造'!M$43</f>
        <v>18937</v>
      </c>
      <c r="O64" s="163"/>
      <c r="P64" s="163"/>
    </row>
    <row r="65" spans="1:16" x14ac:dyDescent="0.2">
      <c r="A65" s="163" t="s">
        <v>32</v>
      </c>
      <c r="B65" s="163">
        <f>'将来負担比率（分子）の構造'!I$42</f>
        <v>431</v>
      </c>
      <c r="C65" s="163"/>
      <c r="D65" s="163"/>
      <c r="E65" s="163">
        <f>'将来負担比率（分子）の構造'!J$42</f>
        <v>407</v>
      </c>
      <c r="F65" s="163"/>
      <c r="G65" s="163"/>
      <c r="H65" s="163">
        <f>'将来負担比率（分子）の構造'!K$42</f>
        <v>49</v>
      </c>
      <c r="I65" s="163"/>
      <c r="J65" s="163"/>
      <c r="K65" s="163">
        <f>'将来負担比率（分子）の構造'!L$42</f>
        <v>25</v>
      </c>
      <c r="L65" s="163"/>
      <c r="M65" s="163"/>
      <c r="N65" s="163">
        <f>'将来負担比率（分子）の構造'!M$42</f>
        <v>1</v>
      </c>
      <c r="O65" s="163"/>
      <c r="P65" s="163"/>
    </row>
    <row r="66" spans="1:16" x14ac:dyDescent="0.2">
      <c r="A66" s="163" t="s">
        <v>31</v>
      </c>
      <c r="B66" s="163">
        <f>'将来負担比率（分子）の構造'!I$41</f>
        <v>60688</v>
      </c>
      <c r="C66" s="163"/>
      <c r="D66" s="163"/>
      <c r="E66" s="163">
        <f>'将来負担比率（分子）の構造'!J$41</f>
        <v>58968</v>
      </c>
      <c r="F66" s="163"/>
      <c r="G66" s="163"/>
      <c r="H66" s="163">
        <f>'将来負担比率（分子）の構造'!K$41</f>
        <v>56361</v>
      </c>
      <c r="I66" s="163"/>
      <c r="J66" s="163"/>
      <c r="K66" s="163">
        <f>'将来負担比率（分子）の構造'!L$41</f>
        <v>54102</v>
      </c>
      <c r="L66" s="163"/>
      <c r="M66" s="163"/>
      <c r="N66" s="163">
        <f>'将来負担比率（分子）の構造'!M$41</f>
        <v>53832</v>
      </c>
      <c r="O66" s="163"/>
      <c r="P66" s="163"/>
    </row>
    <row r="67" spans="1:16" x14ac:dyDescent="0.2">
      <c r="A67" s="163" t="s">
        <v>71</v>
      </c>
      <c r="B67" s="163" t="e">
        <f>NA()</f>
        <v>#N/A</v>
      </c>
      <c r="C67" s="163">
        <f>IF(ISNUMBER('将来負担比率（分子）の構造'!I$53), IF('将来負担比率（分子）の構造'!I$53 &lt; 0, 0, '将来負担比率（分子）の構造'!I$53), NA())</f>
        <v>17744</v>
      </c>
      <c r="D67" s="163" t="e">
        <f>NA()</f>
        <v>#N/A</v>
      </c>
      <c r="E67" s="163" t="e">
        <f>NA()</f>
        <v>#N/A</v>
      </c>
      <c r="F67" s="163">
        <f>IF(ISNUMBER('将来負担比率（分子）の構造'!J$53), IF('将来負担比率（分子）の構造'!J$53 &lt; 0, 0, '将来負担比率（分子）の構造'!J$53), NA())</f>
        <v>12606</v>
      </c>
      <c r="G67" s="163" t="e">
        <f>NA()</f>
        <v>#N/A</v>
      </c>
      <c r="H67" s="163" t="e">
        <f>NA()</f>
        <v>#N/A</v>
      </c>
      <c r="I67" s="163">
        <f>IF(ISNUMBER('将来負担比率（分子）の構造'!K$53), IF('将来負担比率（分子）の構造'!K$53 &lt; 0, 0, '将来負担比率（分子）の構造'!K$53), NA())</f>
        <v>9832</v>
      </c>
      <c r="J67" s="163" t="e">
        <f>NA()</f>
        <v>#N/A</v>
      </c>
      <c r="K67" s="163" t="e">
        <f>NA()</f>
        <v>#N/A</v>
      </c>
      <c r="L67" s="163">
        <f>IF(ISNUMBER('将来負担比率（分子）の構造'!L$53), IF('将来負担比率（分子）の構造'!L$53 &lt; 0, 0, '将来負担比率（分子）の構造'!L$53), NA())</f>
        <v>11856</v>
      </c>
      <c r="M67" s="163" t="e">
        <f>NA()</f>
        <v>#N/A</v>
      </c>
      <c r="N67" s="163" t="e">
        <f>NA()</f>
        <v>#N/A</v>
      </c>
      <c r="O67" s="163">
        <f>IF(ISNUMBER('将来負担比率（分子）の構造'!M$53), IF('将来負担比率（分子）の構造'!M$53 &lt; 0, 0, '将来負担比率（分子）の構造'!M$53), NA())</f>
        <v>11286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13256</v>
      </c>
      <c r="C72" s="167">
        <f>基金残高に係る経年分析!G55</f>
        <v>13037</v>
      </c>
      <c r="D72" s="167">
        <f>基金残高に係る経年分析!H55</f>
        <v>15848</v>
      </c>
    </row>
    <row r="73" spans="1:16" x14ac:dyDescent="0.2">
      <c r="A73" s="166" t="s">
        <v>74</v>
      </c>
      <c r="B73" s="167">
        <f>基金残高に係る経年分析!F56</f>
        <v>1524</v>
      </c>
      <c r="C73" s="167">
        <f>基金残高に係る経年分析!G56</f>
        <v>1541</v>
      </c>
      <c r="D73" s="167">
        <f>基金残高に係る経年分析!H56</f>
        <v>1450</v>
      </c>
    </row>
    <row r="74" spans="1:16" x14ac:dyDescent="0.2">
      <c r="A74" s="166" t="s">
        <v>75</v>
      </c>
      <c r="B74" s="167">
        <f>基金残高に係る経年分析!F57</f>
        <v>630</v>
      </c>
      <c r="C74" s="167">
        <f>基金残高に係る経年分析!G57</f>
        <v>535</v>
      </c>
      <c r="D74" s="167">
        <f>基金残高に係る経年分析!H57</f>
        <v>522</v>
      </c>
    </row>
  </sheetData>
  <sheetProtection algorithmName="SHA-512" hashValue="v680QddWMwETJPMAANEVrtEd4QUZlgDxv3gVjPLLH2/0GAYrsSdnFgh/7GetgTN4tvG+4FBrjqMwCLqgEoeHpg==" saltValue="Gq67M3aCYS7LF0zJzU2P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45368141</v>
      </c>
      <c r="S5" s="677"/>
      <c r="T5" s="677"/>
      <c r="U5" s="677"/>
      <c r="V5" s="677"/>
      <c r="W5" s="677"/>
      <c r="X5" s="677"/>
      <c r="Y5" s="702"/>
      <c r="Z5" s="715">
        <v>45.1</v>
      </c>
      <c r="AA5" s="715"/>
      <c r="AB5" s="715"/>
      <c r="AC5" s="715"/>
      <c r="AD5" s="716">
        <v>43731575</v>
      </c>
      <c r="AE5" s="716"/>
      <c r="AF5" s="716"/>
      <c r="AG5" s="716"/>
      <c r="AH5" s="716"/>
      <c r="AI5" s="716"/>
      <c r="AJ5" s="716"/>
      <c r="AK5" s="716"/>
      <c r="AL5" s="703">
        <v>78.8</v>
      </c>
      <c r="AM5" s="685"/>
      <c r="AN5" s="685"/>
      <c r="AO5" s="704"/>
      <c r="AP5" s="679" t="s">
        <v>216</v>
      </c>
      <c r="AQ5" s="680"/>
      <c r="AR5" s="680"/>
      <c r="AS5" s="680"/>
      <c r="AT5" s="680"/>
      <c r="AU5" s="680"/>
      <c r="AV5" s="680"/>
      <c r="AW5" s="680"/>
      <c r="AX5" s="680"/>
      <c r="AY5" s="680"/>
      <c r="AZ5" s="680"/>
      <c r="BA5" s="680"/>
      <c r="BB5" s="680"/>
      <c r="BC5" s="680"/>
      <c r="BD5" s="680"/>
      <c r="BE5" s="680"/>
      <c r="BF5" s="681"/>
      <c r="BG5" s="621">
        <v>43731035</v>
      </c>
      <c r="BH5" s="622"/>
      <c r="BI5" s="622"/>
      <c r="BJ5" s="622"/>
      <c r="BK5" s="622"/>
      <c r="BL5" s="622"/>
      <c r="BM5" s="622"/>
      <c r="BN5" s="623"/>
      <c r="BO5" s="659">
        <v>96.4</v>
      </c>
      <c r="BP5" s="659"/>
      <c r="BQ5" s="659"/>
      <c r="BR5" s="659"/>
      <c r="BS5" s="660">
        <v>2523305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791195</v>
      </c>
      <c r="S6" s="622"/>
      <c r="T6" s="622"/>
      <c r="U6" s="622"/>
      <c r="V6" s="622"/>
      <c r="W6" s="622"/>
      <c r="X6" s="622"/>
      <c r="Y6" s="623"/>
      <c r="Z6" s="659">
        <v>0.8</v>
      </c>
      <c r="AA6" s="659"/>
      <c r="AB6" s="659"/>
      <c r="AC6" s="659"/>
      <c r="AD6" s="660">
        <v>791195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43731035</v>
      </c>
      <c r="BH6" s="622"/>
      <c r="BI6" s="622"/>
      <c r="BJ6" s="622"/>
      <c r="BK6" s="622"/>
      <c r="BL6" s="622"/>
      <c r="BM6" s="622"/>
      <c r="BN6" s="623"/>
      <c r="BO6" s="659">
        <v>96.4</v>
      </c>
      <c r="BP6" s="659"/>
      <c r="BQ6" s="659"/>
      <c r="BR6" s="659"/>
      <c r="BS6" s="660">
        <v>2523305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474264</v>
      </c>
      <c r="CS6" s="622"/>
      <c r="CT6" s="622"/>
      <c r="CU6" s="622"/>
      <c r="CV6" s="622"/>
      <c r="CW6" s="622"/>
      <c r="CX6" s="622"/>
      <c r="CY6" s="623"/>
      <c r="CZ6" s="703">
        <v>0.5</v>
      </c>
      <c r="DA6" s="685"/>
      <c r="DB6" s="685"/>
      <c r="DC6" s="705"/>
      <c r="DD6" s="627">
        <v>25190</v>
      </c>
      <c r="DE6" s="622"/>
      <c r="DF6" s="622"/>
      <c r="DG6" s="622"/>
      <c r="DH6" s="622"/>
      <c r="DI6" s="622"/>
      <c r="DJ6" s="622"/>
      <c r="DK6" s="622"/>
      <c r="DL6" s="622"/>
      <c r="DM6" s="622"/>
      <c r="DN6" s="622"/>
      <c r="DO6" s="622"/>
      <c r="DP6" s="623"/>
      <c r="DQ6" s="627">
        <v>474264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13636</v>
      </c>
      <c r="S7" s="622"/>
      <c r="T7" s="622"/>
      <c r="U7" s="622"/>
      <c r="V7" s="622"/>
      <c r="W7" s="622"/>
      <c r="X7" s="622"/>
      <c r="Y7" s="623"/>
      <c r="Z7" s="659">
        <v>0</v>
      </c>
      <c r="AA7" s="659"/>
      <c r="AB7" s="659"/>
      <c r="AC7" s="659"/>
      <c r="AD7" s="660">
        <v>13636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21449540</v>
      </c>
      <c r="BH7" s="622"/>
      <c r="BI7" s="622"/>
      <c r="BJ7" s="622"/>
      <c r="BK7" s="622"/>
      <c r="BL7" s="622"/>
      <c r="BM7" s="622"/>
      <c r="BN7" s="623"/>
      <c r="BO7" s="659">
        <v>47.3</v>
      </c>
      <c r="BP7" s="659"/>
      <c r="BQ7" s="659"/>
      <c r="BR7" s="659"/>
      <c r="BS7" s="660">
        <v>2523305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10681100</v>
      </c>
      <c r="CS7" s="622"/>
      <c r="CT7" s="622"/>
      <c r="CU7" s="622"/>
      <c r="CV7" s="622"/>
      <c r="CW7" s="622"/>
      <c r="CX7" s="622"/>
      <c r="CY7" s="623"/>
      <c r="CZ7" s="659">
        <v>11</v>
      </c>
      <c r="DA7" s="659"/>
      <c r="DB7" s="659"/>
      <c r="DC7" s="659"/>
      <c r="DD7" s="627">
        <v>2709131</v>
      </c>
      <c r="DE7" s="622"/>
      <c r="DF7" s="622"/>
      <c r="DG7" s="622"/>
      <c r="DH7" s="622"/>
      <c r="DI7" s="622"/>
      <c r="DJ7" s="622"/>
      <c r="DK7" s="622"/>
      <c r="DL7" s="622"/>
      <c r="DM7" s="622"/>
      <c r="DN7" s="622"/>
      <c r="DO7" s="622"/>
      <c r="DP7" s="623"/>
      <c r="DQ7" s="627">
        <v>7747927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270599</v>
      </c>
      <c r="S8" s="622"/>
      <c r="T8" s="622"/>
      <c r="U8" s="622"/>
      <c r="V8" s="622"/>
      <c r="W8" s="622"/>
      <c r="X8" s="622"/>
      <c r="Y8" s="623"/>
      <c r="Z8" s="659">
        <v>0.3</v>
      </c>
      <c r="AA8" s="659"/>
      <c r="AB8" s="659"/>
      <c r="AC8" s="659"/>
      <c r="AD8" s="660">
        <v>270599</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359613</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39066619</v>
      </c>
      <c r="CS8" s="622"/>
      <c r="CT8" s="622"/>
      <c r="CU8" s="622"/>
      <c r="CV8" s="622"/>
      <c r="CW8" s="622"/>
      <c r="CX8" s="622"/>
      <c r="CY8" s="623"/>
      <c r="CZ8" s="659">
        <v>40.299999999999997</v>
      </c>
      <c r="DA8" s="659"/>
      <c r="DB8" s="659"/>
      <c r="DC8" s="659"/>
      <c r="DD8" s="627">
        <v>279997</v>
      </c>
      <c r="DE8" s="622"/>
      <c r="DF8" s="622"/>
      <c r="DG8" s="622"/>
      <c r="DH8" s="622"/>
      <c r="DI8" s="622"/>
      <c r="DJ8" s="622"/>
      <c r="DK8" s="622"/>
      <c r="DL8" s="622"/>
      <c r="DM8" s="622"/>
      <c r="DN8" s="622"/>
      <c r="DO8" s="622"/>
      <c r="DP8" s="623"/>
      <c r="DQ8" s="627">
        <v>19018552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365316</v>
      </c>
      <c r="S9" s="622"/>
      <c r="T9" s="622"/>
      <c r="U9" s="622"/>
      <c r="V9" s="622"/>
      <c r="W9" s="622"/>
      <c r="X9" s="622"/>
      <c r="Y9" s="623"/>
      <c r="Z9" s="659">
        <v>0.4</v>
      </c>
      <c r="AA9" s="659"/>
      <c r="AB9" s="659"/>
      <c r="AC9" s="659"/>
      <c r="AD9" s="660">
        <v>365316</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11862853</v>
      </c>
      <c r="BH9" s="622"/>
      <c r="BI9" s="622"/>
      <c r="BJ9" s="622"/>
      <c r="BK9" s="622"/>
      <c r="BL9" s="622"/>
      <c r="BM9" s="622"/>
      <c r="BN9" s="623"/>
      <c r="BO9" s="659">
        <v>26.1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6500614</v>
      </c>
      <c r="CS9" s="622"/>
      <c r="CT9" s="622"/>
      <c r="CU9" s="622"/>
      <c r="CV9" s="622"/>
      <c r="CW9" s="622"/>
      <c r="CX9" s="622"/>
      <c r="CY9" s="623"/>
      <c r="CZ9" s="659">
        <v>6.7</v>
      </c>
      <c r="DA9" s="659"/>
      <c r="DB9" s="659"/>
      <c r="DC9" s="659"/>
      <c r="DD9" s="627">
        <v>624340</v>
      </c>
      <c r="DE9" s="622"/>
      <c r="DF9" s="622"/>
      <c r="DG9" s="622"/>
      <c r="DH9" s="622"/>
      <c r="DI9" s="622"/>
      <c r="DJ9" s="622"/>
      <c r="DK9" s="622"/>
      <c r="DL9" s="622"/>
      <c r="DM9" s="622"/>
      <c r="DN9" s="622"/>
      <c r="DO9" s="622"/>
      <c r="DP9" s="623"/>
      <c r="DQ9" s="627">
        <v>5422464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969844</v>
      </c>
      <c r="BH10" s="622"/>
      <c r="BI10" s="622"/>
      <c r="BJ10" s="622"/>
      <c r="BK10" s="622"/>
      <c r="BL10" s="622"/>
      <c r="BM10" s="622"/>
      <c r="BN10" s="623"/>
      <c r="BO10" s="659">
        <v>2.1</v>
      </c>
      <c r="BP10" s="659"/>
      <c r="BQ10" s="659"/>
      <c r="BR10" s="659"/>
      <c r="BS10" s="660">
        <v>161878</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72111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66123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6216845</v>
      </c>
      <c r="S11" s="622"/>
      <c r="T11" s="622"/>
      <c r="U11" s="622"/>
      <c r="V11" s="622"/>
      <c r="W11" s="622"/>
      <c r="X11" s="622"/>
      <c r="Y11" s="623"/>
      <c r="Z11" s="624">
        <v>6.2</v>
      </c>
      <c r="AA11" s="625"/>
      <c r="AB11" s="625"/>
      <c r="AC11" s="626"/>
      <c r="AD11" s="627">
        <v>6216845</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8257230</v>
      </c>
      <c r="BH11" s="622"/>
      <c r="BI11" s="622"/>
      <c r="BJ11" s="622"/>
      <c r="BK11" s="622"/>
      <c r="BL11" s="622"/>
      <c r="BM11" s="622"/>
      <c r="BN11" s="623"/>
      <c r="BO11" s="659">
        <v>18.2</v>
      </c>
      <c r="BP11" s="659"/>
      <c r="BQ11" s="659"/>
      <c r="BR11" s="659"/>
      <c r="BS11" s="660">
        <v>2361427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1465244</v>
      </c>
      <c r="CS11" s="622"/>
      <c r="CT11" s="622"/>
      <c r="CU11" s="622"/>
      <c r="CV11" s="622"/>
      <c r="CW11" s="622"/>
      <c r="CX11" s="622"/>
      <c r="CY11" s="623"/>
      <c r="CZ11" s="659">
        <v>1.5</v>
      </c>
      <c r="DA11" s="659"/>
      <c r="DB11" s="659"/>
      <c r="DC11" s="659"/>
      <c r="DD11" s="627">
        <v>582188</v>
      </c>
      <c r="DE11" s="622"/>
      <c r="DF11" s="622"/>
      <c r="DG11" s="622"/>
      <c r="DH11" s="622"/>
      <c r="DI11" s="622"/>
      <c r="DJ11" s="622"/>
      <c r="DK11" s="622"/>
      <c r="DL11" s="622"/>
      <c r="DM11" s="622"/>
      <c r="DN11" s="622"/>
      <c r="DO11" s="622"/>
      <c r="DP11" s="623"/>
      <c r="DQ11" s="627">
        <v>1051355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30695</v>
      </c>
      <c r="S12" s="622"/>
      <c r="T12" s="622"/>
      <c r="U12" s="622"/>
      <c r="V12" s="622"/>
      <c r="W12" s="622"/>
      <c r="X12" s="622"/>
      <c r="Y12" s="623"/>
      <c r="Z12" s="659">
        <v>0</v>
      </c>
      <c r="AA12" s="659"/>
      <c r="AB12" s="659"/>
      <c r="AC12" s="659"/>
      <c r="AD12" s="660">
        <v>30695</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19565644</v>
      </c>
      <c r="BH12" s="622"/>
      <c r="BI12" s="622"/>
      <c r="BJ12" s="622"/>
      <c r="BK12" s="622"/>
      <c r="BL12" s="622"/>
      <c r="BM12" s="622"/>
      <c r="BN12" s="623"/>
      <c r="BO12" s="659">
        <v>43.1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3965705</v>
      </c>
      <c r="CS12" s="622"/>
      <c r="CT12" s="622"/>
      <c r="CU12" s="622"/>
      <c r="CV12" s="622"/>
      <c r="CW12" s="622"/>
      <c r="CX12" s="622"/>
      <c r="CY12" s="623"/>
      <c r="CZ12" s="659">
        <v>4.0999999999999996</v>
      </c>
      <c r="DA12" s="659"/>
      <c r="DB12" s="659"/>
      <c r="DC12" s="659"/>
      <c r="DD12" s="627">
        <v>53671</v>
      </c>
      <c r="DE12" s="622"/>
      <c r="DF12" s="622"/>
      <c r="DG12" s="622"/>
      <c r="DH12" s="622"/>
      <c r="DI12" s="622"/>
      <c r="DJ12" s="622"/>
      <c r="DK12" s="622"/>
      <c r="DL12" s="622"/>
      <c r="DM12" s="622"/>
      <c r="DN12" s="622"/>
      <c r="DO12" s="622"/>
      <c r="DP12" s="623"/>
      <c r="DQ12" s="627">
        <v>635311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19536610</v>
      </c>
      <c r="BH13" s="622"/>
      <c r="BI13" s="622"/>
      <c r="BJ13" s="622"/>
      <c r="BK13" s="622"/>
      <c r="BL13" s="622"/>
      <c r="BM13" s="622"/>
      <c r="BN13" s="623"/>
      <c r="BO13" s="659">
        <v>43.1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10131412</v>
      </c>
      <c r="CS13" s="622"/>
      <c r="CT13" s="622"/>
      <c r="CU13" s="622"/>
      <c r="CV13" s="622"/>
      <c r="CW13" s="622"/>
      <c r="CX13" s="622"/>
      <c r="CY13" s="623"/>
      <c r="CZ13" s="659">
        <v>10.4</v>
      </c>
      <c r="DA13" s="659"/>
      <c r="DB13" s="659"/>
      <c r="DC13" s="659"/>
      <c r="DD13" s="627">
        <v>5431562</v>
      </c>
      <c r="DE13" s="622"/>
      <c r="DF13" s="622"/>
      <c r="DG13" s="622"/>
      <c r="DH13" s="622"/>
      <c r="DI13" s="622"/>
      <c r="DJ13" s="622"/>
      <c r="DK13" s="622"/>
      <c r="DL13" s="622"/>
      <c r="DM13" s="622"/>
      <c r="DN13" s="622"/>
      <c r="DO13" s="622"/>
      <c r="DP13" s="623"/>
      <c r="DQ13" s="627">
        <v>5973662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827466</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4155142</v>
      </c>
      <c r="CS14" s="622"/>
      <c r="CT14" s="622"/>
      <c r="CU14" s="622"/>
      <c r="CV14" s="622"/>
      <c r="CW14" s="622"/>
      <c r="CX14" s="622"/>
      <c r="CY14" s="623"/>
      <c r="CZ14" s="659">
        <v>4.3</v>
      </c>
      <c r="DA14" s="659"/>
      <c r="DB14" s="659"/>
      <c r="DC14" s="659"/>
      <c r="DD14" s="627">
        <v>639343</v>
      </c>
      <c r="DE14" s="622"/>
      <c r="DF14" s="622"/>
      <c r="DG14" s="622"/>
      <c r="DH14" s="622"/>
      <c r="DI14" s="622"/>
      <c r="DJ14" s="622"/>
      <c r="DK14" s="622"/>
      <c r="DL14" s="622"/>
      <c r="DM14" s="622"/>
      <c r="DN14" s="622"/>
      <c r="DO14" s="622"/>
      <c r="DP14" s="623"/>
      <c r="DQ14" s="627">
        <v>3155760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116657</v>
      </c>
      <c r="S15" s="622"/>
      <c r="T15" s="622"/>
      <c r="U15" s="622"/>
      <c r="V15" s="622"/>
      <c r="W15" s="622"/>
      <c r="X15" s="622"/>
      <c r="Y15" s="623"/>
      <c r="Z15" s="659">
        <v>0.1</v>
      </c>
      <c r="AA15" s="659"/>
      <c r="AB15" s="659"/>
      <c r="AC15" s="659"/>
      <c r="AD15" s="660">
        <v>116657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1888385</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14147449</v>
      </c>
      <c r="CS15" s="622"/>
      <c r="CT15" s="622"/>
      <c r="CU15" s="622"/>
      <c r="CV15" s="622"/>
      <c r="CW15" s="622"/>
      <c r="CX15" s="622"/>
      <c r="CY15" s="623"/>
      <c r="CZ15" s="659">
        <v>14.6</v>
      </c>
      <c r="DA15" s="659"/>
      <c r="DB15" s="659"/>
      <c r="DC15" s="659"/>
      <c r="DD15" s="627">
        <v>3253510</v>
      </c>
      <c r="DE15" s="622"/>
      <c r="DF15" s="622"/>
      <c r="DG15" s="622"/>
      <c r="DH15" s="622"/>
      <c r="DI15" s="622"/>
      <c r="DJ15" s="622"/>
      <c r="DK15" s="622"/>
      <c r="DL15" s="622"/>
      <c r="DM15" s="622"/>
      <c r="DN15" s="622"/>
      <c r="DO15" s="622"/>
      <c r="DP15" s="623"/>
      <c r="DQ15" s="627">
        <v>10222514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809393</v>
      </c>
      <c r="S16" s="622"/>
      <c r="T16" s="622"/>
      <c r="U16" s="622"/>
      <c r="V16" s="622"/>
      <c r="W16" s="622"/>
      <c r="X16" s="622"/>
      <c r="Y16" s="623"/>
      <c r="Z16" s="659">
        <v>0.8</v>
      </c>
      <c r="AA16" s="659"/>
      <c r="AB16" s="659"/>
      <c r="AC16" s="659"/>
      <c r="AD16" s="660">
        <v>809393</v>
      </c>
      <c r="AE16" s="660"/>
      <c r="AF16" s="660"/>
      <c r="AG16" s="660"/>
      <c r="AH16" s="660"/>
      <c r="AI16" s="660"/>
      <c r="AJ16" s="660"/>
      <c r="AK16" s="660"/>
      <c r="AL16" s="624">
        <v>1.5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1393749</v>
      </c>
      <c r="S17" s="622"/>
      <c r="T17" s="622"/>
      <c r="U17" s="622"/>
      <c r="V17" s="622"/>
      <c r="W17" s="622"/>
      <c r="X17" s="622"/>
      <c r="Y17" s="623"/>
      <c r="Z17" s="659">
        <v>1.4</v>
      </c>
      <c r="AA17" s="659"/>
      <c r="AB17" s="659"/>
      <c r="AC17" s="659"/>
      <c r="AD17" s="660">
        <v>1393749</v>
      </c>
      <c r="AE17" s="660"/>
      <c r="AF17" s="660"/>
      <c r="AG17" s="660"/>
      <c r="AH17" s="660"/>
      <c r="AI17" s="660"/>
      <c r="AJ17" s="660"/>
      <c r="AK17" s="660"/>
      <c r="AL17" s="624">
        <v>2.5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6300296</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6161305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284118</v>
      </c>
      <c r="S18" s="622"/>
      <c r="T18" s="622"/>
      <c r="U18" s="622"/>
      <c r="V18" s="622"/>
      <c r="W18" s="622"/>
      <c r="X18" s="622"/>
      <c r="Y18" s="623"/>
      <c r="Z18" s="659">
        <v>0.3</v>
      </c>
      <c r="AA18" s="659"/>
      <c r="AB18" s="659"/>
      <c r="AC18" s="659"/>
      <c r="AD18" s="660">
        <v>284118</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1017362</v>
      </c>
      <c r="S19" s="622"/>
      <c r="T19" s="622"/>
      <c r="U19" s="622"/>
      <c r="V19" s="622"/>
      <c r="W19" s="622"/>
      <c r="X19" s="622"/>
      <c r="Y19" s="623"/>
      <c r="Z19" s="659">
        <v>1</v>
      </c>
      <c r="AA19" s="659"/>
      <c r="AB19" s="659"/>
      <c r="AC19" s="659"/>
      <c r="AD19" s="660">
        <v>1017362</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1637106</v>
      </c>
      <c r="BH19" s="622"/>
      <c r="BI19" s="622"/>
      <c r="BJ19" s="622"/>
      <c r="BK19" s="622"/>
      <c r="BL19" s="622"/>
      <c r="BM19" s="622"/>
      <c r="BN19" s="623"/>
      <c r="BO19" s="659">
        <v>3.6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92269</v>
      </c>
      <c r="S20" s="622"/>
      <c r="T20" s="622"/>
      <c r="U20" s="622"/>
      <c r="V20" s="622"/>
      <c r="W20" s="622"/>
      <c r="X20" s="622"/>
      <c r="Y20" s="623"/>
      <c r="Z20" s="659">
        <v>0.1</v>
      </c>
      <c r="AA20" s="659"/>
      <c r="AB20" s="659"/>
      <c r="AC20" s="659"/>
      <c r="AD20" s="660">
        <v>92269</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1637106</v>
      </c>
      <c r="BH20" s="622"/>
      <c r="BI20" s="622"/>
      <c r="BJ20" s="622"/>
      <c r="BK20" s="622"/>
      <c r="BL20" s="622"/>
      <c r="BM20" s="622"/>
      <c r="BN20" s="623"/>
      <c r="BO20" s="659">
        <v>3.6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96959956</v>
      </c>
      <c r="CS20" s="622"/>
      <c r="CT20" s="622"/>
      <c r="CU20" s="622"/>
      <c r="CV20" s="622"/>
      <c r="CW20" s="622"/>
      <c r="CX20" s="622"/>
      <c r="CY20" s="623"/>
      <c r="CZ20" s="659">
        <v>100</v>
      </c>
      <c r="DA20" s="659"/>
      <c r="DB20" s="659"/>
      <c r="DC20" s="659"/>
      <c r="DD20" s="627">
        <v>13598932</v>
      </c>
      <c r="DE20" s="622"/>
      <c r="DF20" s="622"/>
      <c r="DG20" s="622"/>
      <c r="DH20" s="622"/>
      <c r="DI20" s="622"/>
      <c r="DJ20" s="622"/>
      <c r="DK20" s="622"/>
      <c r="DL20" s="622"/>
      <c r="DM20" s="622"/>
      <c r="DN20" s="622"/>
      <c r="DO20" s="622"/>
      <c r="DP20" s="623"/>
      <c r="DQ20" s="627">
        <v>59929237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2117786</v>
      </c>
      <c r="S21" s="622"/>
      <c r="T21" s="622"/>
      <c r="U21" s="622"/>
      <c r="V21" s="622"/>
      <c r="W21" s="622"/>
      <c r="X21" s="622"/>
      <c r="Y21" s="623"/>
      <c r="Z21" s="659">
        <v>2.1</v>
      </c>
      <c r="AA21" s="659"/>
      <c r="AB21" s="659"/>
      <c r="AC21" s="659"/>
      <c r="AD21" s="660">
        <v>1545019</v>
      </c>
      <c r="AE21" s="660"/>
      <c r="AF21" s="660"/>
      <c r="AG21" s="660"/>
      <c r="AH21" s="660"/>
      <c r="AI21" s="660"/>
      <c r="AJ21" s="660"/>
      <c r="AK21" s="660"/>
      <c r="AL21" s="624">
        <v>2.8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540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1545019</v>
      </c>
      <c r="S22" s="622"/>
      <c r="T22" s="622"/>
      <c r="U22" s="622"/>
      <c r="V22" s="622"/>
      <c r="W22" s="622"/>
      <c r="X22" s="622"/>
      <c r="Y22" s="623"/>
      <c r="Z22" s="659">
        <v>1.5</v>
      </c>
      <c r="AA22" s="659"/>
      <c r="AB22" s="659"/>
      <c r="AC22" s="659"/>
      <c r="AD22" s="660">
        <v>1545019</v>
      </c>
      <c r="AE22" s="660"/>
      <c r="AF22" s="660"/>
      <c r="AG22" s="660"/>
      <c r="AH22" s="660"/>
      <c r="AI22" s="660"/>
      <c r="AJ22" s="660"/>
      <c r="AK22" s="660"/>
      <c r="AL22" s="624">
        <v>2.8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572767</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1636566</v>
      </c>
      <c r="BH23" s="622"/>
      <c r="BI23" s="622"/>
      <c r="BJ23" s="622"/>
      <c r="BK23" s="622"/>
      <c r="BL23" s="622"/>
      <c r="BM23" s="622"/>
      <c r="BN23" s="623"/>
      <c r="BO23" s="659">
        <v>3.6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48332887</v>
      </c>
      <c r="CS24" s="677"/>
      <c r="CT24" s="677"/>
      <c r="CU24" s="677"/>
      <c r="CV24" s="677"/>
      <c r="CW24" s="677"/>
      <c r="CX24" s="677"/>
      <c r="CY24" s="702"/>
      <c r="CZ24" s="703">
        <v>49.8</v>
      </c>
      <c r="DA24" s="685"/>
      <c r="DB24" s="685"/>
      <c r="DC24" s="705"/>
      <c r="DD24" s="701">
        <v>28833692</v>
      </c>
      <c r="DE24" s="677"/>
      <c r="DF24" s="677"/>
      <c r="DG24" s="677"/>
      <c r="DH24" s="677"/>
      <c r="DI24" s="677"/>
      <c r="DJ24" s="677"/>
      <c r="DK24" s="702"/>
      <c r="DL24" s="701">
        <v>26156185</v>
      </c>
      <c r="DM24" s="677"/>
      <c r="DN24" s="677"/>
      <c r="DO24" s="677"/>
      <c r="DP24" s="677"/>
      <c r="DQ24" s="677"/>
      <c r="DR24" s="677"/>
      <c r="DS24" s="677"/>
      <c r="DT24" s="677"/>
      <c r="DU24" s="677"/>
      <c r="DV24" s="702"/>
      <c r="DW24" s="703">
        <v>47.1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57494012</v>
      </c>
      <c r="S25" s="622"/>
      <c r="T25" s="622"/>
      <c r="U25" s="622"/>
      <c r="V25" s="622"/>
      <c r="W25" s="622"/>
      <c r="X25" s="622"/>
      <c r="Y25" s="623"/>
      <c r="Z25" s="659">
        <v>57.1</v>
      </c>
      <c r="AA25" s="659"/>
      <c r="AB25" s="659"/>
      <c r="AC25" s="659"/>
      <c r="AD25" s="660">
        <v>55284679</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14274324</v>
      </c>
      <c r="CS25" s="634"/>
      <c r="CT25" s="634"/>
      <c r="CU25" s="634"/>
      <c r="CV25" s="634"/>
      <c r="CW25" s="634"/>
      <c r="CX25" s="634"/>
      <c r="CY25" s="635"/>
      <c r="CZ25" s="624">
        <v>14.7</v>
      </c>
      <c r="DA25" s="636"/>
      <c r="DB25" s="636"/>
      <c r="DC25" s="637"/>
      <c r="DD25" s="627">
        <v>13357177</v>
      </c>
      <c r="DE25" s="634"/>
      <c r="DF25" s="634"/>
      <c r="DG25" s="634"/>
      <c r="DH25" s="634"/>
      <c r="DI25" s="634"/>
      <c r="DJ25" s="634"/>
      <c r="DK25" s="635"/>
      <c r="DL25" s="627">
        <v>13341696</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38500</v>
      </c>
      <c r="S26" s="622"/>
      <c r="T26" s="622"/>
      <c r="U26" s="622"/>
      <c r="V26" s="622"/>
      <c r="W26" s="622"/>
      <c r="X26" s="622"/>
      <c r="Y26" s="623"/>
      <c r="Z26" s="659">
        <v>0</v>
      </c>
      <c r="AA26" s="659"/>
      <c r="AB26" s="659"/>
      <c r="AC26" s="659"/>
      <c r="AD26" s="660">
        <v>38500</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8879158</v>
      </c>
      <c r="CS26" s="622"/>
      <c r="CT26" s="622"/>
      <c r="CU26" s="622"/>
      <c r="CV26" s="622"/>
      <c r="CW26" s="622"/>
      <c r="CX26" s="622"/>
      <c r="CY26" s="623"/>
      <c r="CZ26" s="624">
        <v>9.1999999999999993</v>
      </c>
      <c r="DA26" s="636"/>
      <c r="DB26" s="636"/>
      <c r="DC26" s="637"/>
      <c r="DD26" s="627">
        <v>8138329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1000474</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45368141</v>
      </c>
      <c r="BH27" s="622"/>
      <c r="BI27" s="622"/>
      <c r="BJ27" s="622"/>
      <c r="BK27" s="622"/>
      <c r="BL27" s="622"/>
      <c r="BM27" s="622"/>
      <c r="BN27" s="623"/>
      <c r="BO27" s="659">
        <v>100</v>
      </c>
      <c r="BP27" s="659"/>
      <c r="BQ27" s="659"/>
      <c r="BR27" s="659"/>
      <c r="BS27" s="660">
        <v>2523305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27758267</v>
      </c>
      <c r="CS27" s="634"/>
      <c r="CT27" s="634"/>
      <c r="CU27" s="634"/>
      <c r="CV27" s="634"/>
      <c r="CW27" s="634"/>
      <c r="CX27" s="634"/>
      <c r="CY27" s="635"/>
      <c r="CZ27" s="624">
        <v>28.6</v>
      </c>
      <c r="DA27" s="636"/>
      <c r="DB27" s="636"/>
      <c r="DC27" s="637"/>
      <c r="DD27" s="627">
        <v>9315210</v>
      </c>
      <c r="DE27" s="634"/>
      <c r="DF27" s="634"/>
      <c r="DG27" s="634"/>
      <c r="DH27" s="634"/>
      <c r="DI27" s="634"/>
      <c r="DJ27" s="634"/>
      <c r="DK27" s="635"/>
      <c r="DL27" s="627">
        <v>6653184</v>
      </c>
      <c r="DM27" s="634"/>
      <c r="DN27" s="634"/>
      <c r="DO27" s="634"/>
      <c r="DP27" s="634"/>
      <c r="DQ27" s="634"/>
      <c r="DR27" s="634"/>
      <c r="DS27" s="634"/>
      <c r="DT27" s="634"/>
      <c r="DU27" s="634"/>
      <c r="DV27" s="635"/>
      <c r="DW27" s="624">
        <v>12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1116589</v>
      </c>
      <c r="S28" s="622"/>
      <c r="T28" s="622"/>
      <c r="U28" s="622"/>
      <c r="V28" s="622"/>
      <c r="W28" s="622"/>
      <c r="X28" s="622"/>
      <c r="Y28" s="623"/>
      <c r="Z28" s="659">
        <v>1.1000000000000001</v>
      </c>
      <c r="AA28" s="659"/>
      <c r="AB28" s="659"/>
      <c r="AC28" s="659"/>
      <c r="AD28" s="660">
        <v>115564</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6300296</v>
      </c>
      <c r="CS28" s="622"/>
      <c r="CT28" s="622"/>
      <c r="CU28" s="622"/>
      <c r="CV28" s="622"/>
      <c r="CW28" s="622"/>
      <c r="CX28" s="622"/>
      <c r="CY28" s="623"/>
      <c r="CZ28" s="624">
        <v>6.5</v>
      </c>
      <c r="DA28" s="636"/>
      <c r="DB28" s="636"/>
      <c r="DC28" s="637"/>
      <c r="DD28" s="627">
        <v>6161305</v>
      </c>
      <c r="DE28" s="622"/>
      <c r="DF28" s="622"/>
      <c r="DG28" s="622"/>
      <c r="DH28" s="622"/>
      <c r="DI28" s="622"/>
      <c r="DJ28" s="622"/>
      <c r="DK28" s="623"/>
      <c r="DL28" s="627">
        <v>6161305</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412976</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6300296</v>
      </c>
      <c r="CS29" s="634"/>
      <c r="CT29" s="634"/>
      <c r="CU29" s="634"/>
      <c r="CV29" s="634"/>
      <c r="CW29" s="634"/>
      <c r="CX29" s="634"/>
      <c r="CY29" s="635"/>
      <c r="CZ29" s="624">
        <v>6.5</v>
      </c>
      <c r="DA29" s="636"/>
      <c r="DB29" s="636"/>
      <c r="DC29" s="637"/>
      <c r="DD29" s="627">
        <v>6161305</v>
      </c>
      <c r="DE29" s="634"/>
      <c r="DF29" s="634"/>
      <c r="DG29" s="634"/>
      <c r="DH29" s="634"/>
      <c r="DI29" s="634"/>
      <c r="DJ29" s="634"/>
      <c r="DK29" s="635"/>
      <c r="DL29" s="627">
        <v>6161305</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19084919</v>
      </c>
      <c r="S30" s="622"/>
      <c r="T30" s="622"/>
      <c r="U30" s="622"/>
      <c r="V30" s="622"/>
      <c r="W30" s="622"/>
      <c r="X30" s="622"/>
      <c r="Y30" s="623"/>
      <c r="Z30" s="659">
        <v>19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6075102</v>
      </c>
      <c r="CS30" s="622"/>
      <c r="CT30" s="622"/>
      <c r="CU30" s="622"/>
      <c r="CV30" s="622"/>
      <c r="CW30" s="622"/>
      <c r="CX30" s="622"/>
      <c r="CY30" s="623"/>
      <c r="CZ30" s="624">
        <v>6.3</v>
      </c>
      <c r="DA30" s="636"/>
      <c r="DB30" s="636"/>
      <c r="DC30" s="637"/>
      <c r="DD30" s="627">
        <v>5936111</v>
      </c>
      <c r="DE30" s="622"/>
      <c r="DF30" s="622"/>
      <c r="DG30" s="622"/>
      <c r="DH30" s="622"/>
      <c r="DI30" s="622"/>
      <c r="DJ30" s="622"/>
      <c r="DK30" s="623"/>
      <c r="DL30" s="627">
        <v>5936111</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97.2</v>
      </c>
      <c r="BN31" s="684"/>
      <c r="BO31" s="684"/>
      <c r="BP31" s="684"/>
      <c r="BQ31" s="686"/>
      <c r="BR31" s="683">
        <v>98.9</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225194</v>
      </c>
      <c r="CS31" s="634"/>
      <c r="CT31" s="634"/>
      <c r="CU31" s="634"/>
      <c r="CV31" s="634"/>
      <c r="CW31" s="634"/>
      <c r="CX31" s="634"/>
      <c r="CY31" s="635"/>
      <c r="CZ31" s="624">
        <v>0.2</v>
      </c>
      <c r="DA31" s="636"/>
      <c r="DB31" s="636"/>
      <c r="DC31" s="637"/>
      <c r="DD31" s="627">
        <v>225194</v>
      </c>
      <c r="DE31" s="634"/>
      <c r="DF31" s="634"/>
      <c r="DG31" s="634"/>
      <c r="DH31" s="634"/>
      <c r="DI31" s="634"/>
      <c r="DJ31" s="634"/>
      <c r="DK31" s="635"/>
      <c r="DL31" s="627">
        <v>225194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7754706</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98.9</v>
      </c>
      <c r="BH32" s="634"/>
      <c r="BI32" s="634"/>
      <c r="BJ32" s="634"/>
      <c r="BK32" s="634"/>
      <c r="BL32" s="634"/>
      <c r="BM32" s="625">
        <v>96.9</v>
      </c>
      <c r="BN32" s="634"/>
      <c r="BO32" s="634"/>
      <c r="BP32" s="634"/>
      <c r="BQ32" s="657"/>
      <c r="BR32" s="687">
        <v>98.6</v>
      </c>
      <c r="BS32" s="634"/>
      <c r="BT32" s="634"/>
      <c r="BU32" s="634"/>
      <c r="BV32" s="634"/>
      <c r="BW32" s="634"/>
      <c r="BX32" s="625">
        <v>96.1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206895</v>
      </c>
      <c r="S33" s="622"/>
      <c r="T33" s="622"/>
      <c r="U33" s="622"/>
      <c r="V33" s="622"/>
      <c r="W33" s="622"/>
      <c r="X33" s="622"/>
      <c r="Y33" s="623"/>
      <c r="Z33" s="659">
        <v>0.2</v>
      </c>
      <c r="AA33" s="659"/>
      <c r="AB33" s="659"/>
      <c r="AC33" s="659"/>
      <c r="AD33" s="660">
        <v>30018</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99.2</v>
      </c>
      <c r="BH33" s="606"/>
      <c r="BI33" s="606"/>
      <c r="BJ33" s="606"/>
      <c r="BK33" s="606"/>
      <c r="BL33" s="606"/>
      <c r="BM33" s="652">
        <v>97.4</v>
      </c>
      <c r="BN33" s="606"/>
      <c r="BO33" s="606"/>
      <c r="BP33" s="606"/>
      <c r="BQ33" s="669"/>
      <c r="BR33" s="682">
        <v>99.1</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35028137</v>
      </c>
      <c r="CS33" s="634"/>
      <c r="CT33" s="634"/>
      <c r="CU33" s="634"/>
      <c r="CV33" s="634"/>
      <c r="CW33" s="634"/>
      <c r="CX33" s="634"/>
      <c r="CY33" s="635"/>
      <c r="CZ33" s="624">
        <v>36.1</v>
      </c>
      <c r="DA33" s="636"/>
      <c r="DB33" s="636"/>
      <c r="DC33" s="637"/>
      <c r="DD33" s="627">
        <v>26423900</v>
      </c>
      <c r="DE33" s="634"/>
      <c r="DF33" s="634"/>
      <c r="DG33" s="634"/>
      <c r="DH33" s="634"/>
      <c r="DI33" s="634"/>
      <c r="DJ33" s="634"/>
      <c r="DK33" s="635"/>
      <c r="DL33" s="627">
        <v>22640829</v>
      </c>
      <c r="DM33" s="634"/>
      <c r="DN33" s="634"/>
      <c r="DO33" s="634"/>
      <c r="DP33" s="634"/>
      <c r="DQ33" s="634"/>
      <c r="DR33" s="634"/>
      <c r="DS33" s="634"/>
      <c r="DT33" s="634"/>
      <c r="DU33" s="634"/>
      <c r="DV33" s="635"/>
      <c r="DW33" s="624">
        <v>40.700000000000003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772994</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14876137</v>
      </c>
      <c r="CS34" s="622"/>
      <c r="CT34" s="622"/>
      <c r="CU34" s="622"/>
      <c r="CV34" s="622"/>
      <c r="CW34" s="622"/>
      <c r="CX34" s="622"/>
      <c r="CY34" s="623"/>
      <c r="CZ34" s="624">
        <v>15.3</v>
      </c>
      <c r="DA34" s="636"/>
      <c r="DB34" s="636"/>
      <c r="DC34" s="637"/>
      <c r="DD34" s="627">
        <v>12287091</v>
      </c>
      <c r="DE34" s="622"/>
      <c r="DF34" s="622"/>
      <c r="DG34" s="622"/>
      <c r="DH34" s="622"/>
      <c r="DI34" s="622"/>
      <c r="DJ34" s="622"/>
      <c r="DK34" s="623"/>
      <c r="DL34" s="627">
        <v>11717170</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1106903</v>
      </c>
      <c r="S35" s="622"/>
      <c r="T35" s="622"/>
      <c r="U35" s="622"/>
      <c r="V35" s="622"/>
      <c r="W35" s="622"/>
      <c r="X35" s="622"/>
      <c r="Y35" s="623"/>
      <c r="Z35" s="659">
        <v>1.1000000000000001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1189718</v>
      </c>
      <c r="CS35" s="634"/>
      <c r="CT35" s="634"/>
      <c r="CU35" s="634"/>
      <c r="CV35" s="634"/>
      <c r="CW35" s="634"/>
      <c r="CX35" s="634"/>
      <c r="CY35" s="635"/>
      <c r="CZ35" s="624">
        <v>1.2</v>
      </c>
      <c r="DA35" s="636"/>
      <c r="DB35" s="636"/>
      <c r="DC35" s="637"/>
      <c r="DD35" s="627">
        <v>1086288</v>
      </c>
      <c r="DE35" s="634"/>
      <c r="DF35" s="634"/>
      <c r="DG35" s="634"/>
      <c r="DH35" s="634"/>
      <c r="DI35" s="634"/>
      <c r="DJ35" s="634"/>
      <c r="DK35" s="635"/>
      <c r="DL35" s="627">
        <v>954575</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3011386</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8926727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246510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10670162</v>
      </c>
      <c r="CS36" s="622"/>
      <c r="CT36" s="622"/>
      <c r="CU36" s="622"/>
      <c r="CV36" s="622"/>
      <c r="CW36" s="622"/>
      <c r="CX36" s="622"/>
      <c r="CY36" s="623"/>
      <c r="CZ36" s="624">
        <v>11</v>
      </c>
      <c r="DA36" s="636"/>
      <c r="DB36" s="636"/>
      <c r="DC36" s="637"/>
      <c r="DD36" s="627">
        <v>7183439</v>
      </c>
      <c r="DE36" s="622"/>
      <c r="DF36" s="622"/>
      <c r="DG36" s="622"/>
      <c r="DH36" s="622"/>
      <c r="DI36" s="622"/>
      <c r="DJ36" s="622"/>
      <c r="DK36" s="623"/>
      <c r="DL36" s="627">
        <v>4498999</v>
      </c>
      <c r="DM36" s="622"/>
      <c r="DN36" s="622"/>
      <c r="DO36" s="622"/>
      <c r="DP36" s="622"/>
      <c r="DQ36" s="622"/>
      <c r="DR36" s="622"/>
      <c r="DS36" s="622"/>
      <c r="DT36" s="622"/>
      <c r="DU36" s="622"/>
      <c r="DV36" s="623"/>
      <c r="DW36" s="624">
        <v>8.1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2839489</v>
      </c>
      <c r="S37" s="622"/>
      <c r="T37" s="622"/>
      <c r="U37" s="622"/>
      <c r="V37" s="622"/>
      <c r="W37" s="622"/>
      <c r="X37" s="622"/>
      <c r="Y37" s="623"/>
      <c r="Z37" s="659">
        <v>2.8</v>
      </c>
      <c r="AA37" s="659"/>
      <c r="AB37" s="659"/>
      <c r="AC37" s="659"/>
      <c r="AD37" s="660">
        <v>4150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1846600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139221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1283895</v>
      </c>
      <c r="CS37" s="634"/>
      <c r="CT37" s="634"/>
      <c r="CU37" s="634"/>
      <c r="CV37" s="634"/>
      <c r="CW37" s="634"/>
      <c r="CX37" s="634"/>
      <c r="CY37" s="635"/>
      <c r="CZ37" s="624">
        <v>1.3</v>
      </c>
      <c r="DA37" s="636"/>
      <c r="DB37" s="636"/>
      <c r="DC37" s="637"/>
      <c r="DD37" s="627">
        <v>1077744</v>
      </c>
      <c r="DE37" s="634"/>
      <c r="DF37" s="634"/>
      <c r="DG37" s="634"/>
      <c r="DH37" s="634"/>
      <c r="DI37" s="634"/>
      <c r="DJ37" s="634"/>
      <c r="DK37" s="635"/>
      <c r="DL37" s="627">
        <v>620547</v>
      </c>
      <c r="DM37" s="634"/>
      <c r="DN37" s="634"/>
      <c r="DO37" s="634"/>
      <c r="DP37" s="634"/>
      <c r="DQ37" s="634"/>
      <c r="DR37" s="634"/>
      <c r="DS37" s="634"/>
      <c r="DT37" s="634"/>
      <c r="DU37" s="634"/>
      <c r="DV37" s="635"/>
      <c r="DW37" s="624">
        <v>1.1000000000000001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5804621</v>
      </c>
      <c r="S38" s="622"/>
      <c r="T38" s="622"/>
      <c r="U38" s="622"/>
      <c r="V38" s="622"/>
      <c r="W38" s="622"/>
      <c r="X38" s="622"/>
      <c r="Y38" s="623"/>
      <c r="Z38" s="659">
        <v>5.8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66533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26703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7013594</v>
      </c>
      <c r="CS38" s="622"/>
      <c r="CT38" s="622"/>
      <c r="CU38" s="622"/>
      <c r="CV38" s="622"/>
      <c r="CW38" s="622"/>
      <c r="CX38" s="622"/>
      <c r="CY38" s="623"/>
      <c r="CZ38" s="624">
        <v>7.2</v>
      </c>
      <c r="DA38" s="636"/>
      <c r="DB38" s="636"/>
      <c r="DC38" s="637"/>
      <c r="DD38" s="627">
        <v>5596164</v>
      </c>
      <c r="DE38" s="622"/>
      <c r="DF38" s="622"/>
      <c r="DG38" s="622"/>
      <c r="DH38" s="622"/>
      <c r="DI38" s="622"/>
      <c r="DJ38" s="622"/>
      <c r="DK38" s="623"/>
      <c r="DL38" s="627">
        <v>5447028</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40533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403245</v>
      </c>
      <c r="CS39" s="634"/>
      <c r="CT39" s="634"/>
      <c r="CU39" s="634"/>
      <c r="CV39" s="634"/>
      <c r="CW39" s="634"/>
      <c r="CX39" s="634"/>
      <c r="CY39" s="635"/>
      <c r="CZ39" s="624">
        <v>0.4</v>
      </c>
      <c r="DA39" s="636"/>
      <c r="DB39" s="636"/>
      <c r="DC39" s="637"/>
      <c r="DD39" s="627">
        <v>247861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93921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875281</v>
      </c>
      <c r="CS40" s="622"/>
      <c r="CT40" s="622"/>
      <c r="CU40" s="622"/>
      <c r="CV40" s="622"/>
      <c r="CW40" s="622"/>
      <c r="CX40" s="622"/>
      <c r="CY40" s="623"/>
      <c r="CZ40" s="624">
        <v>0.9</v>
      </c>
      <c r="DA40" s="636"/>
      <c r="DB40" s="636"/>
      <c r="DC40" s="637"/>
      <c r="DD40" s="627">
        <v>23057</v>
      </c>
      <c r="DE40" s="622"/>
      <c r="DF40" s="622"/>
      <c r="DG40" s="622"/>
      <c r="DH40" s="622"/>
      <c r="DI40" s="622"/>
      <c r="DJ40" s="622"/>
      <c r="DK40" s="623"/>
      <c r="DL40" s="627">
        <v>23057</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100644464</v>
      </c>
      <c r="S41" s="646"/>
      <c r="T41" s="646"/>
      <c r="U41" s="646"/>
      <c r="V41" s="646"/>
      <c r="W41" s="646"/>
      <c r="X41" s="646"/>
      <c r="Y41" s="649"/>
      <c r="Z41" s="650">
        <v>100</v>
      </c>
      <c r="AA41" s="650"/>
      <c r="AB41" s="650"/>
      <c r="AC41" s="650"/>
      <c r="AD41" s="651">
        <v>55472911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1545465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5468129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13598932</v>
      </c>
      <c r="CS42" s="634"/>
      <c r="CT42" s="634"/>
      <c r="CU42" s="634"/>
      <c r="CV42" s="634"/>
      <c r="CW42" s="634"/>
      <c r="CX42" s="634"/>
      <c r="CY42" s="635"/>
      <c r="CZ42" s="624">
        <v>14</v>
      </c>
      <c r="DA42" s="636"/>
      <c r="DB42" s="636"/>
      <c r="DC42" s="637"/>
      <c r="DD42" s="627">
        <v>4671645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529499</v>
      </c>
      <c r="CS43" s="634"/>
      <c r="CT43" s="634"/>
      <c r="CU43" s="634"/>
      <c r="CV43" s="634"/>
      <c r="CW43" s="634"/>
      <c r="CX43" s="634"/>
      <c r="CY43" s="635"/>
      <c r="CZ43" s="624">
        <v>0.5</v>
      </c>
      <c r="DA43" s="636"/>
      <c r="DB43" s="636"/>
      <c r="DC43" s="637"/>
      <c r="DD43" s="627">
        <v>529499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13598932</v>
      </c>
      <c r="CS44" s="622"/>
      <c r="CT44" s="622"/>
      <c r="CU44" s="622"/>
      <c r="CV44" s="622"/>
      <c r="CW44" s="622"/>
      <c r="CX44" s="622"/>
      <c r="CY44" s="623"/>
      <c r="CZ44" s="624">
        <v>14</v>
      </c>
      <c r="DA44" s="625"/>
      <c r="DB44" s="625"/>
      <c r="DC44" s="626"/>
      <c r="DD44" s="627">
        <v>4671645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4152781</v>
      </c>
      <c r="CS45" s="634"/>
      <c r="CT45" s="634"/>
      <c r="CU45" s="634"/>
      <c r="CV45" s="634"/>
      <c r="CW45" s="634"/>
      <c r="CX45" s="634"/>
      <c r="CY45" s="635"/>
      <c r="CZ45" s="624">
        <v>4.3</v>
      </c>
      <c r="DA45" s="636"/>
      <c r="DB45" s="636"/>
      <c r="DC45" s="637"/>
      <c r="DD45" s="627">
        <v>954355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9314313</v>
      </c>
      <c r="CS46" s="622"/>
      <c r="CT46" s="622"/>
      <c r="CU46" s="622"/>
      <c r="CV46" s="622"/>
      <c r="CW46" s="622"/>
      <c r="CX46" s="622"/>
      <c r="CY46" s="623"/>
      <c r="CZ46" s="624">
        <v>9.6</v>
      </c>
      <c r="DA46" s="625"/>
      <c r="DB46" s="625"/>
      <c r="DC46" s="626"/>
      <c r="DD46" s="627">
        <v>3641526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96959956</v>
      </c>
      <c r="CS49" s="606"/>
      <c r="CT49" s="606"/>
      <c r="CU49" s="606"/>
      <c r="CV49" s="606"/>
      <c r="CW49" s="606"/>
      <c r="CX49" s="606"/>
      <c r="CY49" s="607"/>
      <c r="CZ49" s="608">
        <v>100</v>
      </c>
      <c r="DA49" s="609"/>
      <c r="DB49" s="609"/>
      <c r="DC49" s="610"/>
      <c r="DD49" s="611">
        <v>59929237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x28n4AfnMfodzI3R7qzEQq87VMaTFrFWTpOI4+vFCjDDM00qo6rAkZ40+ODSCk3/crAzSWHASoUac7wbTtfxw==" saltValue="cHgYRpLujwlnNDD2gQHb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100457</v>
      </c>
      <c r="R7" s="1103"/>
      <c r="S7" s="1103"/>
      <c r="T7" s="1103"/>
      <c r="U7" s="1103"/>
      <c r="V7" s="1103">
        <v>96784</v>
      </c>
      <c r="W7" s="1103"/>
      <c r="X7" s="1103"/>
      <c r="Y7" s="1103"/>
      <c r="Z7" s="1103"/>
      <c r="AA7" s="1103">
        <v>3673</v>
      </c>
      <c r="AB7" s="1103"/>
      <c r="AC7" s="1103"/>
      <c r="AD7" s="1103"/>
      <c r="AE7" s="1104"/>
      <c r="AF7" s="1105">
        <v>2670</v>
      </c>
      <c r="AG7" s="1106"/>
      <c r="AH7" s="1106"/>
      <c r="AI7" s="1106"/>
      <c r="AJ7" s="1107"/>
      <c r="AK7" s="1108">
        <v>111</v>
      </c>
      <c r="AL7" s="1109"/>
      <c r="AM7" s="1109"/>
      <c r="AN7" s="1109"/>
      <c r="AO7" s="1109"/>
      <c r="AP7" s="1109">
        <v>53453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t="s">
        <v>567</v>
      </c>
      <c r="CI7" s="1097"/>
      <c r="CJ7" s="1097"/>
      <c r="CK7" s="1097"/>
      <c r="CL7" s="1098"/>
      <c r="CM7" s="1096" t="s">
        <v>568</v>
      </c>
      <c r="CN7" s="1097"/>
      <c r="CO7" s="1097"/>
      <c r="CP7" s="1097"/>
      <c r="CQ7" s="1098"/>
      <c r="CR7" s="1096">
        <v>2</v>
      </c>
      <c r="CS7" s="1097"/>
      <c r="CT7" s="1097"/>
      <c r="CU7" s="1097"/>
      <c r="CV7" s="1098"/>
      <c r="CW7" s="1096" t="s">
        <v>567</v>
      </c>
      <c r="CX7" s="1097"/>
      <c r="CY7" s="1097"/>
      <c r="CZ7" s="1097"/>
      <c r="DA7" s="1098"/>
      <c r="DB7" s="1096" t="s">
        <v>573</v>
      </c>
      <c r="DC7" s="1097"/>
      <c r="DD7" s="1097"/>
      <c r="DE7" s="1097"/>
      <c r="DF7" s="1098"/>
      <c r="DG7" s="1096" t="s">
        <v>573</v>
      </c>
      <c r="DH7" s="1097"/>
      <c r="DI7" s="1097"/>
      <c r="DJ7" s="1097"/>
      <c r="DK7" s="1098"/>
      <c r="DL7" s="1096" t="s">
        <v>574</v>
      </c>
      <c r="DM7" s="1097"/>
      <c r="DN7" s="1097"/>
      <c r="DO7" s="1097"/>
      <c r="DP7" s="1098"/>
      <c r="DQ7" s="1096" t="s">
        <v>573</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335</v>
      </c>
      <c r="R8" s="1039"/>
      <c r="S8" s="1039"/>
      <c r="T8" s="1039"/>
      <c r="U8" s="1039"/>
      <c r="V8" s="1039">
        <v>324</v>
      </c>
      <c r="W8" s="1039"/>
      <c r="X8" s="1039"/>
      <c r="Y8" s="1039"/>
      <c r="Z8" s="1039"/>
      <c r="AA8" s="1039">
        <v>11</v>
      </c>
      <c r="AB8" s="1039"/>
      <c r="AC8" s="1039"/>
      <c r="AD8" s="1039"/>
      <c r="AE8" s="1040"/>
      <c r="AF8" s="1035">
        <v>6</v>
      </c>
      <c r="AG8" s="1036"/>
      <c r="AH8" s="1036"/>
      <c r="AI8" s="1036"/>
      <c r="AJ8" s="1037"/>
      <c r="AK8" s="1080" t="s">
        <v>566</v>
      </c>
      <c r="AL8" s="1081"/>
      <c r="AM8" s="1081"/>
      <c r="AN8" s="1081"/>
      <c r="AO8" s="1081"/>
      <c r="AP8" s="1081">
        <v>378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4</v>
      </c>
      <c r="CI8" s="990"/>
      <c r="CJ8" s="990"/>
      <c r="CK8" s="990"/>
      <c r="CL8" s="991"/>
      <c r="CM8" s="989">
        <v>154</v>
      </c>
      <c r="CN8" s="990"/>
      <c r="CO8" s="990"/>
      <c r="CP8" s="990"/>
      <c r="CQ8" s="991"/>
      <c r="CR8" s="989">
        <v>101</v>
      </c>
      <c r="CS8" s="990"/>
      <c r="CT8" s="990"/>
      <c r="CU8" s="990"/>
      <c r="CV8" s="991"/>
      <c r="CW8" s="989" t="s">
        <v>569</v>
      </c>
      <c r="CX8" s="990"/>
      <c r="CY8" s="990"/>
      <c r="CZ8" s="990"/>
      <c r="DA8" s="991"/>
      <c r="DB8" s="989" t="s">
        <v>573</v>
      </c>
      <c r="DC8" s="990"/>
      <c r="DD8" s="990"/>
      <c r="DE8" s="990"/>
      <c r="DF8" s="991"/>
      <c r="DG8" s="989" t="s">
        <v>573</v>
      </c>
      <c r="DH8" s="990"/>
      <c r="DI8" s="990"/>
      <c r="DJ8" s="990"/>
      <c r="DK8" s="991"/>
      <c r="DL8" s="989" t="s">
        <v>575</v>
      </c>
      <c r="DM8" s="990"/>
      <c r="DN8" s="990"/>
      <c r="DO8" s="990"/>
      <c r="DP8" s="991"/>
      <c r="DQ8" s="989" t="s">
        <v>573</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559</v>
      </c>
      <c r="BT9" s="993"/>
      <c r="BU9" s="993"/>
      <c r="BV9" s="993"/>
      <c r="BW9" s="993"/>
      <c r="BX9" s="993"/>
      <c r="BY9" s="993"/>
      <c r="BZ9" s="993"/>
      <c r="CA9" s="993"/>
      <c r="CB9" s="993"/>
      <c r="CC9" s="993"/>
      <c r="CD9" s="993"/>
      <c r="CE9" s="993"/>
      <c r="CF9" s="993"/>
      <c r="CG9" s="1014"/>
      <c r="CH9" s="989">
        <v>-1</v>
      </c>
      <c r="CI9" s="990"/>
      <c r="CJ9" s="990"/>
      <c r="CK9" s="990"/>
      <c r="CL9" s="991"/>
      <c r="CM9" s="989">
        <v>47</v>
      </c>
      <c r="CN9" s="990"/>
      <c r="CO9" s="990"/>
      <c r="CP9" s="990"/>
      <c r="CQ9" s="991"/>
      <c r="CR9" s="989">
        <v>3</v>
      </c>
      <c r="CS9" s="990"/>
      <c r="CT9" s="990"/>
      <c r="CU9" s="990"/>
      <c r="CV9" s="991"/>
      <c r="CW9" s="989">
        <v>1622</v>
      </c>
      <c r="CX9" s="990"/>
      <c r="CY9" s="990"/>
      <c r="CZ9" s="990"/>
      <c r="DA9" s="991"/>
      <c r="DB9" s="989" t="s">
        <v>573</v>
      </c>
      <c r="DC9" s="990"/>
      <c r="DD9" s="990"/>
      <c r="DE9" s="990"/>
      <c r="DF9" s="991"/>
      <c r="DG9" s="989" t="s">
        <v>573</v>
      </c>
      <c r="DH9" s="990"/>
      <c r="DI9" s="990"/>
      <c r="DJ9" s="990"/>
      <c r="DK9" s="991"/>
      <c r="DL9" s="989" t="s">
        <v>576</v>
      </c>
      <c r="DM9" s="990"/>
      <c r="DN9" s="990"/>
      <c r="DO9" s="990"/>
      <c r="DP9" s="991"/>
      <c r="DQ9" s="989" t="s">
        <v>573</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571</v>
      </c>
      <c r="BS10" s="992" t="s">
        <v>564</v>
      </c>
      <c r="BT10" s="993"/>
      <c r="BU10" s="993"/>
      <c r="BV10" s="993"/>
      <c r="BW10" s="993"/>
      <c r="BX10" s="993"/>
      <c r="BY10" s="993"/>
      <c r="BZ10" s="993"/>
      <c r="CA10" s="993"/>
      <c r="CB10" s="993"/>
      <c r="CC10" s="993"/>
      <c r="CD10" s="993"/>
      <c r="CE10" s="993"/>
      <c r="CF10" s="993"/>
      <c r="CG10" s="1014"/>
      <c r="CH10" s="989">
        <v>276</v>
      </c>
      <c r="CI10" s="990"/>
      <c r="CJ10" s="990"/>
      <c r="CK10" s="990"/>
      <c r="CL10" s="991"/>
      <c r="CM10" s="989">
        <v>891</v>
      </c>
      <c r="CN10" s="990"/>
      <c r="CO10" s="990"/>
      <c r="CP10" s="990"/>
      <c r="CQ10" s="991"/>
      <c r="CR10" s="989">
        <v>110</v>
      </c>
      <c r="CS10" s="990"/>
      <c r="CT10" s="990"/>
      <c r="CU10" s="990"/>
      <c r="CV10" s="991"/>
      <c r="CW10" s="989">
        <v>12</v>
      </c>
      <c r="CX10" s="990"/>
      <c r="CY10" s="990"/>
      <c r="CZ10" s="990"/>
      <c r="DA10" s="991"/>
      <c r="DB10" s="989" t="s">
        <v>573</v>
      </c>
      <c r="DC10" s="990"/>
      <c r="DD10" s="990"/>
      <c r="DE10" s="990"/>
      <c r="DF10" s="991"/>
      <c r="DG10" s="989" t="s">
        <v>573</v>
      </c>
      <c r="DH10" s="990"/>
      <c r="DI10" s="990"/>
      <c r="DJ10" s="990"/>
      <c r="DK10" s="991"/>
      <c r="DL10" s="989" t="s">
        <v>575</v>
      </c>
      <c r="DM10" s="990"/>
      <c r="DN10" s="990"/>
      <c r="DO10" s="990"/>
      <c r="DP10" s="991"/>
      <c r="DQ10" s="989" t="s">
        <v>573</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557</v>
      </c>
      <c r="BT11" s="993"/>
      <c r="BU11" s="993"/>
      <c r="BV11" s="993"/>
      <c r="BW11" s="993"/>
      <c r="BX11" s="993"/>
      <c r="BY11" s="993"/>
      <c r="BZ11" s="993"/>
      <c r="CA11" s="993"/>
      <c r="CB11" s="993"/>
      <c r="CC11" s="993"/>
      <c r="CD11" s="993"/>
      <c r="CE11" s="993"/>
      <c r="CF11" s="993"/>
      <c r="CG11" s="1014"/>
      <c r="CH11" s="989">
        <v>12</v>
      </c>
      <c r="CI11" s="990"/>
      <c r="CJ11" s="990"/>
      <c r="CK11" s="990"/>
      <c r="CL11" s="991"/>
      <c r="CM11" s="989">
        <v>129</v>
      </c>
      <c r="CN11" s="990"/>
      <c r="CO11" s="990"/>
      <c r="CP11" s="990"/>
      <c r="CQ11" s="991"/>
      <c r="CR11" s="989">
        <v>11</v>
      </c>
      <c r="CS11" s="990"/>
      <c r="CT11" s="990"/>
      <c r="CU11" s="990"/>
      <c r="CV11" s="991"/>
      <c r="CW11" s="989">
        <v>66</v>
      </c>
      <c r="CX11" s="990"/>
      <c r="CY11" s="990"/>
      <c r="CZ11" s="990"/>
      <c r="DA11" s="991"/>
      <c r="DB11" s="989" t="s">
        <v>573</v>
      </c>
      <c r="DC11" s="990"/>
      <c r="DD11" s="990"/>
      <c r="DE11" s="990"/>
      <c r="DF11" s="991"/>
      <c r="DG11" s="989" t="s">
        <v>573</v>
      </c>
      <c r="DH11" s="990"/>
      <c r="DI11" s="990"/>
      <c r="DJ11" s="990"/>
      <c r="DK11" s="991"/>
      <c r="DL11" s="989" t="s">
        <v>576</v>
      </c>
      <c r="DM11" s="990"/>
      <c r="DN11" s="990"/>
      <c r="DO11" s="990"/>
      <c r="DP11" s="991"/>
      <c r="DQ11" s="989" t="s">
        <v>573</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556</v>
      </c>
      <c r="BT12" s="993"/>
      <c r="BU12" s="993"/>
      <c r="BV12" s="993"/>
      <c r="BW12" s="993"/>
      <c r="BX12" s="993"/>
      <c r="BY12" s="993"/>
      <c r="BZ12" s="993"/>
      <c r="CA12" s="993"/>
      <c r="CB12" s="993"/>
      <c r="CC12" s="993"/>
      <c r="CD12" s="993"/>
      <c r="CE12" s="993"/>
      <c r="CF12" s="993"/>
      <c r="CG12" s="1014"/>
      <c r="CH12" s="989">
        <v>-19</v>
      </c>
      <c r="CI12" s="990"/>
      <c r="CJ12" s="990"/>
      <c r="CK12" s="990"/>
      <c r="CL12" s="991"/>
      <c r="CM12" s="989">
        <v>100</v>
      </c>
      <c r="CN12" s="990"/>
      <c r="CO12" s="990"/>
      <c r="CP12" s="990"/>
      <c r="CQ12" s="991"/>
      <c r="CR12" s="989">
        <v>55</v>
      </c>
      <c r="CS12" s="990"/>
      <c r="CT12" s="990"/>
      <c r="CU12" s="990"/>
      <c r="CV12" s="991"/>
      <c r="CW12" s="989">
        <v>94566</v>
      </c>
      <c r="CX12" s="990"/>
      <c r="CY12" s="990"/>
      <c r="CZ12" s="990"/>
      <c r="DA12" s="991"/>
      <c r="DB12" s="989" t="s">
        <v>573</v>
      </c>
      <c r="DC12" s="990"/>
      <c r="DD12" s="990"/>
      <c r="DE12" s="990"/>
      <c r="DF12" s="991"/>
      <c r="DG12" s="989" t="s">
        <v>573</v>
      </c>
      <c r="DH12" s="990"/>
      <c r="DI12" s="990"/>
      <c r="DJ12" s="990"/>
      <c r="DK12" s="991"/>
      <c r="DL12" s="989" t="s">
        <v>575</v>
      </c>
      <c r="DM12" s="990"/>
      <c r="DN12" s="990"/>
      <c r="DO12" s="990"/>
      <c r="DP12" s="991"/>
      <c r="DQ12" s="989" t="s">
        <v>573</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562</v>
      </c>
      <c r="BT13" s="993"/>
      <c r="BU13" s="993"/>
      <c r="BV13" s="993"/>
      <c r="BW13" s="993"/>
      <c r="BX13" s="993"/>
      <c r="BY13" s="993"/>
      <c r="BZ13" s="993"/>
      <c r="CA13" s="993"/>
      <c r="CB13" s="993"/>
      <c r="CC13" s="993"/>
      <c r="CD13" s="993"/>
      <c r="CE13" s="993"/>
      <c r="CF13" s="993"/>
      <c r="CG13" s="1014"/>
      <c r="CH13" s="989">
        <v>18</v>
      </c>
      <c r="CI13" s="990"/>
      <c r="CJ13" s="990"/>
      <c r="CK13" s="990"/>
      <c r="CL13" s="991"/>
      <c r="CM13" s="989">
        <v>287</v>
      </c>
      <c r="CN13" s="990"/>
      <c r="CO13" s="990"/>
      <c r="CP13" s="990"/>
      <c r="CQ13" s="991"/>
      <c r="CR13" s="989">
        <v>2</v>
      </c>
      <c r="CS13" s="990"/>
      <c r="CT13" s="990"/>
      <c r="CU13" s="990"/>
      <c r="CV13" s="991"/>
      <c r="CW13" s="989">
        <v>37</v>
      </c>
      <c r="CX13" s="990"/>
      <c r="CY13" s="990"/>
      <c r="CZ13" s="990"/>
      <c r="DA13" s="991"/>
      <c r="DB13" s="989" t="s">
        <v>573</v>
      </c>
      <c r="DC13" s="990"/>
      <c r="DD13" s="990"/>
      <c r="DE13" s="990"/>
      <c r="DF13" s="991"/>
      <c r="DG13" s="989" t="s">
        <v>573</v>
      </c>
      <c r="DH13" s="990"/>
      <c r="DI13" s="990"/>
      <c r="DJ13" s="990"/>
      <c r="DK13" s="991"/>
      <c r="DL13" s="989" t="s">
        <v>576</v>
      </c>
      <c r="DM13" s="990"/>
      <c r="DN13" s="990"/>
      <c r="DO13" s="990"/>
      <c r="DP13" s="991"/>
      <c r="DQ13" s="989" t="s">
        <v>573</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563</v>
      </c>
      <c r="BT14" s="993"/>
      <c r="BU14" s="993"/>
      <c r="BV14" s="993"/>
      <c r="BW14" s="993"/>
      <c r="BX14" s="993"/>
      <c r="BY14" s="993"/>
      <c r="BZ14" s="993"/>
      <c r="CA14" s="993"/>
      <c r="CB14" s="993"/>
      <c r="CC14" s="993"/>
      <c r="CD14" s="993"/>
      <c r="CE14" s="993"/>
      <c r="CF14" s="993"/>
      <c r="CG14" s="1014"/>
      <c r="CH14" s="989" t="s">
        <v>567</v>
      </c>
      <c r="CI14" s="990"/>
      <c r="CJ14" s="990"/>
      <c r="CK14" s="990"/>
      <c r="CL14" s="991"/>
      <c r="CM14" s="989" t="s">
        <v>567</v>
      </c>
      <c r="CN14" s="990"/>
      <c r="CO14" s="990"/>
      <c r="CP14" s="990"/>
      <c r="CQ14" s="991"/>
      <c r="CR14" s="989">
        <v>10</v>
      </c>
      <c r="CS14" s="990"/>
      <c r="CT14" s="990"/>
      <c r="CU14" s="990"/>
      <c r="CV14" s="991"/>
      <c r="CW14" s="989" t="s">
        <v>570</v>
      </c>
      <c r="CX14" s="990"/>
      <c r="CY14" s="990"/>
      <c r="CZ14" s="990"/>
      <c r="DA14" s="991"/>
      <c r="DB14" s="989" t="s">
        <v>573</v>
      </c>
      <c r="DC14" s="990"/>
      <c r="DD14" s="990"/>
      <c r="DE14" s="990"/>
      <c r="DF14" s="991"/>
      <c r="DG14" s="989" t="s">
        <v>573</v>
      </c>
      <c r="DH14" s="990"/>
      <c r="DI14" s="990"/>
      <c r="DJ14" s="990"/>
      <c r="DK14" s="991"/>
      <c r="DL14" s="989" t="s">
        <v>575</v>
      </c>
      <c r="DM14" s="990"/>
      <c r="DN14" s="990"/>
      <c r="DO14" s="990"/>
      <c r="DP14" s="991"/>
      <c r="DQ14" s="989" t="s">
        <v>573</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558</v>
      </c>
      <c r="BT15" s="993"/>
      <c r="BU15" s="993"/>
      <c r="BV15" s="993"/>
      <c r="BW15" s="993"/>
      <c r="BX15" s="993"/>
      <c r="BY15" s="993"/>
      <c r="BZ15" s="993"/>
      <c r="CA15" s="993"/>
      <c r="CB15" s="993"/>
      <c r="CC15" s="993"/>
      <c r="CD15" s="993"/>
      <c r="CE15" s="993"/>
      <c r="CF15" s="993"/>
      <c r="CG15" s="1014"/>
      <c r="CH15" s="989">
        <v>2</v>
      </c>
      <c r="CI15" s="990"/>
      <c r="CJ15" s="990"/>
      <c r="CK15" s="990"/>
      <c r="CL15" s="991"/>
      <c r="CM15" s="989">
        <v>115</v>
      </c>
      <c r="CN15" s="990"/>
      <c r="CO15" s="990"/>
      <c r="CP15" s="990"/>
      <c r="CQ15" s="991"/>
      <c r="CR15" s="989">
        <v>21</v>
      </c>
      <c r="CS15" s="990"/>
      <c r="CT15" s="990"/>
      <c r="CU15" s="990"/>
      <c r="CV15" s="991"/>
      <c r="CW15" s="989" t="s">
        <v>570</v>
      </c>
      <c r="CX15" s="990"/>
      <c r="CY15" s="990"/>
      <c r="CZ15" s="990"/>
      <c r="DA15" s="991"/>
      <c r="DB15" s="989" t="s">
        <v>573</v>
      </c>
      <c r="DC15" s="990"/>
      <c r="DD15" s="990"/>
      <c r="DE15" s="990"/>
      <c r="DF15" s="991"/>
      <c r="DG15" s="989" t="s">
        <v>573</v>
      </c>
      <c r="DH15" s="990"/>
      <c r="DI15" s="990"/>
      <c r="DJ15" s="990"/>
      <c r="DK15" s="991"/>
      <c r="DL15" s="989" t="s">
        <v>576</v>
      </c>
      <c r="DM15" s="990"/>
      <c r="DN15" s="990"/>
      <c r="DO15" s="990"/>
      <c r="DP15" s="991"/>
      <c r="DQ15" s="989" t="s">
        <v>573</v>
      </c>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100644</v>
      </c>
      <c r="R23" s="1061"/>
      <c r="S23" s="1061"/>
      <c r="T23" s="1061"/>
      <c r="U23" s="1061"/>
      <c r="V23" s="1061">
        <v>96960</v>
      </c>
      <c r="W23" s="1061"/>
      <c r="X23" s="1061"/>
      <c r="Y23" s="1061"/>
      <c r="Z23" s="1061"/>
      <c r="AA23" s="1061">
        <v>3685</v>
      </c>
      <c r="AB23" s="1061"/>
      <c r="AC23" s="1061"/>
      <c r="AD23" s="1061"/>
      <c r="AE23" s="1068"/>
      <c r="AF23" s="1069">
        <v>2676</v>
      </c>
      <c r="AG23" s="1061"/>
      <c r="AH23" s="1061"/>
      <c r="AI23" s="1061"/>
      <c r="AJ23" s="1070"/>
      <c r="AK23" s="1071"/>
      <c r="AL23" s="1072"/>
      <c r="AM23" s="1072"/>
      <c r="AN23" s="1072"/>
      <c r="AO23" s="1072"/>
      <c r="AP23" s="1061">
        <v>53831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19441</v>
      </c>
      <c r="R28" s="1051"/>
      <c r="S28" s="1051"/>
      <c r="T28" s="1051"/>
      <c r="U28" s="1051"/>
      <c r="V28" s="1051">
        <v>19194</v>
      </c>
      <c r="W28" s="1051"/>
      <c r="X28" s="1051"/>
      <c r="Y28" s="1051"/>
      <c r="Z28" s="1051"/>
      <c r="AA28" s="1051">
        <v>247</v>
      </c>
      <c r="AB28" s="1051"/>
      <c r="AC28" s="1051"/>
      <c r="AD28" s="1051"/>
      <c r="AE28" s="1052"/>
      <c r="AF28" s="1053">
        <v>247</v>
      </c>
      <c r="AG28" s="1051"/>
      <c r="AH28" s="1051"/>
      <c r="AI28" s="1051"/>
      <c r="AJ28" s="1054"/>
      <c r="AK28" s="1042">
        <v>1545</v>
      </c>
      <c r="AL28" s="1043"/>
      <c r="AM28" s="1043"/>
      <c r="AN28" s="1043"/>
      <c r="AO28" s="1043"/>
      <c r="AP28" s="1043" t="s">
        <v>549</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3451</v>
      </c>
      <c r="R29" s="1039"/>
      <c r="S29" s="1039"/>
      <c r="T29" s="1039"/>
      <c r="U29" s="1039"/>
      <c r="V29" s="1039">
        <v>3437</v>
      </c>
      <c r="W29" s="1039"/>
      <c r="X29" s="1039"/>
      <c r="Y29" s="1039"/>
      <c r="Z29" s="1039"/>
      <c r="AA29" s="1039">
        <v>14</v>
      </c>
      <c r="AB29" s="1039"/>
      <c r="AC29" s="1039"/>
      <c r="AD29" s="1039"/>
      <c r="AE29" s="1040"/>
      <c r="AF29" s="1035">
        <v>14</v>
      </c>
      <c r="AG29" s="1036"/>
      <c r="AH29" s="1036"/>
      <c r="AI29" s="1036"/>
      <c r="AJ29" s="1037"/>
      <c r="AK29" s="980">
        <v>630</v>
      </c>
      <c r="AL29" s="971"/>
      <c r="AM29" s="971"/>
      <c r="AN29" s="971"/>
      <c r="AO29" s="971"/>
      <c r="AP29" s="971" t="s">
        <v>549</v>
      </c>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18501</v>
      </c>
      <c r="R30" s="1039"/>
      <c r="S30" s="1039"/>
      <c r="T30" s="1039"/>
      <c r="U30" s="1039"/>
      <c r="V30" s="1039">
        <v>17895</v>
      </c>
      <c r="W30" s="1039"/>
      <c r="X30" s="1039"/>
      <c r="Y30" s="1039"/>
      <c r="Z30" s="1039"/>
      <c r="AA30" s="1039">
        <v>605</v>
      </c>
      <c r="AB30" s="1039"/>
      <c r="AC30" s="1039"/>
      <c r="AD30" s="1039"/>
      <c r="AE30" s="1040"/>
      <c r="AF30" s="1035">
        <v>605</v>
      </c>
      <c r="AG30" s="1036"/>
      <c r="AH30" s="1036"/>
      <c r="AI30" s="1036"/>
      <c r="AJ30" s="1037"/>
      <c r="AK30" s="980">
        <v>2658</v>
      </c>
      <c r="AL30" s="971"/>
      <c r="AM30" s="971"/>
      <c r="AN30" s="971"/>
      <c r="AO30" s="971"/>
      <c r="AP30" s="971" t="s">
        <v>565</v>
      </c>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3940</v>
      </c>
      <c r="R31" s="1039"/>
      <c r="S31" s="1039"/>
      <c r="T31" s="1039"/>
      <c r="U31" s="1039"/>
      <c r="V31" s="1039">
        <v>3879</v>
      </c>
      <c r="W31" s="1039"/>
      <c r="X31" s="1039"/>
      <c r="Y31" s="1039"/>
      <c r="Z31" s="1039"/>
      <c r="AA31" s="1039">
        <v>61</v>
      </c>
      <c r="AB31" s="1039"/>
      <c r="AC31" s="1039"/>
      <c r="AD31" s="1039"/>
      <c r="AE31" s="1040"/>
      <c r="AF31" s="1035">
        <v>824</v>
      </c>
      <c r="AG31" s="1036"/>
      <c r="AH31" s="1036"/>
      <c r="AI31" s="1036"/>
      <c r="AJ31" s="1037"/>
      <c r="AK31" s="980">
        <v>1847</v>
      </c>
      <c r="AL31" s="971"/>
      <c r="AM31" s="971"/>
      <c r="AN31" s="971"/>
      <c r="AO31" s="971"/>
      <c r="AP31" s="971">
        <v>24885</v>
      </c>
      <c r="AQ31" s="971"/>
      <c r="AR31" s="971"/>
      <c r="AS31" s="971"/>
      <c r="AT31" s="971"/>
      <c r="AU31" s="971">
        <v>18937</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264</v>
      </c>
      <c r="R32" s="1039"/>
      <c r="S32" s="1039"/>
      <c r="T32" s="1039"/>
      <c r="U32" s="1039"/>
      <c r="V32" s="1039">
        <v>262</v>
      </c>
      <c r="W32" s="1039"/>
      <c r="X32" s="1039"/>
      <c r="Y32" s="1039"/>
      <c r="Z32" s="1039"/>
      <c r="AA32" s="1039">
        <v>2</v>
      </c>
      <c r="AB32" s="1039"/>
      <c r="AC32" s="1039"/>
      <c r="AD32" s="1039"/>
      <c r="AE32" s="1040"/>
      <c r="AF32" s="1035">
        <v>2</v>
      </c>
      <c r="AG32" s="1036"/>
      <c r="AH32" s="1036"/>
      <c r="AI32" s="1036"/>
      <c r="AJ32" s="1037"/>
      <c r="AK32" s="980" t="s">
        <v>549</v>
      </c>
      <c r="AL32" s="971"/>
      <c r="AM32" s="971"/>
      <c r="AN32" s="971"/>
      <c r="AO32" s="971"/>
      <c r="AP32" s="971" t="s">
        <v>550</v>
      </c>
      <c r="AQ32" s="971"/>
      <c r="AR32" s="971"/>
      <c r="AS32" s="971"/>
      <c r="AT32" s="971"/>
      <c r="AU32" s="971"/>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1692</v>
      </c>
      <c r="AG63" s="959"/>
      <c r="AH63" s="959"/>
      <c r="AI63" s="959"/>
      <c r="AJ63" s="1022"/>
      <c r="AK63" s="1023"/>
      <c r="AL63" s="963"/>
      <c r="AM63" s="963"/>
      <c r="AN63" s="963"/>
      <c r="AO63" s="963"/>
      <c r="AP63" s="959">
        <v>24885</v>
      </c>
      <c r="AQ63" s="959"/>
      <c r="AR63" s="959"/>
      <c r="AS63" s="959"/>
      <c r="AT63" s="959"/>
      <c r="AU63" s="959">
        <v>18937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103</v>
      </c>
      <c r="R68" s="982"/>
      <c r="S68" s="982"/>
      <c r="T68" s="982"/>
      <c r="U68" s="982"/>
      <c r="V68" s="982">
        <v>91</v>
      </c>
      <c r="W68" s="982"/>
      <c r="X68" s="982"/>
      <c r="Y68" s="982"/>
      <c r="Z68" s="982"/>
      <c r="AA68" s="982">
        <v>11</v>
      </c>
      <c r="AB68" s="982"/>
      <c r="AC68" s="982"/>
      <c r="AD68" s="982"/>
      <c r="AE68" s="982"/>
      <c r="AF68" s="982">
        <v>11</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572</v>
      </c>
      <c r="C69" s="975"/>
      <c r="D69" s="975"/>
      <c r="E69" s="975"/>
      <c r="F69" s="975"/>
      <c r="G69" s="975"/>
      <c r="H69" s="975"/>
      <c r="I69" s="975"/>
      <c r="J69" s="975"/>
      <c r="K69" s="975"/>
      <c r="L69" s="975"/>
      <c r="M69" s="975"/>
      <c r="N69" s="975"/>
      <c r="O69" s="975"/>
      <c r="P69" s="976"/>
      <c r="Q69" s="977">
        <v>276838</v>
      </c>
      <c r="R69" s="971"/>
      <c r="S69" s="971"/>
      <c r="T69" s="971"/>
      <c r="U69" s="971"/>
      <c r="V69" s="971">
        <v>269931</v>
      </c>
      <c r="W69" s="971"/>
      <c r="X69" s="971"/>
      <c r="Y69" s="971"/>
      <c r="Z69" s="971"/>
      <c r="AA69" s="971">
        <v>6907</v>
      </c>
      <c r="AB69" s="971"/>
      <c r="AC69" s="971"/>
      <c r="AD69" s="971"/>
      <c r="AE69" s="971"/>
      <c r="AF69" s="971">
        <v>6907</v>
      </c>
      <c r="AG69" s="971"/>
      <c r="AH69" s="971"/>
      <c r="AI69" s="971"/>
      <c r="AJ69" s="971"/>
      <c r="AK69" s="971">
        <v>2277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227</v>
      </c>
      <c r="R70" s="971"/>
      <c r="S70" s="971"/>
      <c r="T70" s="971"/>
      <c r="U70" s="971"/>
      <c r="V70" s="971">
        <v>199</v>
      </c>
      <c r="W70" s="971"/>
      <c r="X70" s="971"/>
      <c r="Y70" s="971"/>
      <c r="Z70" s="971"/>
      <c r="AA70" s="971">
        <v>28</v>
      </c>
      <c r="AB70" s="971"/>
      <c r="AC70" s="971"/>
      <c r="AD70" s="971"/>
      <c r="AE70" s="971"/>
      <c r="AF70" s="971">
        <v>28</v>
      </c>
      <c r="AG70" s="971"/>
      <c r="AH70" s="971"/>
      <c r="AI70" s="971"/>
      <c r="AJ70" s="971"/>
      <c r="AK70" s="971">
        <v>75</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4539</v>
      </c>
      <c r="R71" s="971"/>
      <c r="S71" s="971"/>
      <c r="T71" s="971"/>
      <c r="U71" s="971"/>
      <c r="V71" s="971">
        <v>4239</v>
      </c>
      <c r="W71" s="971"/>
      <c r="X71" s="971"/>
      <c r="Y71" s="971"/>
      <c r="Z71" s="971"/>
      <c r="AA71" s="971">
        <v>300</v>
      </c>
      <c r="AB71" s="971"/>
      <c r="AC71" s="971"/>
      <c r="AD71" s="971"/>
      <c r="AE71" s="971"/>
      <c r="AF71" s="971">
        <v>300</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10336</v>
      </c>
      <c r="R72" s="971"/>
      <c r="S72" s="971"/>
      <c r="T72" s="971"/>
      <c r="U72" s="971"/>
      <c r="V72" s="971">
        <v>8903</v>
      </c>
      <c r="W72" s="971"/>
      <c r="X72" s="971"/>
      <c r="Y72" s="971"/>
      <c r="Z72" s="971"/>
      <c r="AA72" s="971">
        <v>1433</v>
      </c>
      <c r="AB72" s="971"/>
      <c r="AC72" s="971"/>
      <c r="AD72" s="971"/>
      <c r="AE72" s="971"/>
      <c r="AF72" s="971">
        <v>5026</v>
      </c>
      <c r="AG72" s="971"/>
      <c r="AH72" s="971"/>
      <c r="AI72" s="971"/>
      <c r="AJ72" s="971"/>
      <c r="AK72" s="971">
        <v>67</v>
      </c>
      <c r="AL72" s="971"/>
      <c r="AM72" s="971"/>
      <c r="AN72" s="971"/>
      <c r="AO72" s="971"/>
      <c r="AP72" s="971">
        <v>27292</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551</v>
      </c>
      <c r="C73" s="975"/>
      <c r="D73" s="975"/>
      <c r="E73" s="975"/>
      <c r="F73" s="975"/>
      <c r="G73" s="975"/>
      <c r="H73" s="975"/>
      <c r="I73" s="975"/>
      <c r="J73" s="975"/>
      <c r="K73" s="975"/>
      <c r="L73" s="975"/>
      <c r="M73" s="975"/>
      <c r="N73" s="975"/>
      <c r="O73" s="975"/>
      <c r="P73" s="976"/>
      <c r="Q73" s="977">
        <v>4245</v>
      </c>
      <c r="R73" s="971"/>
      <c r="S73" s="971"/>
      <c r="T73" s="971"/>
      <c r="U73" s="971"/>
      <c r="V73" s="971">
        <v>3635</v>
      </c>
      <c r="W73" s="971"/>
      <c r="X73" s="971"/>
      <c r="Y73" s="971"/>
      <c r="Z73" s="971"/>
      <c r="AA73" s="971">
        <v>609</v>
      </c>
      <c r="AB73" s="971"/>
      <c r="AC73" s="971"/>
      <c r="AD73" s="971"/>
      <c r="AE73" s="971"/>
      <c r="AF73" s="971">
        <v>173</v>
      </c>
      <c r="AG73" s="971"/>
      <c r="AH73" s="971"/>
      <c r="AI73" s="971"/>
      <c r="AJ73" s="971"/>
      <c r="AK73" s="971">
        <v>170</v>
      </c>
      <c r="AL73" s="971"/>
      <c r="AM73" s="971"/>
      <c r="AN73" s="971"/>
      <c r="AO73" s="971"/>
      <c r="AP73" s="971">
        <v>12401</v>
      </c>
      <c r="AQ73" s="971"/>
      <c r="AR73" s="971"/>
      <c r="AS73" s="971"/>
      <c r="AT73" s="971"/>
      <c r="AU73" s="971">
        <v>8500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12446</v>
      </c>
      <c r="AG88" s="959"/>
      <c r="AH88" s="959"/>
      <c r="AI88" s="959"/>
      <c r="AJ88" s="959"/>
      <c r="AK88" s="963"/>
      <c r="AL88" s="963"/>
      <c r="AM88" s="963"/>
      <c r="AN88" s="963"/>
      <c r="AO88" s="963"/>
      <c r="AP88" s="959">
        <v>39693</v>
      </c>
      <c r="AQ88" s="959"/>
      <c r="AR88" s="959"/>
      <c r="AS88" s="959"/>
      <c r="AT88" s="959"/>
      <c r="AU88" s="959">
        <v>8500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315</v>
      </c>
      <c r="CS102" s="953"/>
      <c r="CT102" s="953"/>
      <c r="CU102" s="953"/>
      <c r="CV102" s="954"/>
      <c r="CW102" s="952">
        <v>1832</v>
      </c>
      <c r="CX102" s="953"/>
      <c r="CY102" s="953"/>
      <c r="CZ102" s="953"/>
      <c r="DA102" s="954"/>
      <c r="DB102" s="952" t="s">
        <v>577</v>
      </c>
      <c r="DC102" s="953"/>
      <c r="DD102" s="953"/>
      <c r="DE102" s="953"/>
      <c r="DF102" s="954"/>
      <c r="DG102" s="952" t="s">
        <v>573</v>
      </c>
      <c r="DH102" s="953"/>
      <c r="DI102" s="953"/>
      <c r="DJ102" s="953"/>
      <c r="DK102" s="954"/>
      <c r="DL102" s="952" t="s">
        <v>578</v>
      </c>
      <c r="DM102" s="953"/>
      <c r="DN102" s="953"/>
      <c r="DO102" s="953"/>
      <c r="DP102" s="954"/>
      <c r="DQ102" s="952" t="s">
        <v>573</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7303699</v>
      </c>
      <c r="AB110" s="889"/>
      <c r="AC110" s="889"/>
      <c r="AD110" s="889"/>
      <c r="AE110" s="890"/>
      <c r="AF110" s="891">
        <v>6372958</v>
      </c>
      <c r="AG110" s="889"/>
      <c r="AH110" s="889"/>
      <c r="AI110" s="889"/>
      <c r="AJ110" s="890"/>
      <c r="AK110" s="891">
        <v>6300296</v>
      </c>
      <c r="AL110" s="889"/>
      <c r="AM110" s="889"/>
      <c r="AN110" s="889"/>
      <c r="AO110" s="890"/>
      <c r="AP110" s="892">
        <v>14.3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56360528</v>
      </c>
      <c r="BR110" s="842"/>
      <c r="BS110" s="842"/>
      <c r="BT110" s="842"/>
      <c r="BU110" s="842"/>
      <c r="BV110" s="842">
        <v>54102105</v>
      </c>
      <c r="BW110" s="842"/>
      <c r="BX110" s="842"/>
      <c r="BY110" s="842"/>
      <c r="BZ110" s="842"/>
      <c r="CA110" s="842">
        <v>53831624</v>
      </c>
      <c r="CB110" s="842"/>
      <c r="CC110" s="842"/>
      <c r="CD110" s="842"/>
      <c r="CE110" s="842"/>
      <c r="CF110" s="866">
        <v>122.4</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49023</v>
      </c>
      <c r="BR111" s="817"/>
      <c r="BS111" s="817"/>
      <c r="BT111" s="817"/>
      <c r="BU111" s="817"/>
      <c r="BV111" s="817">
        <v>24730</v>
      </c>
      <c r="BW111" s="817"/>
      <c r="BX111" s="817"/>
      <c r="BY111" s="817"/>
      <c r="BZ111" s="817"/>
      <c r="CA111" s="817">
        <v>1236</v>
      </c>
      <c r="CB111" s="817"/>
      <c r="CC111" s="817"/>
      <c r="CD111" s="817"/>
      <c r="CE111" s="817"/>
      <c r="CF111" s="875">
        <v>0</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19773885</v>
      </c>
      <c r="BR112" s="817"/>
      <c r="BS112" s="817"/>
      <c r="BT112" s="817"/>
      <c r="BU112" s="817"/>
      <c r="BV112" s="817">
        <v>19991806</v>
      </c>
      <c r="BW112" s="817"/>
      <c r="BX112" s="817"/>
      <c r="BY112" s="817"/>
      <c r="BZ112" s="817"/>
      <c r="CA112" s="817">
        <v>18937320</v>
      </c>
      <c r="CB112" s="817"/>
      <c r="CC112" s="817"/>
      <c r="CD112" s="817"/>
      <c r="CE112" s="817"/>
      <c r="CF112" s="875">
        <v>43</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1416512</v>
      </c>
      <c r="AB113" s="919"/>
      <c r="AC113" s="919"/>
      <c r="AD113" s="919"/>
      <c r="AE113" s="920"/>
      <c r="AF113" s="921">
        <v>1365758</v>
      </c>
      <c r="AG113" s="919"/>
      <c r="AH113" s="919"/>
      <c r="AI113" s="919"/>
      <c r="AJ113" s="920"/>
      <c r="AK113" s="921">
        <v>1375212</v>
      </c>
      <c r="AL113" s="919"/>
      <c r="AM113" s="919"/>
      <c r="AN113" s="919"/>
      <c r="AO113" s="920"/>
      <c r="AP113" s="922">
        <v>3.1</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9346707</v>
      </c>
      <c r="BR113" s="817"/>
      <c r="BS113" s="817"/>
      <c r="BT113" s="817"/>
      <c r="BU113" s="817"/>
      <c r="BV113" s="817">
        <v>8780729</v>
      </c>
      <c r="BW113" s="817"/>
      <c r="BX113" s="817"/>
      <c r="BY113" s="817"/>
      <c r="BZ113" s="817"/>
      <c r="CA113" s="817">
        <v>8499716</v>
      </c>
      <c r="CB113" s="817"/>
      <c r="CC113" s="817"/>
      <c r="CD113" s="817"/>
      <c r="CE113" s="817"/>
      <c r="CF113" s="875">
        <v>19.3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479960</v>
      </c>
      <c r="AB114" s="780"/>
      <c r="AC114" s="780"/>
      <c r="AD114" s="780"/>
      <c r="AE114" s="781"/>
      <c r="AF114" s="782">
        <v>583455</v>
      </c>
      <c r="AG114" s="780"/>
      <c r="AH114" s="780"/>
      <c r="AI114" s="780"/>
      <c r="AJ114" s="781"/>
      <c r="AK114" s="782">
        <v>582951</v>
      </c>
      <c r="AL114" s="780"/>
      <c r="AM114" s="780"/>
      <c r="AN114" s="780"/>
      <c r="AO114" s="781"/>
      <c r="AP114" s="824">
        <v>1.3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11580103</v>
      </c>
      <c r="BR114" s="817"/>
      <c r="BS114" s="817"/>
      <c r="BT114" s="817"/>
      <c r="BU114" s="817"/>
      <c r="BV114" s="817">
        <v>11827306</v>
      </c>
      <c r="BW114" s="817"/>
      <c r="BX114" s="817"/>
      <c r="BY114" s="817"/>
      <c r="BZ114" s="817"/>
      <c r="CA114" s="817">
        <v>12005269</v>
      </c>
      <c r="CB114" s="817"/>
      <c r="CC114" s="817"/>
      <c r="CD114" s="817"/>
      <c r="CE114" s="817"/>
      <c r="CF114" s="875">
        <v>27.3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24512</v>
      </c>
      <c r="AB115" s="919"/>
      <c r="AC115" s="919"/>
      <c r="AD115" s="919"/>
      <c r="AE115" s="920"/>
      <c r="AF115" s="921">
        <v>24512</v>
      </c>
      <c r="AG115" s="919"/>
      <c r="AH115" s="919"/>
      <c r="AI115" s="919"/>
      <c r="AJ115" s="920"/>
      <c r="AK115" s="921">
        <v>24512</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16672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v>219</v>
      </c>
      <c r="DM115" s="780"/>
      <c r="DN115" s="780"/>
      <c r="DO115" s="780"/>
      <c r="DP115" s="781"/>
      <c r="DQ115" s="782">
        <v>1236</v>
      </c>
      <c r="DR115" s="780"/>
      <c r="DS115" s="780"/>
      <c r="DT115" s="780"/>
      <c r="DU115" s="781"/>
      <c r="DV115" s="824">
        <v>0</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9224683</v>
      </c>
      <c r="AB117" s="903"/>
      <c r="AC117" s="903"/>
      <c r="AD117" s="903"/>
      <c r="AE117" s="904"/>
      <c r="AF117" s="905">
        <v>8346683</v>
      </c>
      <c r="AG117" s="903"/>
      <c r="AH117" s="903"/>
      <c r="AI117" s="903"/>
      <c r="AJ117" s="904"/>
      <c r="AK117" s="905">
        <v>8282971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97110246</v>
      </c>
      <c r="BR119" s="845"/>
      <c r="BS119" s="845"/>
      <c r="BT119" s="845"/>
      <c r="BU119" s="845"/>
      <c r="BV119" s="845">
        <v>94743348</v>
      </c>
      <c r="BW119" s="845"/>
      <c r="BX119" s="845"/>
      <c r="BY119" s="845"/>
      <c r="BZ119" s="845"/>
      <c r="CA119" s="845">
        <v>93275165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49023</v>
      </c>
      <c r="DH119" s="764"/>
      <c r="DI119" s="764"/>
      <c r="DJ119" s="764"/>
      <c r="DK119" s="765"/>
      <c r="DL119" s="766">
        <v>24511</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16897721</v>
      </c>
      <c r="BR120" s="842"/>
      <c r="BS120" s="842"/>
      <c r="BT120" s="842"/>
      <c r="BU120" s="842"/>
      <c r="BV120" s="842">
        <v>16702861</v>
      </c>
      <c r="BW120" s="842"/>
      <c r="BX120" s="842"/>
      <c r="BY120" s="842"/>
      <c r="BZ120" s="842"/>
      <c r="CA120" s="842">
        <v>19436795</v>
      </c>
      <c r="CB120" s="842"/>
      <c r="CC120" s="842"/>
      <c r="CD120" s="842"/>
      <c r="CE120" s="842"/>
      <c r="CF120" s="866">
        <v>44.2</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19773885</v>
      </c>
      <c r="DH120" s="842"/>
      <c r="DI120" s="842"/>
      <c r="DJ120" s="842"/>
      <c r="DK120" s="842"/>
      <c r="DL120" s="842">
        <v>19991806</v>
      </c>
      <c r="DM120" s="842"/>
      <c r="DN120" s="842"/>
      <c r="DO120" s="842"/>
      <c r="DP120" s="842"/>
      <c r="DQ120" s="842">
        <v>18937320</v>
      </c>
      <c r="DR120" s="842"/>
      <c r="DS120" s="842"/>
      <c r="DT120" s="842"/>
      <c r="DU120" s="842"/>
      <c r="DV120" s="843">
        <v>43</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12113640</v>
      </c>
      <c r="BR121" s="817"/>
      <c r="BS121" s="817"/>
      <c r="BT121" s="817"/>
      <c r="BU121" s="817"/>
      <c r="BV121" s="817">
        <v>11231326</v>
      </c>
      <c r="BW121" s="817"/>
      <c r="BX121" s="817"/>
      <c r="BY121" s="817"/>
      <c r="BZ121" s="817"/>
      <c r="CA121" s="817">
        <v>11006432</v>
      </c>
      <c r="CB121" s="817"/>
      <c r="CC121" s="817"/>
      <c r="CD121" s="817"/>
      <c r="CE121" s="817"/>
      <c r="CF121" s="875">
        <v>25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58266582</v>
      </c>
      <c r="BR122" s="845"/>
      <c r="BS122" s="845"/>
      <c r="BT122" s="845"/>
      <c r="BU122" s="845"/>
      <c r="BV122" s="845">
        <v>54953272</v>
      </c>
      <c r="BW122" s="845"/>
      <c r="BX122" s="845"/>
      <c r="BY122" s="845"/>
      <c r="BZ122" s="845"/>
      <c r="CA122" s="845">
        <v>51546148</v>
      </c>
      <c r="CB122" s="845"/>
      <c r="CC122" s="845"/>
      <c r="CD122" s="845"/>
      <c r="CE122" s="845"/>
      <c r="CF122" s="846">
        <v>117.2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87277943</v>
      </c>
      <c r="BR123" s="833"/>
      <c r="BS123" s="833"/>
      <c r="BT123" s="833"/>
      <c r="BU123" s="833"/>
      <c r="BV123" s="833">
        <v>82887459</v>
      </c>
      <c r="BW123" s="833"/>
      <c r="BX123" s="833"/>
      <c r="BY123" s="833"/>
      <c r="BZ123" s="833"/>
      <c r="CA123" s="833">
        <v>81989375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24.3</v>
      </c>
      <c r="BR124" s="831"/>
      <c r="BS124" s="831"/>
      <c r="BT124" s="831"/>
      <c r="BU124" s="831"/>
      <c r="BV124" s="831">
        <v>28.2</v>
      </c>
      <c r="BW124" s="831"/>
      <c r="BX124" s="831"/>
      <c r="BY124" s="831"/>
      <c r="BZ124" s="831"/>
      <c r="CA124" s="831">
        <v>25.6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24512</v>
      </c>
      <c r="AB127" s="780"/>
      <c r="AC127" s="780"/>
      <c r="AD127" s="780"/>
      <c r="AE127" s="781"/>
      <c r="AF127" s="782">
        <v>24512</v>
      </c>
      <c r="AG127" s="780"/>
      <c r="AH127" s="780"/>
      <c r="AI127" s="780"/>
      <c r="AJ127" s="781"/>
      <c r="AK127" s="782">
        <v>24512</v>
      </c>
      <c r="AL127" s="780"/>
      <c r="AM127" s="780"/>
      <c r="AN127" s="780"/>
      <c r="AO127" s="781"/>
      <c r="AP127" s="824">
        <v>0.1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1143385</v>
      </c>
      <c r="AB128" s="801"/>
      <c r="AC128" s="801"/>
      <c r="AD128" s="801"/>
      <c r="AE128" s="802"/>
      <c r="AF128" s="803">
        <v>1081072</v>
      </c>
      <c r="AG128" s="801"/>
      <c r="AH128" s="801"/>
      <c r="AI128" s="801"/>
      <c r="AJ128" s="802"/>
      <c r="AK128" s="803">
        <v>916125</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11.26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16672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45777541</v>
      </c>
      <c r="AB129" s="780"/>
      <c r="AC129" s="780"/>
      <c r="AD129" s="780"/>
      <c r="AE129" s="781"/>
      <c r="AF129" s="782">
        <v>47253964</v>
      </c>
      <c r="AG129" s="780"/>
      <c r="AH129" s="780"/>
      <c r="AI129" s="780"/>
      <c r="AJ129" s="781"/>
      <c r="AK129" s="782">
        <v>49207316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16.260000000000002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5403252</v>
      </c>
      <c r="AB130" s="780"/>
      <c r="AC130" s="780"/>
      <c r="AD130" s="780"/>
      <c r="AE130" s="781"/>
      <c r="AF130" s="782">
        <v>5309967</v>
      </c>
      <c r="AG130" s="780"/>
      <c r="AH130" s="780"/>
      <c r="AI130" s="780"/>
      <c r="AJ130" s="781"/>
      <c r="AK130" s="782">
        <v>5213141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40374289</v>
      </c>
      <c r="AB131" s="764"/>
      <c r="AC131" s="764"/>
      <c r="AD131" s="764"/>
      <c r="AE131" s="765"/>
      <c r="AF131" s="766">
        <v>41943997</v>
      </c>
      <c r="AG131" s="764"/>
      <c r="AH131" s="764"/>
      <c r="AI131" s="764"/>
      <c r="AJ131" s="765"/>
      <c r="AK131" s="766">
        <v>43994175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25.6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6.6330480769999998</v>
      </c>
      <c r="AB132" s="745"/>
      <c r="AC132" s="745"/>
      <c r="AD132" s="745"/>
      <c r="AE132" s="746"/>
      <c r="AF132" s="747">
        <v>4.6625122540000001</v>
      </c>
      <c r="AG132" s="745"/>
      <c r="AH132" s="745"/>
      <c r="AI132" s="745"/>
      <c r="AJ132" s="746"/>
      <c r="AK132" s="747">
        <v>4.8954321790000002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v>
      </c>
      <c r="AB133" s="724"/>
      <c r="AC133" s="724"/>
      <c r="AD133" s="724"/>
      <c r="AE133" s="725"/>
      <c r="AF133" s="723">
        <v>5.8</v>
      </c>
      <c r="AG133" s="724"/>
      <c r="AH133" s="724"/>
      <c r="AI133" s="724"/>
      <c r="AJ133" s="725"/>
      <c r="AK133" s="723">
        <v>5.3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GXEXEFXpq2BqZb6zuBWFhEhdS7LJKvTstSYDiwPqfHUxPpzsfTLUiENodDD+0BFNc0aMphToq+enp8UJokcg==" saltValue="2xlDoOfWXvI5itdp+AJv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H3gW/MLvkTg44db2s7nRcBXxMBxGxh/qNrRzxTnbRDz4RGxxmDunpeP6jFmmah6jtdkwir/p//wE9b0kdNxjA==" saltValue="fAVUCKgxiN8Rp8KVP098v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2" zoomScaleNormal="82"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CJFmbsYm/p5M+X/slpkd++4RcuEWm7LtJpegbapg9xAd34pCHYXb6XVweMbAC6S/ulYHGf3uLCzz9nfiV+X/g==" saltValue="QDxG6g/eNuHCcnX6HOfK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14274324</v>
      </c>
      <c r="AP9" s="269">
        <v>63989</v>
      </c>
      <c r="AQ9" s="270">
        <v>70143</v>
      </c>
      <c r="AR9" s="271">
        <v>-8.8000000000000007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42796</v>
      </c>
      <c r="AP10" s="272">
        <v>192</v>
      </c>
      <c r="AQ10" s="273">
        <v>2309</v>
      </c>
      <c r="AR10" s="274">
        <v>-91.7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1878</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30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370546</v>
      </c>
      <c r="AP13" s="272">
        <v>1661</v>
      </c>
      <c r="AQ13" s="273">
        <v>1863</v>
      </c>
      <c r="AR13" s="274">
        <v>-10.8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529499</v>
      </c>
      <c r="AP14" s="272">
        <v>2374</v>
      </c>
      <c r="AQ14" s="273">
        <v>1453</v>
      </c>
      <c r="AR14" s="274">
        <v>63.4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-742213</v>
      </c>
      <c r="AP15" s="272">
        <v>-3327</v>
      </c>
      <c r="AQ15" s="273">
        <v>-3932</v>
      </c>
      <c r="AR15" s="274">
        <v>-15.4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14474952</v>
      </c>
      <c r="AP16" s="272">
        <v>64888</v>
      </c>
      <c r="AQ16" s="273">
        <v>73743</v>
      </c>
      <c r="AR16" s="274">
        <v>-12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6.17</v>
      </c>
      <c r="AP21" s="286">
        <v>6.58</v>
      </c>
      <c r="AQ21" s="287">
        <v>-0.41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99.3</v>
      </c>
      <c r="AP22" s="291">
        <v>99.4</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6300296</v>
      </c>
      <c r="AP32" s="300">
        <v>28243</v>
      </c>
      <c r="AQ32" s="301">
        <v>30085</v>
      </c>
      <c r="AR32" s="302">
        <v>-6.1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20</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1375212</v>
      </c>
      <c r="AP35" s="300">
        <v>6165</v>
      </c>
      <c r="AQ35" s="301">
        <v>7684</v>
      </c>
      <c r="AR35" s="302">
        <v>-19.8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582951</v>
      </c>
      <c r="AP36" s="300">
        <v>2613</v>
      </c>
      <c r="AQ36" s="301">
        <v>531</v>
      </c>
      <c r="AR36" s="302">
        <v>392.1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24512</v>
      </c>
      <c r="AP37" s="300">
        <v>110</v>
      </c>
      <c r="AQ37" s="301">
        <v>977</v>
      </c>
      <c r="AR37" s="302">
        <v>-88.7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-916125</v>
      </c>
      <c r="AP39" s="300">
        <v>-4107</v>
      </c>
      <c r="AQ39" s="301">
        <v>-7625</v>
      </c>
      <c r="AR39" s="302">
        <v>-46.1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-5213141</v>
      </c>
      <c r="AP40" s="300">
        <v>-23369</v>
      </c>
      <c r="AQ40" s="301">
        <v>-22878</v>
      </c>
      <c r="AR40" s="302">
        <v>2.1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2153705</v>
      </c>
      <c r="AP41" s="300">
        <v>9655</v>
      </c>
      <c r="AQ41" s="301">
        <v>8794</v>
      </c>
      <c r="AR41" s="302">
        <v>9.8000000000000007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10331699</v>
      </c>
      <c r="AN51" s="322">
        <v>46079</v>
      </c>
      <c r="AO51" s="323">
        <v>44.7</v>
      </c>
      <c r="AP51" s="324">
        <v>43261</v>
      </c>
      <c r="AQ51" s="325">
        <v>-6</v>
      </c>
      <c r="AR51" s="326">
        <v>50.7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5978064</v>
      </c>
      <c r="AN52" s="330">
        <v>26662</v>
      </c>
      <c r="AO52" s="331">
        <v>23.9</v>
      </c>
      <c r="AP52" s="332">
        <v>24721</v>
      </c>
      <c r="AQ52" s="333">
        <v>-1.7</v>
      </c>
      <c r="AR52" s="334">
        <v>25.6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8369774</v>
      </c>
      <c r="AN53" s="322">
        <v>37529</v>
      </c>
      <c r="AO53" s="323">
        <v>-18.600000000000001</v>
      </c>
      <c r="AP53" s="324">
        <v>40626</v>
      </c>
      <c r="AQ53" s="325">
        <v>-6.1</v>
      </c>
      <c r="AR53" s="326">
        <v>-12.5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4671623</v>
      </c>
      <c r="AN54" s="330">
        <v>20947</v>
      </c>
      <c r="AO54" s="331">
        <v>-21.4</v>
      </c>
      <c r="AP54" s="332">
        <v>24279</v>
      </c>
      <c r="AQ54" s="333">
        <v>-1.8</v>
      </c>
      <c r="AR54" s="334">
        <v>-19.600000000000001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12189433</v>
      </c>
      <c r="AN55" s="322">
        <v>54808</v>
      </c>
      <c r="AO55" s="323">
        <v>46</v>
      </c>
      <c r="AP55" s="324">
        <v>46133</v>
      </c>
      <c r="AQ55" s="325">
        <v>13.6</v>
      </c>
      <c r="AR55" s="326">
        <v>32.4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8083498</v>
      </c>
      <c r="AN56" s="330">
        <v>36346</v>
      </c>
      <c r="AO56" s="331">
        <v>73.5</v>
      </c>
      <c r="AP56" s="332">
        <v>27280</v>
      </c>
      <c r="AQ56" s="333">
        <v>12.4</v>
      </c>
      <c r="AR56" s="334">
        <v>61.1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11658396</v>
      </c>
      <c r="AN57" s="322">
        <v>52393</v>
      </c>
      <c r="AO57" s="323">
        <v>-4.4000000000000004</v>
      </c>
      <c r="AP57" s="324">
        <v>49174</v>
      </c>
      <c r="AQ57" s="325">
        <v>6.6</v>
      </c>
      <c r="AR57" s="326">
        <v>-11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6013030</v>
      </c>
      <c r="AN58" s="330">
        <v>27023</v>
      </c>
      <c r="AO58" s="331">
        <v>-25.7</v>
      </c>
      <c r="AP58" s="332">
        <v>29896</v>
      </c>
      <c r="AQ58" s="333">
        <v>9.6</v>
      </c>
      <c r="AR58" s="334">
        <v>-35.299999999999997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13598932</v>
      </c>
      <c r="AN59" s="322">
        <v>60961</v>
      </c>
      <c r="AO59" s="323">
        <v>16.399999999999999</v>
      </c>
      <c r="AP59" s="324">
        <v>50636</v>
      </c>
      <c r="AQ59" s="325">
        <v>3</v>
      </c>
      <c r="AR59" s="326">
        <v>13.4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9314313</v>
      </c>
      <c r="AN60" s="330">
        <v>41754</v>
      </c>
      <c r="AO60" s="331">
        <v>54.5</v>
      </c>
      <c r="AP60" s="332">
        <v>31778</v>
      </c>
      <c r="AQ60" s="333">
        <v>6.3</v>
      </c>
      <c r="AR60" s="334">
        <v>48.2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11229647</v>
      </c>
      <c r="AN61" s="337">
        <v>50354</v>
      </c>
      <c r="AO61" s="338">
        <v>16.8</v>
      </c>
      <c r="AP61" s="339">
        <v>45966</v>
      </c>
      <c r="AQ61" s="340">
        <v>2.2000000000000002</v>
      </c>
      <c r="AR61" s="326">
        <v>14.6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6812106</v>
      </c>
      <c r="AN62" s="330">
        <v>30546</v>
      </c>
      <c r="AO62" s="331">
        <v>21</v>
      </c>
      <c r="AP62" s="332">
        <v>27591</v>
      </c>
      <c r="AQ62" s="333">
        <v>5</v>
      </c>
      <c r="AR62" s="334">
        <v>16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WFCrbSPsyZJC8cD1TKj+jlL18KJJzHHQ8sikRd3bbjakOz6duRAXQcaRIB6+72W6tzSeDDrz2jIHo9KvW+MDfw==" saltValue="owirecm4xBI9UoM2Z99p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IxYpFkGDuM9M1LGuXHMC+Phqv91sGYJffumm2b83u8QvrPHWi2FudYOv2U8hyrLmbzu5M1+1zyKY+okQmzsR4A==" saltValue="EQMDsj+4bBEgQAcxom+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1XcmuhGIZ5+Ge++LH+zR3N8bHO/i7QJE6lglZ4FwQAVE90FcGYOza9N25BPsUmd9YnlBhKjADy4fCud10kMS3w==" saltValue="vz81xhVRv6NW/7wZtgnS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21.36</v>
      </c>
      <c r="G47" s="12">
        <v>24.59</v>
      </c>
      <c r="H47" s="12">
        <v>28.96</v>
      </c>
      <c r="I47" s="12">
        <v>27.59</v>
      </c>
      <c r="J47" s="13">
        <v>32.21</v>
      </c>
    </row>
    <row r="48" spans="2:10" ht="57.75" customHeight="1" x14ac:dyDescent="0.2">
      <c r="B48" s="14"/>
      <c r="C48" s="1141" t="s">
        <v>4</v>
      </c>
      <c r="D48" s="1141"/>
      <c r="E48" s="1142"/>
      <c r="F48" s="15">
        <v>4.88</v>
      </c>
      <c r="G48" s="16">
        <v>6.26</v>
      </c>
      <c r="H48" s="16">
        <v>7.19</v>
      </c>
      <c r="I48" s="16">
        <v>7.31</v>
      </c>
      <c r="J48" s="17">
        <v>5.44</v>
      </c>
    </row>
    <row r="49" spans="2:10" ht="57.75" customHeight="1" thickBot="1" x14ac:dyDescent="0.25">
      <c r="B49" s="18"/>
      <c r="C49" s="1143" t="s">
        <v>5</v>
      </c>
      <c r="D49" s="1143"/>
      <c r="E49" s="1144"/>
      <c r="F49" s="19" t="s">
        <v>531</v>
      </c>
      <c r="G49" s="20">
        <v>1.63</v>
      </c>
      <c r="H49" s="20" t="s">
        <v>532</v>
      </c>
      <c r="I49" s="20" t="s">
        <v>533</v>
      </c>
      <c r="J49" s="21" t="s">
        <v>534</v>
      </c>
    </row>
    <row r="50" spans="2:10" ht="13.2" x14ac:dyDescent="0.2"/>
  </sheetData>
  <sheetProtection algorithmName="SHA-512" hashValue="vWv/eU1BJ/e4RRzzS0sCj5Qq5oRN0CbWDHLFVXDmanYP75PXwC9taSzJwtndUSi76uVzKtAwZm9uyYsxNgthVg==" saltValue="vni1NZxWWqHwCDyP1S7M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DA4EB4-B2A5-4A33-AFC5-B5032C8B3C60}">
  <ds:schemaRefs>
    <ds:schemaRef ds:uri="http://schemas.microsoft.com/sharepoint/v3/contenttype/forms"/>
  </ds:schemaRefs>
</ds:datastoreItem>
</file>

<file path=customXml/itemProps2.xml><?xml version="1.0" encoding="utf-8"?>
<ds:datastoreItem xmlns:ds="http://schemas.openxmlformats.org/officeDocument/2006/customXml" ds:itemID="{06E81439-38AA-46F5-BE62-6DD25F79ED9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FC807C24-2837-4943-84A3-B7C1B7C0D8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2026-03-12T02:34:18Z</cp:lastPrinted>
  <dcterms:created xsi:type="dcterms:W3CDTF">2026-02-23T05:17:20Z</dcterms:created>
  <dcterms:modified xsi:type="dcterms:W3CDTF">2026-03-19T05:53:02Z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