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https://gunmanw.sharepoint.com/sites/bukyoku009/Shared Documents/総務部-市町村課/財政係/03_決算統計/R07/55_財政状況資料集/R6年度財政状況資料集（１回目）【R7年度作業】/04_市町村からの資料集提出/"/>
    </mc:Choice>
  </mc:AlternateContent>
  <xr:revisionPtr revIDLastSave="0" documentId="13_ncr:1_{5C3FFC72-8EA6-452A-ABE6-0EEBAB977BF5}" xr6:coauthVersionLast="47" xr6:coauthVersionMax="47" xr10:uidLastSave="{00000000-0000-0000-0000-000000000000}"/>
  <bookViews>
    <workbookView xWindow="-108" yWindow="-108" windowWidth="23256" windowHeight="1389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8" i="10" l="1"/>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U38" i="10"/>
  <c r="C38" i="10"/>
  <c r="CO37" i="10"/>
  <c r="BE37" i="10"/>
  <c r="C37" i="10"/>
  <c r="BE36" i="10"/>
  <c r="C36" i="10"/>
  <c r="BE35" i="10"/>
  <c r="CO34" i="10"/>
  <c r="CO35" i="10" s="1"/>
  <c r="CO36" i="10" s="1"/>
  <c r="BW34" i="10"/>
  <c r="BW35" i="10" s="1"/>
  <c r="BW36" i="10" s="1"/>
  <c r="BW37" i="10" s="1"/>
  <c r="BE34" i="10"/>
  <c r="C34" i="10"/>
  <c r="C35" i="10" s="1"/>
  <c r="U34" i="10" s="1"/>
  <c r="U35" i="10" s="1"/>
  <c r="U36" i="10" s="1"/>
  <c r="U37" i="10" s="1"/>
  <c r="AM34" i="10" l="1"/>
  <c r="AM35" i="10" s="1"/>
  <c r="AM36" i="10" s="1"/>
  <c r="AM37" i="10" s="1"/>
  <c r="AM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<sst xmlns="http://schemas.openxmlformats.org/spreadsheetml/2006/main" count="1062" uniqueCount="565">
  <si>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</si>
  <si>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</si>
  <si>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</si>
  <si>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</si>
  <si>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</si>
  <si>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</si>
  <si>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</si>
  <si>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</si>
  <si>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</si>
  <si>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</si>
  <si>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</si>
  <si>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</si>
  <si>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</si>
  <si>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</si>
  <si>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</si>
  <si>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</si>
  <si>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</si>
  <si>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</si>
  <si>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</si>
  <si>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</si>
  <si>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</si>
  <si>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</si>
  <si>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</si>
  <si>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</si>
  <si>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</si>
  <si>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</si>
  <si>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</si>
  <si>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</si>
  <si>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</si>
  <si>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</si>
  <si>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</si>
  <si>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</si>
  <si>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</si>
  <si>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</si>
  <si>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</si>
  <si>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</si>
  <si>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</si>
  <si>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</si>
  <si>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</si>
  <si>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</si>
  <si>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</si>
  <si>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</si>
  <si>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</si>
  <si>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</si>
  <si>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</si>
  <si>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</si>
  <si>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</si>
  <si>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</si>
  <si>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</si>
  <si>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</si>
  <si>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</si>
  <si>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</si>
  <si>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</si>
  <si>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</si>
  <si>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</si>
  <si>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</si>
  <si>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</si>
  <si>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</si>
  <si>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</si>
  <si>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</si>
  <si>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</si>
  <si>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</si>
  <si>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</si>
  <si>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</si>
  <si>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</si>
  <si>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</si>
  <si>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</si>
  <si>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</si>
  <si>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</si>
  <si>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</si>
  <si>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</si>
  <si>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</si>
  <si>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</si>
  <si>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</si>
  <si>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</si>
  <si>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</si>
  <si>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</si>
  <si>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</si>
  <si>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</si>
  <si>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群馬県</t>
    <phoneticPr fontId="5"/>
  </si>
  <si>
    <t>市町村類型</t>
    <phoneticPr fontId="5"/>
  </si>
  <si>
    <t>施行時特例市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</si>
  <si>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</si>
  <si>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</si>
  <si>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</si>
  <si>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</si>
  <si>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</si>
  <si>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</si>
  <si>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</si>
  <si>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</si>
  <si>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</si>
  <si>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</si>
  <si>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</si>
  <si>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</si>
  <si>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伊勢崎市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</si>
  <si>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</si>
  <si>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</si>
  <si>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</si>
  <si>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</si>
  <si>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</si>
  <si>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</si>
  <si>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</si>
  <si>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</si>
  <si>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</si>
  <si>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</si>
  <si>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</si>
  <si>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</si>
  <si>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</si>
  <si>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</si>
  <si>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</si>
  <si>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</si>
  <si>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</si>
  <si>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</si>
  <si>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</si>
  <si>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</si>
  <si>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</si>
  <si>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</si>
  <si>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</si>
  <si>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</si>
  <si>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</si>
  <si>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</si>
  <si>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</si>
  <si>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</si>
  <si>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</si>
  <si>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</si>
  <si>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</si>
  <si>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</si>
  <si>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</si>
  <si>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</si>
  <si>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</si>
  <si>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</si>
  <si>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</si>
  <si>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</si>
  <si>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</si>
  <si>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</si>
  <si>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</si>
  <si>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</si>
  <si>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</si>
  <si>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</si>
  <si>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</si>
  <si>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</si>
  <si>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</si>
  <si>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</si>
  <si>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</si>
  <si>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</si>
  <si>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</si>
  <si>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</si>
  <si>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</si>
  <si>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</si>
  <si>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</si>
  <si>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</si>
  <si>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</si>
  <si>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</si>
  <si>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</si>
  <si>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</si>
  <si>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</si>
  <si>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</si>
  <si>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</si>
  <si>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</si>
  <si>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</si>
  <si>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</si>
  <si>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</si>
  <si>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</si>
  <si>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</si>
  <si>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</si>
  <si>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</si>
  <si>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</si>
  <si>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</si>
  <si>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</si>
  <si>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</si>
  <si>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</si>
  <si>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</si>
  <si>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</si>
  <si>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</si>
  <si>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</si>
  <si>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</si>
  <si>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</si>
  <si>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</si>
  <si>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</si>
  <si>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</si>
  <si>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</si>
  <si>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</si>
  <si>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</si>
  <si>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</si>
  <si>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</si>
  <si>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</si>
  <si>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</si>
  <si>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</si>
  <si>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</si>
  <si>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</si>
  <si>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</si>
  <si>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</si>
  <si>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</si>
  <si>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</si>
  <si>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</si>
  <si>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</si>
  <si>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</si>
  <si>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</si>
  <si>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</si>
  <si>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</si>
  <si>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</si>
  <si>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</si>
  <si>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</si>
  <si>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群馬県伊勢崎市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</si>
  <si>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</si>
  <si>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</si>
  <si>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</si>
  <si>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</si>
  <si>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</si>
  <si>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</si>
  <si>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</si>
  <si>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</si>
  <si>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</si>
  <si>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</si>
  <si>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</si>
  <si>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</si>
  <si>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</si>
  <si>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</si>
  <si>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</si>
  <si>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</si>
  <si>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</si>
  <si>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</si>
  <si>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</si>
  <si>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</si>
  <si>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</si>
  <si>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</si>
  <si>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</si>
  <si>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</si>
  <si>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</si>
  <si>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</si>
  <si>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</si>
  <si>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</si>
  <si>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</si>
  <si>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</si>
  <si>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</si>
  <si>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</si>
  <si>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</si>
  <si>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</si>
  <si>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</si>
  <si>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</si>
  <si>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</si>
  <si>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</si>
  <si>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</si>
  <si>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</si>
  <si>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</si>
  <si>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</si>
  <si>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</si>
  <si>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</si>
  <si>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</si>
  <si>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</si>
  <si>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</si>
  <si>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</si>
  <si>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</si>
  <si>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</si>
  <si>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</si>
  <si>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</si>
  <si>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</si>
  <si>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</si>
  <si>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</si>
  <si>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</si>
  <si>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</si>
  <si>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</si>
  <si>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</si>
  <si>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</si>
  <si>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</si>
  <si>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</si>
  <si>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</si>
  <si>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</si>
  <si>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</si>
  <si>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</si>
  <si>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</si>
  <si>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</si>
  <si>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</si>
  <si>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</si>
  <si>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</si>
  <si>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</si>
  <si>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</si>
  <si>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</si>
  <si>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</si>
  <si>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</si>
  <si>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</si>
  <si>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</si>
  <si>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</si>
  <si>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</si>
  <si>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</si>
  <si>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</si>
  <si>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</si>
  <si>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</si>
  <si>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</si>
  <si>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</si>
  <si>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</si>
  <si>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</si>
  <si>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</si>
  <si>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</si>
  <si>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</si>
  <si>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</si>
  <si>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</si>
  <si>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</si>
  <si>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</si>
  <si>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</si>
  <si>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</si>
  <si>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</si>
  <si>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</si>
  <si>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</si>
  <si>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</si>
  <si>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</si>
  <si>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</si>
  <si>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</si>
  <si>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</si>
  <si>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</si>
  <si>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</si>
  <si>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</si>
  <si>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</si>
  <si>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</si>
  <si>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</si>
  <si>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</si>
  <si>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</si>
  <si>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</si>
  <si>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</si>
  <si>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</si>
  <si>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</si>
  <si>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</si>
  <si>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</si>
  <si>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</si>
  <si>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</si>
  <si>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</si>
  <si>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</si>
  <si>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</si>
  <si>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</si>
  <si>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</si>
  <si>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</si>
  <si>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</si>
  <si>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</si>
  <si>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</si>
  <si>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</si>
  <si>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</si>
  <si>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</si>
  <si>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</si>
  <si>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</si>
  <si>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</si>
  <si>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</si>
  <si>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</si>
  <si>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</si>
  <si>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</si>
  <si>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</si>
  <si>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</si>
  <si>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</si>
  <si>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</si>
  <si>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</si>
  <si>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</si>
  <si>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</si>
  <si>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</si>
  <si>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</si>
  <si>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</si>
  <si>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群馬県伊勢崎市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</si>
  <si>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</si>
  <si>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</si>
  <si>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</si>
  <si>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</si>
  <si>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</si>
  <si>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</si>
  <si>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</si>
  <si>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</si>
  <si>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</si>
  <si>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</si>
  <si>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</si>
  <si>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</si>
  <si>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</si>
  <si>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</si>
  <si>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</si>
  <si>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</si>
  <si>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</si>
  <si>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</si>
  <si>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</si>
  <si>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</si>
  <si>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学校給食センター事業費特別会計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</si>
  <si>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</si>
  <si>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</si>
  <si>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</si>
  <si>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</si>
  <si>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</si>
  <si>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</si>
  <si>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</si>
  <si>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</si>
  <si>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</si>
  <si>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</si>
  <si>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</si>
  <si>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</si>
  <si>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</si>
  <si>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</si>
  <si>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</si>
  <si>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</si>
  <si>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小型自動車競走事業費特別会計</t>
    <phoneticPr fontId="5"/>
  </si>
  <si>
    <t>水道事業会計</t>
    <phoneticPr fontId="5"/>
  </si>
  <si>
    <t>公共下水道事業会計</t>
    <phoneticPr fontId="5"/>
  </si>
  <si>
    <t>農業集落排水事業会計</t>
    <phoneticPr fontId="5"/>
  </si>
  <si>
    <t>特定地域生活排水処理事業会計</t>
    <phoneticPr fontId="5"/>
  </si>
  <si>
    <t>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</si>
  <si>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</si>
  <si>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</si>
  <si>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</si>
  <si>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</si>
  <si>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</si>
  <si>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</si>
  <si>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</si>
  <si>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</si>
  <si>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</si>
  <si>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</si>
  <si>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</si>
  <si>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</si>
  <si>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</si>
  <si>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</si>
  <si>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</si>
  <si>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</si>
  <si>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</si>
  <si>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</si>
  <si>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</si>
  <si>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</si>
  <si>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</si>
  <si>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</si>
  <si>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</si>
  <si>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</si>
  <si>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</si>
  <si>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</si>
  <si>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</si>
  <si>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</si>
  <si>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</si>
  <si>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</si>
  <si>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</si>
  <si>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</si>
  <si>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</si>
  <si>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</si>
  <si>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</si>
  <si>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</si>
  <si>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</si>
  <si>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</si>
  <si>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</si>
  <si>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</si>
  <si>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</si>
  <si>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</si>
  <si>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</si>
  <si>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</si>
  <si>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</si>
  <si>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</si>
  <si>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</si>
  <si>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</si>
  <si>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</si>
  <si>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</si>
  <si>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</si>
  <si>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</si>
  <si>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</si>
  <si>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</si>
  <si>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</si>
  <si>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</si>
  <si>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</si>
  <si>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</si>
  <si>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</si>
  <si>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</si>
  <si>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</si>
  <si>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</si>
  <si>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</si>
  <si>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</si>
  <si>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</si>
  <si>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</si>
  <si>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</si>
  <si>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</si>
  <si>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</si>
  <si>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</si>
  <si>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</si>
  <si>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</si>
  <si>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</si>
  <si>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</si>
  <si>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</si>
  <si>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</si>
  <si>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</si>
  <si>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</si>
  <si>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</si>
  <si>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</si>
  <si>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</si>
  <si>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</si>
  <si>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</si>
  <si>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</si>
  <si>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</si>
  <si>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</si>
  <si>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</si>
  <si>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</si>
  <si>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</si>
  <si>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</si>
  <si>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</si>
  <si>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</si>
  <si>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</si>
  <si>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</si>
  <si>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</si>
  <si>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</si>
  <si>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</si>
  <si>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</si>
  <si>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</si>
  <si>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</si>
  <si>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</si>
  <si>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</si>
  <si>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</si>
  <si>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</si>
  <si>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</si>
  <si>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</si>
  <si>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</si>
  <si>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</si>
  <si>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</si>
  <si>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</si>
  <si>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</si>
  <si>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</si>
  <si>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</si>
  <si>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</si>
  <si>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</si>
  <si>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</si>
  <si>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</si>
  <si>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</si>
  <si>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</si>
  <si>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</si>
  <si>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</si>
  <si>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</si>
  <si>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</si>
  <si>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</si>
  <si>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</si>
  <si>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</si>
  <si>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</si>
  <si>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</si>
  <si>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</si>
  <si>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</si>
  <si>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</si>
  <si>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</si>
  <si>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</si>
  <si>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</si>
  <si>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</si>
  <si>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1.74</t>
  </si>
  <si>
    <t>▲ 1.43</t>
  </si>
  <si>
    <t>▲ 3.76</t>
  </si>
  <si>
    <t>▲ 3.88</t>
  </si>
  <si>
    <t>病院事業会計</t>
  </si>
  <si>
    <t>一般会計</t>
  </si>
  <si>
    <t>水道事業会計</t>
  </si>
  <si>
    <t>公共下水道事業会計</t>
  </si>
  <si>
    <t>介護保険特別会計</t>
  </si>
  <si>
    <t>農業集落排水事業会計</t>
  </si>
  <si>
    <t>国民健康保険特別会計</t>
  </si>
  <si>
    <t>小型自動車競走事業費特別会計</t>
  </si>
  <si>
    <t>その他会計（赤字）</t>
  </si>
  <si>
    <t>その他会計（黒字）</t>
  </si>
  <si>
    <t>R02</t>
    <phoneticPr fontId="5"/>
  </si>
  <si>
    <t>R03</t>
    <phoneticPr fontId="5"/>
  </si>
  <si>
    <t>R04</t>
    <phoneticPr fontId="5"/>
  </si>
  <si>
    <t>R05</t>
    <phoneticPr fontId="5"/>
  </si>
  <si>
    <t>R06</t>
    <phoneticPr fontId="5"/>
  </si>
  <si>
    <t>法適用企業</t>
  </si>
  <si>
    <t>群馬県市町村総合事務組合</t>
  </si>
  <si>
    <t>群馬県市町村会館管理組合</t>
  </si>
  <si>
    <t>群馬県後期高齢者医療広域連合（一般会計）</t>
    <rPh sb="15" eb="17">
      <t>イッパン</t>
    </rPh>
    <rPh sb="17" eb="19">
      <t>カイケイ</t>
    </rPh>
    <phoneticPr fontId="2"/>
  </si>
  <si>
    <t>群馬県後期高齢者医療広域連合（後期高齢者医療特別会計）</t>
    <rPh sb="15" eb="17">
      <t>コウキ</t>
    </rPh>
    <rPh sb="17" eb="20">
      <t>コウレイシャ</t>
    </rPh>
    <rPh sb="20" eb="22">
      <t>イリョウ</t>
    </rPh>
    <rPh sb="22" eb="24">
      <t>トクベツ</t>
    </rPh>
    <rPh sb="24" eb="26">
      <t>カイケイ</t>
    </rPh>
    <phoneticPr fontId="2"/>
  </si>
  <si>
    <t>伊勢崎市公共施設管理公社</t>
  </si>
  <si>
    <t>伊勢崎市スポーツ協会</t>
  </si>
  <si>
    <t>さかい・ふるさと創生基金</t>
  </si>
  <si>
    <t>公共施設整備基金</t>
    <rPh sb="0" eb="2">
      <t>コウキョウ</t>
    </rPh>
    <rPh sb="2" eb="4">
      <t>シセツ</t>
    </rPh>
    <rPh sb="4" eb="6">
      <t>セイビ</t>
    </rPh>
    <rPh sb="6" eb="8">
      <t>キキン</t>
    </rPh>
    <phoneticPr fontId="5"/>
  </si>
  <si>
    <t>都市環境整備基金</t>
    <rPh sb="0" eb="2">
      <t>トシ</t>
    </rPh>
    <rPh sb="2" eb="4">
      <t>カンキョウ</t>
    </rPh>
    <rPh sb="4" eb="6">
      <t>セイビ</t>
    </rPh>
    <rPh sb="6" eb="8">
      <t>キキン</t>
    </rPh>
    <phoneticPr fontId="5"/>
  </si>
  <si>
    <t>奨学資金基金</t>
    <rPh sb="0" eb="2">
      <t>ショウガク</t>
    </rPh>
    <rPh sb="2" eb="4">
      <t>シキン</t>
    </rPh>
    <rPh sb="4" eb="6">
      <t>キキン</t>
    </rPh>
    <phoneticPr fontId="5"/>
  </si>
  <si>
    <t>福祉事業基金</t>
    <rPh sb="0" eb="2">
      <t>フクシ</t>
    </rPh>
    <rPh sb="2" eb="4">
      <t>ジギョウ</t>
    </rPh>
    <rPh sb="4" eb="6">
      <t>キキン</t>
    </rPh>
    <phoneticPr fontId="5"/>
  </si>
  <si>
    <t>学校教育振興基金</t>
    <rPh sb="0" eb="2">
      <t>ガッコウ</t>
    </rPh>
    <rPh sb="2" eb="4">
      <t>キョウイク</t>
    </rPh>
    <rPh sb="4" eb="6">
      <t>シンコウ</t>
    </rPh>
    <rPh sb="6" eb="8">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</si>
</sst>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43261</c:v>
                </c:pt>
                <c:pt idx="1">
                  <c:v>40626</c:v>
                </c:pt>
                <c:pt idx="2">
                  <c:v>46133</c:v>
                </c:pt>
                <c:pt idx="3">
                  <c:v>49174</c:v>
                </c:pt>
                <c:pt idx="4">
                  <c:v>50636</c:v>
                </c:pt>
              </c:numCache>
            </c:numRef>
          </c:val>
          <c:smooth val="0"/>
          <c:extLst>
            <c:ext xmlns:c16="http://schemas.microsoft.com/office/drawing/2014/chart" uri="{C3380CC4-5D6E-409C-BE32-E72D297353CC}">
              <c16:uniqueId val="{00000000-13DA-4427-8C4E-6FDC40BCAD9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35270</c:v>
                </c:pt>
                <c:pt idx="1">
                  <c:v>29057</c:v>
                </c:pt>
                <c:pt idx="2">
                  <c:v>29626</c:v>
                </c:pt>
                <c:pt idx="3">
                  <c:v>43159</c:v>
                </c:pt>
                <c:pt idx="4">
                  <c:v>58152</c:v>
                </c:pt>
              </c:numCache>
            </c:numRef>
          </c:val>
          <c:smooth val="0"/>
          <c:extLst>
            <c:ext xmlns:c16="http://schemas.microsoft.com/office/drawing/2014/chart" uri="{C3380CC4-5D6E-409C-BE32-E72D297353CC}">
              <c16:uniqueId val="{00000001-13DA-4427-8C4E-6FDC40BCAD9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6.23</c:v>
                </c:pt>
                <c:pt idx="1">
                  <c:v>6.96</c:v>
                </c:pt>
                <c:pt idx="2">
                  <c:v>6.91</c:v>
                </c:pt>
                <c:pt idx="3">
                  <c:v>7.2</c:v>
                </c:pt>
                <c:pt idx="4">
                  <c:v>6.71</c:v>
                </c:pt>
              </c:numCache>
            </c:numRef>
          </c:val>
          <c:extLst>
            <c:ext xmlns:c16="http://schemas.microsoft.com/office/drawing/2014/chart" uri="{C3380CC4-5D6E-409C-BE32-E72D297353CC}">
              <c16:uniqueId val="{00000000-320E-4DD9-8F87-8A17C2AE43A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12.65</c:v>
                </c:pt>
                <c:pt idx="1">
                  <c:v>15.09</c:v>
                </c:pt>
                <c:pt idx="2">
                  <c:v>17.79</c:v>
                </c:pt>
                <c:pt idx="3">
                  <c:v>16.829999999999998</c:v>
                </c:pt>
                <c:pt idx="4">
                  <c:v>16.48</c:v>
                </c:pt>
              </c:numCache>
            </c:numRef>
          </c:val>
          <c:extLst>
            <c:ext xmlns:c16="http://schemas.microsoft.com/office/drawing/2014/chart" uri="{C3380CC4-5D6E-409C-BE32-E72D297353CC}">
              <c16:uniqueId val="{00000001-320E-4DD9-8F87-8A17C2AE43A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-1.74</c:v>
                </c:pt>
                <c:pt idx="1">
                  <c:v>1.03</c:v>
                </c:pt>
                <c:pt idx="2">
                  <c:v>-1.43</c:v>
                </c:pt>
                <c:pt idx="3">
                  <c:v>-3.76</c:v>
                </c:pt>
                <c:pt idx="4">
                  <c:v>-3.88</c:v>
                </c:pt>
              </c:numCache>
            </c:numRef>
          </c:val>
          <c:smooth val="0"/>
          <c:extLst>
            <c:ext xmlns:c16="http://schemas.microsoft.com/office/drawing/2014/chart" uri="{C3380CC4-5D6E-409C-BE32-E72D297353CC}">
              <c16:uniqueId val="{00000002-320E-4DD9-8F87-8A17C2AE43A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0.11</c:v>
                </c:pt>
                <c:pt idx="2">
                  <c:v>#N/A</c:v>
                </c:pt>
                <c:pt idx="3">
                  <c:v>0.09</c:v>
                </c:pt>
                <c:pt idx="4">
                  <c:v>#N/A</c:v>
                </c:pt>
                <c:pt idx="5">
                  <c:v>0.09</c:v>
                </c:pt>
                <c:pt idx="6">
                  <c:v>#N/A</c:v>
                </c:pt>
                <c:pt idx="7">
                  <c:v>0.1</c:v>
                </c:pt>
                <c:pt idx="8">
                  <c:v>#N/A</c:v>
                </c:pt>
                <c:pt idx="9">
                  <c:v>0.15</c:v>
                </c:pt>
              </c:numCache>
            </c:numRef>
          </c:val>
          <c:extLst>
            <c:ext xmlns:c16="http://schemas.microsoft.com/office/drawing/2014/chart" uri="{C3380CC4-5D6E-409C-BE32-E72D297353CC}">
              <c16:uniqueId val="{00000000-F5CD-4921-A1DC-DBD8C448A68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5CD-4921-A1DC-DBD8C448A682}"/>
            </c:ext>
          </c:extLst>
        </c:ser>
        <c:ser>
          <c:idx val="2"/>
          <c:order val="2"/>
          <c:tx>
            <c:strRef>
              <c:f>データシート!$A$29</c:f>
              <c:strCache>
                <c:ptCount val="1"/>
                <c:pt idx="0">
                  <c:v>小型自動車競走事業費特別会計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1.24</c:v>
                </c:pt>
                <c:pt idx="2">
                  <c:v>#N/A</c:v>
                </c:pt>
                <c:pt idx="3">
                  <c:v>1.19</c:v>
                </c:pt>
                <c:pt idx="4">
                  <c:v>#N/A</c:v>
                </c:pt>
                <c:pt idx="5">
                  <c:v>0.56000000000000005</c:v>
                </c:pt>
                <c:pt idx="6">
                  <c:v>#N/A</c:v>
                </c:pt>
                <c:pt idx="7">
                  <c:v>0.54</c:v>
                </c:pt>
                <c:pt idx="8">
                  <c:v>#N/A</c:v>
                </c:pt>
                <c:pt idx="9">
                  <c:v>0.24</c:v>
                </c:pt>
              </c:numCache>
            </c:numRef>
          </c:val>
          <c:extLst>
            <c:ext xmlns:c16="http://schemas.microsoft.com/office/drawing/2014/chart" uri="{C3380CC4-5D6E-409C-BE32-E72D297353CC}">
              <c16:uniqueId val="{00000002-F5CD-4921-A1DC-DBD8C448A682}"/>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1.07</c:v>
                </c:pt>
                <c:pt idx="2">
                  <c:v>#N/A</c:v>
                </c:pt>
                <c:pt idx="3">
                  <c:v>0.99</c:v>
                </c:pt>
                <c:pt idx="4">
                  <c:v>#N/A</c:v>
                </c:pt>
                <c:pt idx="5">
                  <c:v>0.72</c:v>
                </c:pt>
                <c:pt idx="6">
                  <c:v>#N/A</c:v>
                </c:pt>
                <c:pt idx="7">
                  <c:v>0.28000000000000003</c:v>
                </c:pt>
                <c:pt idx="8">
                  <c:v>#N/A</c:v>
                </c:pt>
                <c:pt idx="9">
                  <c:v>0.33</c:v>
                </c:pt>
              </c:numCache>
            </c:numRef>
          </c:val>
          <c:extLst>
            <c:ext xmlns:c16="http://schemas.microsoft.com/office/drawing/2014/chart" uri="{C3380CC4-5D6E-409C-BE32-E72D297353CC}">
              <c16:uniqueId val="{00000003-F5CD-4921-A1DC-DBD8C448A682}"/>
            </c:ext>
          </c:extLst>
        </c:ser>
        <c:ser>
          <c:idx val="4"/>
          <c:order val="4"/>
          <c:tx>
            <c:strRef>
              <c:f>データシート!$A$31</c:f>
              <c:strCache>
                <c:ptCount val="1"/>
                <c:pt idx="0">
                  <c:v>農業集落排水事業会計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c:v>
                </c:pt>
                <c:pt idx="2">
                  <c:v>#N/A</c:v>
                </c:pt>
                <c:pt idx="3">
                  <c:v>0.17</c:v>
                </c:pt>
                <c:pt idx="4">
                  <c:v>#N/A</c:v>
                </c:pt>
                <c:pt idx="5">
                  <c:v>0.19</c:v>
                </c:pt>
                <c:pt idx="6">
                  <c:v>#N/A</c:v>
                </c:pt>
                <c:pt idx="7">
                  <c:v>0.32</c:v>
                </c:pt>
                <c:pt idx="8">
                  <c:v>#N/A</c:v>
                </c:pt>
                <c:pt idx="9">
                  <c:v>0.41</c:v>
                </c:pt>
              </c:numCache>
            </c:numRef>
          </c:val>
          <c:extLst>
            <c:ext xmlns:c16="http://schemas.microsoft.com/office/drawing/2014/chart" uri="{C3380CC4-5D6E-409C-BE32-E72D297353CC}">
              <c16:uniqueId val="{00000004-F5CD-4921-A1DC-DBD8C448A682}"/>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1.26</c:v>
                </c:pt>
                <c:pt idx="2">
                  <c:v>#N/A</c:v>
                </c:pt>
                <c:pt idx="3">
                  <c:v>0.95</c:v>
                </c:pt>
                <c:pt idx="4">
                  <c:v>#N/A</c:v>
                </c:pt>
                <c:pt idx="5">
                  <c:v>1.42</c:v>
                </c:pt>
                <c:pt idx="6">
                  <c:v>#N/A</c:v>
                </c:pt>
                <c:pt idx="7">
                  <c:v>0.23</c:v>
                </c:pt>
                <c:pt idx="8">
                  <c:v>#N/A</c:v>
                </c:pt>
                <c:pt idx="9">
                  <c:v>0.84</c:v>
                </c:pt>
              </c:numCache>
            </c:numRef>
          </c:val>
          <c:extLst>
            <c:ext xmlns:c16="http://schemas.microsoft.com/office/drawing/2014/chart" uri="{C3380CC4-5D6E-409C-BE32-E72D297353CC}">
              <c16:uniqueId val="{00000005-F5CD-4921-A1DC-DBD8C448A682}"/>
            </c:ext>
          </c:extLst>
        </c:ser>
        <c:ser>
          <c:idx val="6"/>
          <c:order val="6"/>
          <c:tx>
            <c:strRef>
              <c:f>データシート!$A$33</c:f>
              <c:strCache>
                <c:ptCount val="1"/>
                <c:pt idx="0">
                  <c:v>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0.64</c:v>
                </c:pt>
                <c:pt idx="2">
                  <c:v>#N/A</c:v>
                </c:pt>
                <c:pt idx="3">
                  <c:v>0.83</c:v>
                </c:pt>
                <c:pt idx="4">
                  <c:v>#N/A</c:v>
                </c:pt>
                <c:pt idx="5">
                  <c:v>0.78</c:v>
                </c:pt>
                <c:pt idx="6">
                  <c:v>#N/A</c:v>
                </c:pt>
                <c:pt idx="7">
                  <c:v>1.28</c:v>
                </c:pt>
                <c:pt idx="8">
                  <c:v>#N/A</c:v>
                </c:pt>
                <c:pt idx="9">
                  <c:v>1.6</c:v>
                </c:pt>
              </c:numCache>
            </c:numRef>
          </c:val>
          <c:extLst>
            <c:ext xmlns:c16="http://schemas.microsoft.com/office/drawing/2014/chart" uri="{C3380CC4-5D6E-409C-BE32-E72D297353CC}">
              <c16:uniqueId val="{00000006-F5CD-4921-A1DC-DBD8C448A682}"/>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5.77</c:v>
                </c:pt>
                <c:pt idx="2">
                  <c:v>#N/A</c:v>
                </c:pt>
                <c:pt idx="3">
                  <c:v>4.53</c:v>
                </c:pt>
                <c:pt idx="4">
                  <c:v>#N/A</c:v>
                </c:pt>
                <c:pt idx="5">
                  <c:v>4.13</c:v>
                </c:pt>
                <c:pt idx="6">
                  <c:v>#N/A</c:v>
                </c:pt>
                <c:pt idx="7">
                  <c:v>4.2300000000000004</c:v>
                </c:pt>
                <c:pt idx="8">
                  <c:v>#N/A</c:v>
                </c:pt>
                <c:pt idx="9">
                  <c:v>3.92</c:v>
                </c:pt>
              </c:numCache>
            </c:numRef>
          </c:val>
          <c:extLst>
            <c:ext xmlns:c16="http://schemas.microsoft.com/office/drawing/2014/chart" uri="{C3380CC4-5D6E-409C-BE32-E72D297353CC}">
              <c16:uniqueId val="{00000007-F5CD-4921-A1DC-DBD8C448A68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6.14</c:v>
                </c:pt>
                <c:pt idx="2">
                  <c:v>#N/A</c:v>
                </c:pt>
                <c:pt idx="3">
                  <c:v>6.89</c:v>
                </c:pt>
                <c:pt idx="4">
                  <c:v>#N/A</c:v>
                </c:pt>
                <c:pt idx="5">
                  <c:v>6.85</c:v>
                </c:pt>
                <c:pt idx="6">
                  <c:v>#N/A</c:v>
                </c:pt>
                <c:pt idx="7">
                  <c:v>7.12</c:v>
                </c:pt>
                <c:pt idx="8">
                  <c:v>#N/A</c:v>
                </c:pt>
                <c:pt idx="9">
                  <c:v>6.6</c:v>
                </c:pt>
              </c:numCache>
            </c:numRef>
          </c:val>
          <c:extLst>
            <c:ext xmlns:c16="http://schemas.microsoft.com/office/drawing/2014/chart" uri="{C3380CC4-5D6E-409C-BE32-E72D297353CC}">
              <c16:uniqueId val="{00000008-F5CD-4921-A1DC-DBD8C448A682}"/>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17.600000000000001</c:v>
                </c:pt>
                <c:pt idx="2">
                  <c:v>#N/A</c:v>
                </c:pt>
                <c:pt idx="3">
                  <c:v>19.13</c:v>
                </c:pt>
                <c:pt idx="4">
                  <c:v>#N/A</c:v>
                </c:pt>
                <c:pt idx="5">
                  <c:v>21.05</c:v>
                </c:pt>
                <c:pt idx="6">
                  <c:v>#N/A</c:v>
                </c:pt>
                <c:pt idx="7">
                  <c:v>19.37</c:v>
                </c:pt>
                <c:pt idx="8">
                  <c:v>#N/A</c:v>
                </c:pt>
                <c:pt idx="9">
                  <c:v>15.99</c:v>
                </c:pt>
              </c:numCache>
            </c:numRef>
          </c:val>
          <c:extLst>
            <c:ext xmlns:c16="http://schemas.microsoft.com/office/drawing/2014/chart" uri="{C3380CC4-5D6E-409C-BE32-E72D297353CC}">
              <c16:uniqueId val="{00000009-F5CD-4921-A1DC-DBD8C448A68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7499</c:v>
                </c:pt>
                <c:pt idx="5">
                  <c:v>7589</c:v>
                </c:pt>
                <c:pt idx="8">
                  <c:v>7460</c:v>
                </c:pt>
                <c:pt idx="11">
                  <c:v>7167</c:v>
                </c:pt>
                <c:pt idx="14">
                  <c:v>7032</c:v>
                </c:pt>
              </c:numCache>
            </c:numRef>
          </c:val>
          <c:extLst>
            <c:ext xmlns:c16="http://schemas.microsoft.com/office/drawing/2014/chart" uri="{C3380CC4-5D6E-409C-BE32-E72D297353CC}">
              <c16:uniqueId val="{00000000-CFCE-4B47-AEB5-FC678869DBB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FCE-4B47-AEB5-FC678869DBB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2-CFCE-4B47-AEB5-FC678869DBB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FCE-4B47-AEB5-FC678869DBB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1904</c:v>
                </c:pt>
                <c:pt idx="3">
                  <c:v>1786</c:v>
                </c:pt>
                <c:pt idx="6">
                  <c:v>1877</c:v>
                </c:pt>
                <c:pt idx="9">
                  <c:v>1916</c:v>
                </c:pt>
                <c:pt idx="12">
                  <c:v>1854</c:v>
                </c:pt>
              </c:numCache>
            </c:numRef>
          </c:val>
          <c:extLst>
            <c:ext xmlns:c16="http://schemas.microsoft.com/office/drawing/2014/chart" uri="{C3380CC4-5D6E-409C-BE32-E72D297353CC}">
              <c16:uniqueId val="{00000004-CFCE-4B47-AEB5-FC678869DBB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FCE-4B47-AEB5-FC678869DBB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FCE-4B47-AEB5-FC678869DBB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7662</c:v>
                </c:pt>
                <c:pt idx="3">
                  <c:v>7842</c:v>
                </c:pt>
                <c:pt idx="6">
                  <c:v>7784</c:v>
                </c:pt>
                <c:pt idx="9">
                  <c:v>7292</c:v>
                </c:pt>
                <c:pt idx="12">
                  <c:v>7100</c:v>
                </c:pt>
              </c:numCache>
            </c:numRef>
          </c:val>
          <c:extLst>
            <c:ext xmlns:c16="http://schemas.microsoft.com/office/drawing/2014/chart" uri="{C3380CC4-5D6E-409C-BE32-E72D297353CC}">
              <c16:uniqueId val="{00000007-CFCE-4B47-AEB5-FC678869DBB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2068</c:v>
                </c:pt>
                <c:pt idx="2">
                  <c:v>#N/A</c:v>
                </c:pt>
                <c:pt idx="3">
                  <c:v>#N/A</c:v>
                </c:pt>
                <c:pt idx="4">
                  <c:v>2040</c:v>
                </c:pt>
                <c:pt idx="5">
                  <c:v>#N/A</c:v>
                </c:pt>
                <c:pt idx="6">
                  <c:v>#N/A</c:v>
                </c:pt>
                <c:pt idx="7">
                  <c:v>2202</c:v>
                </c:pt>
                <c:pt idx="8">
                  <c:v>#N/A</c:v>
                </c:pt>
                <c:pt idx="9">
                  <c:v>#N/A</c:v>
                </c:pt>
                <c:pt idx="10">
                  <c:v>2042</c:v>
                </c:pt>
                <c:pt idx="11">
                  <c:v>#N/A</c:v>
                </c:pt>
                <c:pt idx="12">
                  <c:v>#N/A</c:v>
                </c:pt>
                <c:pt idx="13">
                  <c:v>1923</c:v>
                </c:pt>
                <c:pt idx="14">
                  <c:v>#N/A</c:v>
                </c:pt>
              </c:numCache>
            </c:numRef>
          </c:val>
          <c:smooth val="0"/>
          <c:extLst>
            <c:ext xmlns:c16="http://schemas.microsoft.com/office/drawing/2014/chart" uri="{C3380CC4-5D6E-409C-BE32-E72D297353CC}">
              <c16:uniqueId val="{00000008-CFCE-4B47-AEB5-FC678869DBB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67212</c:v>
                </c:pt>
                <c:pt idx="5">
                  <c:v>65390</c:v>
                </c:pt>
                <c:pt idx="8">
                  <c:v>62140</c:v>
                </c:pt>
                <c:pt idx="11">
                  <c:v>60251</c:v>
                </c:pt>
                <c:pt idx="14">
                  <c:v>57485</c:v>
                </c:pt>
              </c:numCache>
            </c:numRef>
          </c:val>
          <c:extLst>
            <c:ext xmlns:c16="http://schemas.microsoft.com/office/drawing/2014/chart" uri="{C3380CC4-5D6E-409C-BE32-E72D297353CC}">
              <c16:uniqueId val="{00000000-84D7-4E1C-86BD-ECCC88A8BCF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7316</c:v>
                </c:pt>
                <c:pt idx="5">
                  <c:v>7095</c:v>
                </c:pt>
                <c:pt idx="8">
                  <c:v>6591</c:v>
                </c:pt>
                <c:pt idx="11">
                  <c:v>7961</c:v>
                </c:pt>
                <c:pt idx="14">
                  <c:v>8120</c:v>
                </c:pt>
              </c:numCache>
            </c:numRef>
          </c:val>
          <c:extLst>
            <c:ext xmlns:c16="http://schemas.microsoft.com/office/drawing/2014/chart" uri="{C3380CC4-5D6E-409C-BE32-E72D297353CC}">
              <c16:uniqueId val="{00000001-84D7-4E1C-86BD-ECCC88A8BCF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11775</c:v>
                </c:pt>
                <c:pt idx="5">
                  <c:v>18063</c:v>
                </c:pt>
                <c:pt idx="8">
                  <c:v>19996</c:v>
                </c:pt>
                <c:pt idx="11">
                  <c:v>19943</c:v>
                </c:pt>
                <c:pt idx="14">
                  <c:v>20128</c:v>
                </c:pt>
              </c:numCache>
            </c:numRef>
          </c:val>
          <c:extLst>
            <c:ext xmlns:c16="http://schemas.microsoft.com/office/drawing/2014/chart" uri="{C3380CC4-5D6E-409C-BE32-E72D297353CC}">
              <c16:uniqueId val="{00000002-84D7-4E1C-86BD-ECCC88A8BCF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4D7-4E1C-86BD-ECCC88A8BCF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4D7-4E1C-86BD-ECCC88A8BCF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89</c:v>
                </c:pt>
                <c:pt idx="3">
                  <c:v>34</c:v>
                </c:pt>
                <c:pt idx="6">
                  <c:v>12</c:v>
                </c:pt>
                <c:pt idx="9">
                  <c:v>47</c:v>
                </c:pt>
                <c:pt idx="12">
                  <c:v>49</c:v>
                </c:pt>
              </c:numCache>
            </c:numRef>
          </c:val>
          <c:extLst>
            <c:ext xmlns:c16="http://schemas.microsoft.com/office/drawing/2014/chart" uri="{C3380CC4-5D6E-409C-BE32-E72D297353CC}">
              <c16:uniqueId val="{00000005-84D7-4E1C-86BD-ECCC88A8BCF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10492</c:v>
                </c:pt>
                <c:pt idx="3">
                  <c:v>10355</c:v>
                </c:pt>
                <c:pt idx="6">
                  <c:v>10420</c:v>
                </c:pt>
                <c:pt idx="9">
                  <c:v>10437</c:v>
                </c:pt>
                <c:pt idx="12">
                  <c:v>10843</c:v>
                </c:pt>
              </c:numCache>
            </c:numRef>
          </c:val>
          <c:extLst>
            <c:ext xmlns:c16="http://schemas.microsoft.com/office/drawing/2014/chart" uri="{C3380CC4-5D6E-409C-BE32-E72D297353CC}">
              <c16:uniqueId val="{00000006-84D7-4E1C-86BD-ECCC88A8BCF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84D7-4E1C-86BD-ECCC88A8BCF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19435</c:v>
                </c:pt>
                <c:pt idx="3">
                  <c:v>18239</c:v>
                </c:pt>
                <c:pt idx="6">
                  <c:v>17014</c:v>
                </c:pt>
                <c:pt idx="9">
                  <c:v>16656</c:v>
                </c:pt>
                <c:pt idx="12">
                  <c:v>16640</c:v>
                </c:pt>
              </c:numCache>
            </c:numRef>
          </c:val>
          <c:extLst>
            <c:ext xmlns:c16="http://schemas.microsoft.com/office/drawing/2014/chart" uri="{C3380CC4-5D6E-409C-BE32-E72D297353CC}">
              <c16:uniqueId val="{00000008-84D7-4E1C-86BD-ECCC88A8BCF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6</c:v>
                </c:pt>
                <c:pt idx="3">
                  <c:v>5</c:v>
                </c:pt>
                <c:pt idx="6">
                  <c:v>4</c:v>
                </c:pt>
                <c:pt idx="9">
                  <c:v>3</c:v>
                </c:pt>
                <c:pt idx="12">
                  <c:v>2</c:v>
                </c:pt>
              </c:numCache>
            </c:numRef>
          </c:val>
          <c:extLst>
            <c:ext xmlns:c16="http://schemas.microsoft.com/office/drawing/2014/chart" uri="{C3380CC4-5D6E-409C-BE32-E72D297353CC}">
              <c16:uniqueId val="{00000009-84D7-4E1C-86BD-ECCC88A8BCF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68565</c:v>
                </c:pt>
                <c:pt idx="3">
                  <c:v>67158</c:v>
                </c:pt>
                <c:pt idx="6">
                  <c:v>63744</c:v>
                </c:pt>
                <c:pt idx="9">
                  <c:v>61549</c:v>
                </c:pt>
                <c:pt idx="12">
                  <c:v>61433</c:v>
                </c:pt>
              </c:numCache>
            </c:numRef>
          </c:val>
          <c:extLst>
            <c:ext xmlns:c16="http://schemas.microsoft.com/office/drawing/2014/chart" uri="{C3380CC4-5D6E-409C-BE32-E72D297353CC}">
              <c16:uniqueId val="{0000000A-84D7-4E1C-86BD-ECCC88A8BCF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12284</c:v>
                </c:pt>
                <c:pt idx="2">
                  <c:v>#N/A</c:v>
                </c:pt>
                <c:pt idx="3">
                  <c:v>#N/A</c:v>
                </c:pt>
                <c:pt idx="4">
                  <c:v>5241</c:v>
                </c:pt>
                <c:pt idx="5">
                  <c:v>#N/A</c:v>
                </c:pt>
                <c:pt idx="6">
                  <c:v>#N/A</c:v>
                </c:pt>
                <c:pt idx="7">
                  <c:v>2466</c:v>
                </c:pt>
                <c:pt idx="8">
                  <c:v>#N/A</c:v>
                </c:pt>
                <c:pt idx="9">
                  <c:v>#N/A</c:v>
                </c:pt>
                <c:pt idx="10">
                  <c:v>537</c:v>
                </c:pt>
                <c:pt idx="11">
                  <c:v>#N/A</c:v>
                </c:pt>
                <c:pt idx="12">
                  <c:v>#N/A</c:v>
                </c:pt>
                <c:pt idx="13">
                  <c:v>3234</c:v>
                </c:pt>
                <c:pt idx="14">
                  <c:v>#N/A</c:v>
                </c:pt>
              </c:numCache>
            </c:numRef>
          </c:val>
          <c:smooth val="0"/>
          <c:extLst>
            <c:ext xmlns:c16="http://schemas.microsoft.com/office/drawing/2014/chart" uri="{C3380CC4-5D6E-409C-BE32-E72D297353CC}">
              <c16:uniqueId val="{0000000B-84D7-4E1C-86BD-ECCC88A8BCF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7988</c:v>
                </c:pt>
                <c:pt idx="1">
                  <c:v>7685</c:v>
                </c:pt>
                <c:pt idx="2">
                  <c:v>7717</c:v>
                </c:pt>
              </c:numCache>
            </c:numRef>
          </c:val>
          <c:extLst>
            <c:ext xmlns:c16="http://schemas.microsoft.com/office/drawing/2014/chart" uri="{C3380CC4-5D6E-409C-BE32-E72D297353CC}">
              <c16:uniqueId val="{00000000-A50C-40AD-B666-24826F44B75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1251</c:v>
                </c:pt>
                <c:pt idx="1">
                  <c:v>1488</c:v>
                </c:pt>
                <c:pt idx="2">
                  <c:v>1688</c:v>
                </c:pt>
              </c:numCache>
            </c:numRef>
          </c:val>
          <c:extLst>
            <c:ext xmlns:c16="http://schemas.microsoft.com/office/drawing/2014/chart" uri="{C3380CC4-5D6E-409C-BE32-E72D297353CC}">
              <c16:uniqueId val="{00000001-A50C-40AD-B666-24826F44B75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4868</c:v>
                </c:pt>
                <c:pt idx="1">
                  <c:v>5299</c:v>
                </c:pt>
                <c:pt idx="2">
                  <c:v>6117</c:v>
                </c:pt>
              </c:numCache>
            </c:numRef>
          </c:val>
          <c:extLst>
            <c:ext xmlns:c16="http://schemas.microsoft.com/office/drawing/2014/chart" uri="{C3380CC4-5D6E-409C-BE32-E72D297353CC}">
              <c16:uniqueId val="{00000002-A50C-40AD-B666-24826F44B75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群馬県伊勢崎市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元利償還金等（</a:t>
          </a:r>
          <a:r>
            <a:rPr kumimoji="1" lang="en-US" altLang="ja-JP" sz="1100">
              <a:solidFill>
                <a:schemeClr val="dk1"/>
              </a:solidFill>
              <a:effectLst/>
              <a:latin typeface="+mn-lt"/>
              <a:ea typeface="+mn-ea"/>
              <a:cs typeface="+mn-cs"/>
            </a:rPr>
            <a:t>A)</a:t>
          </a:r>
          <a:r>
            <a:rPr kumimoji="1" lang="ja-JP" altLang="ja-JP" sz="1100">
              <a:solidFill>
                <a:schemeClr val="dk1"/>
              </a:solidFill>
              <a:effectLst/>
              <a:latin typeface="+mn-lt"/>
              <a:ea typeface="+mn-ea"/>
              <a:cs typeface="+mn-cs"/>
            </a:rPr>
            <a:t>は昨年度より</a:t>
          </a:r>
          <a:r>
            <a:rPr kumimoji="1" lang="en-US" altLang="ja-JP" sz="1100">
              <a:solidFill>
                <a:schemeClr val="dk1"/>
              </a:solidFill>
              <a:effectLst/>
              <a:latin typeface="+mn-lt"/>
              <a:ea typeface="+mn-ea"/>
              <a:cs typeface="+mn-cs"/>
            </a:rPr>
            <a:t>254</a:t>
          </a:r>
          <a:r>
            <a:rPr kumimoji="1" lang="ja-JP" altLang="ja-JP" sz="1100">
              <a:solidFill>
                <a:schemeClr val="dk1"/>
              </a:solidFill>
              <a:effectLst/>
              <a:latin typeface="+mn-lt"/>
              <a:ea typeface="+mn-ea"/>
              <a:cs typeface="+mn-cs"/>
            </a:rPr>
            <a:t>百万円減少しました。これは、令和６年度償還開始額が令和５年度償還終了額を下回ったことにより元利償還金が</a:t>
          </a:r>
          <a:r>
            <a:rPr kumimoji="1" lang="en-US" altLang="ja-JP" sz="1100">
              <a:solidFill>
                <a:schemeClr val="dk1"/>
              </a:solidFill>
              <a:effectLst/>
              <a:latin typeface="+mn-lt"/>
              <a:ea typeface="+mn-ea"/>
              <a:cs typeface="+mn-cs"/>
            </a:rPr>
            <a:t>192</a:t>
          </a:r>
          <a:r>
            <a:rPr kumimoji="1" lang="ja-JP" altLang="ja-JP" sz="1100">
              <a:solidFill>
                <a:schemeClr val="dk1"/>
              </a:solidFill>
              <a:effectLst/>
              <a:latin typeface="+mn-lt"/>
              <a:ea typeface="+mn-ea"/>
              <a:cs typeface="+mn-cs"/>
            </a:rPr>
            <a:t>百万円減少したことによるものです。</a:t>
          </a:r>
          <a:endParaRPr lang="ja-JP" altLang="ja-JP" sz="1400">
            <a:effectLst/>
          </a:endParaRPr>
        </a:p>
        <a:p>
          <a:r>
            <a:rPr kumimoji="1" lang="ja-JP" altLang="ja-JP" sz="1100">
              <a:solidFill>
                <a:schemeClr val="dk1"/>
              </a:solidFill>
              <a:effectLst/>
              <a:latin typeface="+mn-lt"/>
              <a:ea typeface="+mn-ea"/>
              <a:cs typeface="+mn-cs"/>
            </a:rPr>
            <a:t>　算入公債費等（</a:t>
          </a:r>
          <a:r>
            <a:rPr kumimoji="1" lang="en-US" altLang="ja-JP" sz="1100">
              <a:solidFill>
                <a:schemeClr val="dk1"/>
              </a:solidFill>
              <a:effectLst/>
              <a:latin typeface="+mn-lt"/>
              <a:ea typeface="+mn-ea"/>
              <a:cs typeface="+mn-cs"/>
            </a:rPr>
            <a:t>B)</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前</a:t>
          </a:r>
          <a:r>
            <a:rPr kumimoji="1" lang="ja-JP" altLang="ja-JP" sz="1100">
              <a:solidFill>
                <a:schemeClr val="dk1"/>
              </a:solidFill>
              <a:effectLst/>
              <a:latin typeface="+mn-lt"/>
              <a:ea typeface="+mn-ea"/>
              <a:cs typeface="+mn-cs"/>
            </a:rPr>
            <a:t>年度より</a:t>
          </a:r>
          <a:r>
            <a:rPr kumimoji="1" lang="en-US" altLang="ja-JP" sz="1100">
              <a:solidFill>
                <a:schemeClr val="dk1"/>
              </a:solidFill>
              <a:effectLst/>
              <a:latin typeface="+mn-lt"/>
              <a:ea typeface="+mn-ea"/>
              <a:cs typeface="+mn-cs"/>
            </a:rPr>
            <a:t>135</a:t>
          </a:r>
          <a:r>
            <a:rPr kumimoji="1" lang="ja-JP" altLang="ja-JP" sz="1100">
              <a:solidFill>
                <a:schemeClr val="dk1"/>
              </a:solidFill>
              <a:effectLst/>
              <a:latin typeface="+mn-lt"/>
              <a:ea typeface="+mn-ea"/>
              <a:cs typeface="+mn-cs"/>
            </a:rPr>
            <a:t>百万円減少しました。事業費補正により基準財政需要額に算入された公債費や災害復旧費等に係る基準財政需要額が減少したことなどによるものです。</a:t>
          </a:r>
          <a:endParaRPr lang="ja-JP" altLang="ja-JP" sz="1400">
            <a:effectLst/>
          </a:endParaRPr>
        </a:p>
        <a:p>
          <a:r>
            <a:rPr kumimoji="1" lang="ja-JP" altLang="ja-JP" sz="1100">
              <a:solidFill>
                <a:schemeClr val="dk1"/>
              </a:solidFill>
              <a:effectLst/>
              <a:latin typeface="+mn-lt"/>
              <a:ea typeface="+mn-ea"/>
              <a:cs typeface="+mn-cs"/>
            </a:rPr>
            <a:t>　以上の要因により、分子全体としては</a:t>
          </a:r>
          <a:r>
            <a:rPr kumimoji="1" lang="en-US" altLang="ja-JP" sz="1100">
              <a:solidFill>
                <a:schemeClr val="dk1"/>
              </a:solidFill>
              <a:effectLst/>
              <a:latin typeface="+mn-lt"/>
              <a:ea typeface="+mn-ea"/>
              <a:cs typeface="+mn-cs"/>
            </a:rPr>
            <a:t>119</a:t>
          </a:r>
          <a:r>
            <a:rPr kumimoji="1" lang="ja-JP" altLang="ja-JP" sz="1100">
              <a:solidFill>
                <a:schemeClr val="dk1"/>
              </a:solidFill>
              <a:effectLst/>
              <a:latin typeface="+mn-lt"/>
              <a:ea typeface="+mn-ea"/>
              <a:cs typeface="+mn-cs"/>
            </a:rPr>
            <a:t>百万円減少しました。</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減債基金積み立て状況等は、満期一括償還地方債の借入れを行っていないため、基金への積み立ては行っていません。</a:t>
          </a:r>
          <a:endParaRPr lang="ja-JP" altLang="ja-JP" sz="1000">
            <a:effectLst/>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群馬県伊勢崎市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将来負担額（</a:t>
          </a:r>
          <a:r>
            <a:rPr kumimoji="1" lang="en-US" altLang="ja-JP" sz="1100">
              <a:solidFill>
                <a:schemeClr val="dk1"/>
              </a:solidFill>
              <a:effectLst/>
              <a:latin typeface="+mn-lt"/>
              <a:ea typeface="+mn-ea"/>
              <a:cs typeface="+mn-cs"/>
            </a:rPr>
            <a:t>A</a:t>
          </a:r>
          <a:r>
            <a:rPr kumimoji="1" lang="ja-JP" altLang="ja-JP" sz="1100">
              <a:solidFill>
                <a:schemeClr val="dk1"/>
              </a:solidFill>
              <a:effectLst/>
              <a:latin typeface="+mn-lt"/>
              <a:ea typeface="+mn-ea"/>
              <a:cs typeface="+mn-cs"/>
            </a:rPr>
            <a:t>）は、昨年度より</a:t>
          </a:r>
          <a:r>
            <a:rPr kumimoji="1" lang="en-US" altLang="ja-JP" sz="1100">
              <a:solidFill>
                <a:schemeClr val="dk1"/>
              </a:solidFill>
              <a:effectLst/>
              <a:latin typeface="+mn-lt"/>
              <a:ea typeface="+mn-ea"/>
              <a:cs typeface="+mn-cs"/>
            </a:rPr>
            <a:t>275</a:t>
          </a:r>
          <a:r>
            <a:rPr kumimoji="1" lang="ja-JP" altLang="ja-JP" sz="1100">
              <a:solidFill>
                <a:schemeClr val="dk1"/>
              </a:solidFill>
              <a:effectLst/>
              <a:latin typeface="+mn-lt"/>
              <a:ea typeface="+mn-ea"/>
              <a:cs typeface="+mn-cs"/>
            </a:rPr>
            <a:t>百万円の増加になりました。これは、職員数の増により退職手当負担見込額が</a:t>
          </a:r>
          <a:r>
            <a:rPr kumimoji="1" lang="en-US" altLang="ja-JP" sz="1100">
              <a:solidFill>
                <a:schemeClr val="dk1"/>
              </a:solidFill>
              <a:effectLst/>
              <a:latin typeface="+mn-lt"/>
              <a:ea typeface="+mn-ea"/>
              <a:cs typeface="+mn-cs"/>
            </a:rPr>
            <a:t>406</a:t>
          </a:r>
          <a:r>
            <a:rPr kumimoji="1" lang="ja-JP" altLang="ja-JP" sz="1100">
              <a:solidFill>
                <a:schemeClr val="dk1"/>
              </a:solidFill>
              <a:effectLst/>
              <a:latin typeface="+mn-lt"/>
              <a:ea typeface="+mn-ea"/>
              <a:cs typeface="+mn-cs"/>
            </a:rPr>
            <a:t>万円増加し、地方債現在高などの減少を上回ったことによるものです。</a:t>
          </a:r>
          <a:endParaRPr lang="ja-JP" altLang="ja-JP" sz="1400">
            <a:effectLst/>
          </a:endParaRPr>
        </a:p>
        <a:p>
          <a:r>
            <a:rPr kumimoji="1" lang="ja-JP" altLang="ja-JP" sz="1100">
              <a:solidFill>
                <a:schemeClr val="dk1"/>
              </a:solidFill>
              <a:effectLst/>
              <a:latin typeface="+mn-lt"/>
              <a:ea typeface="+mn-ea"/>
              <a:cs typeface="+mn-cs"/>
            </a:rPr>
            <a:t>　充当可能財源等（</a:t>
          </a:r>
          <a:r>
            <a:rPr kumimoji="1" lang="en-US" altLang="ja-JP" sz="1100">
              <a:solidFill>
                <a:schemeClr val="dk1"/>
              </a:solidFill>
              <a:effectLst/>
              <a:latin typeface="+mn-lt"/>
              <a:ea typeface="+mn-ea"/>
              <a:cs typeface="+mn-cs"/>
            </a:rPr>
            <a:t>B)</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前</a:t>
          </a:r>
          <a:r>
            <a:rPr kumimoji="1" lang="ja-JP" altLang="ja-JP" sz="1100">
              <a:solidFill>
                <a:schemeClr val="dk1"/>
              </a:solidFill>
              <a:effectLst/>
              <a:latin typeface="+mn-lt"/>
              <a:ea typeface="+mn-ea"/>
              <a:cs typeface="+mn-cs"/>
            </a:rPr>
            <a:t>年度より</a:t>
          </a:r>
          <a:r>
            <a:rPr kumimoji="1" lang="en-US" altLang="ja-JP" sz="1100">
              <a:solidFill>
                <a:schemeClr val="dk1"/>
              </a:solidFill>
              <a:effectLst/>
              <a:latin typeface="+mn-lt"/>
              <a:ea typeface="+mn-ea"/>
              <a:cs typeface="+mn-cs"/>
            </a:rPr>
            <a:t>2,422</a:t>
          </a:r>
          <a:r>
            <a:rPr kumimoji="1" lang="ja-JP" altLang="ja-JP" sz="1100">
              <a:solidFill>
                <a:schemeClr val="dk1"/>
              </a:solidFill>
              <a:effectLst/>
              <a:latin typeface="+mn-lt"/>
              <a:ea typeface="+mn-ea"/>
              <a:cs typeface="+mn-cs"/>
            </a:rPr>
            <a:t>百万円の減少になりました。これは、基準財政需要額算入見込額が</a:t>
          </a:r>
          <a:r>
            <a:rPr kumimoji="1" lang="en-US" altLang="ja-JP" sz="1100">
              <a:solidFill>
                <a:schemeClr val="dk1"/>
              </a:solidFill>
              <a:effectLst/>
              <a:latin typeface="+mn-lt"/>
              <a:ea typeface="+mn-ea"/>
              <a:cs typeface="+mn-cs"/>
            </a:rPr>
            <a:t>2,766</a:t>
          </a:r>
          <a:r>
            <a:rPr kumimoji="1" lang="ja-JP" altLang="ja-JP" sz="1100">
              <a:solidFill>
                <a:schemeClr val="dk1"/>
              </a:solidFill>
              <a:effectLst/>
              <a:latin typeface="+mn-lt"/>
              <a:ea typeface="+mn-ea"/>
              <a:cs typeface="+mn-cs"/>
            </a:rPr>
            <a:t>百万円減少したことによるものです。</a:t>
          </a:r>
          <a:endParaRPr lang="ja-JP" altLang="ja-JP" sz="1400">
            <a:effectLst/>
          </a:endParaRPr>
        </a:p>
        <a:p>
          <a:r>
            <a:rPr kumimoji="1" lang="ja-JP" altLang="ja-JP" sz="1100">
              <a:solidFill>
                <a:schemeClr val="dk1"/>
              </a:solidFill>
              <a:effectLst/>
              <a:latin typeface="+mn-lt"/>
              <a:ea typeface="+mn-ea"/>
              <a:cs typeface="+mn-cs"/>
            </a:rPr>
            <a:t>　以上の要因により、分子全体としては、</a:t>
          </a:r>
          <a:r>
            <a:rPr kumimoji="1" lang="en-US" altLang="ja-JP" sz="1100">
              <a:solidFill>
                <a:schemeClr val="dk1"/>
              </a:solidFill>
              <a:effectLst/>
              <a:latin typeface="+mn-lt"/>
              <a:ea typeface="+mn-ea"/>
              <a:cs typeface="+mn-cs"/>
            </a:rPr>
            <a:t>2,697</a:t>
          </a:r>
          <a:r>
            <a:rPr kumimoji="1" lang="ja-JP" altLang="ja-JP" sz="1100">
              <a:solidFill>
                <a:schemeClr val="dk1"/>
              </a:solidFill>
              <a:effectLst/>
              <a:latin typeface="+mn-lt"/>
              <a:ea typeface="+mn-ea"/>
              <a:cs typeface="+mn-cs"/>
            </a:rPr>
            <a:t>百万円増加しました。</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群馬県伊勢崎市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基金全体の令和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年度末現在高は</a:t>
          </a:r>
          <a:r>
            <a:rPr kumimoji="1" lang="en-US" altLang="ja-JP" sz="1100">
              <a:solidFill>
                <a:schemeClr val="dk1"/>
              </a:solidFill>
              <a:effectLst/>
              <a:latin typeface="+mn-lt"/>
              <a:ea typeface="+mn-ea"/>
              <a:cs typeface="+mn-cs"/>
            </a:rPr>
            <a:t>15,521</a:t>
          </a:r>
          <a:r>
            <a:rPr kumimoji="1" lang="ja-JP" altLang="ja-JP" sz="1100">
              <a:solidFill>
                <a:schemeClr val="dk1"/>
              </a:solidFill>
              <a:effectLst/>
              <a:latin typeface="+mn-lt"/>
              <a:ea typeface="+mn-ea"/>
              <a:cs typeface="+mn-cs"/>
            </a:rPr>
            <a:t>百万円で、</a:t>
          </a:r>
          <a:r>
            <a:rPr kumimoji="1" lang="ja-JP" altLang="en-US" sz="1100">
              <a:solidFill>
                <a:schemeClr val="dk1"/>
              </a:solidFill>
              <a:effectLst/>
              <a:latin typeface="+mn-lt"/>
              <a:ea typeface="+mn-ea"/>
              <a:cs typeface="+mn-cs"/>
            </a:rPr>
            <a:t>前</a:t>
          </a:r>
          <a:r>
            <a:rPr kumimoji="1" lang="ja-JP" altLang="ja-JP" sz="1100">
              <a:solidFill>
                <a:schemeClr val="dk1"/>
              </a:solidFill>
              <a:effectLst/>
              <a:latin typeface="+mn-lt"/>
              <a:ea typeface="+mn-ea"/>
              <a:cs typeface="+mn-cs"/>
            </a:rPr>
            <a:t>年度末と比較して</a:t>
          </a:r>
          <a:r>
            <a:rPr kumimoji="1" lang="en-US" altLang="ja-JP" sz="1100">
              <a:solidFill>
                <a:schemeClr val="dk1"/>
              </a:solidFill>
              <a:effectLst/>
              <a:latin typeface="+mn-lt"/>
              <a:ea typeface="+mn-ea"/>
              <a:cs typeface="+mn-cs"/>
            </a:rPr>
            <a:t>1,050</a:t>
          </a:r>
          <a:r>
            <a:rPr kumimoji="1" lang="ja-JP" altLang="ja-JP" sz="1100">
              <a:solidFill>
                <a:schemeClr val="dk1"/>
              </a:solidFill>
              <a:effectLst/>
              <a:latin typeface="+mn-lt"/>
              <a:ea typeface="+mn-ea"/>
              <a:cs typeface="+mn-cs"/>
            </a:rPr>
            <a:t>百万円増加しました。</a:t>
          </a:r>
          <a:endParaRPr lang="ja-JP" altLang="ja-JP" sz="1400">
            <a:effectLst/>
          </a:endParaRPr>
        </a:p>
        <a:p>
          <a:r>
            <a:rPr kumimoji="1" lang="ja-JP" altLang="ja-JP" sz="1100">
              <a:solidFill>
                <a:schemeClr val="dk1"/>
              </a:solidFill>
              <a:effectLst/>
              <a:latin typeface="+mn-lt"/>
              <a:ea typeface="+mn-ea"/>
              <a:cs typeface="+mn-cs"/>
            </a:rPr>
            <a:t>　増加の主な要因は、物価高騰対策をはじめとする様々な事業実施に不足する財源を財政調整基金からの繰入により対応した一方で、公共施設整備基金に市有地売払い代金等を財源として</a:t>
          </a:r>
          <a:r>
            <a:rPr kumimoji="1" lang="en-US" altLang="ja-JP" sz="1100">
              <a:solidFill>
                <a:schemeClr val="dk1"/>
              </a:solidFill>
              <a:effectLst/>
              <a:latin typeface="+mn-lt"/>
              <a:ea typeface="+mn-ea"/>
              <a:cs typeface="+mn-cs"/>
            </a:rPr>
            <a:t>2,153</a:t>
          </a:r>
          <a:r>
            <a:rPr kumimoji="1" lang="ja-JP" altLang="ja-JP" sz="1100">
              <a:solidFill>
                <a:schemeClr val="dk1"/>
              </a:solidFill>
              <a:effectLst/>
              <a:latin typeface="+mn-lt"/>
              <a:ea typeface="+mn-ea"/>
              <a:cs typeface="+mn-cs"/>
            </a:rPr>
            <a:t>百万円積み立てたほか、減債基金に普通交付税のうち臨時財政対策債償還基金費分を積み立てたことによるものです。</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財政調整基金については、財政運営の安定化の観点から、一般会計当初予算額の</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の保有高を目標にしていきます。</a:t>
          </a:r>
          <a:endParaRPr lang="ja-JP" altLang="ja-JP" sz="1400">
            <a:effectLst/>
          </a:endParaRPr>
        </a:p>
        <a:p>
          <a:r>
            <a:rPr kumimoji="1" lang="ja-JP" altLang="ja-JP" sz="1100">
              <a:solidFill>
                <a:schemeClr val="dk1"/>
              </a:solidFill>
              <a:effectLst/>
              <a:latin typeface="+mn-lt"/>
              <a:ea typeface="+mn-ea"/>
              <a:cs typeface="+mn-cs"/>
            </a:rPr>
            <a:t>　その他特定目的基金については、各基金とも設置された目的があり、各基金の目的が達成されるまで存続させていく必要があ</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ます。特に、公共施設整備基金については、公共施設の個別施設計画や総合計画実施計画の見直しの中で、今後整備等に必要となる金額を確保していく必要があります。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　その他特定目的基金としては、令和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年度末時点において全</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基金保有しており、各基金条例でその目的を定めています。</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その他特定目的基金の令和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年度末残高は</a:t>
          </a:r>
          <a:r>
            <a:rPr kumimoji="1" lang="en-US" altLang="ja-JP" sz="1100">
              <a:solidFill>
                <a:schemeClr val="dk1"/>
              </a:solidFill>
              <a:effectLst/>
              <a:latin typeface="+mn-lt"/>
              <a:ea typeface="+mn-ea"/>
              <a:cs typeface="+mn-cs"/>
            </a:rPr>
            <a:t>6,117</a:t>
          </a:r>
          <a:r>
            <a:rPr kumimoji="1" lang="ja-JP" altLang="ja-JP" sz="1100">
              <a:solidFill>
                <a:schemeClr val="dk1"/>
              </a:solidFill>
              <a:effectLst/>
              <a:latin typeface="+mn-lt"/>
              <a:ea typeface="+mn-ea"/>
              <a:cs typeface="+mn-cs"/>
            </a:rPr>
            <a:t>百万円で、昨年度末と比較して</a:t>
          </a:r>
          <a:r>
            <a:rPr kumimoji="1" lang="en-US" altLang="ja-JP" sz="1100">
              <a:solidFill>
                <a:schemeClr val="dk1"/>
              </a:solidFill>
              <a:effectLst/>
              <a:latin typeface="+mn-lt"/>
              <a:ea typeface="+mn-ea"/>
              <a:cs typeface="+mn-cs"/>
            </a:rPr>
            <a:t>818</a:t>
          </a:r>
          <a:r>
            <a:rPr kumimoji="1" lang="ja-JP" altLang="ja-JP" sz="1100">
              <a:solidFill>
                <a:schemeClr val="dk1"/>
              </a:solidFill>
              <a:effectLst/>
              <a:latin typeface="+mn-lt"/>
              <a:ea typeface="+mn-ea"/>
              <a:cs typeface="+mn-cs"/>
            </a:rPr>
            <a:t>百万円増加しました。</a:t>
          </a:r>
          <a:endParaRPr lang="ja-JP" altLang="ja-JP" sz="1400">
            <a:effectLst/>
          </a:endParaRPr>
        </a:p>
        <a:p>
          <a:r>
            <a:rPr kumimoji="1" lang="ja-JP" altLang="ja-JP" sz="1100">
              <a:solidFill>
                <a:schemeClr val="dk1"/>
              </a:solidFill>
              <a:effectLst/>
              <a:latin typeface="+mn-lt"/>
              <a:ea typeface="+mn-ea"/>
              <a:cs typeface="+mn-cs"/>
            </a:rPr>
            <a:t>　公共施設整備基金：令和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年度末残高は</a:t>
          </a:r>
          <a:r>
            <a:rPr kumimoji="1" lang="en-US" altLang="ja-JP" sz="1100">
              <a:solidFill>
                <a:schemeClr val="dk1"/>
              </a:solidFill>
              <a:effectLst/>
              <a:latin typeface="+mn-lt"/>
              <a:ea typeface="+mn-ea"/>
              <a:cs typeface="+mn-cs"/>
            </a:rPr>
            <a:t>2,836</a:t>
          </a:r>
          <a:r>
            <a:rPr kumimoji="1" lang="ja-JP" altLang="ja-JP" sz="1100">
              <a:solidFill>
                <a:schemeClr val="dk1"/>
              </a:solidFill>
              <a:effectLst/>
              <a:latin typeface="+mn-lt"/>
              <a:ea typeface="+mn-ea"/>
              <a:cs typeface="+mn-cs"/>
            </a:rPr>
            <a:t>百万円で、昨年度末と比較して</a:t>
          </a:r>
          <a:r>
            <a:rPr kumimoji="1" lang="en-US" altLang="ja-JP" sz="1100">
              <a:solidFill>
                <a:schemeClr val="dk1"/>
              </a:solidFill>
              <a:effectLst/>
              <a:latin typeface="+mn-lt"/>
              <a:ea typeface="+mn-ea"/>
              <a:cs typeface="+mn-cs"/>
            </a:rPr>
            <a:t>1,408</a:t>
          </a:r>
          <a:r>
            <a:rPr kumimoji="1" lang="ja-JP" altLang="ja-JP" sz="1100">
              <a:solidFill>
                <a:schemeClr val="dk1"/>
              </a:solidFill>
              <a:effectLst/>
              <a:latin typeface="+mn-lt"/>
              <a:ea typeface="+mn-ea"/>
              <a:cs typeface="+mn-cs"/>
            </a:rPr>
            <a:t>百万円増加しました。</a:t>
          </a:r>
          <a:endParaRPr lang="ja-JP" altLang="ja-JP" sz="1400">
            <a:effectLst/>
          </a:endParaRPr>
        </a:p>
        <a:p>
          <a:r>
            <a:rPr kumimoji="1" lang="ja-JP" altLang="ja-JP" sz="1100">
              <a:solidFill>
                <a:schemeClr val="dk1"/>
              </a:solidFill>
              <a:effectLst/>
              <a:latin typeface="+mn-lt"/>
              <a:ea typeface="+mn-ea"/>
              <a:cs typeface="+mn-cs"/>
            </a:rPr>
            <a:t>　　　　　　　　　　増加の主な要因は、公共施設整備の財源として</a:t>
          </a:r>
          <a:r>
            <a:rPr kumimoji="1" lang="en-US" altLang="ja-JP" sz="1100">
              <a:solidFill>
                <a:schemeClr val="dk1"/>
              </a:solidFill>
              <a:effectLst/>
              <a:latin typeface="+mn-lt"/>
              <a:ea typeface="+mn-ea"/>
              <a:cs typeface="+mn-cs"/>
            </a:rPr>
            <a:t>745</a:t>
          </a:r>
          <a:r>
            <a:rPr kumimoji="1" lang="ja-JP" altLang="ja-JP" sz="1100">
              <a:solidFill>
                <a:schemeClr val="dk1"/>
              </a:solidFill>
              <a:effectLst/>
              <a:latin typeface="+mn-lt"/>
              <a:ea typeface="+mn-ea"/>
              <a:cs typeface="+mn-cs"/>
            </a:rPr>
            <a:t>百万円を充当した一方で、</a:t>
          </a:r>
          <a:endParaRPr lang="ja-JP" altLang="ja-JP" sz="1400">
            <a:effectLst/>
          </a:endParaRPr>
        </a:p>
        <a:p>
          <a:r>
            <a:rPr kumimoji="1" lang="ja-JP" altLang="ja-JP" sz="1100">
              <a:solidFill>
                <a:schemeClr val="dk1"/>
              </a:solidFill>
              <a:effectLst/>
              <a:latin typeface="+mn-lt"/>
              <a:ea typeface="+mn-ea"/>
              <a:cs typeface="+mn-cs"/>
            </a:rPr>
            <a:t>　　　　　　　　　　今後の支出に備え、市有地売払い代金等を財源として</a:t>
          </a:r>
          <a:r>
            <a:rPr kumimoji="1" lang="en-US" altLang="ja-JP" sz="1100">
              <a:solidFill>
                <a:schemeClr val="dk1"/>
              </a:solidFill>
              <a:effectLst/>
              <a:latin typeface="+mn-lt"/>
              <a:ea typeface="+mn-ea"/>
              <a:cs typeface="+mn-cs"/>
            </a:rPr>
            <a:t>2,153</a:t>
          </a:r>
          <a:r>
            <a:rPr kumimoji="1" lang="ja-JP" altLang="ja-JP" sz="1100">
              <a:solidFill>
                <a:schemeClr val="dk1"/>
              </a:solidFill>
              <a:effectLst/>
              <a:latin typeface="+mn-lt"/>
              <a:ea typeface="+mn-ea"/>
              <a:cs typeface="+mn-cs"/>
            </a:rPr>
            <a:t>百万円を積立てたことによるものです。</a:t>
          </a:r>
          <a:endParaRPr lang="ja-JP" altLang="ja-JP" sz="1400">
            <a:effectLst/>
          </a:endParaRPr>
        </a:p>
        <a:p>
          <a:r>
            <a:rPr kumimoji="1" lang="ja-JP" altLang="ja-JP" sz="1100">
              <a:solidFill>
                <a:schemeClr val="dk1"/>
              </a:solidFill>
              <a:effectLst/>
              <a:latin typeface="+mn-lt"/>
              <a:ea typeface="+mn-ea"/>
              <a:cs typeface="+mn-cs"/>
            </a:rPr>
            <a:t>　都市環境整備基金：令和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年度末残高は</a:t>
          </a:r>
          <a:r>
            <a:rPr kumimoji="1" lang="en-US" altLang="ja-JP" sz="1100">
              <a:solidFill>
                <a:schemeClr val="dk1"/>
              </a:solidFill>
              <a:effectLst/>
              <a:latin typeface="+mn-lt"/>
              <a:ea typeface="+mn-ea"/>
              <a:cs typeface="+mn-cs"/>
            </a:rPr>
            <a:t>2,641</a:t>
          </a:r>
          <a:r>
            <a:rPr kumimoji="1" lang="ja-JP" altLang="ja-JP" sz="1100">
              <a:solidFill>
                <a:schemeClr val="dk1"/>
              </a:solidFill>
              <a:effectLst/>
              <a:latin typeface="+mn-lt"/>
              <a:ea typeface="+mn-ea"/>
              <a:cs typeface="+mn-cs"/>
            </a:rPr>
            <a:t>百万円で、昨年度末と比較して</a:t>
          </a:r>
          <a:r>
            <a:rPr kumimoji="1" lang="en-US" altLang="ja-JP" sz="1100">
              <a:solidFill>
                <a:schemeClr val="dk1"/>
              </a:solidFill>
              <a:effectLst/>
              <a:latin typeface="+mn-lt"/>
              <a:ea typeface="+mn-ea"/>
              <a:cs typeface="+mn-cs"/>
            </a:rPr>
            <a:t>551</a:t>
          </a:r>
          <a:r>
            <a:rPr kumimoji="1" lang="ja-JP" altLang="ja-JP" sz="1100">
              <a:solidFill>
                <a:schemeClr val="dk1"/>
              </a:solidFill>
              <a:effectLst/>
              <a:latin typeface="+mn-lt"/>
              <a:ea typeface="+mn-ea"/>
              <a:cs typeface="+mn-cs"/>
            </a:rPr>
            <a:t>百万円減少しました。</a:t>
          </a:r>
          <a:endParaRPr lang="ja-JP" altLang="ja-JP" sz="1400">
            <a:effectLst/>
          </a:endParaRPr>
        </a:p>
        <a:p>
          <a:r>
            <a:rPr kumimoji="1" lang="ja-JP" altLang="ja-JP" sz="1100">
              <a:solidFill>
                <a:schemeClr val="dk1"/>
              </a:solidFill>
              <a:effectLst/>
              <a:latin typeface="+mn-lt"/>
              <a:ea typeface="+mn-ea"/>
              <a:cs typeface="+mn-cs"/>
            </a:rPr>
            <a:t>　　　　　　　　　　減少の主な要因は、繰入金の充当の対象先を例年充当していた土地区画整理事業や浄化槽設置整備事業に加え、</a:t>
          </a:r>
          <a:endParaRPr lang="ja-JP" altLang="ja-JP" sz="1400">
            <a:effectLst/>
          </a:endParaRPr>
        </a:p>
        <a:p>
          <a:r>
            <a:rPr kumimoji="1" lang="ja-JP" altLang="ja-JP" sz="1100">
              <a:solidFill>
                <a:schemeClr val="dk1"/>
              </a:solidFill>
              <a:effectLst/>
              <a:latin typeface="+mn-lt"/>
              <a:ea typeface="+mn-ea"/>
              <a:cs typeface="+mn-cs"/>
            </a:rPr>
            <a:t>　　　　　　　　　　幹線道路整備事業にも拡大したことによるものです。</a:t>
          </a:r>
          <a:endParaRPr lang="ja-JP" altLang="ja-JP" sz="1400">
            <a:effectLst/>
          </a:endParaRPr>
        </a:p>
        <a:p>
          <a:r>
            <a:rPr kumimoji="1" lang="ja-JP" altLang="ja-JP" sz="1100">
              <a:solidFill>
                <a:schemeClr val="dk1"/>
              </a:solidFill>
              <a:effectLst/>
              <a:latin typeface="+mn-lt"/>
              <a:ea typeface="+mn-ea"/>
              <a:cs typeface="+mn-cs"/>
            </a:rPr>
            <a:t>　</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各基金については、それぞれ設置された目的があり、各基金の目的が達成されるまでは、存続させていく必要が</a:t>
          </a:r>
          <a:r>
            <a:rPr kumimoji="1" lang="ja-JP" altLang="en-US" sz="1100">
              <a:solidFill>
                <a:schemeClr val="dk1"/>
              </a:solidFill>
              <a:effectLst/>
              <a:latin typeface="+mn-lt"/>
              <a:ea typeface="+mn-ea"/>
              <a:cs typeface="+mn-cs"/>
            </a:rPr>
            <a:t>あり</a:t>
          </a:r>
          <a:r>
            <a:rPr kumimoji="1" lang="ja-JP" altLang="ja-JP" sz="1100">
              <a:solidFill>
                <a:schemeClr val="dk1"/>
              </a:solidFill>
              <a:effectLst/>
              <a:latin typeface="+mn-lt"/>
              <a:ea typeface="+mn-ea"/>
              <a:cs typeface="+mn-cs"/>
            </a:rPr>
            <a:t>ます。</a:t>
          </a:r>
          <a:endParaRPr lang="ja-JP" altLang="ja-JP" sz="1400">
            <a:effectLst/>
          </a:endParaRPr>
        </a:p>
        <a:p>
          <a:r>
            <a:rPr kumimoji="1" lang="ja-JP" altLang="ja-JP" sz="1100">
              <a:solidFill>
                <a:schemeClr val="dk1"/>
              </a:solidFill>
              <a:effectLst/>
              <a:latin typeface="+mn-lt"/>
              <a:ea typeface="+mn-ea"/>
              <a:cs typeface="+mn-cs"/>
            </a:rPr>
            <a:t>　主な基金の今後の方針について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公共施設整備基金は、個別施設計画や総合計画実施計画の見直しの中で、歳入の状況や公共施設等への更新に投入できる財源の状況等とのバランスを考慮しながら、計画的な運用に努めます。また、都市環境整備基金は、駅周辺をはじめとする土地区画整備事業を進めていくために</a:t>
          </a:r>
          <a:r>
            <a:rPr kumimoji="1" lang="ja-JP" altLang="en-US" sz="110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多額の一般財源が必要となることが見込まれています。土地区画整理事業の進捗を図るため、都市環境整備基金の目的に鑑み、計画的な運用に努めます。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財政調整基金の令和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年度末現在高は</a:t>
          </a:r>
          <a:r>
            <a:rPr kumimoji="1" lang="en-US" altLang="ja-JP" sz="1100">
              <a:solidFill>
                <a:schemeClr val="dk1"/>
              </a:solidFill>
              <a:effectLst/>
              <a:latin typeface="+mn-lt"/>
              <a:ea typeface="+mn-ea"/>
              <a:cs typeface="+mn-cs"/>
            </a:rPr>
            <a:t>7,717</a:t>
          </a:r>
          <a:r>
            <a:rPr kumimoji="1" lang="ja-JP" altLang="ja-JP" sz="1100">
              <a:solidFill>
                <a:schemeClr val="dk1"/>
              </a:solidFill>
              <a:effectLst/>
              <a:latin typeface="+mn-lt"/>
              <a:ea typeface="+mn-ea"/>
              <a:cs typeface="+mn-cs"/>
            </a:rPr>
            <a:t>百万円で、</a:t>
          </a:r>
          <a:r>
            <a:rPr kumimoji="1" lang="ja-JP" altLang="en-US" sz="1100">
              <a:solidFill>
                <a:schemeClr val="dk1"/>
              </a:solidFill>
              <a:effectLst/>
              <a:latin typeface="+mn-lt"/>
              <a:ea typeface="+mn-ea"/>
              <a:cs typeface="+mn-cs"/>
            </a:rPr>
            <a:t>前</a:t>
          </a:r>
          <a:r>
            <a:rPr kumimoji="1" lang="ja-JP" altLang="ja-JP" sz="1100">
              <a:solidFill>
                <a:schemeClr val="dk1"/>
              </a:solidFill>
              <a:effectLst/>
              <a:latin typeface="+mn-lt"/>
              <a:ea typeface="+mn-ea"/>
              <a:cs typeface="+mn-cs"/>
            </a:rPr>
            <a:t>年度末と比較して</a:t>
          </a:r>
          <a:r>
            <a:rPr kumimoji="1" lang="en-US" altLang="ja-JP" sz="1100">
              <a:solidFill>
                <a:schemeClr val="dk1"/>
              </a:solidFill>
              <a:effectLst/>
              <a:latin typeface="+mn-lt"/>
              <a:ea typeface="+mn-ea"/>
              <a:cs typeface="+mn-cs"/>
            </a:rPr>
            <a:t>32</a:t>
          </a:r>
          <a:r>
            <a:rPr kumimoji="1" lang="ja-JP" altLang="ja-JP" sz="1100">
              <a:solidFill>
                <a:schemeClr val="dk1"/>
              </a:solidFill>
              <a:effectLst/>
              <a:latin typeface="+mn-lt"/>
              <a:ea typeface="+mn-ea"/>
              <a:cs typeface="+mn-cs"/>
            </a:rPr>
            <a:t>百万円増加しました。</a:t>
          </a:r>
          <a:endParaRPr lang="ja-JP" altLang="ja-JP" sz="1400">
            <a:effectLst/>
          </a:endParaRPr>
        </a:p>
        <a:p>
          <a:r>
            <a:rPr kumimoji="1" lang="ja-JP"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令和６年度においては、人件費や物価の高騰等により事業費が増大する中、事業実施に不足する財源として約</a:t>
          </a:r>
          <a:r>
            <a:rPr lang="en-US" altLang="ja-JP" sz="1100">
              <a:solidFill>
                <a:schemeClr val="dk1"/>
              </a:solidFill>
              <a:effectLst/>
              <a:latin typeface="+mn-lt"/>
              <a:ea typeface="+mn-ea"/>
              <a:cs typeface="+mn-cs"/>
            </a:rPr>
            <a:t>1,674</a:t>
          </a:r>
          <a:r>
            <a:rPr lang="ja-JP" altLang="ja-JP" sz="1100">
              <a:solidFill>
                <a:schemeClr val="dk1"/>
              </a:solidFill>
              <a:effectLst/>
              <a:latin typeface="+mn-lt"/>
              <a:ea typeface="+mn-ea"/>
              <a:cs typeface="+mn-cs"/>
            </a:rPr>
            <a:t>百万円の繰入を行いましたが、令和５年度決算に基づく剰余金積立が</a:t>
          </a:r>
          <a:r>
            <a:rPr lang="en-US" altLang="ja-JP" sz="1100">
              <a:solidFill>
                <a:schemeClr val="dk1"/>
              </a:solidFill>
              <a:effectLst/>
              <a:latin typeface="+mn-lt"/>
              <a:ea typeface="+mn-ea"/>
              <a:cs typeface="+mn-cs"/>
            </a:rPr>
            <a:t>1,700</a:t>
          </a:r>
          <a:r>
            <a:rPr lang="ja-JP" altLang="ja-JP" sz="1100">
              <a:solidFill>
                <a:schemeClr val="dk1"/>
              </a:solidFill>
              <a:effectLst/>
              <a:latin typeface="+mn-lt"/>
              <a:ea typeface="+mn-ea"/>
              <a:cs typeface="+mn-cs"/>
            </a:rPr>
            <a:t>百万円であったことから、その差し引きとして基金現在高が増加する結果となって</a:t>
          </a:r>
          <a:r>
            <a:rPr lang="ja-JP" altLang="en-US" sz="1100">
              <a:solidFill>
                <a:schemeClr val="dk1"/>
              </a:solidFill>
              <a:effectLst/>
              <a:latin typeface="+mn-lt"/>
              <a:ea typeface="+mn-ea"/>
              <a:cs typeface="+mn-cs"/>
            </a:rPr>
            <a:t>い</a:t>
          </a:r>
          <a:r>
            <a:rPr lang="ja-JP" altLang="ja-JP" sz="1100">
              <a:solidFill>
                <a:schemeClr val="dk1"/>
              </a:solidFill>
              <a:effectLst/>
              <a:latin typeface="+mn-lt"/>
              <a:ea typeface="+mn-ea"/>
              <a:cs typeface="+mn-cs"/>
            </a:rPr>
            <a:t>ます</a:t>
          </a:r>
          <a:r>
            <a:rPr lang="ja-JP" altLang="en-US"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財政調整基金は、年度間の財源の調整を図るほか、経済情勢の著しい変動等により大幅な財源不足に見舞われた場合に不足額を補填することや、災害により生じた経費の財源又は災害により生じた減収を補う場合等に、機動的に財源を投入して対応するなどの目的があります。基金</a:t>
          </a:r>
          <a:r>
            <a:rPr kumimoji="1" lang="ja-JP" altLang="en-US" sz="1100">
              <a:solidFill>
                <a:schemeClr val="dk1"/>
              </a:solidFill>
              <a:effectLst/>
              <a:latin typeface="+mn-lt"/>
              <a:ea typeface="+mn-ea"/>
              <a:cs typeface="+mn-cs"/>
            </a:rPr>
            <a:t>現在</a:t>
          </a:r>
          <a:r>
            <a:rPr kumimoji="1" lang="ja-JP" altLang="ja-JP" sz="1100">
              <a:solidFill>
                <a:schemeClr val="dk1"/>
              </a:solidFill>
              <a:effectLst/>
              <a:latin typeface="+mn-lt"/>
              <a:ea typeface="+mn-ea"/>
              <a:cs typeface="+mn-cs"/>
            </a:rPr>
            <a:t>残高の確保については、原油価格や物価の高騰等に伴う経済状況の変動により、通常の事業実施に必要な財源が不足する事態も懸念されるところでありますので、今後の予期せぬ支出増加等に対応するためにも、引き続き一般会計当初予算額の</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％程度を目安として、基金現在高の確保に努めます</a:t>
          </a:r>
          <a:r>
            <a:rPr kumimoji="1" lang="ja-JP" altLang="en-US" sz="11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減債基金の令和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年度末現在高は</a:t>
          </a:r>
          <a:r>
            <a:rPr kumimoji="1" lang="en-US" altLang="ja-JP" sz="1100">
              <a:solidFill>
                <a:schemeClr val="dk1"/>
              </a:solidFill>
              <a:effectLst/>
              <a:latin typeface="+mn-lt"/>
              <a:ea typeface="+mn-ea"/>
              <a:cs typeface="+mn-cs"/>
            </a:rPr>
            <a:t>1,688</a:t>
          </a:r>
          <a:r>
            <a:rPr kumimoji="1" lang="ja-JP" altLang="ja-JP" sz="1100">
              <a:solidFill>
                <a:schemeClr val="dk1"/>
              </a:solidFill>
              <a:effectLst/>
              <a:latin typeface="+mn-lt"/>
              <a:ea typeface="+mn-ea"/>
              <a:cs typeface="+mn-cs"/>
            </a:rPr>
            <a:t>百万円で、</a:t>
          </a:r>
          <a:r>
            <a:rPr kumimoji="1" lang="ja-JP" altLang="en-US" sz="1100">
              <a:solidFill>
                <a:schemeClr val="dk1"/>
              </a:solidFill>
              <a:effectLst/>
              <a:latin typeface="+mn-lt"/>
              <a:ea typeface="+mn-ea"/>
              <a:cs typeface="+mn-cs"/>
            </a:rPr>
            <a:t>前</a:t>
          </a:r>
          <a:r>
            <a:rPr kumimoji="1" lang="ja-JP" altLang="ja-JP" sz="1100">
              <a:solidFill>
                <a:schemeClr val="dk1"/>
              </a:solidFill>
              <a:effectLst/>
              <a:latin typeface="+mn-lt"/>
              <a:ea typeface="+mn-ea"/>
              <a:cs typeface="+mn-cs"/>
            </a:rPr>
            <a:t>年度末と比較して</a:t>
          </a:r>
          <a:r>
            <a:rPr kumimoji="1" lang="en-US" altLang="ja-JP" sz="1100">
              <a:solidFill>
                <a:schemeClr val="dk1"/>
              </a:solidFill>
              <a:effectLst/>
              <a:latin typeface="+mn-lt"/>
              <a:ea typeface="+mn-ea"/>
              <a:cs typeface="+mn-cs"/>
            </a:rPr>
            <a:t>200</a:t>
          </a:r>
          <a:r>
            <a:rPr kumimoji="1" lang="ja-JP" altLang="ja-JP" sz="1100">
              <a:solidFill>
                <a:schemeClr val="dk1"/>
              </a:solidFill>
              <a:effectLst/>
              <a:latin typeface="+mn-lt"/>
              <a:ea typeface="+mn-ea"/>
              <a:cs typeface="+mn-cs"/>
            </a:rPr>
            <a:t>百万円増加しました。</a:t>
          </a:r>
          <a:endParaRPr lang="ja-JP" altLang="ja-JP" sz="1400">
            <a:effectLst/>
          </a:endParaRPr>
        </a:p>
        <a:p>
          <a:r>
            <a:rPr kumimoji="1" lang="ja-JP" altLang="ja-JP" sz="1100">
              <a:solidFill>
                <a:schemeClr val="dk1"/>
              </a:solidFill>
              <a:effectLst/>
              <a:latin typeface="+mn-lt"/>
              <a:ea typeface="+mn-ea"/>
              <a:cs typeface="+mn-cs"/>
            </a:rPr>
            <a:t>　増加の主な要因は</a:t>
          </a:r>
          <a:r>
            <a:rPr lang="ja-JP" altLang="ja-JP" sz="1100">
              <a:solidFill>
                <a:schemeClr val="dk1"/>
              </a:solidFill>
              <a:effectLst/>
              <a:latin typeface="+mn-lt"/>
              <a:ea typeface="+mn-ea"/>
              <a:cs typeface="+mn-cs"/>
            </a:rPr>
            <a:t>、普通交付税において臨時財政対策債償還基金費として追加交付された分を積み立てた</a:t>
          </a:r>
          <a:r>
            <a:rPr lang="en-US" altLang="ja-JP" sz="1100">
              <a:solidFill>
                <a:schemeClr val="dk1"/>
              </a:solidFill>
              <a:effectLst/>
              <a:latin typeface="+mn-lt"/>
              <a:ea typeface="+mn-ea"/>
              <a:cs typeface="+mn-cs"/>
            </a:rPr>
            <a:t>316</a:t>
          </a:r>
          <a:r>
            <a:rPr lang="ja-JP" altLang="ja-JP" sz="1100">
              <a:solidFill>
                <a:schemeClr val="dk1"/>
              </a:solidFill>
              <a:effectLst/>
              <a:latin typeface="+mn-lt"/>
              <a:ea typeface="+mn-ea"/>
              <a:cs typeface="+mn-cs"/>
            </a:rPr>
            <a:t>百万円が</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取崩額</a:t>
          </a:r>
          <a:r>
            <a:rPr lang="en-US" altLang="ja-JP" sz="1100">
              <a:solidFill>
                <a:schemeClr val="dk1"/>
              </a:solidFill>
              <a:effectLst/>
              <a:latin typeface="+mn-lt"/>
              <a:ea typeface="+mn-ea"/>
              <a:cs typeface="+mn-cs"/>
            </a:rPr>
            <a:t>118</a:t>
          </a:r>
          <a:r>
            <a:rPr lang="ja-JP" altLang="ja-JP" sz="1100">
              <a:solidFill>
                <a:schemeClr val="dk1"/>
              </a:solidFill>
              <a:effectLst/>
              <a:latin typeface="+mn-lt"/>
              <a:ea typeface="+mn-ea"/>
              <a:cs typeface="+mn-cs"/>
            </a:rPr>
            <a:t>百万円を上回ったことによるものです。</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積立てた減債基金の臨時財政対策債償還基金費分については、後年度、普通交付税の算定において、「臨時財政対策債償還費」に算入されないこととなるため、臨時財政対策債の償還に併せて、その償還に充てる分を毎年度取り崩す予定です。また、それ以外の部分については、公債費の増加等により繰上償還を行う必要が出てきた場合には、その財源として活用することで、健全な財政運営に努めま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群馬県伊勢崎市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212,084
195,695
139.44
97,120,214
93,310,351
3,140,201
46,818,516
61,433,143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baseline="0">
              <a:solidFill>
                <a:schemeClr val="dk1"/>
              </a:solidFill>
              <a:effectLst/>
              <a:latin typeface="+mn-lt"/>
              <a:ea typeface="+mn-ea"/>
              <a:cs typeface="+mn-cs"/>
            </a:rPr>
            <a:t>　</a:t>
          </a:r>
          <a:r>
            <a:rPr kumimoji="1" lang="ja-JP" altLang="ja-JP" sz="1000">
              <a:solidFill>
                <a:schemeClr val="dk1"/>
              </a:solidFill>
              <a:effectLst/>
              <a:latin typeface="+mn-lt"/>
              <a:ea typeface="+mn-ea"/>
              <a:cs typeface="+mn-cs"/>
            </a:rPr>
            <a:t>分子である基準財政収入額については、市町村民税（所得割）が減</a:t>
          </a:r>
          <a:r>
            <a:rPr kumimoji="1" lang="ja-JP" altLang="en-US" sz="1000">
              <a:solidFill>
                <a:schemeClr val="dk1"/>
              </a:solidFill>
              <a:effectLst/>
              <a:latin typeface="+mn-lt"/>
              <a:ea typeface="+mn-ea"/>
              <a:cs typeface="+mn-cs"/>
            </a:rPr>
            <a:t>少した</a:t>
          </a:r>
          <a:r>
            <a:rPr kumimoji="1" lang="ja-JP" altLang="ja-JP" sz="1000">
              <a:solidFill>
                <a:schemeClr val="dk1"/>
              </a:solidFill>
              <a:effectLst/>
              <a:latin typeface="+mn-lt"/>
              <a:ea typeface="+mn-ea"/>
              <a:cs typeface="+mn-cs"/>
            </a:rPr>
            <a:t>一方、地方特例交付金の算定において、定額減税による個人住民税の減収を補塡するため、定額減税減収補塡特例交付金が創設されたほか、市町村民税（法人税割）</a:t>
          </a:r>
          <a:r>
            <a:rPr kumimoji="1" lang="ja-JP" altLang="en-US" sz="1000">
              <a:solidFill>
                <a:schemeClr val="dk1"/>
              </a:solidFill>
              <a:effectLst/>
              <a:latin typeface="+mn-lt"/>
              <a:ea typeface="+mn-ea"/>
              <a:cs typeface="+mn-cs"/>
            </a:rPr>
            <a:t>が</a:t>
          </a:r>
          <a:r>
            <a:rPr kumimoji="1" lang="ja-JP" altLang="ja-JP" sz="1000">
              <a:solidFill>
                <a:schemeClr val="dk1"/>
              </a:solidFill>
              <a:effectLst/>
              <a:latin typeface="+mn-lt"/>
              <a:ea typeface="+mn-ea"/>
              <a:cs typeface="+mn-cs"/>
            </a:rPr>
            <a:t>増</a:t>
          </a:r>
          <a:r>
            <a:rPr kumimoji="1" lang="ja-JP" altLang="en-US" sz="1000">
              <a:solidFill>
                <a:schemeClr val="dk1"/>
              </a:solidFill>
              <a:effectLst/>
              <a:latin typeface="+mn-lt"/>
              <a:ea typeface="+mn-ea"/>
              <a:cs typeface="+mn-cs"/>
            </a:rPr>
            <a:t>加した</a:t>
          </a:r>
          <a:r>
            <a:rPr kumimoji="1" lang="ja-JP" altLang="ja-JP" sz="1000">
              <a:solidFill>
                <a:schemeClr val="dk1"/>
              </a:solidFill>
              <a:effectLst/>
              <a:latin typeface="+mn-lt"/>
              <a:ea typeface="+mn-ea"/>
              <a:cs typeface="+mn-cs"/>
            </a:rPr>
            <a:t>ことなどにより</a:t>
          </a:r>
          <a:r>
            <a:rPr kumimoji="1" lang="ja-JP" altLang="en-US" sz="1000">
              <a:solidFill>
                <a:schemeClr val="dk1"/>
              </a:solidFill>
              <a:effectLst/>
              <a:latin typeface="+mn-lt"/>
              <a:ea typeface="+mn-ea"/>
              <a:cs typeface="+mn-cs"/>
            </a:rPr>
            <a:t>増加し</a:t>
          </a:r>
          <a:r>
            <a:rPr kumimoji="1" lang="ja-JP" altLang="ja-JP" sz="1000">
              <a:solidFill>
                <a:schemeClr val="dk1"/>
              </a:solidFill>
              <a:effectLst/>
              <a:latin typeface="+mn-lt"/>
              <a:ea typeface="+mn-ea"/>
              <a:cs typeface="+mn-cs"/>
            </a:rPr>
            <a:t>ました。分母である基準財政需要額についても、臨時財政対策債振替額</a:t>
          </a:r>
          <a:r>
            <a:rPr kumimoji="1" lang="ja-JP" altLang="en-US" sz="1000">
              <a:solidFill>
                <a:schemeClr val="dk1"/>
              </a:solidFill>
              <a:effectLst/>
              <a:latin typeface="+mn-lt"/>
              <a:ea typeface="+mn-ea"/>
              <a:cs typeface="+mn-cs"/>
            </a:rPr>
            <a:t>が減少した</a:t>
          </a:r>
          <a:r>
            <a:rPr kumimoji="1" lang="ja-JP" altLang="ja-JP" sz="1000">
              <a:solidFill>
                <a:schemeClr val="dk1"/>
              </a:solidFill>
              <a:effectLst/>
              <a:latin typeface="+mn-lt"/>
              <a:ea typeface="+mn-ea"/>
              <a:cs typeface="+mn-cs"/>
            </a:rPr>
            <a:t>一方、再算定にお</a:t>
          </a:r>
          <a:r>
            <a:rPr kumimoji="1" lang="ja-JP" altLang="en-US" sz="1000">
              <a:solidFill>
                <a:schemeClr val="dk1"/>
              </a:solidFill>
              <a:effectLst/>
              <a:latin typeface="+mn-lt"/>
              <a:ea typeface="+mn-ea"/>
              <a:cs typeface="+mn-cs"/>
            </a:rPr>
            <a:t>いて</a:t>
          </a:r>
          <a:r>
            <a:rPr kumimoji="1" lang="ja-JP" altLang="ja-JP" sz="1000">
              <a:solidFill>
                <a:schemeClr val="dk1"/>
              </a:solidFill>
              <a:effectLst/>
              <a:latin typeface="+mn-lt"/>
              <a:ea typeface="+mn-ea"/>
              <a:cs typeface="+mn-cs"/>
            </a:rPr>
            <a:t>給与改定費</a:t>
          </a:r>
          <a:r>
            <a:rPr kumimoji="1" lang="ja-JP" altLang="en-US" sz="1000">
              <a:solidFill>
                <a:schemeClr val="dk1"/>
              </a:solidFill>
              <a:effectLst/>
              <a:latin typeface="+mn-lt"/>
              <a:ea typeface="+mn-ea"/>
              <a:cs typeface="+mn-cs"/>
            </a:rPr>
            <a:t>等</a:t>
          </a:r>
          <a:r>
            <a:rPr kumimoji="1" lang="ja-JP" altLang="ja-JP" sz="1000">
              <a:solidFill>
                <a:schemeClr val="dk1"/>
              </a:solidFill>
              <a:effectLst/>
              <a:latin typeface="+mn-lt"/>
              <a:ea typeface="+mn-ea"/>
              <a:cs typeface="+mn-cs"/>
            </a:rPr>
            <a:t>が措置されたことにより増</a:t>
          </a:r>
          <a:r>
            <a:rPr kumimoji="1" lang="ja-JP" altLang="en-US" sz="1000">
              <a:solidFill>
                <a:schemeClr val="dk1"/>
              </a:solidFill>
              <a:effectLst/>
              <a:latin typeface="+mn-lt"/>
              <a:ea typeface="+mn-ea"/>
              <a:cs typeface="+mn-cs"/>
            </a:rPr>
            <a:t>加し</a:t>
          </a:r>
          <a:r>
            <a:rPr kumimoji="1" lang="ja-JP" altLang="ja-JP" sz="1000">
              <a:solidFill>
                <a:schemeClr val="dk1"/>
              </a:solidFill>
              <a:effectLst/>
              <a:latin typeface="+mn-lt"/>
              <a:ea typeface="+mn-ea"/>
              <a:cs typeface="+mn-cs"/>
            </a:rPr>
            <a:t>ました。基準財政需要額の伸びが基準財政収入額の伸びを上回りましたので、結果として財政力指数は下降し、</a:t>
          </a:r>
          <a:r>
            <a:rPr kumimoji="1" lang="en-US" altLang="ja-JP" sz="1000">
              <a:solidFill>
                <a:schemeClr val="dk1"/>
              </a:solidFill>
              <a:effectLst/>
              <a:latin typeface="+mn-lt"/>
              <a:ea typeface="+mn-ea"/>
              <a:cs typeface="+mn-cs"/>
            </a:rPr>
            <a:t>3</a:t>
          </a:r>
          <a:r>
            <a:rPr kumimoji="1" lang="ja-JP" altLang="ja-JP" sz="1000">
              <a:solidFill>
                <a:schemeClr val="dk1"/>
              </a:solidFill>
              <a:effectLst/>
              <a:latin typeface="+mn-lt"/>
              <a:ea typeface="+mn-ea"/>
              <a:cs typeface="+mn-cs"/>
            </a:rPr>
            <a:t>箇年平均としては</a:t>
          </a:r>
          <a:r>
            <a:rPr kumimoji="1" lang="en-US" altLang="ja-JP" sz="1000">
              <a:solidFill>
                <a:schemeClr val="dk1"/>
              </a:solidFill>
              <a:effectLst/>
              <a:latin typeface="+mn-lt"/>
              <a:ea typeface="+mn-ea"/>
              <a:cs typeface="+mn-cs"/>
            </a:rPr>
            <a:t>0.01</a:t>
          </a:r>
          <a:r>
            <a:rPr kumimoji="1" lang="ja-JP" altLang="ja-JP" sz="1000">
              <a:solidFill>
                <a:schemeClr val="dk1"/>
              </a:solidFill>
              <a:effectLst/>
              <a:latin typeface="+mn-lt"/>
              <a:ea typeface="+mn-ea"/>
              <a:cs typeface="+mn-cs"/>
            </a:rPr>
            <a:t>ポイント下降しました。</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137160</xdr:rowOff>
    </xdr:from>
    <xdr:to>
      <xdr:col>23</xdr:col>
      <xdr:colOff>133350</xdr:colOff>
      <xdr:row>45</xdr:row>
      <xdr:rowOff>66040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0936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38117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66040</xdr:rowOff>
    </xdr:from>
    <xdr:to>
      <xdr:col>24</xdr:col>
      <xdr:colOff>12700</xdr:colOff>
      <xdr:row>45</xdr:row>
      <xdr:rowOff>66040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52087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05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137160</xdr:rowOff>
    </xdr:from>
    <xdr:to>
      <xdr:col>24</xdr:col>
      <xdr:colOff>12700</xdr:colOff>
      <xdr:row>36</xdr:row>
      <xdr:rowOff>137160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0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1270</xdr:rowOff>
    </xdr:from>
    <xdr:to>
      <xdr:col>23</xdr:col>
      <xdr:colOff>133350</xdr:colOff>
      <xdr:row>42</xdr:row>
      <xdr:rowOff>25400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20217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165117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6851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148590</xdr:rowOff>
    </xdr:from>
    <xdr:to>
      <xdr:col>23</xdr:col>
      <xdr:colOff>184150</xdr:colOff>
      <xdr:row>41</xdr:row>
      <xdr:rowOff>78740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124460</xdr:rowOff>
    </xdr:from>
    <xdr:to>
      <xdr:col>19</xdr:col>
      <xdr:colOff>133350</xdr:colOff>
      <xdr:row>42</xdr:row>
      <xdr:rowOff>1270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15391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148590</xdr:rowOff>
    </xdr:from>
    <xdr:to>
      <xdr:col>19</xdr:col>
      <xdr:colOff>184150</xdr:colOff>
      <xdr:row>41</xdr:row>
      <xdr:rowOff>78740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88917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775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100330</xdr:rowOff>
    </xdr:from>
    <xdr:to>
      <xdr:col>15</xdr:col>
      <xdr:colOff>82550</xdr:colOff>
      <xdr:row>41</xdr:row>
      <xdr:rowOff>124460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12978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124460</xdr:rowOff>
    </xdr:from>
    <xdr:to>
      <xdr:col>15</xdr:col>
      <xdr:colOff>133350</xdr:colOff>
      <xdr:row>41</xdr:row>
      <xdr:rowOff>54610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64787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52070</xdr:rowOff>
    </xdr:from>
    <xdr:to>
      <xdr:col>11</xdr:col>
      <xdr:colOff>31750</xdr:colOff>
      <xdr:row>41</xdr:row>
      <xdr:rowOff>100330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0815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16527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118127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121920</xdr:rowOff>
    </xdr:from>
    <xdr:to>
      <xdr:col>19</xdr:col>
      <xdr:colOff>184150</xdr:colOff>
      <xdr:row>42</xdr:row>
      <xdr:rowOff>52070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36847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23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73660</xdr:rowOff>
    </xdr:from>
    <xdr:to>
      <xdr:col>15</xdr:col>
      <xdr:colOff>133350</xdr:colOff>
      <xdr:row>42</xdr:row>
      <xdr:rowOff>3810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160037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49530</xdr:rowOff>
    </xdr:from>
    <xdr:to>
      <xdr:col>11</xdr:col>
      <xdr:colOff>82550</xdr:colOff>
      <xdr:row>41</xdr:row>
      <xdr:rowOff>151130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135907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1270</xdr:rowOff>
    </xdr:from>
    <xdr:to>
      <xdr:col>7</xdr:col>
      <xdr:colOff>31750</xdr:colOff>
      <xdr:row>41</xdr:row>
      <xdr:rowOff>102870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87647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050">
              <a:solidFill>
                <a:schemeClr val="dk1"/>
              </a:solidFill>
              <a:effectLst/>
              <a:latin typeface="+mn-lt"/>
              <a:ea typeface="+mn-ea"/>
              <a:cs typeface="+mn-cs"/>
            </a:rPr>
            <a:t>分子である経常経費充当一般財源は、物価高騰の影響等により物件費、扶助費、補助費等が増加</a:t>
          </a:r>
          <a:r>
            <a:rPr kumimoji="1" lang="ja-JP" altLang="en-US" sz="1050">
              <a:solidFill>
                <a:schemeClr val="dk1"/>
              </a:solidFill>
              <a:effectLst/>
              <a:latin typeface="+mn-lt"/>
              <a:ea typeface="+mn-ea"/>
              <a:cs typeface="+mn-cs"/>
            </a:rPr>
            <a:t>しました</a:t>
          </a:r>
          <a:r>
            <a:rPr kumimoji="1" lang="ja-JP" altLang="ja-JP" sz="1050">
              <a:solidFill>
                <a:schemeClr val="dk1"/>
              </a:solidFill>
              <a:effectLst/>
              <a:latin typeface="+mn-lt"/>
              <a:ea typeface="+mn-ea"/>
              <a:cs typeface="+mn-cs"/>
            </a:rPr>
            <a:t>。一方で、分母である経常一般財源収入額は、臨時財政対策債が減少したものの、地方特例交付金や普通交付税の増加等により</a:t>
          </a:r>
          <a:r>
            <a:rPr kumimoji="1" lang="ja-JP" altLang="en-US"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全体で増加し</a:t>
          </a:r>
          <a:r>
            <a:rPr kumimoji="1" lang="ja-JP" altLang="en-US" sz="1050">
              <a:solidFill>
                <a:schemeClr val="dk1"/>
              </a:solidFill>
              <a:effectLst/>
              <a:latin typeface="+mn-lt"/>
              <a:ea typeface="+mn-ea"/>
              <a:cs typeface="+mn-cs"/>
            </a:rPr>
            <a:t>ました</a:t>
          </a:r>
          <a:r>
            <a:rPr kumimoji="1" lang="ja-JP" altLang="ja-JP" sz="1050">
              <a:solidFill>
                <a:schemeClr val="dk1"/>
              </a:solidFill>
              <a:effectLst/>
              <a:latin typeface="+mn-lt"/>
              <a:ea typeface="+mn-ea"/>
              <a:cs typeface="+mn-cs"/>
            </a:rPr>
            <a:t>。分子の増加が分母の増加を上回った</a:t>
          </a:r>
          <a:r>
            <a:rPr kumimoji="1" lang="ja-JP" altLang="en-US" sz="1050">
              <a:solidFill>
                <a:schemeClr val="dk1"/>
              </a:solidFill>
              <a:effectLst/>
              <a:latin typeface="+mn-lt"/>
              <a:ea typeface="+mn-ea"/>
              <a:cs typeface="+mn-cs"/>
            </a:rPr>
            <a:t>ことにより</a:t>
          </a:r>
          <a:r>
            <a:rPr kumimoji="1" lang="ja-JP" altLang="ja-JP" sz="1050">
              <a:solidFill>
                <a:schemeClr val="dk1"/>
              </a:solidFill>
              <a:effectLst/>
              <a:latin typeface="+mn-lt"/>
              <a:ea typeface="+mn-ea"/>
              <a:cs typeface="+mn-cs"/>
            </a:rPr>
            <a:t>、</a:t>
          </a:r>
          <a:r>
            <a:rPr kumimoji="1" lang="en-US" altLang="ja-JP" sz="1050">
              <a:solidFill>
                <a:schemeClr val="dk1"/>
              </a:solidFill>
              <a:effectLst/>
              <a:latin typeface="+mn-lt"/>
              <a:ea typeface="+mn-ea"/>
              <a:cs typeface="+mn-cs"/>
            </a:rPr>
            <a:t>2.7</a:t>
          </a:r>
          <a:r>
            <a:rPr kumimoji="1" lang="ja-JP" altLang="ja-JP" sz="1050">
              <a:solidFill>
                <a:schemeClr val="dk1"/>
              </a:solidFill>
              <a:effectLst/>
              <a:latin typeface="+mn-lt"/>
              <a:ea typeface="+mn-ea"/>
              <a:cs typeface="+mn-cs"/>
            </a:rPr>
            <a:t>ポイント上昇しました。今後も市税収入の増加につながるような企業誘致や区画整理等の住環境整備を推進するとともに、徴収対策の強化等により歳入を確保し、市債の計画的な発行などにより義務的経費の伸びを抑え、財政の弾力化に努めます。</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167217</xdr:rowOff>
    </xdr:from>
    <xdr:to>
      <xdr:col>23</xdr:col>
      <xdr:colOff>133350</xdr:colOff>
      <xdr:row>66</xdr:row>
      <xdr:rowOff>2117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11317"/>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145644</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28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2117</xdr:rowOff>
    </xdr:from>
    <xdr:to>
      <xdr:col>24</xdr:col>
      <xdr:colOff>12700</xdr:colOff>
      <xdr:row>66</xdr:row>
      <xdr:rowOff>2117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31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82144</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5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167217</xdr:rowOff>
    </xdr:from>
    <xdr:to>
      <xdr:col>24</xdr:col>
      <xdr:colOff>12700</xdr:colOff>
      <xdr:row>58</xdr:row>
      <xdr:rowOff>167217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1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84667</xdr:rowOff>
    </xdr:from>
    <xdr:to>
      <xdr:col>23</xdr:col>
      <xdr:colOff>133350</xdr:colOff>
      <xdr:row>63</xdr:row>
      <xdr:rowOff>130387</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714567"/>
          <a:ext cx="8382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98654</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57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76623</xdr:rowOff>
    </xdr:from>
    <xdr:to>
      <xdr:col>19</xdr:col>
      <xdr:colOff>133350</xdr:colOff>
      <xdr:row>62</xdr:row>
      <xdr:rowOff>84667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70652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116840</xdr:rowOff>
    </xdr:from>
    <xdr:to>
      <xdr:col>19</xdr:col>
      <xdr:colOff>184150</xdr:colOff>
      <xdr:row>62</xdr:row>
      <xdr:rowOff>46990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57167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344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100330</xdr:rowOff>
    </xdr:from>
    <xdr:to>
      <xdr:col>15</xdr:col>
      <xdr:colOff>82550</xdr:colOff>
      <xdr:row>62</xdr:row>
      <xdr:rowOff>76623</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215880"/>
          <a:ext cx="889000" cy="490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60537</xdr:rowOff>
    </xdr:from>
    <xdr:to>
      <xdr:col>15</xdr:col>
      <xdr:colOff>133350</xdr:colOff>
      <xdr:row>61</xdr:row>
      <xdr:rowOff>162137</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864</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2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100330</xdr:rowOff>
    </xdr:from>
    <xdr:to>
      <xdr:col>11</xdr:col>
      <xdr:colOff>31750</xdr:colOff>
      <xdr:row>63</xdr:row>
      <xdr:rowOff>33867</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215880"/>
          <a:ext cx="889000" cy="61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129963</xdr:rowOff>
    </xdr:from>
    <xdr:to>
      <xdr:col>11</xdr:col>
      <xdr:colOff>82550</xdr:colOff>
      <xdr:row>60</xdr:row>
      <xdr:rowOff>60113</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24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44890</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331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44450</xdr:rowOff>
    </xdr:from>
    <xdr:to>
      <xdr:col>7</xdr:col>
      <xdr:colOff>31750</xdr:colOff>
      <xdr:row>61</xdr:row>
      <xdr:rowOff>146050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156227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79587</xdr:rowOff>
    </xdr:from>
    <xdr:to>
      <xdr:col>23</xdr:col>
      <xdr:colOff>184150</xdr:colOff>
      <xdr:row>64</xdr:row>
      <xdr:rowOff>9737</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8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51664</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853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33867</xdr:rowOff>
    </xdr:from>
    <xdr:to>
      <xdr:col>19</xdr:col>
      <xdr:colOff>184150</xdr:colOff>
      <xdr:row>62</xdr:row>
      <xdr:rowOff>135467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66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120244</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750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25823</xdr:rowOff>
    </xdr:from>
    <xdr:to>
      <xdr:col>15</xdr:col>
      <xdr:colOff>133350</xdr:colOff>
      <xdr:row>62</xdr:row>
      <xdr:rowOff>127423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6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112200</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74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49530</xdr:rowOff>
    </xdr:from>
    <xdr:to>
      <xdr:col>11</xdr:col>
      <xdr:colOff>82550</xdr:colOff>
      <xdr:row>59</xdr:row>
      <xdr:rowOff>151130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161307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993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154517</xdr:rowOff>
    </xdr:from>
    <xdr:to>
      <xdr:col>7</xdr:col>
      <xdr:colOff>31750</xdr:colOff>
      <xdr:row>63</xdr:row>
      <xdr:rowOff>84667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7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69444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87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[136,478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人当たり人件費・物件費等の決算額は</a:t>
          </a:r>
          <a:r>
            <a:rPr kumimoji="1" lang="en-US" altLang="ja-JP" sz="1100">
              <a:solidFill>
                <a:schemeClr val="dk1"/>
              </a:solidFill>
              <a:effectLst/>
              <a:latin typeface="+mn-lt"/>
              <a:ea typeface="+mn-ea"/>
              <a:cs typeface="+mn-cs"/>
            </a:rPr>
            <a:t>136,478</a:t>
          </a:r>
          <a:r>
            <a:rPr kumimoji="1" lang="ja-JP" altLang="ja-JP" sz="1100">
              <a:solidFill>
                <a:schemeClr val="dk1"/>
              </a:solidFill>
              <a:effectLst/>
              <a:latin typeface="+mn-lt"/>
              <a:ea typeface="+mn-ea"/>
              <a:cs typeface="+mn-cs"/>
            </a:rPr>
            <a:t>円となり、</a:t>
          </a:r>
          <a:r>
            <a:rPr kumimoji="1" lang="ja-JP" altLang="en-US" sz="1100">
              <a:solidFill>
                <a:schemeClr val="dk1"/>
              </a:solidFill>
              <a:effectLst/>
              <a:latin typeface="+mn-lt"/>
              <a:ea typeface="+mn-ea"/>
              <a:cs typeface="+mn-cs"/>
            </a:rPr>
            <a:t>前</a:t>
          </a:r>
          <a:r>
            <a:rPr kumimoji="1" lang="ja-JP" altLang="ja-JP" sz="1100">
              <a:solidFill>
                <a:schemeClr val="dk1"/>
              </a:solidFill>
              <a:effectLst/>
              <a:latin typeface="+mn-lt"/>
              <a:ea typeface="+mn-ea"/>
              <a:cs typeface="+mn-cs"/>
            </a:rPr>
            <a:t>年度と比べて</a:t>
          </a:r>
          <a:r>
            <a:rPr kumimoji="1" lang="en-US" altLang="ja-JP" sz="1100">
              <a:solidFill>
                <a:schemeClr val="dk1"/>
              </a:solidFill>
              <a:effectLst/>
              <a:latin typeface="+mn-lt"/>
              <a:ea typeface="+mn-ea"/>
              <a:cs typeface="+mn-cs"/>
            </a:rPr>
            <a:t>11,764</a:t>
          </a:r>
          <a:r>
            <a:rPr kumimoji="1" lang="ja-JP" altLang="ja-JP" sz="1100">
              <a:solidFill>
                <a:schemeClr val="dk1"/>
              </a:solidFill>
              <a:effectLst/>
              <a:latin typeface="+mn-lt"/>
              <a:ea typeface="+mn-ea"/>
              <a:cs typeface="+mn-cs"/>
            </a:rPr>
            <a:t>円増加し</a:t>
          </a:r>
          <a:r>
            <a:rPr kumimoji="1" lang="ja-JP" altLang="en-US" sz="1100">
              <a:solidFill>
                <a:schemeClr val="dk1"/>
              </a:solidFill>
              <a:effectLst/>
              <a:latin typeface="+mn-lt"/>
              <a:ea typeface="+mn-ea"/>
              <a:cs typeface="+mn-cs"/>
            </a:rPr>
            <a:t>ましたが</a:t>
          </a:r>
          <a:r>
            <a:rPr kumimoji="1" lang="ja-JP" altLang="ja-JP" sz="1100">
              <a:solidFill>
                <a:schemeClr val="dk1"/>
              </a:solidFill>
              <a:effectLst/>
              <a:latin typeface="+mn-lt"/>
              <a:ea typeface="+mn-ea"/>
              <a:cs typeface="+mn-cs"/>
            </a:rPr>
            <a:t>、類似団体内平均値を下回っています。</a:t>
          </a:r>
          <a:r>
            <a:rPr kumimoji="1" lang="ja-JP" altLang="en-US" sz="1100">
              <a:solidFill>
                <a:schemeClr val="dk1"/>
              </a:solidFill>
              <a:effectLst/>
              <a:latin typeface="+mn-lt"/>
              <a:ea typeface="+mn-ea"/>
              <a:cs typeface="+mn-cs"/>
            </a:rPr>
            <a:t>前</a:t>
          </a:r>
          <a:r>
            <a:rPr kumimoji="1" lang="ja-JP" altLang="ja-JP" sz="1100">
              <a:solidFill>
                <a:schemeClr val="dk1"/>
              </a:solidFill>
              <a:effectLst/>
              <a:latin typeface="+mn-lt"/>
              <a:ea typeface="+mn-ea"/>
              <a:cs typeface="+mn-cs"/>
            </a:rPr>
            <a:t>年度より増加した要因は、人事院勧告等による人件費、物価等の高騰に伴う委託料や修繕料、光熱水費の増による物件費の増によるものです。今後も職員の定数管理</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適正化を図る</a:t>
          </a:r>
          <a:r>
            <a:rPr kumimoji="1" lang="ja-JP" altLang="en-US" sz="1100">
              <a:solidFill>
                <a:schemeClr val="dk1"/>
              </a:solidFill>
              <a:effectLst/>
              <a:latin typeface="+mn-lt"/>
              <a:ea typeface="+mn-ea"/>
              <a:cs typeface="+mn-cs"/>
            </a:rPr>
            <a:t>ほか</a:t>
          </a:r>
          <a:r>
            <a:rPr kumimoji="1" lang="ja-JP" altLang="ja-JP" sz="1100">
              <a:solidFill>
                <a:schemeClr val="dk1"/>
              </a:solidFill>
              <a:effectLst/>
              <a:latin typeface="+mn-lt"/>
              <a:ea typeface="+mn-ea"/>
              <a:cs typeface="+mn-cs"/>
            </a:rPr>
            <a:t>、会計年度任用職員の適正配置によ</a:t>
          </a:r>
          <a:r>
            <a:rPr kumimoji="1" lang="ja-JP" altLang="en-US" sz="1100">
              <a:solidFill>
                <a:schemeClr val="dk1"/>
              </a:solidFill>
              <a:effectLst/>
              <a:latin typeface="+mn-lt"/>
              <a:ea typeface="+mn-ea"/>
              <a:cs typeface="+mn-cs"/>
            </a:rPr>
            <a:t>り、人件費の</a:t>
          </a:r>
          <a:r>
            <a:rPr kumimoji="1" lang="ja-JP" altLang="ja-JP" sz="1100">
              <a:solidFill>
                <a:schemeClr val="dk1"/>
              </a:solidFill>
              <a:effectLst/>
              <a:latin typeface="+mn-lt"/>
              <a:ea typeface="+mn-ea"/>
              <a:cs typeface="+mn-cs"/>
            </a:rPr>
            <a:t>抑制に努める</a:t>
          </a:r>
          <a:r>
            <a:rPr kumimoji="1" lang="ja-JP" altLang="en-US" sz="1100">
              <a:solidFill>
                <a:schemeClr val="dk1"/>
              </a:solidFill>
              <a:effectLst/>
              <a:latin typeface="+mn-lt"/>
              <a:ea typeface="+mn-ea"/>
              <a:cs typeface="+mn-cs"/>
            </a:rPr>
            <a:t>とともに</a:t>
          </a:r>
          <a:r>
            <a:rPr kumimoji="1" lang="ja-JP" altLang="ja-JP" sz="1100">
              <a:solidFill>
                <a:schemeClr val="dk1"/>
              </a:solidFill>
              <a:effectLst/>
              <a:latin typeface="+mn-lt"/>
              <a:ea typeface="+mn-ea"/>
              <a:cs typeface="+mn-cs"/>
            </a:rPr>
            <a:t>、委託内容等の見直しや適正価格での契約など物件費の抑制に努めます。</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65396</xdr:rowOff>
    </xdr:from>
    <xdr:to>
      <xdr:col>23</xdr:col>
      <xdr:colOff>133350</xdr:colOff>
      <xdr:row>89</xdr:row>
      <xdr:rowOff>158688</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52846"/>
          <a:ext cx="0" cy="14648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130765</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89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158688</xdr:rowOff>
    </xdr:from>
    <xdr:to>
      <xdr:col>24</xdr:col>
      <xdr:colOff>12700</xdr:colOff>
      <xdr:row>89</xdr:row>
      <xdr:rowOff>158688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17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151773</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96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65396</xdr:rowOff>
    </xdr:from>
    <xdr:to>
      <xdr:col>24</xdr:col>
      <xdr:colOff>12700</xdr:colOff>
      <xdr:row>81</xdr:row>
      <xdr:rowOff>65396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5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35677</xdr:rowOff>
    </xdr:from>
    <xdr:to>
      <xdr:col>23</xdr:col>
      <xdr:colOff>133350</xdr:colOff>
      <xdr:row>84</xdr:row>
      <xdr:rowOff>21930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266027"/>
          <a:ext cx="838200" cy="157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142166</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372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170089</xdr:rowOff>
    </xdr:from>
    <xdr:to>
      <xdr:col>23</xdr:col>
      <xdr:colOff>184150</xdr:colOff>
      <xdr:row>84</xdr:row>
      <xdr:rowOff>100239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400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155556</xdr:rowOff>
    </xdr:from>
    <xdr:to>
      <xdr:col>19</xdr:col>
      <xdr:colOff>133350</xdr:colOff>
      <xdr:row>83</xdr:row>
      <xdr:rowOff>35677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214456"/>
          <a:ext cx="889000" cy="51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52240</xdr:rowOff>
    </xdr:from>
    <xdr:to>
      <xdr:col>19</xdr:col>
      <xdr:colOff>184150</xdr:colOff>
      <xdr:row>83</xdr:row>
      <xdr:rowOff>153840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8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138617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368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155556</xdr:rowOff>
    </xdr:from>
    <xdr:to>
      <xdr:col>15</xdr:col>
      <xdr:colOff>82550</xdr:colOff>
      <xdr:row>82</xdr:row>
      <xdr:rowOff>160060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4214456"/>
          <a:ext cx="889000" cy="4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48594</xdr:rowOff>
    </xdr:from>
    <xdr:to>
      <xdr:col>15</xdr:col>
      <xdr:colOff>133350</xdr:colOff>
      <xdr:row>83</xdr:row>
      <xdr:rowOff>150194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7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134971</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365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71664</xdr:rowOff>
    </xdr:from>
    <xdr:to>
      <xdr:col>11</xdr:col>
      <xdr:colOff>31750</xdr:colOff>
      <xdr:row>82</xdr:row>
      <xdr:rowOff>160060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130564"/>
          <a:ext cx="889000" cy="88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4423</xdr:rowOff>
    </xdr:from>
    <xdr:to>
      <xdr:col>11</xdr:col>
      <xdr:colOff>82550</xdr:colOff>
      <xdr:row>83</xdr:row>
      <xdr:rowOff>106023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3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90800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321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67394</xdr:rowOff>
    </xdr:from>
    <xdr:to>
      <xdr:col>7</xdr:col>
      <xdr:colOff>31750</xdr:colOff>
      <xdr:row>82</xdr:row>
      <xdr:rowOff>168994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153771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212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142580</xdr:rowOff>
    </xdr:from>
    <xdr:to>
      <xdr:col>23</xdr:col>
      <xdr:colOff>184150</xdr:colOff>
      <xdr:row>84</xdr:row>
      <xdr:rowOff>72730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37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159107</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21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156327</xdr:rowOff>
    </xdr:from>
    <xdr:to>
      <xdr:col>19</xdr:col>
      <xdr:colOff>184150</xdr:colOff>
      <xdr:row>83</xdr:row>
      <xdr:rowOff>86477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215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96654</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9841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104756</xdr:rowOff>
    </xdr:from>
    <xdr:to>
      <xdr:col>15</xdr:col>
      <xdr:colOff>133350</xdr:colOff>
      <xdr:row>83</xdr:row>
      <xdr:rowOff>34906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16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45083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932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109260</xdr:rowOff>
    </xdr:from>
    <xdr:to>
      <xdr:col>11</xdr:col>
      <xdr:colOff>82550</xdr:colOff>
      <xdr:row>83</xdr:row>
      <xdr:rowOff>39410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6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49587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93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20864</xdr:rowOff>
    </xdr:from>
    <xdr:to>
      <xdr:col>7</xdr:col>
      <xdr:colOff>31750</xdr:colOff>
      <xdr:row>82</xdr:row>
      <xdr:rowOff>122464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7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132641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848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前</a:t>
          </a:r>
          <a:r>
            <a:rPr kumimoji="1" lang="ja-JP" altLang="ja-JP" sz="1100">
              <a:solidFill>
                <a:schemeClr val="dk1"/>
              </a:solidFill>
              <a:effectLst/>
              <a:latin typeface="+mn-lt"/>
              <a:ea typeface="+mn-ea"/>
              <a:cs typeface="+mn-cs"/>
            </a:rPr>
            <a:t>年度より増減なく、類似団体内平均値よりも</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ポイント低い状況とな</a:t>
          </a:r>
          <a:r>
            <a:rPr kumimoji="1" lang="ja-JP" altLang="en-US" sz="1100">
              <a:solidFill>
                <a:schemeClr val="dk1"/>
              </a:solidFill>
              <a:effectLst/>
              <a:latin typeface="+mn-lt"/>
              <a:ea typeface="+mn-ea"/>
              <a:cs typeface="+mn-cs"/>
            </a:rPr>
            <a:t>っています</a:t>
          </a:r>
          <a:r>
            <a:rPr kumimoji="1" lang="ja-JP" altLang="ja-JP" sz="1100">
              <a:solidFill>
                <a:schemeClr val="dk1"/>
              </a:solidFill>
              <a:effectLst/>
              <a:latin typeface="+mn-lt"/>
              <a:ea typeface="+mn-ea"/>
              <a:cs typeface="+mn-cs"/>
            </a:rPr>
            <a:t>。</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主な要因は、定年退職者及び定年前早期退職者と、新規採用職員との給与額の差額によるものです。</a:t>
          </a:r>
          <a:endParaRPr lang="ja-JP" altLang="ja-JP" sz="1400">
            <a:effectLst/>
          </a:endParaRPr>
        </a:p>
        <a:p>
          <a:r>
            <a:rPr kumimoji="1" lang="ja-JP" altLang="ja-JP" sz="1100">
              <a:solidFill>
                <a:schemeClr val="dk1"/>
              </a:solidFill>
              <a:effectLst/>
              <a:latin typeface="+mn-lt"/>
              <a:ea typeface="+mn-ea"/>
              <a:cs typeface="+mn-cs"/>
            </a:rPr>
            <a:t>　今後も、職員の定員の適正化や勤務実績を的確に反映した給与の適正化などに努めます。</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140970</xdr:rowOff>
    </xdr:from>
    <xdr:to>
      <xdr:col>81</xdr:col>
      <xdr:colOff>44450</xdr:colOff>
      <xdr:row>89</xdr:row>
      <xdr:rowOff>166370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56970"/>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55897</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0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140970</xdr:rowOff>
    </xdr:from>
    <xdr:to>
      <xdr:col>81</xdr:col>
      <xdr:colOff>133350</xdr:colOff>
      <xdr:row>80</xdr:row>
      <xdr:rowOff>140970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5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34289</xdr:rowOff>
    </xdr:from>
    <xdr:to>
      <xdr:col>81</xdr:col>
      <xdr:colOff>44450</xdr:colOff>
      <xdr:row>84</xdr:row>
      <xdr:rowOff>34289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4360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49547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622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77470</xdr:rowOff>
    </xdr:from>
    <xdr:to>
      <xdr:col>81</xdr:col>
      <xdr:colOff>95250</xdr:colOff>
      <xdr:row>86</xdr:row>
      <xdr:rowOff>7620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34289</xdr:rowOff>
    </xdr:from>
    <xdr:to>
      <xdr:col>77</xdr:col>
      <xdr:colOff>44450</xdr:colOff>
      <xdr:row>84</xdr:row>
      <xdr:rowOff>106680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436089"/>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106680</xdr:rowOff>
    </xdr:from>
    <xdr:to>
      <xdr:col>72</xdr:col>
      <xdr:colOff>203200</xdr:colOff>
      <xdr:row>84</xdr:row>
      <xdr:rowOff>154939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508480"/>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16527</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154939</xdr:rowOff>
    </xdr:from>
    <xdr:to>
      <xdr:col>68</xdr:col>
      <xdr:colOff>152400</xdr:colOff>
      <xdr:row>84</xdr:row>
      <xdr:rowOff>154939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5567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149861</xdr:rowOff>
    </xdr:from>
    <xdr:to>
      <xdr:col>68</xdr:col>
      <xdr:colOff>203200</xdr:colOff>
      <xdr:row>86</xdr:row>
      <xdr:rowOff>80011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7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64788</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80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26670</xdr:rowOff>
    </xdr:from>
    <xdr:to>
      <xdr:col>64</xdr:col>
      <xdr:colOff>152400</xdr:colOff>
      <xdr:row>86</xdr:row>
      <xdr:rowOff>128270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113047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85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154939</xdr:rowOff>
    </xdr:from>
    <xdr:to>
      <xdr:col>81</xdr:col>
      <xdr:colOff>95250</xdr:colOff>
      <xdr:row>84</xdr:row>
      <xdr:rowOff>85089</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38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16</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23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154939</xdr:rowOff>
    </xdr:from>
    <xdr:to>
      <xdr:col>77</xdr:col>
      <xdr:colOff>95250</xdr:colOff>
      <xdr:row>84</xdr:row>
      <xdr:rowOff>85089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38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95266</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1541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55880</xdr:rowOff>
    </xdr:from>
    <xdr:to>
      <xdr:col>73</xdr:col>
      <xdr:colOff>44450</xdr:colOff>
      <xdr:row>84</xdr:row>
      <xdr:rowOff>157480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167657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22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104139</xdr:rowOff>
    </xdr:from>
    <xdr:to>
      <xdr:col>68</xdr:col>
      <xdr:colOff>203200</xdr:colOff>
      <xdr:row>85</xdr:row>
      <xdr:rowOff>34289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44466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2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104139</xdr:rowOff>
    </xdr:from>
    <xdr:to>
      <xdr:col>64</xdr:col>
      <xdr:colOff>152400</xdr:colOff>
      <xdr:row>85</xdr:row>
      <xdr:rowOff>34289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44466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2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前</a:t>
          </a:r>
          <a:r>
            <a:rPr kumimoji="1" lang="ja-JP" altLang="ja-JP" sz="1100">
              <a:solidFill>
                <a:schemeClr val="dk1"/>
              </a:solidFill>
              <a:effectLst/>
              <a:latin typeface="+mn-lt"/>
              <a:ea typeface="+mn-ea"/>
              <a:cs typeface="+mn-cs"/>
            </a:rPr>
            <a:t>年度より</a:t>
          </a:r>
          <a:r>
            <a:rPr kumimoji="1" lang="en-US" altLang="ja-JP" sz="1100">
              <a:solidFill>
                <a:schemeClr val="dk1"/>
              </a:solidFill>
              <a:effectLst/>
              <a:latin typeface="+mn-lt"/>
              <a:ea typeface="+mn-ea"/>
              <a:cs typeface="+mn-cs"/>
            </a:rPr>
            <a:t>0.09</a:t>
          </a:r>
          <a:r>
            <a:rPr kumimoji="1" lang="ja-JP" altLang="ja-JP" sz="1100">
              <a:solidFill>
                <a:schemeClr val="dk1"/>
              </a:solidFill>
              <a:effectLst/>
              <a:latin typeface="+mn-lt"/>
              <a:ea typeface="+mn-ea"/>
              <a:cs typeface="+mn-cs"/>
            </a:rPr>
            <a:t>人増加し、類似団体平均値より</a:t>
          </a:r>
          <a:r>
            <a:rPr kumimoji="1" lang="en-US" altLang="ja-JP" sz="1100">
              <a:solidFill>
                <a:schemeClr val="dk1"/>
              </a:solidFill>
              <a:effectLst/>
              <a:latin typeface="+mn-lt"/>
              <a:ea typeface="+mn-ea"/>
              <a:cs typeface="+mn-cs"/>
            </a:rPr>
            <a:t>0.28</a:t>
          </a:r>
          <a:r>
            <a:rPr kumimoji="1" lang="ja-JP" altLang="ja-JP" sz="1100">
              <a:solidFill>
                <a:schemeClr val="dk1"/>
              </a:solidFill>
              <a:effectLst/>
              <a:latin typeface="+mn-lt"/>
              <a:ea typeface="+mn-ea"/>
              <a:cs typeface="+mn-cs"/>
            </a:rPr>
            <a:t>人多い状況となっています。</a:t>
          </a:r>
          <a:endParaRPr lang="ja-JP" altLang="ja-JP" sz="1400">
            <a:effectLst/>
          </a:endParaRPr>
        </a:p>
        <a:p>
          <a:r>
            <a:rPr kumimoji="1" lang="ja-JP" altLang="ja-JP" sz="1100">
              <a:solidFill>
                <a:schemeClr val="dk1"/>
              </a:solidFill>
              <a:effectLst/>
              <a:latin typeface="+mn-lt"/>
              <a:ea typeface="+mn-ea"/>
              <a:cs typeface="+mn-cs"/>
            </a:rPr>
            <a:t>　増加した主な要因は、水災害対応体制の見直しや環境部門の取組強化を図るため、行政組織の見直しに伴う人員配置を行ったことによるものです。</a:t>
          </a:r>
          <a:endParaRPr lang="ja-JP" altLang="ja-JP" sz="1400">
            <a:effectLst/>
          </a:endParaRPr>
        </a:p>
        <a:p>
          <a:r>
            <a:rPr kumimoji="1" lang="ja-JP" altLang="ja-JP" sz="1100">
              <a:solidFill>
                <a:schemeClr val="dk1"/>
              </a:solidFill>
              <a:effectLst/>
              <a:latin typeface="+mn-lt"/>
              <a:ea typeface="+mn-ea"/>
              <a:cs typeface="+mn-cs"/>
            </a:rPr>
            <a:t>　今後も、ＤＸの活用による業務の効率化を進めるとともに、法改正等の社会情勢の変化や多様化する市民ニーズに柔軟に対応できる行政組織の構築を図り、適正な職員配置による定員管理に努めます</a:t>
          </a:r>
          <a:r>
            <a:rPr kumimoji="1" lang="ja-JP" altLang="en-US" sz="1100">
              <a:solidFill>
                <a:schemeClr val="dk1"/>
              </a:solidFill>
              <a:effectLst/>
              <a:latin typeface="+mn-lt"/>
              <a:ea typeface="+mn-ea"/>
              <a:cs typeface="+mn-cs"/>
            </a:rPr>
            <a:t>。</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70696</xdr:rowOff>
    </xdr:from>
    <xdr:to>
      <xdr:col>81</xdr:col>
      <xdr:colOff>44450</xdr:colOff>
      <xdr:row>66</xdr:row>
      <xdr:rowOff>54398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014796"/>
          <a:ext cx="0" cy="13553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26475</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34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54398</xdr:rowOff>
    </xdr:from>
    <xdr:to>
      <xdr:col>81</xdr:col>
      <xdr:colOff>133350</xdr:colOff>
      <xdr:row>66</xdr:row>
      <xdr:rowOff>54398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70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157073</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70696</xdr:rowOff>
    </xdr:from>
    <xdr:to>
      <xdr:col>81</xdr:col>
      <xdr:colOff>133350</xdr:colOff>
      <xdr:row>58</xdr:row>
      <xdr:rowOff>70696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72602</xdr:rowOff>
    </xdr:from>
    <xdr:to>
      <xdr:col>81</xdr:col>
      <xdr:colOff>44450</xdr:colOff>
      <xdr:row>62</xdr:row>
      <xdr:rowOff>108796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702502"/>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133367</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420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116840</xdr:rowOff>
    </xdr:from>
    <xdr:to>
      <xdr:col>81</xdr:col>
      <xdr:colOff>95250</xdr:colOff>
      <xdr:row>62</xdr:row>
      <xdr:rowOff>46990</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72602</xdr:rowOff>
    </xdr:from>
    <xdr:to>
      <xdr:col>77</xdr:col>
      <xdr:colOff>44450</xdr:colOff>
      <xdr:row>62</xdr:row>
      <xdr:rowOff>100754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290800" y="10702502"/>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84667</xdr:rowOff>
    </xdr:from>
    <xdr:to>
      <xdr:col>77</xdr:col>
      <xdr:colOff>95250</xdr:colOff>
      <xdr:row>62</xdr:row>
      <xdr:rowOff>14817</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24994</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311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100754</xdr:rowOff>
    </xdr:from>
    <xdr:to>
      <xdr:col>72</xdr:col>
      <xdr:colOff>203200</xdr:colOff>
      <xdr:row>62</xdr:row>
      <xdr:rowOff>124883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401800" y="1073065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60537</xdr:rowOff>
    </xdr:from>
    <xdr:to>
      <xdr:col>73</xdr:col>
      <xdr:colOff>44450</xdr:colOff>
      <xdr:row>61</xdr:row>
      <xdr:rowOff>162137</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864</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2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112819</xdr:rowOff>
    </xdr:from>
    <xdr:to>
      <xdr:col>68</xdr:col>
      <xdr:colOff>152400</xdr:colOff>
      <xdr:row>62</xdr:row>
      <xdr:rowOff>124883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742719"/>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48471</xdr:rowOff>
    </xdr:from>
    <xdr:to>
      <xdr:col>68</xdr:col>
      <xdr:colOff>203200</xdr:colOff>
      <xdr:row>61</xdr:row>
      <xdr:rowOff>150071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160248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48471</xdr:rowOff>
    </xdr:from>
    <xdr:to>
      <xdr:col>64</xdr:col>
      <xdr:colOff>152400</xdr:colOff>
      <xdr:row>61</xdr:row>
      <xdr:rowOff>150071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160248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57996</xdr:rowOff>
    </xdr:from>
    <xdr:to>
      <xdr:col>81</xdr:col>
      <xdr:colOff>95250</xdr:colOff>
      <xdr:row>62</xdr:row>
      <xdr:rowOff>159596</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6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30073</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65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21802</xdr:rowOff>
    </xdr:from>
    <xdr:to>
      <xdr:col>77</xdr:col>
      <xdr:colOff>95250</xdr:colOff>
      <xdr:row>62</xdr:row>
      <xdr:rowOff>123402</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65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108179</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738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49954</xdr:rowOff>
    </xdr:from>
    <xdr:to>
      <xdr:col>73</xdr:col>
      <xdr:colOff>44450</xdr:colOff>
      <xdr:row>62</xdr:row>
      <xdr:rowOff>151554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67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136331</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76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74083</xdr:rowOff>
    </xdr:from>
    <xdr:to>
      <xdr:col>68</xdr:col>
      <xdr:colOff>203200</xdr:colOff>
      <xdr:row>63</xdr:row>
      <xdr:rowOff>4233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70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160460</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79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62019</xdr:rowOff>
    </xdr:from>
    <xdr:to>
      <xdr:col>64</xdr:col>
      <xdr:colOff>152400</xdr:colOff>
      <xdr:row>62</xdr:row>
      <xdr:rowOff>163619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69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148396</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778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算定において分母となる標準税収入額等</a:t>
          </a:r>
          <a:r>
            <a:rPr kumimoji="1" lang="ja-JP" altLang="en-US" sz="1100">
              <a:solidFill>
                <a:schemeClr val="dk1"/>
              </a:solidFill>
              <a:effectLst/>
              <a:latin typeface="+mn-lt"/>
              <a:ea typeface="+mn-ea"/>
              <a:cs typeface="+mn-cs"/>
            </a:rPr>
            <a:t>及び</a:t>
          </a:r>
          <a:r>
            <a:rPr kumimoji="1" lang="ja-JP" altLang="ja-JP" sz="1100">
              <a:solidFill>
                <a:schemeClr val="dk1"/>
              </a:solidFill>
              <a:effectLst/>
              <a:latin typeface="+mn-lt"/>
              <a:ea typeface="+mn-ea"/>
              <a:cs typeface="+mn-cs"/>
            </a:rPr>
            <a:t>普通交付税額が増加したことにより、</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ポイント改善しました。標準税収入額等については地方譲与税及び地方特例交付金の増、普通交付税額については基準財政需要額の増によるものです。</a:t>
          </a:r>
          <a:endParaRPr lang="ja-JP" altLang="ja-JP" sz="1400">
            <a:effectLst/>
          </a:endParaRPr>
        </a:p>
        <a:p>
          <a:r>
            <a:rPr kumimoji="1" lang="ja-JP" altLang="ja-JP" sz="1100">
              <a:solidFill>
                <a:schemeClr val="dk1"/>
              </a:solidFill>
              <a:effectLst/>
              <a:latin typeface="+mn-lt"/>
              <a:ea typeface="+mn-ea"/>
              <a:cs typeface="+mn-cs"/>
            </a:rPr>
            <a:t>　今後も、引き続き健全な財政運営に努めま</a:t>
          </a:r>
          <a:r>
            <a:rPr kumimoji="1" lang="ja-JP" altLang="en-US" sz="1100">
              <a:solidFill>
                <a:schemeClr val="dk1"/>
              </a:solidFill>
              <a:effectLst/>
              <a:latin typeface="+mn-lt"/>
              <a:ea typeface="+mn-ea"/>
              <a:cs typeface="+mn-cs"/>
            </a:rPr>
            <a:t>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72672</xdr:rowOff>
    </xdr:from>
    <xdr:to>
      <xdr:col>81</xdr:col>
      <xdr:colOff>44450</xdr:colOff>
      <xdr:row>44</xdr:row>
      <xdr:rowOff>44450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073422"/>
          <a:ext cx="0" cy="15148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16527</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44450</xdr:rowOff>
    </xdr:from>
    <xdr:to>
      <xdr:col>81</xdr:col>
      <xdr:colOff>133350</xdr:colOff>
      <xdr:row>44</xdr:row>
      <xdr:rowOff>44450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159049</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58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72672</xdr:rowOff>
    </xdr:from>
    <xdr:to>
      <xdr:col>81</xdr:col>
      <xdr:colOff>133350</xdr:colOff>
      <xdr:row>35</xdr:row>
      <xdr:rowOff>72672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07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19755</xdr:rowOff>
    </xdr:from>
    <xdr:to>
      <xdr:col>81</xdr:col>
      <xdr:colOff>44450</xdr:colOff>
      <xdr:row>40</xdr:row>
      <xdr:rowOff>33161</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6179800" y="6877755"/>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63094</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5781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46567</xdr:rowOff>
    </xdr:from>
    <xdr:to>
      <xdr:col>81</xdr:col>
      <xdr:colOff>95250</xdr:colOff>
      <xdr:row>39</xdr:row>
      <xdr:rowOff>148167</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33161</xdr:rowOff>
    </xdr:from>
    <xdr:to>
      <xdr:col>77</xdr:col>
      <xdr:colOff>44450</xdr:colOff>
      <xdr:row>40</xdr:row>
      <xdr:rowOff>59972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5290800" y="68911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19755</xdr:rowOff>
    </xdr:from>
    <xdr:to>
      <xdr:col>77</xdr:col>
      <xdr:colOff>95250</xdr:colOff>
      <xdr:row>39</xdr:row>
      <xdr:rowOff>121355</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70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131532</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475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19755</xdr:rowOff>
    </xdr:from>
    <xdr:to>
      <xdr:col>72</xdr:col>
      <xdr:colOff>203200</xdr:colOff>
      <xdr:row>40</xdr:row>
      <xdr:rowOff>59972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687775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38</xdr:row>
      <xdr:rowOff>150989</xdr:rowOff>
    </xdr:from>
    <xdr:to>
      <xdr:col>73</xdr:col>
      <xdr:colOff>44450</xdr:colOff>
      <xdr:row>39</xdr:row>
      <xdr:rowOff>81139</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66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91316</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43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6350</xdr:rowOff>
    </xdr:from>
    <xdr:to>
      <xdr:col>68</xdr:col>
      <xdr:colOff>152400</xdr:colOff>
      <xdr:row>40</xdr:row>
      <xdr:rowOff>19755</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512800" y="68643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97367</xdr:rowOff>
    </xdr:from>
    <xdr:to>
      <xdr:col>68</xdr:col>
      <xdr:colOff>203200</xdr:colOff>
      <xdr:row>39</xdr:row>
      <xdr:rowOff>27517</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61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37694</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83961</xdr:rowOff>
    </xdr:from>
    <xdr:to>
      <xdr:col>64</xdr:col>
      <xdr:colOff>152400</xdr:colOff>
      <xdr:row>39</xdr:row>
      <xdr:rowOff>14111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59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24288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636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140405</xdr:rowOff>
    </xdr:from>
    <xdr:to>
      <xdr:col>81</xdr:col>
      <xdr:colOff>95250</xdr:colOff>
      <xdr:row>40</xdr:row>
      <xdr:rowOff>70555</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68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112482</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79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153811</xdr:rowOff>
    </xdr:from>
    <xdr:to>
      <xdr:col>77</xdr:col>
      <xdr:colOff>95250</xdr:colOff>
      <xdr:row>40</xdr:row>
      <xdr:rowOff>83961</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684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68738</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926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9172</xdr:rowOff>
    </xdr:from>
    <xdr:to>
      <xdr:col>73</xdr:col>
      <xdr:colOff>44450</xdr:colOff>
      <xdr:row>40</xdr:row>
      <xdr:rowOff>110772</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686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95549</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953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140405</xdr:rowOff>
    </xdr:from>
    <xdr:to>
      <xdr:col>68</xdr:col>
      <xdr:colOff>203200</xdr:colOff>
      <xdr:row>40</xdr:row>
      <xdr:rowOff>70555</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8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55332</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91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127000</xdr:rowOff>
    </xdr:from>
    <xdr:to>
      <xdr:col>64</xdr:col>
      <xdr:colOff>152400</xdr:colOff>
      <xdr:row>40</xdr:row>
      <xdr:rowOff>57150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41927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算定において分子の減少要因となる充当可能財源等</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減少したことにより、</a:t>
          </a:r>
          <a:r>
            <a:rPr kumimoji="1" lang="en-US" altLang="ja-JP" sz="1100">
              <a:solidFill>
                <a:schemeClr val="dk1"/>
              </a:solidFill>
              <a:effectLst/>
              <a:latin typeface="+mn-lt"/>
              <a:ea typeface="+mn-ea"/>
              <a:cs typeface="+mn-cs"/>
            </a:rPr>
            <a:t>6.6</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上昇</a:t>
          </a:r>
          <a:r>
            <a:rPr kumimoji="1" lang="ja-JP" altLang="ja-JP" sz="1100">
              <a:solidFill>
                <a:schemeClr val="dk1"/>
              </a:solidFill>
              <a:effectLst/>
              <a:latin typeface="+mn-lt"/>
              <a:ea typeface="+mn-ea"/>
              <a:cs typeface="+mn-cs"/>
            </a:rPr>
            <a:t>しました。</a:t>
          </a:r>
          <a:endParaRPr lang="ja-JP" altLang="ja-JP" sz="1400">
            <a:effectLst/>
          </a:endParaRPr>
        </a:p>
        <a:p>
          <a:r>
            <a:rPr kumimoji="1" lang="ja-JP" altLang="ja-JP" sz="1100">
              <a:solidFill>
                <a:schemeClr val="dk1"/>
              </a:solidFill>
              <a:effectLst/>
              <a:latin typeface="+mn-lt"/>
              <a:ea typeface="+mn-ea"/>
              <a:cs typeface="+mn-cs"/>
            </a:rPr>
            <a:t>　充当可能財源等が減少した要因は、臨時財政対策債償還費の減少などに伴い、基準財政需要額算入見込額が減少したことによるものです。</a:t>
          </a:r>
          <a:endParaRPr lang="ja-JP" altLang="ja-JP" sz="1400">
            <a:effectLst/>
          </a:endParaRPr>
        </a:p>
        <a:p>
          <a:r>
            <a:rPr kumimoji="1" lang="ja-JP" altLang="ja-JP" sz="1100">
              <a:solidFill>
                <a:schemeClr val="dk1"/>
              </a:solidFill>
              <a:effectLst/>
              <a:latin typeface="+mn-lt"/>
              <a:ea typeface="+mn-ea"/>
              <a:cs typeface="+mn-cs"/>
            </a:rPr>
            <a:t>　今後も、地方債の計画的な発行など、引き続き健全な財政運営に努めます。</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129011</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370667"/>
          <a:ext cx="0" cy="15302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101088</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872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129011</xdr:rowOff>
    </xdr:from>
    <xdr:to>
      <xdr:col>81</xdr:col>
      <xdr:colOff>133350</xdr:colOff>
      <xdr:row>22</xdr:row>
      <xdr:rowOff>129011</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3900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167958</xdr:rowOff>
    </xdr:from>
    <xdr:to>
      <xdr:col>81</xdr:col>
      <xdr:colOff>44450</xdr:colOff>
      <xdr:row>14</xdr:row>
      <xdr:rowOff>129223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179800" y="2396808"/>
          <a:ext cx="8382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27851</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599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55774</xdr:rowOff>
    </xdr:from>
    <xdr:to>
      <xdr:col>81</xdr:col>
      <xdr:colOff>95250</xdr:colOff>
      <xdr:row>15</xdr:row>
      <xdr:rowOff>157374</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62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167958</xdr:rowOff>
    </xdr:from>
    <xdr:to>
      <xdr:col>77</xdr:col>
      <xdr:colOff>44450</xdr:colOff>
      <xdr:row>14</xdr:row>
      <xdr:rowOff>99060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5290800" y="2396808"/>
          <a:ext cx="889000" cy="10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21590</xdr:rowOff>
    </xdr:from>
    <xdr:to>
      <xdr:col>77</xdr:col>
      <xdr:colOff>95250</xdr:colOff>
      <xdr:row>15</xdr:row>
      <xdr:rowOff>123190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107967</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679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99060</xdr:rowOff>
    </xdr:from>
    <xdr:to>
      <xdr:col>72</xdr:col>
      <xdr:colOff>203200</xdr:colOff>
      <xdr:row>15</xdr:row>
      <xdr:rowOff>66358</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4401800" y="2499360"/>
          <a:ext cx="889000" cy="138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138748</xdr:rowOff>
    </xdr:from>
    <xdr:to>
      <xdr:col>73</xdr:col>
      <xdr:colOff>44450</xdr:colOff>
      <xdr:row>15</xdr:row>
      <xdr:rowOff>68898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53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53675</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625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66358</xdr:rowOff>
    </xdr:from>
    <xdr:to>
      <xdr:col>68</xdr:col>
      <xdr:colOff>152400</xdr:colOff>
      <xdr:row>17</xdr:row>
      <xdr:rowOff>119592</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3512800" y="2638108"/>
          <a:ext cx="889000" cy="39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11536</xdr:rowOff>
    </xdr:from>
    <xdr:to>
      <xdr:col>68</xdr:col>
      <xdr:colOff>203200</xdr:colOff>
      <xdr:row>15</xdr:row>
      <xdr:rowOff>113136</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58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123313</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35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110067</xdr:rowOff>
    </xdr:from>
    <xdr:to>
      <xdr:col>64</xdr:col>
      <xdr:colOff>152400</xdr:colOff>
      <xdr:row>16</xdr:row>
      <xdr:rowOff>40217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68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50394</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45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78423</xdr:rowOff>
    </xdr:from>
    <xdr:to>
      <xdr:col>81</xdr:col>
      <xdr:colOff>95250</xdr:colOff>
      <xdr:row>15</xdr:row>
      <xdr:rowOff>8573</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967200" y="247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94950</xdr:rowOff>
    </xdr:from>
    <xdr:ext cx="762000" cy="259045"/>
    <xdr:sp macro="" textlink="">
      <xdr:nvSpPr>
        <xdr:cNvPr id="460" name="将来負担の状況該当値テキスト">
          <a:extLst>
            <a:ext uri="{FF2B5EF4-FFF2-40B4-BE49-F238E27FC236}">
              <a16:creationId xmlns:a16="http://schemas.microsoft.com/office/drawing/2014/main" id="{00000000-0008-0000-0300-0000CC010000}"/>
            </a:ext>
          </a:extLst>
        </xdr:cNvPr>
        <xdr:cNvSpPr txBox="1"/>
      </xdr:nvSpPr>
      <xdr:spPr>
        <a:xfrm>
          <a:off x="17106900" y="232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117158</xdr:rowOff>
    </xdr:from>
    <xdr:to>
      <xdr:col>77</xdr:col>
      <xdr:colOff>95250</xdr:colOff>
      <xdr:row>14</xdr:row>
      <xdr:rowOff>47308</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129000" y="234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57485</xdr:rowOff>
    </xdr:from>
    <xdr:ext cx="7366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798800" y="2114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48260</xdr:rowOff>
    </xdr:from>
    <xdr:to>
      <xdr:col>73</xdr:col>
      <xdr:colOff>44450</xdr:colOff>
      <xdr:row>14</xdr:row>
      <xdr:rowOff>149860</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5240000" y="244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160037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909800" y="221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15558</xdr:rowOff>
    </xdr:from>
    <xdr:to>
      <xdr:col>68</xdr:col>
      <xdr:colOff>203200</xdr:colOff>
      <xdr:row>15</xdr:row>
      <xdr:rowOff>117158</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4351000" y="258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101935</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2673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68792</xdr:rowOff>
    </xdr:from>
    <xdr:to>
      <xdr:col>64</xdr:col>
      <xdr:colOff>152400</xdr:colOff>
      <xdr:row>17</xdr:row>
      <xdr:rowOff>170392</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3462000" y="298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155169</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3069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群馬県伊勢崎市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212,084
195,695
139.44
97,120,214
93,310,351
3,140,201
46,818,516
61,433,143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chemeClr val="dk1"/>
              </a:solidFill>
              <a:effectLst/>
              <a:latin typeface="+mn-lt"/>
              <a:ea typeface="+mn-ea"/>
              <a:cs typeface="+mn-cs"/>
            </a:rPr>
            <a:t>　</a:t>
          </a:r>
          <a:r>
            <a:rPr kumimoji="1" lang="ja-JP" altLang="ja-JP" sz="1050">
              <a:solidFill>
                <a:schemeClr val="dk1"/>
              </a:solidFill>
              <a:effectLst/>
              <a:latin typeface="+mn-lt"/>
              <a:ea typeface="+mn-ea"/>
              <a:cs typeface="+mn-cs"/>
            </a:rPr>
            <a:t>人件費に係る経常収支比率については</a:t>
          </a:r>
          <a:r>
            <a:rPr kumimoji="1" lang="en-US" altLang="ja-JP" sz="1050">
              <a:solidFill>
                <a:schemeClr val="dk1"/>
              </a:solidFill>
              <a:effectLst/>
              <a:latin typeface="+mn-lt"/>
              <a:ea typeface="+mn-ea"/>
              <a:cs typeface="+mn-cs"/>
            </a:rPr>
            <a:t>26.5</a:t>
          </a:r>
          <a:r>
            <a:rPr kumimoji="1" lang="ja-JP" altLang="ja-JP" sz="1050">
              <a:solidFill>
                <a:schemeClr val="dk1"/>
              </a:solidFill>
              <a:effectLst/>
              <a:latin typeface="+mn-lt"/>
              <a:ea typeface="+mn-ea"/>
              <a:cs typeface="+mn-cs"/>
            </a:rPr>
            <a:t>％で、</a:t>
          </a:r>
          <a:r>
            <a:rPr kumimoji="1" lang="ja-JP" altLang="en-US" sz="1050">
              <a:solidFill>
                <a:schemeClr val="dk1"/>
              </a:solidFill>
              <a:effectLst/>
              <a:latin typeface="+mn-lt"/>
              <a:ea typeface="+mn-ea"/>
              <a:cs typeface="+mn-cs"/>
            </a:rPr>
            <a:t>前</a:t>
          </a:r>
          <a:r>
            <a:rPr kumimoji="1" lang="ja-JP" altLang="ja-JP" sz="1050">
              <a:solidFill>
                <a:schemeClr val="dk1"/>
              </a:solidFill>
              <a:effectLst/>
              <a:latin typeface="+mn-lt"/>
              <a:ea typeface="+mn-ea"/>
              <a:cs typeface="+mn-cs"/>
            </a:rPr>
            <a:t>年度から</a:t>
          </a:r>
          <a:r>
            <a:rPr kumimoji="1" lang="en-US" altLang="ja-JP" sz="1050">
              <a:solidFill>
                <a:schemeClr val="dk1"/>
              </a:solidFill>
              <a:effectLst/>
              <a:latin typeface="+mn-lt"/>
              <a:ea typeface="+mn-ea"/>
              <a:cs typeface="+mn-cs"/>
            </a:rPr>
            <a:t>2.1</a:t>
          </a:r>
          <a:r>
            <a:rPr kumimoji="1" lang="ja-JP" altLang="ja-JP" sz="1050">
              <a:solidFill>
                <a:schemeClr val="dk1"/>
              </a:solidFill>
              <a:effectLst/>
              <a:latin typeface="+mn-lt"/>
              <a:ea typeface="+mn-ea"/>
              <a:cs typeface="+mn-cs"/>
            </a:rPr>
            <a:t>ポイント上昇しましたが、類似団体内平均値を下回っています。主な要因は、分母となる経常一般財源収入額が増加したものの、人勧による給料（一般職）の増や、会計年度任用職員の勤勉手当の皆増などにより分子も増加し、分子の伸びが分母の伸びを上回ったことによるものです。</a:t>
          </a:r>
          <a:endParaRPr lang="ja-JP" altLang="ja-JP" sz="1000">
            <a:effectLst/>
          </a:endParaRPr>
        </a:p>
        <a:p>
          <a:r>
            <a:rPr kumimoji="1" lang="ja-JP" altLang="ja-JP" sz="1050">
              <a:solidFill>
                <a:schemeClr val="dk1"/>
              </a:solidFill>
              <a:effectLst/>
              <a:latin typeface="+mn-lt"/>
              <a:ea typeface="+mn-ea"/>
              <a:cs typeface="+mn-cs"/>
            </a:rPr>
            <a:t>　今後も職員の定員の適正化や勤務実績を的確に反映した給与の適正化などに努めます。</a:t>
          </a:r>
          <a:endParaRPr lang="ja-JP" altLang="ja-JP" sz="10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104140</xdr:rowOff>
    </xdr:from>
    <xdr:to>
      <xdr:col>24</xdr:col>
      <xdr:colOff>25400</xdr:colOff>
      <xdr:row>41</xdr:row>
      <xdr:rowOff>85090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59054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57167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8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85090</xdr:rowOff>
    </xdr:from>
    <xdr:to>
      <xdr:col>24</xdr:col>
      <xdr:colOff>114300</xdr:colOff>
      <xdr:row>41</xdr:row>
      <xdr:rowOff>85090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1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19067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104140</xdr:rowOff>
    </xdr:from>
    <xdr:to>
      <xdr:col>24</xdr:col>
      <xdr:colOff>114300</xdr:colOff>
      <xdr:row>32</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130810</xdr:rowOff>
    </xdr:from>
    <xdr:to>
      <xdr:col>24</xdr:col>
      <xdr:colOff>25400</xdr:colOff>
      <xdr:row>35</xdr:row>
      <xdr:rowOff>107950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5788660"/>
          <a:ext cx="8382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90187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090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118110</xdr:rowOff>
    </xdr:from>
    <xdr:to>
      <xdr:col>24</xdr:col>
      <xdr:colOff>76200</xdr:colOff>
      <xdr:row>36</xdr:row>
      <xdr:rowOff>48260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130810</xdr:rowOff>
    </xdr:from>
    <xdr:to>
      <xdr:col>19</xdr:col>
      <xdr:colOff>187325</xdr:colOff>
      <xdr:row>34</xdr:row>
      <xdr:rowOff>5080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57886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76200</xdr:rowOff>
    </xdr:from>
    <xdr:to>
      <xdr:col>20</xdr:col>
      <xdr:colOff>38100</xdr:colOff>
      <xdr:row>35</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59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162577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99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69850</xdr:rowOff>
    </xdr:from>
    <xdr:to>
      <xdr:col>15</xdr:col>
      <xdr:colOff>98425</xdr:colOff>
      <xdr:row>34</xdr:row>
      <xdr:rowOff>5080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57277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121920</xdr:rowOff>
    </xdr:from>
    <xdr:to>
      <xdr:col>15</xdr:col>
      <xdr:colOff>149225</xdr:colOff>
      <xdr:row>35</xdr:row>
      <xdr:rowOff>52070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36847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3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69850</xdr:rowOff>
    </xdr:from>
    <xdr:to>
      <xdr:col>11</xdr:col>
      <xdr:colOff>9525</xdr:colOff>
      <xdr:row>35</xdr:row>
      <xdr:rowOff>31750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57277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60960</xdr:rowOff>
    </xdr:from>
    <xdr:to>
      <xdr:col>11</xdr:col>
      <xdr:colOff>60325</xdr:colOff>
      <xdr:row>34</xdr:row>
      <xdr:rowOff>162560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8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147337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597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72390</xdr:rowOff>
    </xdr:from>
    <xdr:to>
      <xdr:col>6</xdr:col>
      <xdr:colOff>171450</xdr:colOff>
      <xdr:row>36</xdr:row>
      <xdr:rowOff>2540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07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158767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5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57150</xdr:rowOff>
    </xdr:from>
    <xdr:to>
      <xdr:col>24</xdr:col>
      <xdr:colOff>76200</xdr:colOff>
      <xdr:row>35</xdr:row>
      <xdr:rowOff>158750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73677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80010</xdr:rowOff>
    </xdr:from>
    <xdr:to>
      <xdr:col>20</xdr:col>
      <xdr:colOff>38100</xdr:colOff>
      <xdr:row>34</xdr:row>
      <xdr:rowOff>10160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73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20337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50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125730</xdr:rowOff>
    </xdr:from>
    <xdr:to>
      <xdr:col>15</xdr:col>
      <xdr:colOff>149225</xdr:colOff>
      <xdr:row>34</xdr:row>
      <xdr:rowOff>55880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78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66057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55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19050</xdr:rowOff>
    </xdr:from>
    <xdr:to>
      <xdr:col>11</xdr:col>
      <xdr:colOff>60325</xdr:colOff>
      <xdr:row>33</xdr:row>
      <xdr:rowOff>120650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130827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44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152400</xdr:rowOff>
    </xdr:from>
    <xdr:to>
      <xdr:col>6</xdr:col>
      <xdr:colOff>171450</xdr:colOff>
      <xdr:row>35</xdr:row>
      <xdr:rowOff>82550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92727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物件費に係る経常収支比率については</a:t>
          </a:r>
          <a:r>
            <a:rPr kumimoji="1" lang="en-US" altLang="ja-JP" sz="1100">
              <a:solidFill>
                <a:schemeClr val="dk1"/>
              </a:solidFill>
              <a:effectLst/>
              <a:latin typeface="+mn-lt"/>
              <a:ea typeface="+mn-ea"/>
              <a:cs typeface="+mn-cs"/>
            </a:rPr>
            <a:t>20.8</a:t>
          </a:r>
          <a:r>
            <a:rPr kumimoji="1" lang="ja-JP" altLang="ja-JP" sz="1100">
              <a:solidFill>
                <a:schemeClr val="dk1"/>
              </a:solidFill>
              <a:effectLst/>
              <a:latin typeface="+mn-lt"/>
              <a:ea typeface="+mn-ea"/>
              <a:cs typeface="+mn-cs"/>
            </a:rPr>
            <a:t>％で、</a:t>
          </a:r>
          <a:r>
            <a:rPr kumimoji="1" lang="ja-JP" altLang="en-US" sz="1100">
              <a:solidFill>
                <a:schemeClr val="dk1"/>
              </a:solidFill>
              <a:effectLst/>
              <a:latin typeface="+mn-lt"/>
              <a:ea typeface="+mn-ea"/>
              <a:cs typeface="+mn-cs"/>
            </a:rPr>
            <a:t>前</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ポイント上昇し、類似団体内平均値を上回っています。主な要因は、分母となる経常一般財源収入額が増加した一方で、物価高騰や人件費の高騰により各種委託料や修繕料・光熱水費などが増加したことによるものです。</a:t>
          </a:r>
          <a:endParaRPr lang="ja-JP" altLang="ja-JP" sz="1400">
            <a:effectLst/>
          </a:endParaRPr>
        </a:p>
        <a:p>
          <a:r>
            <a:rPr kumimoji="1" lang="ja-JP" altLang="ja-JP" sz="1100">
              <a:solidFill>
                <a:schemeClr val="dk1"/>
              </a:solidFill>
              <a:effectLst/>
              <a:latin typeface="+mn-lt"/>
              <a:ea typeface="+mn-ea"/>
              <a:cs typeface="+mn-cs"/>
            </a:rPr>
            <a:t>　今後も委託内容等の見直しや契約価格の適正化など物件費の抑制に努めます。</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107950</xdr:rowOff>
    </xdr:from>
    <xdr:to>
      <xdr:col>82</xdr:col>
      <xdr:colOff>107950</xdr:colOff>
      <xdr:row>21</xdr:row>
      <xdr:rowOff>120650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368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92727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9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120650</xdr:rowOff>
    </xdr:from>
    <xdr:to>
      <xdr:col>82</xdr:col>
      <xdr:colOff>196850</xdr:colOff>
      <xdr:row>21</xdr:row>
      <xdr:rowOff>120650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2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22877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107950</xdr:rowOff>
    </xdr:from>
    <xdr:to>
      <xdr:col>82</xdr:col>
      <xdr:colOff>196850</xdr:colOff>
      <xdr:row>13</xdr:row>
      <xdr:rowOff>107950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36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76200</xdr:rowOff>
    </xdr:from>
    <xdr:to>
      <xdr:col>82</xdr:col>
      <xdr:colOff>107950</xdr:colOff>
      <xdr:row>19</xdr:row>
      <xdr:rowOff>82550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162300"/>
          <a:ext cx="8382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73677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16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57150</xdr:rowOff>
    </xdr:from>
    <xdr:to>
      <xdr:col>82</xdr:col>
      <xdr:colOff>158750</xdr:colOff>
      <xdr:row>17</xdr:row>
      <xdr:rowOff>158750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146050</xdr:rowOff>
    </xdr:from>
    <xdr:to>
      <xdr:col>78</xdr:col>
      <xdr:colOff>69850</xdr:colOff>
      <xdr:row>18</xdr:row>
      <xdr:rowOff>76200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30607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114300</xdr:rowOff>
    </xdr:from>
    <xdr:to>
      <xdr:col>78</xdr:col>
      <xdr:colOff>120650</xdr:colOff>
      <xdr:row>17</xdr:row>
      <xdr:rowOff>44450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54627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2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101600</xdr:rowOff>
    </xdr:from>
    <xdr:to>
      <xdr:col>73</xdr:col>
      <xdr:colOff>180975</xdr:colOff>
      <xdr:row>17</xdr:row>
      <xdr:rowOff>146050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8448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63500</xdr:rowOff>
    </xdr:from>
    <xdr:to>
      <xdr:col>74</xdr:col>
      <xdr:colOff>31750</xdr:colOff>
      <xdr:row>16</xdr:row>
      <xdr:rowOff>165100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3827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7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101600</xdr:rowOff>
    </xdr:from>
    <xdr:to>
      <xdr:col>69</xdr:col>
      <xdr:colOff>92075</xdr:colOff>
      <xdr:row>17</xdr:row>
      <xdr:rowOff>95250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8448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107950</xdr:rowOff>
    </xdr:from>
    <xdr:to>
      <xdr:col>69</xdr:col>
      <xdr:colOff>142875</xdr:colOff>
      <xdr:row>16</xdr:row>
      <xdr:rowOff>38100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7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48277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4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146050</xdr:rowOff>
    </xdr:from>
    <xdr:to>
      <xdr:col>65</xdr:col>
      <xdr:colOff>53975</xdr:colOff>
      <xdr:row>16</xdr:row>
      <xdr:rowOff>76200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1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86377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4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31750</xdr:rowOff>
    </xdr:from>
    <xdr:to>
      <xdr:col>82</xdr:col>
      <xdr:colOff>158750</xdr:colOff>
      <xdr:row>19</xdr:row>
      <xdr:rowOff>133350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28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3827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26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25400</xdr:rowOff>
    </xdr:from>
    <xdr:to>
      <xdr:col>78</xdr:col>
      <xdr:colOff>120650</xdr:colOff>
      <xdr:row>18</xdr:row>
      <xdr:rowOff>127000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11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111777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197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95250</xdr:rowOff>
    </xdr:from>
    <xdr:to>
      <xdr:col>74</xdr:col>
      <xdr:colOff>31750</xdr:colOff>
      <xdr:row>18</xdr:row>
      <xdr:rowOff>25400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50800</xdr:rowOff>
    </xdr:from>
    <xdr:to>
      <xdr:col>69</xdr:col>
      <xdr:colOff>142875</xdr:colOff>
      <xdr:row>16</xdr:row>
      <xdr:rowOff>152400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79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137177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44450</xdr:rowOff>
    </xdr:from>
    <xdr:to>
      <xdr:col>65</xdr:col>
      <xdr:colOff>53975</xdr:colOff>
      <xdr:row>17</xdr:row>
      <xdr:rowOff>146050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95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130827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04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扶助費に係る経常収支比率については</a:t>
          </a:r>
          <a:r>
            <a:rPr kumimoji="1" lang="en-US" altLang="ja-JP" sz="1100">
              <a:solidFill>
                <a:schemeClr val="dk1"/>
              </a:solidFill>
              <a:effectLst/>
              <a:latin typeface="+mn-lt"/>
              <a:ea typeface="+mn-ea"/>
              <a:cs typeface="+mn-cs"/>
            </a:rPr>
            <a:t>16.2</a:t>
          </a:r>
          <a:r>
            <a:rPr kumimoji="1" lang="ja-JP" altLang="ja-JP" sz="1100">
              <a:solidFill>
                <a:schemeClr val="dk1"/>
              </a:solidFill>
              <a:effectLst/>
              <a:latin typeface="+mn-lt"/>
              <a:ea typeface="+mn-ea"/>
              <a:cs typeface="+mn-cs"/>
            </a:rPr>
            <a:t>％で、</a:t>
          </a:r>
          <a:r>
            <a:rPr kumimoji="1" lang="ja-JP" altLang="en-US" sz="1100">
              <a:solidFill>
                <a:schemeClr val="dk1"/>
              </a:solidFill>
              <a:effectLst/>
              <a:latin typeface="+mn-lt"/>
              <a:ea typeface="+mn-ea"/>
              <a:cs typeface="+mn-cs"/>
            </a:rPr>
            <a:t>前</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ポイント上昇し、類似団体内平均値を上回っています。</a:t>
          </a:r>
          <a:r>
            <a:rPr kumimoji="1" lang="ja-JP" altLang="en-US" sz="1100">
              <a:solidFill>
                <a:schemeClr val="dk1"/>
              </a:solidFill>
              <a:effectLst/>
              <a:latin typeface="+mn-lt"/>
              <a:ea typeface="+mn-ea"/>
              <a:cs typeface="+mn-cs"/>
            </a:rPr>
            <a:t>前</a:t>
          </a:r>
          <a:r>
            <a:rPr kumimoji="1" lang="ja-JP" altLang="ja-JP" sz="1100">
              <a:solidFill>
                <a:schemeClr val="dk1"/>
              </a:solidFill>
              <a:effectLst/>
              <a:latin typeface="+mn-lt"/>
              <a:ea typeface="+mn-ea"/>
              <a:cs typeface="+mn-cs"/>
            </a:rPr>
            <a:t>年度より上昇した要因は、分母となる経常一般財源収入額が増加したものの、 障害児通所給付費や、介護給付費・訓練等給付費などの増により分子も増加し、分子の伸びが分母の伸びを上回ったことによるものです。</a:t>
          </a:r>
          <a:endParaRPr lang="ja-JP" altLang="ja-JP" sz="1400">
            <a:effectLst/>
          </a:endParaRPr>
        </a:p>
        <a:p>
          <a:r>
            <a:rPr kumimoji="1" lang="ja-JP" altLang="ja-JP" sz="1100">
              <a:solidFill>
                <a:schemeClr val="dk1"/>
              </a:solidFill>
              <a:effectLst/>
              <a:latin typeface="+mn-lt"/>
              <a:ea typeface="+mn-ea"/>
              <a:cs typeface="+mn-cs"/>
            </a:rPr>
            <a:t>　今後も給付内容や対象者の適正化に努めます。</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62</xdr:row>
      <xdr:rowOff>78015</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222015"/>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102507</xdr:rowOff>
    </xdr:from>
    <xdr:to>
      <xdr:col>24</xdr:col>
      <xdr:colOff>25400</xdr:colOff>
      <xdr:row>60</xdr:row>
      <xdr:rowOff>78015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218057"/>
          <a:ext cx="838200" cy="14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43742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8163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27215</xdr:rowOff>
    </xdr:from>
    <xdr:to>
      <xdr:col>24</xdr:col>
      <xdr:colOff>76200</xdr:colOff>
      <xdr:row>58</xdr:row>
      <xdr:rowOff>128815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4535</xdr:rowOff>
    </xdr:from>
    <xdr:to>
      <xdr:col>19</xdr:col>
      <xdr:colOff>187325</xdr:colOff>
      <xdr:row>59</xdr:row>
      <xdr:rowOff>102507</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10120085"/>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149678</xdr:rowOff>
    </xdr:from>
    <xdr:to>
      <xdr:col>20</xdr:col>
      <xdr:colOff>38100</xdr:colOff>
      <xdr:row>58</xdr:row>
      <xdr:rowOff>79828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90005</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91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78015</xdr:rowOff>
    </xdr:from>
    <xdr:to>
      <xdr:col>15</xdr:col>
      <xdr:colOff>98425</xdr:colOff>
      <xdr:row>59</xdr:row>
      <xdr:rowOff>4535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100221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35378</xdr:rowOff>
    </xdr:from>
    <xdr:to>
      <xdr:col>15</xdr:col>
      <xdr:colOff>149225</xdr:colOff>
      <xdr:row>57</xdr:row>
      <xdr:rowOff>136978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147155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57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78015</xdr:rowOff>
    </xdr:from>
    <xdr:to>
      <xdr:col>11</xdr:col>
      <xdr:colOff>9525</xdr:colOff>
      <xdr:row>59</xdr:row>
      <xdr:rowOff>4535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100221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125185</xdr:rowOff>
    </xdr:from>
    <xdr:to>
      <xdr:col>11</xdr:col>
      <xdr:colOff>60325</xdr:colOff>
      <xdr:row>57</xdr:row>
      <xdr:rowOff>55335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65512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2722</xdr:rowOff>
    </xdr:from>
    <xdr:to>
      <xdr:col>6</xdr:col>
      <xdr:colOff>171450</xdr:colOff>
      <xdr:row>57</xdr:row>
      <xdr:rowOff>104322</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114499</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27215</xdr:rowOff>
    </xdr:from>
    <xdr:to>
      <xdr:col>24</xdr:col>
      <xdr:colOff>76200</xdr:colOff>
      <xdr:row>60</xdr:row>
      <xdr:rowOff>128815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31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170742</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28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51707</xdr:rowOff>
    </xdr:from>
    <xdr:to>
      <xdr:col>20</xdr:col>
      <xdr:colOff>38100</xdr:colOff>
      <xdr:row>59</xdr:row>
      <xdr:rowOff>153307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16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138084</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253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125185</xdr:rowOff>
    </xdr:from>
    <xdr:to>
      <xdr:col>15</xdr:col>
      <xdr:colOff>149225</xdr:colOff>
      <xdr:row>59</xdr:row>
      <xdr:rowOff>55335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06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40112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15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27215</xdr:rowOff>
    </xdr:from>
    <xdr:to>
      <xdr:col>11</xdr:col>
      <xdr:colOff>60325</xdr:colOff>
      <xdr:row>58</xdr:row>
      <xdr:rowOff>128815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97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113592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125185</xdr:rowOff>
    </xdr:from>
    <xdr:to>
      <xdr:col>6</xdr:col>
      <xdr:colOff>171450</xdr:colOff>
      <xdr:row>59</xdr:row>
      <xdr:rowOff>55335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06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40112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15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その他に係る経常収支比率については</a:t>
          </a:r>
          <a:r>
            <a:rPr kumimoji="1" lang="en-US" altLang="ja-JP" sz="1100">
              <a:solidFill>
                <a:schemeClr val="dk1"/>
              </a:solidFill>
              <a:effectLst/>
              <a:latin typeface="+mn-lt"/>
              <a:ea typeface="+mn-ea"/>
              <a:cs typeface="+mn-cs"/>
            </a:rPr>
            <a:t>13.1</a:t>
          </a:r>
          <a:r>
            <a:rPr kumimoji="1" lang="ja-JP" altLang="ja-JP" sz="1100">
              <a:solidFill>
                <a:schemeClr val="dk1"/>
              </a:solidFill>
              <a:effectLst/>
              <a:latin typeface="+mn-lt"/>
              <a:ea typeface="+mn-ea"/>
              <a:cs typeface="+mn-cs"/>
            </a:rPr>
            <a:t>％で、</a:t>
          </a:r>
          <a:r>
            <a:rPr kumimoji="1" lang="ja-JP" altLang="en-US" sz="1100">
              <a:solidFill>
                <a:schemeClr val="dk1"/>
              </a:solidFill>
              <a:effectLst/>
              <a:latin typeface="+mn-lt"/>
              <a:ea typeface="+mn-ea"/>
              <a:cs typeface="+mn-cs"/>
            </a:rPr>
            <a:t>前</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ポイント上昇しましたが、類似団体平均値を下回っています。主な要因は、分母となる経常一般財源収入額が増加した一方で、維持補修費や、介護保険特別会計繰出金が増加したことによるものです。</a:t>
          </a:r>
          <a:endParaRPr lang="ja-JP" altLang="ja-JP" sz="1400">
            <a:effectLst/>
          </a:endParaRPr>
        </a:p>
        <a:p>
          <a:r>
            <a:rPr kumimoji="1" lang="ja-JP" altLang="ja-JP" sz="1100">
              <a:solidFill>
                <a:schemeClr val="dk1"/>
              </a:solidFill>
              <a:effectLst/>
              <a:latin typeface="+mn-lt"/>
              <a:ea typeface="+mn-ea"/>
              <a:cs typeface="+mn-cs"/>
            </a:rPr>
            <a:t>　今後も施設の老朽化により維持補修費の増加が見込まれるため、計画的な執行に努めます。また、各特別会計への繰出金等の金額が適正になるように努めます。</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133350</xdr:rowOff>
    </xdr:from>
    <xdr:to>
      <xdr:col>82</xdr:col>
      <xdr:colOff>107950</xdr:colOff>
      <xdr:row>61</xdr:row>
      <xdr:rowOff>69850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202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48277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6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133350</xdr:rowOff>
    </xdr:from>
    <xdr:to>
      <xdr:col>82</xdr:col>
      <xdr:colOff>196850</xdr:colOff>
      <xdr:row>53</xdr:row>
      <xdr:rowOff>133350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2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158750</xdr:rowOff>
    </xdr:from>
    <xdr:to>
      <xdr:col>82</xdr:col>
      <xdr:colOff>107950</xdr:colOff>
      <xdr:row>58</xdr:row>
      <xdr:rowOff>38100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9314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156227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92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12700</xdr:rowOff>
    </xdr:from>
    <xdr:to>
      <xdr:col>82</xdr:col>
      <xdr:colOff>158750</xdr:colOff>
      <xdr:row>58</xdr:row>
      <xdr:rowOff>114300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9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133350</xdr:rowOff>
    </xdr:from>
    <xdr:to>
      <xdr:col>78</xdr:col>
      <xdr:colOff>69850</xdr:colOff>
      <xdr:row>57</xdr:row>
      <xdr:rowOff>158750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906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111777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1005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133350</xdr:rowOff>
    </xdr:from>
    <xdr:to>
      <xdr:col>73</xdr:col>
      <xdr:colOff>180975</xdr:colOff>
      <xdr:row>57</xdr:row>
      <xdr:rowOff>158750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906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158750</xdr:rowOff>
    </xdr:from>
    <xdr:to>
      <xdr:col>69</xdr:col>
      <xdr:colOff>92075</xdr:colOff>
      <xdr:row>58</xdr:row>
      <xdr:rowOff>152400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9314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95250</xdr:rowOff>
    </xdr:from>
    <xdr:to>
      <xdr:col>69</xdr:col>
      <xdr:colOff>142875</xdr:colOff>
      <xdr:row>58</xdr:row>
      <xdr:rowOff>25400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35577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158750</xdr:rowOff>
    </xdr:from>
    <xdr:to>
      <xdr:col>65</xdr:col>
      <xdr:colOff>53975</xdr:colOff>
      <xdr:row>58</xdr:row>
      <xdr:rowOff>88900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99077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158750</xdr:rowOff>
    </xdr:from>
    <xdr:to>
      <xdr:col>82</xdr:col>
      <xdr:colOff>158750</xdr:colOff>
      <xdr:row>58</xdr:row>
      <xdr:rowOff>88900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3827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107950</xdr:rowOff>
    </xdr:from>
    <xdr:to>
      <xdr:col>78</xdr:col>
      <xdr:colOff>120650</xdr:colOff>
      <xdr:row>58</xdr:row>
      <xdr:rowOff>38100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48277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82550</xdr:rowOff>
    </xdr:from>
    <xdr:to>
      <xdr:col>74</xdr:col>
      <xdr:colOff>31750</xdr:colOff>
      <xdr:row>58</xdr:row>
      <xdr:rowOff>12700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22877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107950</xdr:rowOff>
    </xdr:from>
    <xdr:to>
      <xdr:col>69</xdr:col>
      <xdr:colOff>142875</xdr:colOff>
      <xdr:row>58</xdr:row>
      <xdr:rowOff>38100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22877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101600</xdr:rowOff>
    </xdr:from>
    <xdr:to>
      <xdr:col>65</xdr:col>
      <xdr:colOff>53975</xdr:colOff>
      <xdr:row>59</xdr:row>
      <xdr:rowOff>31750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16527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　補助費等に係る経常収支比率については</a:t>
          </a:r>
          <a:r>
            <a:rPr kumimoji="1" lang="en-US" altLang="ja-JP" sz="900">
              <a:solidFill>
                <a:schemeClr val="dk1"/>
              </a:solidFill>
              <a:effectLst/>
              <a:latin typeface="+mn-lt"/>
              <a:ea typeface="+mn-ea"/>
              <a:cs typeface="+mn-cs"/>
            </a:rPr>
            <a:t>5.5</a:t>
          </a:r>
          <a:r>
            <a:rPr kumimoji="1" lang="ja-JP" altLang="ja-JP" sz="900">
              <a:solidFill>
                <a:schemeClr val="dk1"/>
              </a:solidFill>
              <a:effectLst/>
              <a:latin typeface="+mn-lt"/>
              <a:ea typeface="+mn-ea"/>
              <a:cs typeface="+mn-cs"/>
            </a:rPr>
            <a:t>％で、</a:t>
          </a:r>
          <a:r>
            <a:rPr kumimoji="1" lang="ja-JP" altLang="en-US" sz="900">
              <a:solidFill>
                <a:schemeClr val="dk1"/>
              </a:solidFill>
              <a:effectLst/>
              <a:latin typeface="+mn-lt"/>
              <a:ea typeface="+mn-ea"/>
              <a:cs typeface="+mn-cs"/>
            </a:rPr>
            <a:t>前</a:t>
          </a:r>
          <a:r>
            <a:rPr kumimoji="1" lang="ja-JP" altLang="ja-JP" sz="900">
              <a:solidFill>
                <a:schemeClr val="dk1"/>
              </a:solidFill>
              <a:effectLst/>
              <a:latin typeface="+mn-lt"/>
              <a:ea typeface="+mn-ea"/>
              <a:cs typeface="+mn-cs"/>
            </a:rPr>
            <a:t>年度から</a:t>
          </a:r>
          <a:r>
            <a:rPr kumimoji="1" lang="en-US" altLang="ja-JP" sz="900">
              <a:solidFill>
                <a:schemeClr val="dk1"/>
              </a:solidFill>
              <a:effectLst/>
              <a:latin typeface="+mn-lt"/>
              <a:ea typeface="+mn-ea"/>
              <a:cs typeface="+mn-cs"/>
            </a:rPr>
            <a:t>1.6</a:t>
          </a:r>
          <a:r>
            <a:rPr kumimoji="1" lang="ja-JP" altLang="ja-JP" sz="900">
              <a:solidFill>
                <a:schemeClr val="dk1"/>
              </a:solidFill>
              <a:effectLst/>
              <a:latin typeface="+mn-lt"/>
              <a:ea typeface="+mn-ea"/>
              <a:cs typeface="+mn-cs"/>
            </a:rPr>
            <a:t>ポイント下降し、類似団体内平均値を下回っています。</a:t>
          </a:r>
          <a:r>
            <a:rPr kumimoji="1" lang="ja-JP" altLang="en-US" sz="900">
              <a:solidFill>
                <a:schemeClr val="dk1"/>
              </a:solidFill>
              <a:effectLst/>
              <a:latin typeface="+mn-lt"/>
              <a:ea typeface="+mn-ea"/>
              <a:cs typeface="+mn-cs"/>
            </a:rPr>
            <a:t>前</a:t>
          </a:r>
          <a:r>
            <a:rPr kumimoji="1" lang="ja-JP" altLang="ja-JP" sz="900">
              <a:solidFill>
                <a:schemeClr val="dk1"/>
              </a:solidFill>
              <a:effectLst/>
              <a:latin typeface="+mn-lt"/>
              <a:ea typeface="+mn-ea"/>
              <a:cs typeface="+mn-cs"/>
            </a:rPr>
            <a:t>年度より下降した要因は、建設改良に要する経費のため病院事業会計出資金を経常的経費から臨時的経費へ変更したことに加え、分母となる経常一般財源収入額も減少したことによるものです。</a:t>
          </a:r>
          <a:endParaRPr lang="ja-JP" altLang="ja-JP" sz="1050">
            <a:effectLst/>
          </a:endParaRPr>
        </a:p>
        <a:p>
          <a:r>
            <a:rPr kumimoji="1" lang="ja-JP" altLang="ja-JP" sz="900">
              <a:solidFill>
                <a:schemeClr val="dk1"/>
              </a:solidFill>
              <a:effectLst/>
              <a:latin typeface="+mn-lt"/>
              <a:ea typeface="+mn-ea"/>
              <a:cs typeface="+mn-cs"/>
            </a:rPr>
            <a:t>　今後とも、公営企業会計への繰出金について、健全な経営を求め、適正な額になるように努めます。また、補助内容や効果について、精査を行うとともに、真に必要な補助費等の執行に努めます。</a:t>
          </a:r>
          <a:endParaRPr lang="ja-JP" altLang="ja-JP" sz="105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35560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79160"/>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7637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35560</xdr:rowOff>
    </xdr:from>
    <xdr:to>
      <xdr:col>82</xdr:col>
      <xdr:colOff>196850</xdr:colOff>
      <xdr:row>40</xdr:row>
      <xdr:rowOff>35560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149860</xdr:rowOff>
    </xdr:from>
    <xdr:to>
      <xdr:col>82</xdr:col>
      <xdr:colOff>107950</xdr:colOff>
      <xdr:row>35</xdr:row>
      <xdr:rowOff>51562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5979160"/>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82567</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083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110490</xdr:rowOff>
    </xdr:from>
    <xdr:to>
      <xdr:col>82</xdr:col>
      <xdr:colOff>158750</xdr:colOff>
      <xdr:row>36</xdr:row>
      <xdr:rowOff>40640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42418</xdr:rowOff>
    </xdr:from>
    <xdr:to>
      <xdr:col>78</xdr:col>
      <xdr:colOff>69850</xdr:colOff>
      <xdr:row>35</xdr:row>
      <xdr:rowOff>51562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0431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119634</xdr:rowOff>
    </xdr:from>
    <xdr:to>
      <xdr:col>78</xdr:col>
      <xdr:colOff>120650</xdr:colOff>
      <xdr:row>36</xdr:row>
      <xdr:rowOff>49784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12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34561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2067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94996</xdr:rowOff>
    </xdr:from>
    <xdr:to>
      <xdr:col>73</xdr:col>
      <xdr:colOff>180975</xdr:colOff>
      <xdr:row>35</xdr:row>
      <xdr:rowOff>42418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5924296"/>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110490</xdr:rowOff>
    </xdr:from>
    <xdr:to>
      <xdr:col>74</xdr:col>
      <xdr:colOff>31750</xdr:colOff>
      <xdr:row>36</xdr:row>
      <xdr:rowOff>40640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25417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94996</xdr:rowOff>
    </xdr:from>
    <xdr:to>
      <xdr:col>69</xdr:col>
      <xdr:colOff>92075</xdr:colOff>
      <xdr:row>34</xdr:row>
      <xdr:rowOff>154432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592429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92202</xdr:rowOff>
    </xdr:from>
    <xdr:to>
      <xdr:col>69</xdr:col>
      <xdr:colOff>142875</xdr:colOff>
      <xdr:row>36</xdr:row>
      <xdr:rowOff>22352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09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7129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17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115062</xdr:rowOff>
    </xdr:from>
    <xdr:to>
      <xdr:col>65</xdr:col>
      <xdr:colOff>53975</xdr:colOff>
      <xdr:row>36</xdr:row>
      <xdr:rowOff>45212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11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29989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20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99060</xdr:rowOff>
    </xdr:from>
    <xdr:to>
      <xdr:col>82</xdr:col>
      <xdr:colOff>158750</xdr:colOff>
      <xdr:row>35</xdr:row>
      <xdr:rowOff>29210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7637</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583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762</xdr:rowOff>
    </xdr:from>
    <xdr:to>
      <xdr:col>78</xdr:col>
      <xdr:colOff>120650</xdr:colOff>
      <xdr:row>35</xdr:row>
      <xdr:rowOff>102362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00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112539</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770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163068</xdr:rowOff>
    </xdr:from>
    <xdr:to>
      <xdr:col>74</xdr:col>
      <xdr:colOff>31750</xdr:colOff>
      <xdr:row>35</xdr:row>
      <xdr:rowOff>93218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599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103395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76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44196</xdr:rowOff>
    </xdr:from>
    <xdr:to>
      <xdr:col>69</xdr:col>
      <xdr:colOff>142875</xdr:colOff>
      <xdr:row>34</xdr:row>
      <xdr:rowOff>145796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587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155973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64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103632</xdr:rowOff>
    </xdr:from>
    <xdr:to>
      <xdr:col>65</xdr:col>
      <xdr:colOff>53975</xdr:colOff>
      <xdr:row>35</xdr:row>
      <xdr:rowOff>33782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59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43959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70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公債費に係る経常収支比率については</a:t>
          </a:r>
          <a:r>
            <a:rPr kumimoji="1" lang="en-US" altLang="ja-JP" sz="1100">
              <a:solidFill>
                <a:schemeClr val="dk1"/>
              </a:solidFill>
              <a:effectLst/>
              <a:latin typeface="+mn-lt"/>
              <a:ea typeface="+mn-ea"/>
              <a:cs typeface="+mn-cs"/>
            </a:rPr>
            <a:t>14.6</a:t>
          </a:r>
          <a:r>
            <a:rPr kumimoji="1" lang="ja-JP" altLang="ja-JP" sz="1100">
              <a:solidFill>
                <a:schemeClr val="dk1"/>
              </a:solidFill>
              <a:effectLst/>
              <a:latin typeface="+mn-lt"/>
              <a:ea typeface="+mn-ea"/>
              <a:cs typeface="+mn-cs"/>
            </a:rPr>
            <a:t>％で、</a:t>
          </a:r>
          <a:r>
            <a:rPr kumimoji="1" lang="ja-JP" altLang="en-US" sz="1100">
              <a:solidFill>
                <a:schemeClr val="dk1"/>
              </a:solidFill>
              <a:effectLst/>
              <a:latin typeface="+mn-lt"/>
              <a:ea typeface="+mn-ea"/>
              <a:cs typeface="+mn-cs"/>
            </a:rPr>
            <a:t>前</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ポイント下降し</a:t>
          </a:r>
          <a:r>
            <a:rPr kumimoji="1" lang="ja-JP" altLang="en-US" sz="1100">
              <a:solidFill>
                <a:schemeClr val="dk1"/>
              </a:solidFill>
              <a:effectLst/>
              <a:latin typeface="+mn-lt"/>
              <a:ea typeface="+mn-ea"/>
              <a:cs typeface="+mn-cs"/>
            </a:rPr>
            <a:t>ましたが</a:t>
          </a:r>
          <a:r>
            <a:rPr kumimoji="1" lang="ja-JP" altLang="ja-JP" sz="1100">
              <a:solidFill>
                <a:schemeClr val="dk1"/>
              </a:solidFill>
              <a:effectLst/>
              <a:latin typeface="+mn-lt"/>
              <a:ea typeface="+mn-ea"/>
              <a:cs typeface="+mn-cs"/>
            </a:rPr>
            <a:t>、類似団体内平均値を上回っています。主な要因は、令和６年度から償還開始した額が令和５年度に償還終了した額を上回ったことに加えて、分母となる経常一般財源収入額が増加したことによるものです。</a:t>
          </a:r>
          <a:endParaRPr lang="ja-JP" altLang="ja-JP" sz="1400">
            <a:effectLst/>
          </a:endParaRPr>
        </a:p>
        <a:p>
          <a:r>
            <a:rPr kumimoji="1" lang="ja-JP" altLang="ja-JP" sz="1100">
              <a:solidFill>
                <a:schemeClr val="dk1"/>
              </a:solidFill>
              <a:effectLst/>
              <a:latin typeface="+mn-lt"/>
              <a:ea typeface="+mn-ea"/>
              <a:cs typeface="+mn-cs"/>
            </a:rPr>
            <a:t>　今後も市債の計画的な発行に努め、将来世代への負担を軽減するよう公債費の抑制に努めます。</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110672</xdr:rowOff>
    </xdr:from>
    <xdr:to>
      <xdr:col>24</xdr:col>
      <xdr:colOff>25400</xdr:colOff>
      <xdr:row>81</xdr:row>
      <xdr:rowOff>80736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455072"/>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52813</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940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80736</xdr:rowOff>
    </xdr:from>
    <xdr:to>
      <xdr:col>24</xdr:col>
      <xdr:colOff>114300</xdr:colOff>
      <xdr:row>81</xdr:row>
      <xdr:rowOff>80736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968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25599</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19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110672</xdr:rowOff>
    </xdr:from>
    <xdr:to>
      <xdr:col>24</xdr:col>
      <xdr:colOff>114300</xdr:colOff>
      <xdr:row>72</xdr:row>
      <xdr:rowOff>110672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45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18143</xdr:rowOff>
    </xdr:from>
    <xdr:to>
      <xdr:col>24</xdr:col>
      <xdr:colOff>25400</xdr:colOff>
      <xdr:row>78</xdr:row>
      <xdr:rowOff>72571</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3391243"/>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98170</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2956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81643</xdr:rowOff>
    </xdr:from>
    <xdr:to>
      <xdr:col>24</xdr:col>
      <xdr:colOff>76200</xdr:colOff>
      <xdr:row>77</xdr:row>
      <xdr:rowOff>11793</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72571</xdr:rowOff>
    </xdr:from>
    <xdr:to>
      <xdr:col>19</xdr:col>
      <xdr:colOff>187325</xdr:colOff>
      <xdr:row>79</xdr:row>
      <xdr:rowOff>53521</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098800" y="13445671"/>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146957</xdr:rowOff>
    </xdr:from>
    <xdr:to>
      <xdr:col>20</xdr:col>
      <xdr:colOff>38100</xdr:colOff>
      <xdr:row>77</xdr:row>
      <xdr:rowOff>77107</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87284</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2946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148771</xdr:rowOff>
    </xdr:from>
    <xdr:to>
      <xdr:col>15</xdr:col>
      <xdr:colOff>98425</xdr:colOff>
      <xdr:row>79</xdr:row>
      <xdr:rowOff>53521</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3521871"/>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29936</xdr:rowOff>
    </xdr:from>
    <xdr:to>
      <xdr:col>15</xdr:col>
      <xdr:colOff>149225</xdr:colOff>
      <xdr:row>77</xdr:row>
      <xdr:rowOff>131536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141713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00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148771</xdr:rowOff>
    </xdr:from>
    <xdr:to>
      <xdr:col>11</xdr:col>
      <xdr:colOff>9525</xdr:colOff>
      <xdr:row>79</xdr:row>
      <xdr:rowOff>107950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3521871"/>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146957</xdr:rowOff>
    </xdr:from>
    <xdr:to>
      <xdr:col>11</xdr:col>
      <xdr:colOff>60325</xdr:colOff>
      <xdr:row>77</xdr:row>
      <xdr:rowOff>77107</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87284</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294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130827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138793</xdr:rowOff>
    </xdr:from>
    <xdr:to>
      <xdr:col>24</xdr:col>
      <xdr:colOff>76200</xdr:colOff>
      <xdr:row>78</xdr:row>
      <xdr:rowOff>68943</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34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110870</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31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21771</xdr:rowOff>
    </xdr:from>
    <xdr:to>
      <xdr:col>20</xdr:col>
      <xdr:colOff>38100</xdr:colOff>
      <xdr:row>78</xdr:row>
      <xdr:rowOff>123371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39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108148</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481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2721</xdr:rowOff>
    </xdr:from>
    <xdr:to>
      <xdr:col>15</xdr:col>
      <xdr:colOff>149225</xdr:colOff>
      <xdr:row>79</xdr:row>
      <xdr:rowOff>104321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54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89098</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633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97971</xdr:rowOff>
    </xdr:from>
    <xdr:to>
      <xdr:col>11</xdr:col>
      <xdr:colOff>60325</xdr:colOff>
      <xdr:row>79</xdr:row>
      <xdr:rowOff>28121</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47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12898</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557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57150</xdr:rowOff>
    </xdr:from>
    <xdr:to>
      <xdr:col>6</xdr:col>
      <xdr:colOff>171450</xdr:colOff>
      <xdr:row>79</xdr:row>
      <xdr:rowOff>158750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143527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68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公債費以外に係る経常収支比率については</a:t>
          </a:r>
          <a:r>
            <a:rPr kumimoji="1" lang="en-US" altLang="ja-JP" sz="1100">
              <a:solidFill>
                <a:schemeClr val="dk1"/>
              </a:solidFill>
              <a:effectLst/>
              <a:latin typeface="+mn-lt"/>
              <a:ea typeface="+mn-ea"/>
              <a:cs typeface="+mn-cs"/>
            </a:rPr>
            <a:t>82.1</a:t>
          </a:r>
          <a:r>
            <a:rPr kumimoji="1" lang="ja-JP" altLang="ja-JP" sz="1100">
              <a:solidFill>
                <a:schemeClr val="dk1"/>
              </a:solidFill>
              <a:effectLst/>
              <a:latin typeface="+mn-lt"/>
              <a:ea typeface="+mn-ea"/>
              <a:cs typeface="+mn-cs"/>
            </a:rPr>
            <a:t>％で、昨年度より</a:t>
          </a:r>
          <a:r>
            <a:rPr kumimoji="1" lang="en-US" altLang="ja-JP" sz="1100">
              <a:solidFill>
                <a:schemeClr val="dk1"/>
              </a:solidFill>
              <a:effectLst/>
              <a:latin typeface="+mn-lt"/>
              <a:ea typeface="+mn-ea"/>
              <a:cs typeface="+mn-cs"/>
            </a:rPr>
            <a:t>3.2</a:t>
          </a:r>
          <a:r>
            <a:rPr kumimoji="1" lang="ja-JP" altLang="ja-JP" sz="1100">
              <a:solidFill>
                <a:schemeClr val="dk1"/>
              </a:solidFill>
              <a:effectLst/>
              <a:latin typeface="+mn-lt"/>
              <a:ea typeface="+mn-ea"/>
              <a:cs typeface="+mn-cs"/>
            </a:rPr>
            <a:t>ポイント上昇しましたが、類似団体内平均値と同率となっております。主な上昇要因は、分母となる経常一般財源収入額が増加した一方で、人件費や物件費、扶助費が増加したことによるものです。</a:t>
          </a:r>
          <a:endParaRPr lang="ja-JP" altLang="ja-JP" sz="1400">
            <a:effectLst/>
          </a:endParaRPr>
        </a:p>
        <a:p>
          <a:r>
            <a:rPr kumimoji="1" lang="ja-JP" altLang="ja-JP" sz="1100">
              <a:solidFill>
                <a:schemeClr val="dk1"/>
              </a:solidFill>
              <a:effectLst/>
              <a:latin typeface="+mn-lt"/>
              <a:ea typeface="+mn-ea"/>
              <a:cs typeface="+mn-cs"/>
            </a:rPr>
            <a:t>　今後も少子高齢化等により扶助費が増加することが見込まれるため、給付内容や対象者の適正化に努めるとともに、事務事業の見直し等により経費抑制に努めます。</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62230</xdr:rowOff>
    </xdr:from>
    <xdr:to>
      <xdr:col>82</xdr:col>
      <xdr:colOff>107950</xdr:colOff>
      <xdr:row>81</xdr:row>
      <xdr:rowOff>115570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920980"/>
          <a:ext cx="0" cy="1082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87647</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97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115570</xdr:rowOff>
    </xdr:from>
    <xdr:to>
      <xdr:col>82</xdr:col>
      <xdr:colOff>196850</xdr:colOff>
      <xdr:row>81</xdr:row>
      <xdr:rowOff>115570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40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148607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66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62230</xdr:rowOff>
    </xdr:from>
    <xdr:to>
      <xdr:col>82</xdr:col>
      <xdr:colOff>196850</xdr:colOff>
      <xdr:row>75</xdr:row>
      <xdr:rowOff>62230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92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157480</xdr:rowOff>
    </xdr:from>
    <xdr:to>
      <xdr:col>82</xdr:col>
      <xdr:colOff>107950</xdr:colOff>
      <xdr:row>78</xdr:row>
      <xdr:rowOff>58420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187680"/>
          <a:ext cx="8382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24147</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22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xdr:rowOff>
    </xdr:from>
    <xdr:to>
      <xdr:col>82</xdr:col>
      <xdr:colOff>158750</xdr:colOff>
      <xdr:row>78</xdr:row>
      <xdr:rowOff>109220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43180</xdr:rowOff>
    </xdr:from>
    <xdr:to>
      <xdr:col>78</xdr:col>
      <xdr:colOff>69850</xdr:colOff>
      <xdr:row>76</xdr:row>
      <xdr:rowOff>157480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0733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3811</xdr:rowOff>
    </xdr:from>
    <xdr:to>
      <xdr:col>78</xdr:col>
      <xdr:colOff>120650</xdr:colOff>
      <xdr:row>77</xdr:row>
      <xdr:rowOff>105411</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90188</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291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146050</xdr:rowOff>
    </xdr:from>
    <xdr:to>
      <xdr:col>73</xdr:col>
      <xdr:colOff>180975</xdr:colOff>
      <xdr:row>76</xdr:row>
      <xdr:rowOff>43180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661900"/>
          <a:ext cx="889000" cy="4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83820</xdr:rowOff>
    </xdr:from>
    <xdr:to>
      <xdr:col>74</xdr:col>
      <xdr:colOff>31750</xdr:colOff>
      <xdr:row>77</xdr:row>
      <xdr:rowOff>13970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170197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146050</xdr:rowOff>
    </xdr:from>
    <xdr:to>
      <xdr:col>69</xdr:col>
      <xdr:colOff>92075</xdr:colOff>
      <xdr:row>76</xdr:row>
      <xdr:rowOff>127000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661900"/>
          <a:ext cx="889000" cy="49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34290</xdr:rowOff>
    </xdr:from>
    <xdr:to>
      <xdr:col>69</xdr:col>
      <xdr:colOff>142875</xdr:colOff>
      <xdr:row>75</xdr:row>
      <xdr:rowOff>135890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89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120666</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979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16527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xdr:rowOff>
    </xdr:from>
    <xdr:to>
      <xdr:col>82</xdr:col>
      <xdr:colOff>158750</xdr:colOff>
      <xdr:row>78</xdr:row>
      <xdr:rowOff>109220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151147</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106680</xdr:rowOff>
    </xdr:from>
    <xdr:to>
      <xdr:col>78</xdr:col>
      <xdr:colOff>120650</xdr:colOff>
      <xdr:row>77</xdr:row>
      <xdr:rowOff>36830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47007</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90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163830</xdr:rowOff>
    </xdr:from>
    <xdr:to>
      <xdr:col>74</xdr:col>
      <xdr:colOff>31750</xdr:colOff>
      <xdr:row>76</xdr:row>
      <xdr:rowOff>93980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104157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95250</xdr:rowOff>
    </xdr:from>
    <xdr:to>
      <xdr:col>69</xdr:col>
      <xdr:colOff>142875</xdr:colOff>
      <xdr:row>74</xdr:row>
      <xdr:rowOff>25400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61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35577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37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162577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群馬県伊勢崎市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76746</xdr:rowOff>
    </xdr:from>
    <xdr:to>
      <xdr:col>29</xdr:col>
      <xdr:colOff>127000</xdr:colOff>
      <xdr:row>20</xdr:row>
      <xdr:rowOff>164109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10321"/>
          <a:ext cx="0" cy="16304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136186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2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164109</xdr:rowOff>
    </xdr:from>
    <xdr:to>
      <xdr:col>30</xdr:col>
      <xdr:colOff>25400</xdr:colOff>
      <xdr:row>20</xdr:row>
      <xdr:rowOff>164109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07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163123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53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76746</xdr:rowOff>
    </xdr:from>
    <xdr:to>
      <xdr:col>30</xdr:col>
      <xdr:colOff>25400</xdr:colOff>
      <xdr:row>11</xdr:row>
      <xdr:rowOff>76746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103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142316</xdr:rowOff>
    </xdr:from>
    <xdr:to>
      <xdr:col>29</xdr:col>
      <xdr:colOff>127000</xdr:colOff>
      <xdr:row>19</xdr:row>
      <xdr:rowOff>147536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76041"/>
          <a:ext cx="647700" cy="1766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35844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266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19317</xdr:rowOff>
    </xdr:from>
    <xdr:to>
      <xdr:col>29</xdr:col>
      <xdr:colOff>177800</xdr:colOff>
      <xdr:row>17</xdr:row>
      <xdr:rowOff>120917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815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147536</xdr:rowOff>
    </xdr:from>
    <xdr:to>
      <xdr:col>26</xdr:col>
      <xdr:colOff>50800</xdr:colOff>
      <xdr:row>20</xdr:row>
      <xdr:rowOff>33846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452711"/>
          <a:ext cx="698500" cy="577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30709</xdr:rowOff>
    </xdr:from>
    <xdr:to>
      <xdr:col>26</xdr:col>
      <xdr:colOff>101600</xdr:colOff>
      <xdr:row>18</xdr:row>
      <xdr:rowOff>132309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164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142486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933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33846</xdr:rowOff>
    </xdr:from>
    <xdr:to>
      <xdr:col>22</xdr:col>
      <xdr:colOff>114300</xdr:colOff>
      <xdr:row>20</xdr:row>
      <xdr:rowOff>60020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510471"/>
          <a:ext cx="698500" cy="261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102908</xdr:rowOff>
    </xdr:from>
    <xdr:to>
      <xdr:col>22</xdr:col>
      <xdr:colOff>165100</xdr:colOff>
      <xdr:row>19</xdr:row>
      <xdr:rowOff>33058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2366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43235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05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23673</xdr:rowOff>
    </xdr:from>
    <xdr:to>
      <xdr:col>18</xdr:col>
      <xdr:colOff>177800</xdr:colOff>
      <xdr:row>20</xdr:row>
      <xdr:rowOff>60020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500298"/>
          <a:ext cx="698500" cy="363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126416</xdr:rowOff>
    </xdr:from>
    <xdr:to>
      <xdr:col>19</xdr:col>
      <xdr:colOff>38100</xdr:colOff>
      <xdr:row>19</xdr:row>
      <xdr:rowOff>56566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2601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66743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29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148133</xdr:rowOff>
    </xdr:from>
    <xdr:to>
      <xdr:col>15</xdr:col>
      <xdr:colOff>101600</xdr:colOff>
      <xdr:row>19</xdr:row>
      <xdr:rowOff>78283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2818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88460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50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91516</xdr:rowOff>
    </xdr:from>
    <xdr:to>
      <xdr:col>29</xdr:col>
      <xdr:colOff>177800</xdr:colOff>
      <xdr:row>19</xdr:row>
      <xdr:rowOff>21666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252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63593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97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96736</xdr:rowOff>
    </xdr:from>
    <xdr:to>
      <xdr:col>26</xdr:col>
      <xdr:colOff>101600</xdr:colOff>
      <xdr:row>20</xdr:row>
      <xdr:rowOff>26886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4019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11663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88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154496</xdr:rowOff>
    </xdr:from>
    <xdr:to>
      <xdr:col>22</xdr:col>
      <xdr:colOff>165100</xdr:colOff>
      <xdr:row>20</xdr:row>
      <xdr:rowOff>84646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596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69423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46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9220</xdr:rowOff>
    </xdr:from>
    <xdr:to>
      <xdr:col>19</xdr:col>
      <xdr:colOff>38100</xdr:colOff>
      <xdr:row>20</xdr:row>
      <xdr:rowOff>110820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858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95597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72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144323</xdr:rowOff>
    </xdr:from>
    <xdr:to>
      <xdr:col>15</xdr:col>
      <xdr:colOff>101600</xdr:colOff>
      <xdr:row>20</xdr:row>
      <xdr:rowOff>74473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494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59250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35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129572</xdr:rowOff>
    </xdr:from>
    <xdr:to>
      <xdr:col>29</xdr:col>
      <xdr:colOff>127000</xdr:colOff>
      <xdr:row>37</xdr:row>
      <xdr:rowOff>300393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054122"/>
          <a:ext cx="0" cy="13709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272470</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397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300393</xdr:rowOff>
    </xdr:from>
    <xdr:to>
      <xdr:col>30</xdr:col>
      <xdr:colOff>25400</xdr:colOff>
      <xdr:row>37</xdr:row>
      <xdr:rowOff>300393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4250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44499</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797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129572</xdr:rowOff>
    </xdr:from>
    <xdr:to>
      <xdr:col>30</xdr:col>
      <xdr:colOff>25400</xdr:colOff>
      <xdr:row>33</xdr:row>
      <xdr:rowOff>129572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0541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205981</xdr:rowOff>
    </xdr:from>
    <xdr:to>
      <xdr:col>29</xdr:col>
      <xdr:colOff>127000</xdr:colOff>
      <xdr:row>35</xdr:row>
      <xdr:rowOff>237242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6816331"/>
          <a:ext cx="647700" cy="312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222019</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8323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202273</xdr:rowOff>
    </xdr:from>
    <xdr:to>
      <xdr:col>29</xdr:col>
      <xdr:colOff>177800</xdr:colOff>
      <xdr:row>35</xdr:row>
      <xdr:rowOff>303873</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8126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162661</xdr:rowOff>
    </xdr:from>
    <xdr:to>
      <xdr:col>26</xdr:col>
      <xdr:colOff>50800</xdr:colOff>
      <xdr:row>35</xdr:row>
      <xdr:rowOff>205981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4305300" y="6773011"/>
          <a:ext cx="698500" cy="433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218218</xdr:rowOff>
    </xdr:from>
    <xdr:to>
      <xdr:col>26</xdr:col>
      <xdr:colOff>101600</xdr:colOff>
      <xdr:row>35</xdr:row>
      <xdr:rowOff>319818</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828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304595</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914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162661</xdr:rowOff>
    </xdr:from>
    <xdr:to>
      <xdr:col>22</xdr:col>
      <xdr:colOff>114300</xdr:colOff>
      <xdr:row>35</xdr:row>
      <xdr:rowOff>206896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773011"/>
          <a:ext cx="698500" cy="442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182270</xdr:rowOff>
    </xdr:from>
    <xdr:to>
      <xdr:col>22</xdr:col>
      <xdr:colOff>165100</xdr:colOff>
      <xdr:row>35</xdr:row>
      <xdr:rowOff>283870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792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268647</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87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201181</xdr:rowOff>
    </xdr:from>
    <xdr:to>
      <xdr:col>18</xdr:col>
      <xdr:colOff>177800</xdr:colOff>
      <xdr:row>35</xdr:row>
      <xdr:rowOff>206896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2908300" y="6811531"/>
          <a:ext cx="698500" cy="57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292913</xdr:rowOff>
    </xdr:from>
    <xdr:to>
      <xdr:col>19</xdr:col>
      <xdr:colOff>38100</xdr:colOff>
      <xdr:row>36</xdr:row>
      <xdr:rowOff>51613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903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36390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98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333775</xdr:rowOff>
    </xdr:from>
    <xdr:to>
      <xdr:col>15</xdr:col>
      <xdr:colOff>101600</xdr:colOff>
      <xdr:row>36</xdr:row>
      <xdr:rowOff>92475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9441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77252</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7030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186442</xdr:rowOff>
    </xdr:from>
    <xdr:to>
      <xdr:col>29</xdr:col>
      <xdr:colOff>177800</xdr:colOff>
      <xdr:row>35</xdr:row>
      <xdr:rowOff>288042</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7967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31519</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64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155181</xdr:rowOff>
    </xdr:from>
    <xdr:to>
      <xdr:col>26</xdr:col>
      <xdr:colOff>101600</xdr:colOff>
      <xdr:row>35</xdr:row>
      <xdr:rowOff>256781</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7655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266958</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5344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111861</xdr:rowOff>
    </xdr:from>
    <xdr:to>
      <xdr:col>22</xdr:col>
      <xdr:colOff>165100</xdr:colOff>
      <xdr:row>35</xdr:row>
      <xdr:rowOff>213461</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7222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223638</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491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156096</xdr:rowOff>
    </xdr:from>
    <xdr:to>
      <xdr:col>19</xdr:col>
      <xdr:colOff>38100</xdr:colOff>
      <xdr:row>35</xdr:row>
      <xdr:rowOff>257696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7664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267873</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53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150381</xdr:rowOff>
    </xdr:from>
    <xdr:to>
      <xdr:col>15</xdr:col>
      <xdr:colOff>101600</xdr:colOff>
      <xdr:row>35</xdr:row>
      <xdr:rowOff>251981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7607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262158</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529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群馬県伊勢崎市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212,084
195,695
139.44
97,120,214
93,310,351
3,140,201
46,818,516
61,433,143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35785</xdr:rowOff>
    </xdr:from>
    <xdr:to>
      <xdr:col>24</xdr:col>
      <xdr:colOff>62865</xdr:colOff>
      <xdr:row>38</xdr:row>
      <xdr:rowOff>124024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50735"/>
          <a:ext cx="1270" cy="1288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127851</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42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124024</xdr:rowOff>
    </xdr:from>
    <xdr:to>
      <xdr:col>24</xdr:col>
      <xdr:colOff>152400</xdr:colOff>
      <xdr:row>38</xdr:row>
      <xdr:rowOff>124024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3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153912</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35785</xdr:rowOff>
    </xdr:from>
    <xdr:to>
      <xdr:col>24</xdr:col>
      <xdr:colOff>152400</xdr:colOff>
      <xdr:row>31</xdr:row>
      <xdr:rowOff>35785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5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71479</xdr:rowOff>
    </xdr:from>
    <xdr:to>
      <xdr:col>24</xdr:col>
      <xdr:colOff>63500</xdr:colOff>
      <xdr:row>37</xdr:row>
      <xdr:rowOff>109655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43679"/>
          <a:ext cx="838200" cy="20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98943</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28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76066</xdr:rowOff>
    </xdr:from>
    <xdr:to>
      <xdr:col>24</xdr:col>
      <xdr:colOff>114300</xdr:colOff>
      <xdr:row>36</xdr:row>
      <xdr:rowOff>6216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6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99368</xdr:rowOff>
    </xdr:from>
    <xdr:to>
      <xdr:col>19</xdr:col>
      <xdr:colOff>177800</xdr:colOff>
      <xdr:row>37</xdr:row>
      <xdr:rowOff>109655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443018"/>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103694</xdr:rowOff>
    </xdr:from>
    <xdr:to>
      <xdr:col>20</xdr:col>
      <xdr:colOff>38100</xdr:colOff>
      <xdr:row>37</xdr:row>
      <xdr:rowOff>33844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7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50371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5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97637</xdr:rowOff>
    </xdr:from>
    <xdr:to>
      <xdr:col>15</xdr:col>
      <xdr:colOff>50800</xdr:colOff>
      <xdr:row>37</xdr:row>
      <xdr:rowOff>99368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441287"/>
          <a:ext cx="889000" cy="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116528</xdr:rowOff>
    </xdr:from>
    <xdr:to>
      <xdr:col>15</xdr:col>
      <xdr:colOff>101600</xdr:colOff>
      <xdr:row>37</xdr:row>
      <xdr:rowOff>46678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88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63205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63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97637</xdr:rowOff>
    </xdr:from>
    <xdr:to>
      <xdr:col>10</xdr:col>
      <xdr:colOff>114300</xdr:colOff>
      <xdr:row>37</xdr:row>
      <xdr:rowOff>114293</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41287"/>
          <a:ext cx="889000" cy="16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130015</xdr:rowOff>
    </xdr:from>
    <xdr:to>
      <xdr:col>10</xdr:col>
      <xdr:colOff>165100</xdr:colOff>
      <xdr:row>37</xdr:row>
      <xdr:rowOff>60165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76692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077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156435</xdr:rowOff>
    </xdr:from>
    <xdr:to>
      <xdr:col>6</xdr:col>
      <xdr:colOff>38100</xdr:colOff>
      <xdr:row>37</xdr:row>
      <xdr:rowOff>86585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2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103112</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0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20679</xdr:rowOff>
    </xdr:from>
    <xdr:to>
      <xdr:col>24</xdr:col>
      <xdr:colOff>114300</xdr:colOff>
      <xdr:row>36</xdr:row>
      <xdr:rowOff>122279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92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170556</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17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58855</xdr:rowOff>
    </xdr:from>
    <xdr:to>
      <xdr:col>20</xdr:col>
      <xdr:colOff>38100</xdr:colOff>
      <xdr:row>37</xdr:row>
      <xdr:rowOff>160455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0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151582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9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48568</xdr:rowOff>
    </xdr:from>
    <xdr:to>
      <xdr:col>15</xdr:col>
      <xdr:colOff>101600</xdr:colOff>
      <xdr:row>37</xdr:row>
      <xdr:rowOff>150168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92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141295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8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46837</xdr:rowOff>
    </xdr:from>
    <xdr:to>
      <xdr:col>10</xdr:col>
      <xdr:colOff>165100</xdr:colOff>
      <xdr:row>37</xdr:row>
      <xdr:rowOff>148437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9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139564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8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63493</xdr:rowOff>
    </xdr:from>
    <xdr:to>
      <xdr:col>6</xdr:col>
      <xdr:colOff>38100</xdr:colOff>
      <xdr:row>37</xdr:row>
      <xdr:rowOff>165092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0714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156220</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99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156921</xdr:rowOff>
    </xdr:from>
    <xdr:to>
      <xdr:col>24</xdr:col>
      <xdr:colOff>62865</xdr:colOff>
      <xdr:row>59</xdr:row>
      <xdr:rowOff>82588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900871"/>
          <a:ext cx="1270" cy="1297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86415</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20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82588</xdr:rowOff>
    </xdr:from>
    <xdr:to>
      <xdr:col>24</xdr:col>
      <xdr:colOff>152400</xdr:colOff>
      <xdr:row>59</xdr:row>
      <xdr:rowOff>82588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98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103598</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67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156921</xdr:rowOff>
    </xdr:from>
    <xdr:to>
      <xdr:col>24</xdr:col>
      <xdr:colOff>152400</xdr:colOff>
      <xdr:row>51</xdr:row>
      <xdr:rowOff>156921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900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89332</xdr:rowOff>
    </xdr:from>
    <xdr:to>
      <xdr:col>24</xdr:col>
      <xdr:colOff>63500</xdr:colOff>
      <xdr:row>56</xdr:row>
      <xdr:rowOff>146024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519082"/>
          <a:ext cx="838200" cy="228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114037</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43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135610</xdr:rowOff>
    </xdr:from>
    <xdr:to>
      <xdr:col>24</xdr:col>
      <xdr:colOff>114300</xdr:colOff>
      <xdr:row>56</xdr:row>
      <xdr:rowOff>65760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565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146024</xdr:rowOff>
    </xdr:from>
    <xdr:to>
      <xdr:col>19</xdr:col>
      <xdr:colOff>177800</xdr:colOff>
      <xdr:row>57</xdr:row>
      <xdr:rowOff>51803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747224"/>
          <a:ext cx="889000" cy="77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98844</xdr:rowOff>
    </xdr:from>
    <xdr:to>
      <xdr:col>20</xdr:col>
      <xdr:colOff>38100</xdr:colOff>
      <xdr:row>57</xdr:row>
      <xdr:rowOff>28994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0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20121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792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1930</xdr:rowOff>
    </xdr:from>
    <xdr:to>
      <xdr:col>15</xdr:col>
      <xdr:colOff>50800</xdr:colOff>
      <xdr:row>57</xdr:row>
      <xdr:rowOff>51803</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2019300" y="9774580"/>
          <a:ext cx="889000" cy="49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35826</xdr:rowOff>
    </xdr:from>
    <xdr:to>
      <xdr:col>15</xdr:col>
      <xdr:colOff>101600</xdr:colOff>
      <xdr:row>56</xdr:row>
      <xdr:rowOff>137426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63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153953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412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1930</xdr:rowOff>
    </xdr:from>
    <xdr:to>
      <xdr:col>10</xdr:col>
      <xdr:colOff>114300</xdr:colOff>
      <xdr:row>58</xdr:row>
      <xdr:rowOff>113868</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774580"/>
          <a:ext cx="889000" cy="2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135230</xdr:rowOff>
    </xdr:from>
    <xdr:to>
      <xdr:col>10</xdr:col>
      <xdr:colOff>165100</xdr:colOff>
      <xdr:row>57</xdr:row>
      <xdr:rowOff>65380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3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56507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829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71336</xdr:rowOff>
    </xdr:from>
    <xdr:to>
      <xdr:col>6</xdr:col>
      <xdr:colOff>38100</xdr:colOff>
      <xdr:row>59</xdr:row>
      <xdr:rowOff>1486</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1001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164063</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1010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38532</xdr:rowOff>
    </xdr:from>
    <xdr:to>
      <xdr:col>24</xdr:col>
      <xdr:colOff>114300</xdr:colOff>
      <xdr:row>55</xdr:row>
      <xdr:rowOff>140132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46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61409</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319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95224</xdr:rowOff>
    </xdr:from>
    <xdr:to>
      <xdr:col>20</xdr:col>
      <xdr:colOff>38100</xdr:colOff>
      <xdr:row>57</xdr:row>
      <xdr:rowOff>25374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696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41901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471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1003</xdr:rowOff>
    </xdr:from>
    <xdr:to>
      <xdr:col>15</xdr:col>
      <xdr:colOff>101600</xdr:colOff>
      <xdr:row>57</xdr:row>
      <xdr:rowOff>102603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77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93730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86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122580</xdr:rowOff>
    </xdr:from>
    <xdr:to>
      <xdr:col>10</xdr:col>
      <xdr:colOff>165100</xdr:colOff>
      <xdr:row>57</xdr:row>
      <xdr:rowOff>52730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72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69257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49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63068</xdr:rowOff>
    </xdr:from>
    <xdr:to>
      <xdr:col>6</xdr:col>
      <xdr:colOff>38100</xdr:colOff>
      <xdr:row>58</xdr:row>
      <xdr:rowOff>164668</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1000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9745</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782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126403</xdr:rowOff>
    </xdr:from>
    <xdr:to>
      <xdr:col>24</xdr:col>
      <xdr:colOff>62865</xdr:colOff>
      <xdr:row>79</xdr:row>
      <xdr:rowOff>21476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127903"/>
          <a:ext cx="1270" cy="14381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25303</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69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21476</xdr:rowOff>
    </xdr:from>
    <xdr:to>
      <xdr:col>24</xdr:col>
      <xdr:colOff>152400</xdr:colOff>
      <xdr:row>79</xdr:row>
      <xdr:rowOff>21476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66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73080</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903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126403</xdr:rowOff>
    </xdr:from>
    <xdr:to>
      <xdr:col>24</xdr:col>
      <xdr:colOff>152400</xdr:colOff>
      <xdr:row>70</xdr:row>
      <xdr:rowOff>126403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127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32677</xdr:rowOff>
    </xdr:from>
    <xdr:to>
      <xdr:col>24</xdr:col>
      <xdr:colOff>63500</xdr:colOff>
      <xdr:row>78</xdr:row>
      <xdr:rowOff>78321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405777"/>
          <a:ext cx="838200" cy="45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108272</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138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85395</xdr:rowOff>
    </xdr:from>
    <xdr:to>
      <xdr:col>24</xdr:col>
      <xdr:colOff>114300</xdr:colOff>
      <xdr:row>78</xdr:row>
      <xdr:rowOff>15545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8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78321</xdr:rowOff>
    </xdr:from>
    <xdr:to>
      <xdr:col>19</xdr:col>
      <xdr:colOff>177800</xdr:colOff>
      <xdr:row>78</xdr:row>
      <xdr:rowOff>88760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451421"/>
          <a:ext cx="889000" cy="10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115912</xdr:rowOff>
    </xdr:from>
    <xdr:to>
      <xdr:col>20</xdr:col>
      <xdr:colOff>38100</xdr:colOff>
      <xdr:row>78</xdr:row>
      <xdr:rowOff>46062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317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62589</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092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88760</xdr:rowOff>
    </xdr:from>
    <xdr:to>
      <xdr:col>15</xdr:col>
      <xdr:colOff>50800</xdr:colOff>
      <xdr:row>78</xdr:row>
      <xdr:rowOff>103467</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461860"/>
          <a:ext cx="889000" cy="14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117742</xdr:rowOff>
    </xdr:from>
    <xdr:to>
      <xdr:col>15</xdr:col>
      <xdr:colOff>101600</xdr:colOff>
      <xdr:row>78</xdr:row>
      <xdr:rowOff>47892</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3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64419</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0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94475</xdr:rowOff>
    </xdr:from>
    <xdr:to>
      <xdr:col>10</xdr:col>
      <xdr:colOff>114300</xdr:colOff>
      <xdr:row>78</xdr:row>
      <xdr:rowOff>103467</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467575"/>
          <a:ext cx="889000" cy="8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122504</xdr:rowOff>
    </xdr:from>
    <xdr:to>
      <xdr:col>10</xdr:col>
      <xdr:colOff>165100</xdr:colOff>
      <xdr:row>78</xdr:row>
      <xdr:rowOff>52654</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69181</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099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124904</xdr:rowOff>
    </xdr:from>
    <xdr:to>
      <xdr:col>6</xdr:col>
      <xdr:colOff>38100</xdr:colOff>
      <xdr:row>78</xdr:row>
      <xdr:rowOff>55054</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2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71581</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101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153327</xdr:rowOff>
    </xdr:from>
    <xdr:to>
      <xdr:col>24</xdr:col>
      <xdr:colOff>114300</xdr:colOff>
      <xdr:row>78</xdr:row>
      <xdr:rowOff>83477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354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131754</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333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27521</xdr:rowOff>
    </xdr:from>
    <xdr:to>
      <xdr:col>20</xdr:col>
      <xdr:colOff>38100</xdr:colOff>
      <xdr:row>78</xdr:row>
      <xdr:rowOff>129121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40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120248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493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37960</xdr:rowOff>
    </xdr:from>
    <xdr:to>
      <xdr:col>15</xdr:col>
      <xdr:colOff>101600</xdr:colOff>
      <xdr:row>78</xdr:row>
      <xdr:rowOff>139560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41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130687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503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52667</xdr:rowOff>
    </xdr:from>
    <xdr:to>
      <xdr:col>10</xdr:col>
      <xdr:colOff>165100</xdr:colOff>
      <xdr:row>78</xdr:row>
      <xdr:rowOff>154267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425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145394</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518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43675</xdr:rowOff>
    </xdr:from>
    <xdr:to>
      <xdr:col>6</xdr:col>
      <xdr:colOff>38100</xdr:colOff>
      <xdr:row>78</xdr:row>
      <xdr:rowOff>145275</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41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136402</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509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136613</xdr:rowOff>
    </xdr:from>
    <xdr:to>
      <xdr:col>24</xdr:col>
      <xdr:colOff>62865</xdr:colOff>
      <xdr:row>98</xdr:row>
      <xdr:rowOff>25270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395663"/>
          <a:ext cx="1270" cy="1431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29097</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31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25270</xdr:rowOff>
    </xdr:from>
    <xdr:to>
      <xdr:col>24</xdr:col>
      <xdr:colOff>152400</xdr:colOff>
      <xdr:row>98</xdr:row>
      <xdr:rowOff>25270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2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83290</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170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136613</xdr:rowOff>
    </xdr:from>
    <xdr:to>
      <xdr:col>24</xdr:col>
      <xdr:colOff>152400</xdr:colOff>
      <xdr:row>89</xdr:row>
      <xdr:rowOff>136613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39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56440</xdr:rowOff>
    </xdr:from>
    <xdr:to>
      <xdr:col>24</xdr:col>
      <xdr:colOff>63500</xdr:colOff>
      <xdr:row>95</xdr:row>
      <xdr:rowOff>143570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344190"/>
          <a:ext cx="838200" cy="87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22427</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138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171000</xdr:rowOff>
    </xdr:from>
    <xdr:to>
      <xdr:col>24</xdr:col>
      <xdr:colOff>114300</xdr:colOff>
      <xdr:row>95</xdr:row>
      <xdr:rowOff>101150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8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143570</xdr:rowOff>
    </xdr:from>
    <xdr:to>
      <xdr:col>19</xdr:col>
      <xdr:colOff>177800</xdr:colOff>
      <xdr:row>96</xdr:row>
      <xdr:rowOff>87154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431320"/>
          <a:ext cx="889000" cy="115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146312</xdr:rowOff>
    </xdr:from>
    <xdr:to>
      <xdr:col>20</xdr:col>
      <xdr:colOff>38100</xdr:colOff>
      <xdr:row>96</xdr:row>
      <xdr:rowOff>76462</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43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67589</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526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43199</xdr:rowOff>
    </xdr:from>
    <xdr:to>
      <xdr:col>15</xdr:col>
      <xdr:colOff>50800</xdr:colOff>
      <xdr:row>96</xdr:row>
      <xdr:rowOff>87154</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330949"/>
          <a:ext cx="889000" cy="215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108479</xdr:rowOff>
    </xdr:from>
    <xdr:to>
      <xdr:col>15</xdr:col>
      <xdr:colOff>101600</xdr:colOff>
      <xdr:row>97</xdr:row>
      <xdr:rowOff>38629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567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29756</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660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43199</xdr:rowOff>
    </xdr:from>
    <xdr:to>
      <xdr:col>10</xdr:col>
      <xdr:colOff>114300</xdr:colOff>
      <xdr:row>97</xdr:row>
      <xdr:rowOff>119421</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330949"/>
          <a:ext cx="889000" cy="419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91235</xdr:rowOff>
    </xdr:from>
    <xdr:to>
      <xdr:col>10</xdr:col>
      <xdr:colOff>165100</xdr:colOff>
      <xdr:row>96</xdr:row>
      <xdr:rowOff>21385</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37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12512</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471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152222</xdr:rowOff>
    </xdr:from>
    <xdr:to>
      <xdr:col>6</xdr:col>
      <xdr:colOff>38100</xdr:colOff>
      <xdr:row>98</xdr:row>
      <xdr:rowOff>82372</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78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73499</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87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5640</xdr:rowOff>
    </xdr:from>
    <xdr:to>
      <xdr:col>24</xdr:col>
      <xdr:colOff>114300</xdr:colOff>
      <xdr:row>95</xdr:row>
      <xdr:rowOff>107240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29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155517</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271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92770</xdr:rowOff>
    </xdr:from>
    <xdr:to>
      <xdr:col>20</xdr:col>
      <xdr:colOff>38100</xdr:colOff>
      <xdr:row>96</xdr:row>
      <xdr:rowOff>22920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38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39447</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6155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36354</xdr:rowOff>
    </xdr:from>
    <xdr:to>
      <xdr:col>15</xdr:col>
      <xdr:colOff>101600</xdr:colOff>
      <xdr:row>96</xdr:row>
      <xdr:rowOff>137954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49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154481</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6270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163849</xdr:rowOff>
    </xdr:from>
    <xdr:to>
      <xdr:col>10</xdr:col>
      <xdr:colOff>165100</xdr:colOff>
      <xdr:row>95</xdr:row>
      <xdr:rowOff>93999</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280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110526</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605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68621</xdr:rowOff>
    </xdr:from>
    <xdr:to>
      <xdr:col>6</xdr:col>
      <xdr:colOff>38100</xdr:colOff>
      <xdr:row>97</xdr:row>
      <xdr:rowOff>170221</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69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15298</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474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14415</xdr:rowOff>
    </xdr:from>
    <xdr:to>
      <xdr:col>54</xdr:col>
      <xdr:colOff>189865</xdr:colOff>
      <xdr:row>39</xdr:row>
      <xdr:rowOff>122275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6015165"/>
          <a:ext cx="1270" cy="793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126102</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81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122275</xdr:rowOff>
    </xdr:from>
    <xdr:to>
      <xdr:col>55</xdr:col>
      <xdr:colOff>88900</xdr:colOff>
      <xdr:row>39</xdr:row>
      <xdr:rowOff>122275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808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132542</xdr:rowOff>
    </xdr:from>
    <xdr:ext cx="534377"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790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14415</xdr:rowOff>
    </xdr:from>
    <xdr:to>
      <xdr:col>55</xdr:col>
      <xdr:colOff>88900</xdr:colOff>
      <xdr:row>35</xdr:row>
      <xdr:rowOff>14415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015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170904</xdr:rowOff>
    </xdr:from>
    <xdr:to>
      <xdr:col>55</xdr:col>
      <xdr:colOff>0</xdr:colOff>
      <xdr:row>39</xdr:row>
      <xdr:rowOff>17488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686004"/>
          <a:ext cx="838200" cy="18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44950</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3886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22072</xdr:rowOff>
    </xdr:from>
    <xdr:to>
      <xdr:col>55</xdr:col>
      <xdr:colOff>50800</xdr:colOff>
      <xdr:row>38</xdr:row>
      <xdr:rowOff>123672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53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139027</xdr:rowOff>
    </xdr:from>
    <xdr:to>
      <xdr:col>50</xdr:col>
      <xdr:colOff>114300</xdr:colOff>
      <xdr:row>39</xdr:row>
      <xdr:rowOff>17488</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654127"/>
          <a:ext cx="889000" cy="4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32893</xdr:rowOff>
    </xdr:from>
    <xdr:to>
      <xdr:col>50</xdr:col>
      <xdr:colOff>165100</xdr:colOff>
      <xdr:row>38</xdr:row>
      <xdr:rowOff>134493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54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151020</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32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139027</xdr:rowOff>
    </xdr:from>
    <xdr:to>
      <xdr:col>45</xdr:col>
      <xdr:colOff>177800</xdr:colOff>
      <xdr:row>39</xdr:row>
      <xdr:rowOff>106058</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654127"/>
          <a:ext cx="889000" cy="13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1371</xdr:rowOff>
    </xdr:from>
    <xdr:to>
      <xdr:col>46</xdr:col>
      <xdr:colOff>38100</xdr:colOff>
      <xdr:row>38</xdr:row>
      <xdr:rowOff>102971</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51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119499</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291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101867</xdr:rowOff>
    </xdr:from>
    <xdr:to>
      <xdr:col>41</xdr:col>
      <xdr:colOff>50800</xdr:colOff>
      <xdr:row>39</xdr:row>
      <xdr:rowOff>106058</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416817"/>
          <a:ext cx="889000" cy="137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68059</xdr:rowOff>
    </xdr:from>
    <xdr:to>
      <xdr:col>41</xdr:col>
      <xdr:colOff>101600</xdr:colOff>
      <xdr:row>38</xdr:row>
      <xdr:rowOff>169659</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58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14736</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35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134023</xdr:rowOff>
    </xdr:from>
    <xdr:to>
      <xdr:col>36</xdr:col>
      <xdr:colOff>165100</xdr:colOff>
      <xdr:row>31</xdr:row>
      <xdr:rowOff>64173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277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80700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052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120104</xdr:rowOff>
    </xdr:from>
    <xdr:to>
      <xdr:col>55</xdr:col>
      <xdr:colOff>50800</xdr:colOff>
      <xdr:row>39</xdr:row>
      <xdr:rowOff>50254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635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35031</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550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138138</xdr:rowOff>
    </xdr:from>
    <xdr:to>
      <xdr:col>50</xdr:col>
      <xdr:colOff>165100</xdr:colOff>
      <xdr:row>39</xdr:row>
      <xdr:rowOff>68288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65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59415</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74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88227</xdr:rowOff>
    </xdr:from>
    <xdr:to>
      <xdr:col>46</xdr:col>
      <xdr:colOff>38100</xdr:colOff>
      <xdr:row>39</xdr:row>
      <xdr:rowOff>18377</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60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9504</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696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55258</xdr:rowOff>
    </xdr:from>
    <xdr:to>
      <xdr:col>41</xdr:col>
      <xdr:colOff>101600</xdr:colOff>
      <xdr:row>39</xdr:row>
      <xdr:rowOff>156858</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7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147985</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83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51067</xdr:rowOff>
    </xdr:from>
    <xdr:to>
      <xdr:col>36</xdr:col>
      <xdr:colOff>165100</xdr:colOff>
      <xdr:row>31</xdr:row>
      <xdr:rowOff>152667</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36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143794</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458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58479</xdr:rowOff>
    </xdr:from>
    <xdr:to>
      <xdr:col>54</xdr:col>
      <xdr:colOff>189865</xdr:colOff>
      <xdr:row>59</xdr:row>
      <xdr:rowOff>40670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630979"/>
          <a:ext cx="1270" cy="1525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44497</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1016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40670</xdr:rowOff>
    </xdr:from>
    <xdr:to>
      <xdr:col>55</xdr:col>
      <xdr:colOff>88900</xdr:colOff>
      <xdr:row>59</xdr:row>
      <xdr:rowOff>40670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1015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5156</xdr:rowOff>
    </xdr:from>
    <xdr:ext cx="534377"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40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58479</xdr:rowOff>
    </xdr:from>
    <xdr:to>
      <xdr:col>55</xdr:col>
      <xdr:colOff>88900</xdr:colOff>
      <xdr:row>50</xdr:row>
      <xdr:rowOff>58479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63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124795</xdr:rowOff>
    </xdr:from>
    <xdr:to>
      <xdr:col>55</xdr:col>
      <xdr:colOff>0</xdr:colOff>
      <xdr:row>55</xdr:row>
      <xdr:rowOff>124635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9639300" y="9211645"/>
          <a:ext cx="838200" cy="342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52788</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3110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74361</xdr:rowOff>
    </xdr:from>
    <xdr:to>
      <xdr:col>55</xdr:col>
      <xdr:colOff>50800</xdr:colOff>
      <xdr:row>55</xdr:row>
      <xdr:rowOff>4511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332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124635</xdr:rowOff>
    </xdr:from>
    <xdr:to>
      <xdr:col>50</xdr:col>
      <xdr:colOff>114300</xdr:colOff>
      <xdr:row>57</xdr:row>
      <xdr:rowOff>91100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8750300" y="9554385"/>
          <a:ext cx="889000" cy="309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107783</xdr:rowOff>
    </xdr:from>
    <xdr:to>
      <xdr:col>50</xdr:col>
      <xdr:colOff>165100</xdr:colOff>
      <xdr:row>55</xdr:row>
      <xdr:rowOff>37933</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3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54460</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14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91100</xdr:rowOff>
    </xdr:from>
    <xdr:to>
      <xdr:col>45</xdr:col>
      <xdr:colOff>177800</xdr:colOff>
      <xdr:row>57</xdr:row>
      <xdr:rowOff>104107</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7861300" y="9863750"/>
          <a:ext cx="889000" cy="13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5849</xdr:rowOff>
    </xdr:from>
    <xdr:to>
      <xdr:col>46</xdr:col>
      <xdr:colOff>38100</xdr:colOff>
      <xdr:row>55</xdr:row>
      <xdr:rowOff>107449</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435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123976</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210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133528</xdr:rowOff>
    </xdr:from>
    <xdr:to>
      <xdr:col>41</xdr:col>
      <xdr:colOff>50800</xdr:colOff>
      <xdr:row>57</xdr:row>
      <xdr:rowOff>104107</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6972300" y="9734728"/>
          <a:ext cx="889000" cy="142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131740</xdr:rowOff>
    </xdr:from>
    <xdr:to>
      <xdr:col>41</xdr:col>
      <xdr:colOff>101600</xdr:colOff>
      <xdr:row>56</xdr:row>
      <xdr:rowOff>61890</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56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78417</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33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71503</xdr:rowOff>
    </xdr:from>
    <xdr:to>
      <xdr:col>36</xdr:col>
      <xdr:colOff>165100</xdr:colOff>
      <xdr:row>56</xdr:row>
      <xdr:rowOff>1653</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50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18180</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27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73995</xdr:rowOff>
    </xdr:from>
    <xdr:to>
      <xdr:col>55</xdr:col>
      <xdr:colOff>50800</xdr:colOff>
      <xdr:row>54</xdr:row>
      <xdr:rowOff>4145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16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96872</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012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73835</xdr:rowOff>
    </xdr:from>
    <xdr:to>
      <xdr:col>50</xdr:col>
      <xdr:colOff>165100</xdr:colOff>
      <xdr:row>56</xdr:row>
      <xdr:rowOff>3985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50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166562</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959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40300</xdr:rowOff>
    </xdr:from>
    <xdr:to>
      <xdr:col>46</xdr:col>
      <xdr:colOff>38100</xdr:colOff>
      <xdr:row>57</xdr:row>
      <xdr:rowOff>141900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8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133027</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990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53307</xdr:rowOff>
    </xdr:from>
    <xdr:to>
      <xdr:col>41</xdr:col>
      <xdr:colOff>101600</xdr:colOff>
      <xdr:row>57</xdr:row>
      <xdr:rowOff>154907</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82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146034</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9918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82728</xdr:rowOff>
    </xdr:from>
    <xdr:to>
      <xdr:col>36</xdr:col>
      <xdr:colOff>165100</xdr:colOff>
      <xdr:row>57</xdr:row>
      <xdr:rowOff>12878</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68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4005</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977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112908</xdr:rowOff>
    </xdr:from>
    <xdr:to>
      <xdr:col>54</xdr:col>
      <xdr:colOff>189865</xdr:colOff>
      <xdr:row>78</xdr:row>
      <xdr:rowOff>129139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285858"/>
          <a:ext cx="1270" cy="1216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132966</xdr:rowOff>
    </xdr:from>
    <xdr:ext cx="378565"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06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129139</xdr:rowOff>
    </xdr:from>
    <xdr:to>
      <xdr:col>55</xdr:col>
      <xdr:colOff>88900</xdr:colOff>
      <xdr:row>78</xdr:row>
      <xdr:rowOff>129139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02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59585</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2061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112908</xdr:rowOff>
    </xdr:from>
    <xdr:to>
      <xdr:col>55</xdr:col>
      <xdr:colOff>88900</xdr:colOff>
      <xdr:row>71</xdr:row>
      <xdr:rowOff>112908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285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41539</xdr:rowOff>
    </xdr:from>
    <xdr:to>
      <xdr:col>55</xdr:col>
      <xdr:colOff>0</xdr:colOff>
      <xdr:row>76</xdr:row>
      <xdr:rowOff>129618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2900289"/>
          <a:ext cx="838200" cy="259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133050</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163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154623</xdr:rowOff>
    </xdr:from>
    <xdr:to>
      <xdr:col>55</xdr:col>
      <xdr:colOff>50800</xdr:colOff>
      <xdr:row>77</xdr:row>
      <xdr:rowOff>84773</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18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129618</xdr:rowOff>
    </xdr:from>
    <xdr:to>
      <xdr:col>50</xdr:col>
      <xdr:colOff>114300</xdr:colOff>
      <xdr:row>77</xdr:row>
      <xdr:rowOff>70092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3159818"/>
          <a:ext cx="889000" cy="11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86294</xdr:rowOff>
    </xdr:from>
    <xdr:to>
      <xdr:col>50</xdr:col>
      <xdr:colOff>165100</xdr:colOff>
      <xdr:row>77</xdr:row>
      <xdr:rowOff>16444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116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7571</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209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38681</xdr:rowOff>
    </xdr:from>
    <xdr:to>
      <xdr:col>45</xdr:col>
      <xdr:colOff>177800</xdr:colOff>
      <xdr:row>77</xdr:row>
      <xdr:rowOff>70092</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3240331"/>
          <a:ext cx="889000" cy="31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105291</xdr:rowOff>
    </xdr:from>
    <xdr:to>
      <xdr:col>46</xdr:col>
      <xdr:colOff>38100</xdr:colOff>
      <xdr:row>77</xdr:row>
      <xdr:rowOff>35441</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13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51967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291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38681</xdr:rowOff>
    </xdr:from>
    <xdr:to>
      <xdr:col>41</xdr:col>
      <xdr:colOff>50800</xdr:colOff>
      <xdr:row>77</xdr:row>
      <xdr:rowOff>44031</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3240331"/>
          <a:ext cx="889000" cy="5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1186</xdr:rowOff>
    </xdr:from>
    <xdr:to>
      <xdr:col>41</xdr:col>
      <xdr:colOff>101600</xdr:colOff>
      <xdr:row>77</xdr:row>
      <xdr:rowOff>102786</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20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93913</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29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18652</xdr:rowOff>
    </xdr:from>
    <xdr:to>
      <xdr:col>36</xdr:col>
      <xdr:colOff>165100</xdr:colOff>
      <xdr:row>77</xdr:row>
      <xdr:rowOff>120252</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22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111379</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31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162189</xdr:rowOff>
    </xdr:from>
    <xdr:to>
      <xdr:col>55</xdr:col>
      <xdr:colOff>50800</xdr:colOff>
      <xdr:row>75</xdr:row>
      <xdr:rowOff>92339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284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13616</xdr:rowOff>
    </xdr:from>
    <xdr:ext cx="534377"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270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78818</xdr:rowOff>
    </xdr:from>
    <xdr:to>
      <xdr:col>50</xdr:col>
      <xdr:colOff>165100</xdr:colOff>
      <xdr:row>77</xdr:row>
      <xdr:rowOff>8968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109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25495</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72111" y="12884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19292</xdr:rowOff>
    </xdr:from>
    <xdr:to>
      <xdr:col>46</xdr:col>
      <xdr:colOff>38100</xdr:colOff>
      <xdr:row>77</xdr:row>
      <xdr:rowOff>120892</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22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112019</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331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159331</xdr:rowOff>
    </xdr:from>
    <xdr:to>
      <xdr:col>41</xdr:col>
      <xdr:colOff>101600</xdr:colOff>
      <xdr:row>77</xdr:row>
      <xdr:rowOff>89481</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18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106008</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4111" y="12964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164681</xdr:rowOff>
    </xdr:from>
    <xdr:to>
      <xdr:col>36</xdr:col>
      <xdr:colOff>165100</xdr:colOff>
      <xdr:row>77</xdr:row>
      <xdr:rowOff>94831</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19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111358</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5111" y="12970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135737</xdr:rowOff>
    </xdr:from>
    <xdr:to>
      <xdr:col>54</xdr:col>
      <xdr:colOff>189865</xdr:colOff>
      <xdr:row>98</xdr:row>
      <xdr:rowOff>59613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566237"/>
          <a:ext cx="1270" cy="1295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63440</xdr:rowOff>
    </xdr:from>
    <xdr:ext cx="534377"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865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59613</xdr:rowOff>
    </xdr:from>
    <xdr:to>
      <xdr:col>55</xdr:col>
      <xdr:colOff>88900</xdr:colOff>
      <xdr:row>98</xdr:row>
      <xdr:rowOff>59613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861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82414</xdr:rowOff>
    </xdr:from>
    <xdr:ext cx="534377"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34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135737</xdr:rowOff>
    </xdr:from>
    <xdr:to>
      <xdr:col>55</xdr:col>
      <xdr:colOff>88900</xdr:colOff>
      <xdr:row>90</xdr:row>
      <xdr:rowOff>135737</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566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86894</xdr:rowOff>
    </xdr:from>
    <xdr:to>
      <xdr:col>55</xdr:col>
      <xdr:colOff>0</xdr:colOff>
      <xdr:row>97</xdr:row>
      <xdr:rowOff>30620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6374644"/>
          <a:ext cx="838200" cy="286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91698</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036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68821</xdr:rowOff>
    </xdr:from>
    <xdr:to>
      <xdr:col>55</xdr:col>
      <xdr:colOff>50800</xdr:colOff>
      <xdr:row>94</xdr:row>
      <xdr:rowOff>170421</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18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30620</xdr:rowOff>
    </xdr:from>
    <xdr:to>
      <xdr:col>50</xdr:col>
      <xdr:colOff>114300</xdr:colOff>
      <xdr:row>98</xdr:row>
      <xdr:rowOff>26963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6661270"/>
          <a:ext cx="889000" cy="167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48704</xdr:rowOff>
    </xdr:from>
    <xdr:to>
      <xdr:col>50</xdr:col>
      <xdr:colOff>165100</xdr:colOff>
      <xdr:row>95</xdr:row>
      <xdr:rowOff>150304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33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166831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11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26963</xdr:rowOff>
    </xdr:from>
    <xdr:to>
      <xdr:col>45</xdr:col>
      <xdr:colOff>177800</xdr:colOff>
      <xdr:row>99</xdr:row>
      <xdr:rowOff>36868</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7861300" y="16829063"/>
          <a:ext cx="889000" cy="18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143117</xdr:rowOff>
    </xdr:from>
    <xdr:to>
      <xdr:col>46</xdr:col>
      <xdr:colOff>38100</xdr:colOff>
      <xdr:row>96</xdr:row>
      <xdr:rowOff>73267</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43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89794</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206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90818</xdr:rowOff>
    </xdr:from>
    <xdr:to>
      <xdr:col>41</xdr:col>
      <xdr:colOff>50800</xdr:colOff>
      <xdr:row>99</xdr:row>
      <xdr:rowOff>36868</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6972300" y="16892918"/>
          <a:ext cx="889000" cy="117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109246</xdr:rowOff>
    </xdr:from>
    <xdr:to>
      <xdr:col>41</xdr:col>
      <xdr:colOff>101600</xdr:colOff>
      <xdr:row>97</xdr:row>
      <xdr:rowOff>39396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56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55923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34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166967</xdr:rowOff>
    </xdr:from>
    <xdr:to>
      <xdr:col>36</xdr:col>
      <xdr:colOff>165100</xdr:colOff>
      <xdr:row>96</xdr:row>
      <xdr:rowOff>97117</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45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113644</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22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36094</xdr:rowOff>
    </xdr:from>
    <xdr:to>
      <xdr:col>55</xdr:col>
      <xdr:colOff>50800</xdr:colOff>
      <xdr:row>95</xdr:row>
      <xdr:rowOff>137694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32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14521</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30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151270</xdr:rowOff>
    </xdr:from>
    <xdr:to>
      <xdr:col>50</xdr:col>
      <xdr:colOff>165100</xdr:colOff>
      <xdr:row>97</xdr:row>
      <xdr:rowOff>81420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6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72547</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70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147613</xdr:rowOff>
    </xdr:from>
    <xdr:to>
      <xdr:col>46</xdr:col>
      <xdr:colOff>38100</xdr:colOff>
      <xdr:row>98</xdr:row>
      <xdr:rowOff>77763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77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68890</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870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157518</xdr:rowOff>
    </xdr:from>
    <xdr:to>
      <xdr:col>41</xdr:col>
      <xdr:colOff>101600</xdr:colOff>
      <xdr:row>99</xdr:row>
      <xdr:rowOff>87668</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959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78795</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705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40018</xdr:rowOff>
    </xdr:from>
    <xdr:to>
      <xdr:col>36</xdr:col>
      <xdr:colOff>165100</xdr:colOff>
      <xdr:row>98</xdr:row>
      <xdr:rowOff>141618</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84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132745</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93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168847</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312347"/>
          <a:ext cx="1269" cy="1418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115524</xdr:rowOff>
    </xdr:from>
    <xdr:ext cx="469744"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087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168847</xdr:rowOff>
    </xdr:from>
    <xdr:to>
      <xdr:col>86</xdr:col>
      <xdr:colOff>25400</xdr:colOff>
      <xdr:row>30</xdr:row>
      <xdr:rowOff>168847</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312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74439</xdr:rowOff>
    </xdr:from>
    <xdr:ext cx="378565"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4180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51562</xdr:rowOff>
    </xdr:from>
    <xdr:to>
      <xdr:col>85</xdr:col>
      <xdr:colOff>177800</xdr:colOff>
      <xdr:row>38</xdr:row>
      <xdr:rowOff>153162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566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80899</xdr:rowOff>
    </xdr:from>
    <xdr:to>
      <xdr:col>81</xdr:col>
      <xdr:colOff>101600</xdr:colOff>
      <xdr:row>39</xdr:row>
      <xdr:rowOff>11049</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595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27576</xdr:rowOff>
    </xdr:from>
    <xdr:ext cx="378565"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2017" y="6371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100140</xdr:rowOff>
    </xdr:from>
    <xdr:to>
      <xdr:col>76</xdr:col>
      <xdr:colOff>165100</xdr:colOff>
      <xdr:row>39</xdr:row>
      <xdr:rowOff>30290</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61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46817</xdr:rowOff>
    </xdr:from>
    <xdr:ext cx="378565"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3017" y="6390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89853</xdr:rowOff>
    </xdr:from>
    <xdr:to>
      <xdr:col>72</xdr:col>
      <xdr:colOff>38100</xdr:colOff>
      <xdr:row>39</xdr:row>
      <xdr:rowOff>20003</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60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36530</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4017" y="6380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35369</xdr:rowOff>
    </xdr:from>
    <xdr:to>
      <xdr:col>67</xdr:col>
      <xdr:colOff>101600</xdr:colOff>
      <xdr:row>38</xdr:row>
      <xdr:rowOff>136969</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55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153497</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5017" y="6325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a:extLst>
            <a:ext uri="{FF2B5EF4-FFF2-40B4-BE49-F238E27FC236}">
              <a16:creationId xmlns:a16="http://schemas.microsoft.com/office/drawing/2014/main" id="{00000000-0008-0000-06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165674</xdr:rowOff>
    </xdr:from>
    <xdr:to>
      <xdr:col>85</xdr:col>
      <xdr:colOff>126364</xdr:colOff>
      <xdr:row>78</xdr:row>
      <xdr:rowOff>127242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6317595" y="12167174"/>
          <a:ext cx="1269" cy="1333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131069</xdr:rowOff>
    </xdr:from>
    <xdr:ext cx="534377" cy="259045"/>
    <xdr:sp macro="" textlink="">
      <xdr:nvSpPr>
        <xdr:cNvPr id="629" name="公債費最小値テキスト">
          <a:extLst>
            <a:ext uri="{FF2B5EF4-FFF2-40B4-BE49-F238E27FC236}">
              <a16:creationId xmlns:a16="http://schemas.microsoft.com/office/drawing/2014/main" id="{00000000-0008-0000-0600-000075020000}"/>
            </a:ext>
          </a:extLst>
        </xdr:cNvPr>
        <xdr:cNvSpPr txBox="1"/>
      </xdr:nvSpPr>
      <xdr:spPr>
        <a:xfrm>
          <a:off x="16370300" y="13504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127242</xdr:rowOff>
    </xdr:from>
    <xdr:to>
      <xdr:col>86</xdr:col>
      <xdr:colOff>25400</xdr:colOff>
      <xdr:row>78</xdr:row>
      <xdr:rowOff>127242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3500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112351</xdr:rowOff>
    </xdr:from>
    <xdr:ext cx="534377" cy="259045"/>
    <xdr:sp macro="" textlink="">
      <xdr:nvSpPr>
        <xdr:cNvPr id="631" name="公債費最大値テキスト">
          <a:extLst>
            <a:ext uri="{FF2B5EF4-FFF2-40B4-BE49-F238E27FC236}">
              <a16:creationId xmlns:a16="http://schemas.microsoft.com/office/drawing/2014/main" id="{00000000-0008-0000-0600-000077020000}"/>
            </a:ext>
          </a:extLst>
        </xdr:cNvPr>
        <xdr:cNvSpPr txBox="1"/>
      </xdr:nvSpPr>
      <xdr:spPr>
        <a:xfrm>
          <a:off x="16370300" y="1194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165674</xdr:rowOff>
    </xdr:from>
    <xdr:to>
      <xdr:col>86</xdr:col>
      <xdr:colOff>25400</xdr:colOff>
      <xdr:row>70</xdr:row>
      <xdr:rowOff>165674</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216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129327</xdr:rowOff>
    </xdr:from>
    <xdr:to>
      <xdr:col>85</xdr:col>
      <xdr:colOff>127000</xdr:colOff>
      <xdr:row>75</xdr:row>
      <xdr:rowOff>154617</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5481300" y="12988077"/>
          <a:ext cx="838200" cy="25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15978</xdr:rowOff>
    </xdr:from>
    <xdr:ext cx="534377" cy="259045"/>
    <xdr:sp macro="" textlink="">
      <xdr:nvSpPr>
        <xdr:cNvPr id="634" name="公債費平均値テキスト">
          <a:extLst>
            <a:ext uri="{FF2B5EF4-FFF2-40B4-BE49-F238E27FC236}">
              <a16:creationId xmlns:a16="http://schemas.microsoft.com/office/drawing/2014/main" id="{00000000-0008-0000-0600-00007A020000}"/>
            </a:ext>
          </a:extLst>
        </xdr:cNvPr>
        <xdr:cNvSpPr txBox="1"/>
      </xdr:nvSpPr>
      <xdr:spPr>
        <a:xfrm>
          <a:off x="16370300" y="130461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37551</xdr:rowOff>
    </xdr:from>
    <xdr:to>
      <xdr:col>85</xdr:col>
      <xdr:colOff>177800</xdr:colOff>
      <xdr:row>76</xdr:row>
      <xdr:rowOff>139151</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6268700" y="13067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62691</xdr:rowOff>
    </xdr:from>
    <xdr:to>
      <xdr:col>81</xdr:col>
      <xdr:colOff>50800</xdr:colOff>
      <xdr:row>75</xdr:row>
      <xdr:rowOff>129327</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4592300" y="12921441"/>
          <a:ext cx="889000" cy="66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25291</xdr:rowOff>
    </xdr:from>
    <xdr:to>
      <xdr:col>81</xdr:col>
      <xdr:colOff>101600</xdr:colOff>
      <xdr:row>76</xdr:row>
      <xdr:rowOff>126891</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5430500" y="1305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118018</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314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56832</xdr:rowOff>
    </xdr:from>
    <xdr:to>
      <xdr:col>76</xdr:col>
      <xdr:colOff>114300</xdr:colOff>
      <xdr:row>75</xdr:row>
      <xdr:rowOff>62691</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3703300" y="12915582"/>
          <a:ext cx="889000" cy="5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5890</xdr:rowOff>
    </xdr:from>
    <xdr:to>
      <xdr:col>76</xdr:col>
      <xdr:colOff>165100</xdr:colOff>
      <xdr:row>76</xdr:row>
      <xdr:rowOff>107490</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4541500" y="1303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98617</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3128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56832</xdr:rowOff>
    </xdr:from>
    <xdr:to>
      <xdr:col>71</xdr:col>
      <xdr:colOff>177800</xdr:colOff>
      <xdr:row>75</xdr:row>
      <xdr:rowOff>84579</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2814300" y="12915582"/>
          <a:ext cx="889000" cy="2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30550</xdr:rowOff>
    </xdr:from>
    <xdr:to>
      <xdr:col>72</xdr:col>
      <xdr:colOff>38100</xdr:colOff>
      <xdr:row>76</xdr:row>
      <xdr:rowOff>132150</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3652500" y="1306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123277</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153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51552</xdr:rowOff>
    </xdr:from>
    <xdr:to>
      <xdr:col>67</xdr:col>
      <xdr:colOff>101600</xdr:colOff>
      <xdr:row>76</xdr:row>
      <xdr:rowOff>153152</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2763500" y="1308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144279</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17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103816</xdr:rowOff>
    </xdr:from>
    <xdr:to>
      <xdr:col>85</xdr:col>
      <xdr:colOff>177800</xdr:colOff>
      <xdr:row>76</xdr:row>
      <xdr:rowOff>33967</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6268700" y="129625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126693</xdr:rowOff>
    </xdr:from>
    <xdr:ext cx="534377" cy="259045"/>
    <xdr:sp macro="" textlink="">
      <xdr:nvSpPr>
        <xdr:cNvPr id="653" name="公債費該当値テキスト">
          <a:extLst>
            <a:ext uri="{FF2B5EF4-FFF2-40B4-BE49-F238E27FC236}">
              <a16:creationId xmlns:a16="http://schemas.microsoft.com/office/drawing/2014/main" id="{00000000-0008-0000-0600-00008D020000}"/>
            </a:ext>
          </a:extLst>
        </xdr:cNvPr>
        <xdr:cNvSpPr txBox="1"/>
      </xdr:nvSpPr>
      <xdr:spPr>
        <a:xfrm>
          <a:off x="16370300" y="12813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78527</xdr:rowOff>
    </xdr:from>
    <xdr:to>
      <xdr:col>81</xdr:col>
      <xdr:colOff>101600</xdr:colOff>
      <xdr:row>76</xdr:row>
      <xdr:rowOff>8677</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5430500" y="12937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25204</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14111" y="1271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11891</xdr:rowOff>
    </xdr:from>
    <xdr:to>
      <xdr:col>76</xdr:col>
      <xdr:colOff>165100</xdr:colOff>
      <xdr:row>75</xdr:row>
      <xdr:rowOff>113491</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4541500" y="12870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130018</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4325111" y="12645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6032</xdr:rowOff>
    </xdr:from>
    <xdr:to>
      <xdr:col>72</xdr:col>
      <xdr:colOff>38100</xdr:colOff>
      <xdr:row>75</xdr:row>
      <xdr:rowOff>107632</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3652500" y="1286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124159</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3436111" y="12640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33779</xdr:rowOff>
    </xdr:from>
    <xdr:to>
      <xdr:col>67</xdr:col>
      <xdr:colOff>101600</xdr:colOff>
      <xdr:row>75</xdr:row>
      <xdr:rowOff>135379</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2763500" y="1289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151906</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547111" y="12667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a:extLst>
            <a:ext uri="{FF2B5EF4-FFF2-40B4-BE49-F238E27FC236}">
              <a16:creationId xmlns:a16="http://schemas.microsoft.com/office/drawing/2014/main" id="{00000000-0008-0000-06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45949</xdr:rowOff>
    </xdr:from>
    <xdr:to>
      <xdr:col>85</xdr:col>
      <xdr:colOff>126364</xdr:colOff>
      <xdr:row>99</xdr:row>
      <xdr:rowOff>42278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6317595" y="15476449"/>
          <a:ext cx="1269" cy="153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46105</xdr:rowOff>
    </xdr:from>
    <xdr:ext cx="378565" cy="259045"/>
    <xdr:sp macro="" textlink="">
      <xdr:nvSpPr>
        <xdr:cNvPr id="686" name="積立金最小値テキスト">
          <a:extLst>
            <a:ext uri="{FF2B5EF4-FFF2-40B4-BE49-F238E27FC236}">
              <a16:creationId xmlns:a16="http://schemas.microsoft.com/office/drawing/2014/main" id="{00000000-0008-0000-0600-0000AE020000}"/>
            </a:ext>
          </a:extLst>
        </xdr:cNvPr>
        <xdr:cNvSpPr txBox="1"/>
      </xdr:nvSpPr>
      <xdr:spPr>
        <a:xfrm>
          <a:off x="16370300" y="170196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42278</xdr:rowOff>
    </xdr:from>
    <xdr:to>
      <xdr:col>86</xdr:col>
      <xdr:colOff>25400</xdr:colOff>
      <xdr:row>99</xdr:row>
      <xdr:rowOff>42278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7015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164076</xdr:rowOff>
    </xdr:from>
    <xdr:ext cx="599010" cy="259045"/>
    <xdr:sp macro="" textlink="">
      <xdr:nvSpPr>
        <xdr:cNvPr id="688" name="積立金最大値テキスト">
          <a:extLst>
            <a:ext uri="{FF2B5EF4-FFF2-40B4-BE49-F238E27FC236}">
              <a16:creationId xmlns:a16="http://schemas.microsoft.com/office/drawing/2014/main" id="{00000000-0008-0000-0600-0000B0020000}"/>
            </a:ext>
          </a:extLst>
        </xdr:cNvPr>
        <xdr:cNvSpPr txBox="1"/>
      </xdr:nvSpPr>
      <xdr:spPr>
        <a:xfrm>
          <a:off x="16370300" y="15251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45949</xdr:rowOff>
    </xdr:from>
    <xdr:to>
      <xdr:col>86</xdr:col>
      <xdr:colOff>25400</xdr:colOff>
      <xdr:row>90</xdr:row>
      <xdr:rowOff>45949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5476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51397</xdr:rowOff>
    </xdr:from>
    <xdr:to>
      <xdr:col>85</xdr:col>
      <xdr:colOff>127000</xdr:colOff>
      <xdr:row>98</xdr:row>
      <xdr:rowOff>135407</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5481300" y="16853497"/>
          <a:ext cx="838200" cy="84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14761</xdr:rowOff>
    </xdr:from>
    <xdr:ext cx="534377" cy="259045"/>
    <xdr:sp macro="" textlink="">
      <xdr:nvSpPr>
        <xdr:cNvPr id="691" name="積立金平均値テキスト">
          <a:extLst>
            <a:ext uri="{FF2B5EF4-FFF2-40B4-BE49-F238E27FC236}">
              <a16:creationId xmlns:a16="http://schemas.microsoft.com/office/drawing/2014/main" id="{00000000-0008-0000-0600-0000B3020000}"/>
            </a:ext>
          </a:extLst>
        </xdr:cNvPr>
        <xdr:cNvSpPr txBox="1"/>
      </xdr:nvSpPr>
      <xdr:spPr>
        <a:xfrm>
          <a:off x="16370300" y="166454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163334</xdr:rowOff>
    </xdr:from>
    <xdr:to>
      <xdr:col>85</xdr:col>
      <xdr:colOff>177800</xdr:colOff>
      <xdr:row>98</xdr:row>
      <xdr:rowOff>93484</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6268700" y="1679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135407</xdr:rowOff>
    </xdr:from>
    <xdr:to>
      <xdr:col>81</xdr:col>
      <xdr:colOff>50800</xdr:colOff>
      <xdr:row>99</xdr:row>
      <xdr:rowOff>7480</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4592300" y="16937507"/>
          <a:ext cx="889000" cy="43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26988</xdr:rowOff>
    </xdr:from>
    <xdr:to>
      <xdr:col>81</xdr:col>
      <xdr:colOff>101600</xdr:colOff>
      <xdr:row>98</xdr:row>
      <xdr:rowOff>128588</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5430500" y="1682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145115</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60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146126</xdr:rowOff>
    </xdr:from>
    <xdr:to>
      <xdr:col>76</xdr:col>
      <xdr:colOff>114300</xdr:colOff>
      <xdr:row>99</xdr:row>
      <xdr:rowOff>7480</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3703300" y="16776776"/>
          <a:ext cx="889000" cy="204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12751</xdr:rowOff>
    </xdr:from>
    <xdr:to>
      <xdr:col>76</xdr:col>
      <xdr:colOff>165100</xdr:colOff>
      <xdr:row>98</xdr:row>
      <xdr:rowOff>114351</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4541500" y="1681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130878</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25111" y="1659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146126</xdr:rowOff>
    </xdr:from>
    <xdr:to>
      <xdr:col>71</xdr:col>
      <xdr:colOff>177800</xdr:colOff>
      <xdr:row>99</xdr:row>
      <xdr:rowOff>29984</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flipV="1">
          <a:off x="12814300" y="16776776"/>
          <a:ext cx="889000" cy="226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0</xdr:rowOff>
    </xdr:from>
    <xdr:to>
      <xdr:col>72</xdr:col>
      <xdr:colOff>38100</xdr:colOff>
      <xdr:row>98</xdr:row>
      <xdr:rowOff>101600</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3652500" y="1680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92727</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894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77939</xdr:rowOff>
    </xdr:from>
    <xdr:to>
      <xdr:col>67</xdr:col>
      <xdr:colOff>101600</xdr:colOff>
      <xdr:row>99</xdr:row>
      <xdr:rowOff>8089</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2763500" y="1688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24616</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79428" y="1665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597</xdr:rowOff>
    </xdr:from>
    <xdr:to>
      <xdr:col>85</xdr:col>
      <xdr:colOff>177800</xdr:colOff>
      <xdr:row>98</xdr:row>
      <xdr:rowOff>102197</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6268700" y="1680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150474</xdr:rowOff>
    </xdr:from>
    <xdr:ext cx="534377" cy="259045"/>
    <xdr:sp macro="" textlink="">
      <xdr:nvSpPr>
        <xdr:cNvPr id="710" name="積立金該当値テキスト">
          <a:extLst>
            <a:ext uri="{FF2B5EF4-FFF2-40B4-BE49-F238E27FC236}">
              <a16:creationId xmlns:a16="http://schemas.microsoft.com/office/drawing/2014/main" id="{00000000-0008-0000-0600-0000C6020000}"/>
            </a:ext>
          </a:extLst>
        </xdr:cNvPr>
        <xdr:cNvSpPr txBox="1"/>
      </xdr:nvSpPr>
      <xdr:spPr>
        <a:xfrm>
          <a:off x="16370300" y="16781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84607</xdr:rowOff>
    </xdr:from>
    <xdr:to>
      <xdr:col>81</xdr:col>
      <xdr:colOff>101600</xdr:colOff>
      <xdr:row>99</xdr:row>
      <xdr:rowOff>14757</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5430500" y="1688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5884</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46428" y="16979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128130</xdr:rowOff>
    </xdr:from>
    <xdr:to>
      <xdr:col>76</xdr:col>
      <xdr:colOff>165100</xdr:colOff>
      <xdr:row>99</xdr:row>
      <xdr:rowOff>58280</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4541500" y="1693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49407</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4357428" y="17022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95326</xdr:rowOff>
    </xdr:from>
    <xdr:to>
      <xdr:col>72</xdr:col>
      <xdr:colOff>38100</xdr:colOff>
      <xdr:row>98</xdr:row>
      <xdr:rowOff>25476</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3652500" y="1672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42003</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3436111" y="16501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150634</xdr:rowOff>
    </xdr:from>
    <xdr:to>
      <xdr:col>67</xdr:col>
      <xdr:colOff>101600</xdr:colOff>
      <xdr:row>99</xdr:row>
      <xdr:rowOff>80784</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2763500" y="1695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71911</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2579428" y="1704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122555</xdr:rowOff>
    </xdr:from>
    <xdr:to>
      <xdr:col>116</xdr:col>
      <xdr:colOff>62864</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437505"/>
          <a:ext cx="1269" cy="1293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69232</xdr:rowOff>
    </xdr:from>
    <xdr:ext cx="469744"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212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122555</xdr:rowOff>
    </xdr:from>
    <xdr:to>
      <xdr:col>116</xdr:col>
      <xdr:colOff>152400</xdr:colOff>
      <xdr:row>31</xdr:row>
      <xdr:rowOff>122555</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437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77978</xdr:rowOff>
    </xdr:from>
    <xdr:to>
      <xdr:col>116</xdr:col>
      <xdr:colOff>63500</xdr:colOff>
      <xdr:row>38</xdr:row>
      <xdr:rowOff>166370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6421628"/>
          <a:ext cx="838200" cy="259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102252</xdr:rowOff>
    </xdr:from>
    <xdr:ext cx="378565"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27445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79375</xdr:rowOff>
    </xdr:from>
    <xdr:to>
      <xdr:col>116</xdr:col>
      <xdr:colOff>114300</xdr:colOff>
      <xdr:row>38</xdr:row>
      <xdr:rowOff>9525</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42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74549</xdr:rowOff>
    </xdr:from>
    <xdr:to>
      <xdr:col>111</xdr:col>
      <xdr:colOff>177800</xdr:colOff>
      <xdr:row>37</xdr:row>
      <xdr:rowOff>77978</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0434300" y="6418199"/>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106426</xdr:rowOff>
    </xdr:from>
    <xdr:to>
      <xdr:col>112</xdr:col>
      <xdr:colOff>38100</xdr:colOff>
      <xdr:row>37</xdr:row>
      <xdr:rowOff>36576</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27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53103</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053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58928</xdr:rowOff>
    </xdr:from>
    <xdr:to>
      <xdr:col>107</xdr:col>
      <xdr:colOff>50800</xdr:colOff>
      <xdr:row>37</xdr:row>
      <xdr:rowOff>74549</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5373878"/>
          <a:ext cx="889000" cy="1044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70612</xdr:rowOff>
    </xdr:from>
    <xdr:to>
      <xdr:col>107</xdr:col>
      <xdr:colOff>101600</xdr:colOff>
      <xdr:row>37</xdr:row>
      <xdr:rowOff>762</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242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17289</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018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58928</xdr:rowOff>
    </xdr:from>
    <xdr:to>
      <xdr:col>102</xdr:col>
      <xdr:colOff>114300</xdr:colOff>
      <xdr:row>31</xdr:row>
      <xdr:rowOff>140462</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flipV="1">
          <a:off x="18656300" y="5373878"/>
          <a:ext cx="889000" cy="8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82423</xdr:rowOff>
    </xdr:from>
    <xdr:to>
      <xdr:col>102</xdr:col>
      <xdr:colOff>165100</xdr:colOff>
      <xdr:row>37</xdr:row>
      <xdr:rowOff>12573</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254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3700</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347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8509</xdr:rowOff>
    </xdr:from>
    <xdr:to>
      <xdr:col>98</xdr:col>
      <xdr:colOff>38100</xdr:colOff>
      <xdr:row>36</xdr:row>
      <xdr:rowOff>110109</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180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101236</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273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115570</xdr:rowOff>
    </xdr:from>
    <xdr:to>
      <xdr:col>116</xdr:col>
      <xdr:colOff>114300</xdr:colOff>
      <xdr:row>39</xdr:row>
      <xdr:rowOff>45720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63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30497</xdr:rowOff>
    </xdr:from>
    <xdr:ext cx="378565"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5455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27178</xdr:rowOff>
    </xdr:from>
    <xdr:to>
      <xdr:col>112</xdr:col>
      <xdr:colOff>38100</xdr:colOff>
      <xdr:row>37</xdr:row>
      <xdr:rowOff>128778</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37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119905</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134017" y="6463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23749</xdr:rowOff>
    </xdr:from>
    <xdr:to>
      <xdr:col>107</xdr:col>
      <xdr:colOff>101600</xdr:colOff>
      <xdr:row>37</xdr:row>
      <xdr:rowOff>125349</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367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116476</xdr:rowOff>
    </xdr:from>
    <xdr:ext cx="378565"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245017" y="6460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31</xdr:row>
      <xdr:rowOff>8128</xdr:rowOff>
    </xdr:from>
    <xdr:to>
      <xdr:col>102</xdr:col>
      <xdr:colOff>165100</xdr:colOff>
      <xdr:row>31</xdr:row>
      <xdr:rowOff>109728</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532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29</xdr:row>
      <xdr:rowOff>126255</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10428" y="5098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89662</xdr:rowOff>
    </xdr:from>
    <xdr:to>
      <xdr:col>98</xdr:col>
      <xdr:colOff>38100</xdr:colOff>
      <xdr:row>32</xdr:row>
      <xdr:rowOff>19812</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540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30</xdr:row>
      <xdr:rowOff>36339</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21428" y="517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101219</xdr:rowOff>
    </xdr:from>
    <xdr:to>
      <xdr:col>116</xdr:col>
      <xdr:colOff>62864</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8845169"/>
          <a:ext cx="1269" cy="1314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47896</xdr:rowOff>
    </xdr:from>
    <xdr:ext cx="534377"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62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101219</xdr:rowOff>
    </xdr:from>
    <xdr:to>
      <xdr:col>116</xdr:col>
      <xdr:colOff>152400</xdr:colOff>
      <xdr:row>51</xdr:row>
      <xdr:rowOff>101219</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8845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95276</xdr:rowOff>
    </xdr:from>
    <xdr:to>
      <xdr:col>116</xdr:col>
      <xdr:colOff>63500</xdr:colOff>
      <xdr:row>56</xdr:row>
      <xdr:rowOff>108306</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1323300" y="9696476"/>
          <a:ext cx="8382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31208</xdr:rowOff>
    </xdr:from>
    <xdr:ext cx="469744"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803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52781</xdr:rowOff>
    </xdr:from>
    <xdr:to>
      <xdr:col>116</xdr:col>
      <xdr:colOff>114300</xdr:colOff>
      <xdr:row>57</xdr:row>
      <xdr:rowOff>154381</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82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85446</xdr:rowOff>
    </xdr:from>
    <xdr:to>
      <xdr:col>111</xdr:col>
      <xdr:colOff>177800</xdr:colOff>
      <xdr:row>56</xdr:row>
      <xdr:rowOff>95276</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0434300" y="9686646"/>
          <a:ext cx="889000" cy="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24816</xdr:rowOff>
    </xdr:from>
    <xdr:to>
      <xdr:col>112</xdr:col>
      <xdr:colOff>38100</xdr:colOff>
      <xdr:row>57</xdr:row>
      <xdr:rowOff>126416</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79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117543</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890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69215</xdr:rowOff>
    </xdr:from>
    <xdr:to>
      <xdr:col>107</xdr:col>
      <xdr:colOff>50800</xdr:colOff>
      <xdr:row>56</xdr:row>
      <xdr:rowOff>85446</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9545300" y="9670415"/>
          <a:ext cx="889000" cy="1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13386</xdr:rowOff>
    </xdr:from>
    <xdr:to>
      <xdr:col>107</xdr:col>
      <xdr:colOff>101600</xdr:colOff>
      <xdr:row>57</xdr:row>
      <xdr:rowOff>114986</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78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106113</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987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57556</xdr:rowOff>
    </xdr:from>
    <xdr:to>
      <xdr:col>102</xdr:col>
      <xdr:colOff>114300</xdr:colOff>
      <xdr:row>56</xdr:row>
      <xdr:rowOff>69215</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656300" y="9658756"/>
          <a:ext cx="889000" cy="11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150393</xdr:rowOff>
    </xdr:from>
    <xdr:to>
      <xdr:col>102</xdr:col>
      <xdr:colOff>165100</xdr:colOff>
      <xdr:row>57</xdr:row>
      <xdr:rowOff>80543</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975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71670</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9844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12167</xdr:rowOff>
    </xdr:from>
    <xdr:to>
      <xdr:col>98</xdr:col>
      <xdr:colOff>38100</xdr:colOff>
      <xdr:row>56</xdr:row>
      <xdr:rowOff>113767</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961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104894</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706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57506</xdr:rowOff>
    </xdr:from>
    <xdr:to>
      <xdr:col>116</xdr:col>
      <xdr:colOff>114300</xdr:colOff>
      <xdr:row>56</xdr:row>
      <xdr:rowOff>159106</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9658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80383</xdr:rowOff>
    </xdr:from>
    <xdr:ext cx="469744"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9510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44476</xdr:rowOff>
    </xdr:from>
    <xdr:to>
      <xdr:col>112</xdr:col>
      <xdr:colOff>38100</xdr:colOff>
      <xdr:row>56</xdr:row>
      <xdr:rowOff>146076</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964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162603</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088428" y="942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34646</xdr:rowOff>
    </xdr:from>
    <xdr:to>
      <xdr:col>107</xdr:col>
      <xdr:colOff>101600</xdr:colOff>
      <xdr:row>56</xdr:row>
      <xdr:rowOff>136246</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963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152773</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199428" y="9411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18415</xdr:rowOff>
    </xdr:from>
    <xdr:to>
      <xdr:col>102</xdr:col>
      <xdr:colOff>165100</xdr:colOff>
      <xdr:row>56</xdr:row>
      <xdr:rowOff>120015</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961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136542</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310428" y="9394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6756</xdr:rowOff>
    </xdr:from>
    <xdr:to>
      <xdr:col>98</xdr:col>
      <xdr:colOff>38100</xdr:colOff>
      <xdr:row>56</xdr:row>
      <xdr:rowOff>108356</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960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124883</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421428" y="938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111125</xdr:rowOff>
    </xdr:from>
    <xdr:to>
      <xdr:col>116</xdr:col>
      <xdr:colOff>62864</xdr:colOff>
      <xdr:row>77</xdr:row>
      <xdr:rowOff>162514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284075"/>
          <a:ext cx="1269" cy="1080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166341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367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162514</xdr:rowOff>
    </xdr:from>
    <xdr:to>
      <xdr:col>116</xdr:col>
      <xdr:colOff>152400</xdr:colOff>
      <xdr:row>77</xdr:row>
      <xdr:rowOff>162514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36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57802</xdr:rowOff>
    </xdr:from>
    <xdr:ext cx="534377"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205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111125</xdr:rowOff>
    </xdr:from>
    <xdr:to>
      <xdr:col>116</xdr:col>
      <xdr:colOff>152400</xdr:colOff>
      <xdr:row>71</xdr:row>
      <xdr:rowOff>111125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284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60513</xdr:rowOff>
    </xdr:from>
    <xdr:to>
      <xdr:col>116</xdr:col>
      <xdr:colOff>63500</xdr:colOff>
      <xdr:row>75</xdr:row>
      <xdr:rowOff>98049</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1323300" y="12919263"/>
          <a:ext cx="838200" cy="37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119092</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634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96215</xdr:rowOff>
    </xdr:from>
    <xdr:to>
      <xdr:col>116</xdr:col>
      <xdr:colOff>114300</xdr:colOff>
      <xdr:row>75</xdr:row>
      <xdr:rowOff>26365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27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98049</xdr:rowOff>
    </xdr:from>
    <xdr:to>
      <xdr:col>111</xdr:col>
      <xdr:colOff>177800</xdr:colOff>
      <xdr:row>75</xdr:row>
      <xdr:rowOff>122098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2956799"/>
          <a:ext cx="889000" cy="24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146782</xdr:rowOff>
    </xdr:from>
    <xdr:to>
      <xdr:col>112</xdr:col>
      <xdr:colOff>38100</xdr:colOff>
      <xdr:row>75</xdr:row>
      <xdr:rowOff>76932</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83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93459</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60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122098</xdr:rowOff>
    </xdr:from>
    <xdr:to>
      <xdr:col>107</xdr:col>
      <xdr:colOff>50800</xdr:colOff>
      <xdr:row>75</xdr:row>
      <xdr:rowOff>163612</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2980848"/>
          <a:ext cx="889000" cy="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57124</xdr:rowOff>
    </xdr:from>
    <xdr:to>
      <xdr:col>107</xdr:col>
      <xdr:colOff>101600</xdr:colOff>
      <xdr:row>75</xdr:row>
      <xdr:rowOff>158725</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1587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3801</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69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163612</xdr:rowOff>
    </xdr:from>
    <xdr:to>
      <xdr:col>102</xdr:col>
      <xdr:colOff>114300</xdr:colOff>
      <xdr:row>75</xdr:row>
      <xdr:rowOff>167407</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656300" y="13022362"/>
          <a:ext cx="889000" cy="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94707</xdr:rowOff>
    </xdr:from>
    <xdr:to>
      <xdr:col>102</xdr:col>
      <xdr:colOff>165100</xdr:colOff>
      <xdr:row>76</xdr:row>
      <xdr:rowOff>24857</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53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41384</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728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102708</xdr:rowOff>
    </xdr:from>
    <xdr:to>
      <xdr:col>98</xdr:col>
      <xdr:colOff>38100</xdr:colOff>
      <xdr:row>76</xdr:row>
      <xdr:rowOff>32857</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614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49385</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73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9713</xdr:rowOff>
    </xdr:from>
    <xdr:to>
      <xdr:col>116</xdr:col>
      <xdr:colOff>114300</xdr:colOff>
      <xdr:row>75</xdr:row>
      <xdr:rowOff>111313</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286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159590</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2846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47249</xdr:rowOff>
    </xdr:from>
    <xdr:to>
      <xdr:col>112</xdr:col>
      <xdr:colOff>38100</xdr:colOff>
      <xdr:row>75</xdr:row>
      <xdr:rowOff>148850</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290599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139977</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2998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71298</xdr:rowOff>
    </xdr:from>
    <xdr:to>
      <xdr:col>107</xdr:col>
      <xdr:colOff>101600</xdr:colOff>
      <xdr:row>76</xdr:row>
      <xdr:rowOff>1448</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930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164025</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3022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112812</xdr:rowOff>
    </xdr:from>
    <xdr:to>
      <xdr:col>102</xdr:col>
      <xdr:colOff>165100</xdr:colOff>
      <xdr:row>76</xdr:row>
      <xdr:rowOff>42962</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2971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34089</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3064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116606</xdr:rowOff>
    </xdr:from>
    <xdr:to>
      <xdr:col>98</xdr:col>
      <xdr:colOff>38100</xdr:colOff>
      <xdr:row>76</xdr:row>
      <xdr:rowOff>46757</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297535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37884</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306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歳出決算総額は、住民一人当たり</a:t>
          </a:r>
          <a:r>
            <a:rPr kumimoji="1" lang="en-US" altLang="ja-JP" sz="1100">
              <a:solidFill>
                <a:schemeClr val="dk1"/>
              </a:solidFill>
              <a:effectLst/>
              <a:latin typeface="+mn-lt"/>
              <a:ea typeface="+mn-ea"/>
              <a:cs typeface="+mn-cs"/>
            </a:rPr>
            <a:t>439,969</a:t>
          </a:r>
          <a:r>
            <a:rPr kumimoji="1" lang="ja-JP" altLang="ja-JP" sz="1100">
              <a:solidFill>
                <a:schemeClr val="dk1"/>
              </a:solidFill>
              <a:effectLst/>
              <a:latin typeface="+mn-lt"/>
              <a:ea typeface="+mn-ea"/>
              <a:cs typeface="+mn-cs"/>
            </a:rPr>
            <a:t>円となりました。主な構成項目である扶助費は、住民一人当たり</a:t>
          </a:r>
          <a:r>
            <a:rPr kumimoji="1" lang="en-US" altLang="ja-JP" sz="1100">
              <a:solidFill>
                <a:schemeClr val="dk1"/>
              </a:solidFill>
              <a:effectLst/>
              <a:latin typeface="+mn-lt"/>
              <a:ea typeface="+mn-ea"/>
              <a:cs typeface="+mn-cs"/>
            </a:rPr>
            <a:t>124,599</a:t>
          </a:r>
          <a:r>
            <a:rPr kumimoji="1" lang="ja-JP" altLang="ja-JP" sz="1100">
              <a:solidFill>
                <a:schemeClr val="dk1"/>
              </a:solidFill>
              <a:effectLst/>
              <a:latin typeface="+mn-lt"/>
              <a:ea typeface="+mn-ea"/>
              <a:cs typeface="+mn-cs"/>
            </a:rPr>
            <a:t>円となっており、</a:t>
          </a:r>
          <a:r>
            <a:rPr kumimoji="1" lang="ja-JP" altLang="en-US" sz="1100">
              <a:solidFill>
                <a:schemeClr val="dk1"/>
              </a:solidFill>
              <a:effectLst/>
              <a:latin typeface="+mn-lt"/>
              <a:ea typeface="+mn-ea"/>
              <a:cs typeface="+mn-cs"/>
            </a:rPr>
            <a:t>前</a:t>
          </a:r>
          <a:r>
            <a:rPr kumimoji="1" lang="ja-JP" altLang="ja-JP" sz="1100">
              <a:solidFill>
                <a:schemeClr val="dk1"/>
              </a:solidFill>
              <a:effectLst/>
              <a:latin typeface="+mn-lt"/>
              <a:ea typeface="+mn-ea"/>
              <a:cs typeface="+mn-cs"/>
            </a:rPr>
            <a:t>年度と比較して</a:t>
          </a:r>
          <a:r>
            <a:rPr kumimoji="1" lang="en-US" altLang="ja-JP" sz="1100">
              <a:solidFill>
                <a:schemeClr val="dk1"/>
              </a:solidFill>
              <a:effectLst/>
              <a:latin typeface="+mn-lt"/>
              <a:ea typeface="+mn-ea"/>
              <a:cs typeface="+mn-cs"/>
            </a:rPr>
            <a:t>5,336</a:t>
          </a:r>
          <a:r>
            <a:rPr kumimoji="1" lang="ja-JP" altLang="ja-JP" sz="1100">
              <a:solidFill>
                <a:schemeClr val="dk1"/>
              </a:solidFill>
              <a:effectLst/>
              <a:latin typeface="+mn-lt"/>
              <a:ea typeface="+mn-ea"/>
              <a:cs typeface="+mn-cs"/>
            </a:rPr>
            <a:t>円増加しました。これは、民間保育施設保育運営委託料が増加したことや低所得世帯支援給付金が皆増したことによるものです。類似団体平均と比べて高い水準にありますが、少子高齢化による社会保障関係経費の増加が今後も見込まれます。今後も給付内容や対象者の適正化に努めるとともに医療費等の抑制に繋がるような施策に努めます。</a:t>
          </a:r>
          <a:endParaRPr lang="ja-JP" altLang="ja-JP" sz="1400">
            <a:effectLst/>
          </a:endParaRPr>
        </a:p>
        <a:p>
          <a:r>
            <a:rPr kumimoji="1" lang="ja-JP" altLang="ja-JP" sz="1100">
              <a:solidFill>
                <a:schemeClr val="dk1"/>
              </a:solidFill>
              <a:effectLst/>
              <a:latin typeface="+mn-lt"/>
              <a:ea typeface="+mn-ea"/>
              <a:cs typeface="+mn-cs"/>
            </a:rPr>
            <a:t>　普通建設事業費は住民一人当たり</a:t>
          </a:r>
          <a:r>
            <a:rPr kumimoji="1" lang="en-US" altLang="ja-JP" sz="1100">
              <a:solidFill>
                <a:schemeClr val="dk1"/>
              </a:solidFill>
              <a:effectLst/>
              <a:latin typeface="+mn-lt"/>
              <a:ea typeface="+mn-ea"/>
              <a:cs typeface="+mn-cs"/>
            </a:rPr>
            <a:t>58,152</a:t>
          </a:r>
          <a:r>
            <a:rPr kumimoji="1" lang="ja-JP" altLang="ja-JP" sz="1100">
              <a:solidFill>
                <a:schemeClr val="dk1"/>
              </a:solidFill>
              <a:effectLst/>
              <a:latin typeface="+mn-lt"/>
              <a:ea typeface="+mn-ea"/>
              <a:cs typeface="+mn-cs"/>
            </a:rPr>
            <a:t>円となっており、</a:t>
          </a:r>
          <a:r>
            <a:rPr kumimoji="1" lang="ja-JP" altLang="en-US" sz="1100">
              <a:solidFill>
                <a:schemeClr val="dk1"/>
              </a:solidFill>
              <a:effectLst/>
              <a:latin typeface="+mn-lt"/>
              <a:ea typeface="+mn-ea"/>
              <a:cs typeface="+mn-cs"/>
            </a:rPr>
            <a:t>前</a:t>
          </a:r>
          <a:r>
            <a:rPr kumimoji="1" lang="ja-JP" altLang="ja-JP" sz="1100">
              <a:solidFill>
                <a:schemeClr val="dk1"/>
              </a:solidFill>
              <a:effectLst/>
              <a:latin typeface="+mn-lt"/>
              <a:ea typeface="+mn-ea"/>
              <a:cs typeface="+mn-cs"/>
            </a:rPr>
            <a:t>年度と比較して</a:t>
          </a:r>
          <a:r>
            <a:rPr kumimoji="1" lang="en-US" altLang="ja-JP" sz="1100">
              <a:solidFill>
                <a:schemeClr val="dk1"/>
              </a:solidFill>
              <a:effectLst/>
              <a:latin typeface="+mn-lt"/>
              <a:ea typeface="+mn-ea"/>
              <a:cs typeface="+mn-cs"/>
            </a:rPr>
            <a:t>14,993</a:t>
          </a:r>
          <a:r>
            <a:rPr kumimoji="1" lang="ja-JP" altLang="ja-JP" sz="1100">
              <a:solidFill>
                <a:schemeClr val="dk1"/>
              </a:solidFill>
              <a:effectLst/>
              <a:latin typeface="+mn-lt"/>
              <a:ea typeface="+mn-ea"/>
              <a:cs typeface="+mn-cs"/>
            </a:rPr>
            <a:t>円増加しました。主な要因は、保健センター整備事業や豊受公民館整備事業の事業費が増加したことによるものです。普通建設事業費は、工事等の事業量により変動することが見込まれますが、公共施設等総合管理計画に基づき、計画的で安定的な財政運営に努めます。</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群馬県伊勢崎市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212,084
195,695
139.44
97,120,214
93,310,351
3,140,201
46,818,516
61,433,143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84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541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111777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28</xdr:row>
      <xdr:rowOff>168927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969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8" name="テキスト ボックス 57">
          <a:extLst>
            <a:ext uri="{FF2B5EF4-FFF2-40B4-BE49-F238E27FC236}">
              <a16:creationId xmlns:a16="http://schemas.microsoft.com/office/drawing/2014/main" id="{00000000-0008-0000-0700-00003A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議会費グラフ枠">
          <a:extLst>
            <a:ext uri="{FF2B5EF4-FFF2-40B4-BE49-F238E27FC236}">
              <a16:creationId xmlns:a16="http://schemas.microsoft.com/office/drawing/2014/main" id="{00000000-0008-0000-0700-00003B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155416</xdr:rowOff>
    </xdr:from>
    <xdr:to>
      <xdr:col>24</xdr:col>
      <xdr:colOff>62865</xdr:colOff>
      <xdr:row>38</xdr:row>
      <xdr:rowOff>156845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4633595" y="5298916"/>
          <a:ext cx="1270" cy="1373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160672</xdr:rowOff>
    </xdr:from>
    <xdr:ext cx="469744" cy="259045"/>
    <xdr:sp macro="" textlink="">
      <xdr:nvSpPr>
        <xdr:cNvPr id="61" name="議会費最小値テキスト">
          <a:extLst>
            <a:ext uri="{FF2B5EF4-FFF2-40B4-BE49-F238E27FC236}">
              <a16:creationId xmlns:a16="http://schemas.microsoft.com/office/drawing/2014/main" id="{00000000-0008-0000-0700-00003D000000}"/>
            </a:ext>
          </a:extLst>
        </xdr:cNvPr>
        <xdr:cNvSpPr txBox="1"/>
      </xdr:nvSpPr>
      <xdr:spPr>
        <a:xfrm>
          <a:off x="4686300" y="6675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156845</xdr:rowOff>
    </xdr:from>
    <xdr:to>
      <xdr:col>24</xdr:col>
      <xdr:colOff>152400</xdr:colOff>
      <xdr:row>38</xdr:row>
      <xdr:rowOff>156845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6671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102093</xdr:rowOff>
    </xdr:from>
    <xdr:ext cx="469744" cy="259045"/>
    <xdr:sp macro="" textlink="">
      <xdr:nvSpPr>
        <xdr:cNvPr id="63" name="議会費最大値テキスト">
          <a:extLst>
            <a:ext uri="{FF2B5EF4-FFF2-40B4-BE49-F238E27FC236}">
              <a16:creationId xmlns:a16="http://schemas.microsoft.com/office/drawing/2014/main" id="{00000000-0008-0000-0700-00003F000000}"/>
            </a:ext>
          </a:extLst>
        </xdr:cNvPr>
        <xdr:cNvSpPr txBox="1"/>
      </xdr:nvSpPr>
      <xdr:spPr>
        <a:xfrm>
          <a:off x="4686300" y="5074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155416</xdr:rowOff>
    </xdr:from>
    <xdr:to>
      <xdr:col>24</xdr:col>
      <xdr:colOff>152400</xdr:colOff>
      <xdr:row>30</xdr:row>
      <xdr:rowOff>155416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4546600" y="529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81121</xdr:rowOff>
    </xdr:from>
    <xdr:to>
      <xdr:col>24</xdr:col>
      <xdr:colOff>63500</xdr:colOff>
      <xdr:row>34</xdr:row>
      <xdr:rowOff>82550</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3797300" y="5910421"/>
          <a:ext cx="838200" cy="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150194</xdr:rowOff>
    </xdr:from>
    <xdr:ext cx="469744" cy="259045"/>
    <xdr:sp macro="" textlink="">
      <xdr:nvSpPr>
        <xdr:cNvPr id="66" name="議会費平均値テキスト">
          <a:extLst>
            <a:ext uri="{FF2B5EF4-FFF2-40B4-BE49-F238E27FC236}">
              <a16:creationId xmlns:a16="http://schemas.microsoft.com/office/drawing/2014/main" id="{00000000-0008-0000-0700-000042000000}"/>
            </a:ext>
          </a:extLst>
        </xdr:cNvPr>
        <xdr:cNvSpPr txBox="1"/>
      </xdr:nvSpPr>
      <xdr:spPr>
        <a:xfrm>
          <a:off x="4686300" y="5979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317</xdr:rowOff>
    </xdr:from>
    <xdr:to>
      <xdr:col>24</xdr:col>
      <xdr:colOff>114300</xdr:colOff>
      <xdr:row>35</xdr:row>
      <xdr:rowOff>101917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4584700" y="600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52546</xdr:rowOff>
    </xdr:from>
    <xdr:to>
      <xdr:col>19</xdr:col>
      <xdr:colOff>177800</xdr:colOff>
      <xdr:row>34</xdr:row>
      <xdr:rowOff>82550</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2908300" y="5881846"/>
          <a:ext cx="889000" cy="30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76041</xdr:rowOff>
    </xdr:from>
    <xdr:to>
      <xdr:col>20</xdr:col>
      <xdr:colOff>38100</xdr:colOff>
      <xdr:row>36</xdr:row>
      <xdr:rowOff>6191</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3746500" y="607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168768</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3562428" y="6169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135414</xdr:rowOff>
    </xdr:from>
    <xdr:to>
      <xdr:col>15</xdr:col>
      <xdr:colOff>50800</xdr:colOff>
      <xdr:row>34</xdr:row>
      <xdr:rowOff>52546</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a:off x="2019300" y="5793264"/>
          <a:ext cx="889000" cy="88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120333</xdr:rowOff>
    </xdr:from>
    <xdr:to>
      <xdr:col>15</xdr:col>
      <xdr:colOff>101600</xdr:colOff>
      <xdr:row>36</xdr:row>
      <xdr:rowOff>50483</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2857500" y="612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41610</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2673428" y="6213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135414</xdr:rowOff>
    </xdr:from>
    <xdr:to>
      <xdr:col>10</xdr:col>
      <xdr:colOff>114300</xdr:colOff>
      <xdr:row>34</xdr:row>
      <xdr:rowOff>165417</xdr:rowOff>
    </xdr:to>
    <xdr:cxnSp macro="">
      <xdr:nvCxnSpPr>
        <xdr:cNvPr id="74" name="直線コネクタ 73">
          <a:extLst>
            <a:ext uri="{FF2B5EF4-FFF2-40B4-BE49-F238E27FC236}">
              <a16:creationId xmlns:a16="http://schemas.microsoft.com/office/drawing/2014/main" id="{00000000-0008-0000-0700-00004A000000}"/>
            </a:ext>
          </a:extLst>
        </xdr:cNvPr>
        <xdr:cNvCxnSpPr/>
      </xdr:nvCxnSpPr>
      <xdr:spPr>
        <a:xfrm flipV="1">
          <a:off x="1130300" y="5793264"/>
          <a:ext cx="889000" cy="201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123190</xdr:rowOff>
    </xdr:from>
    <xdr:to>
      <xdr:col>10</xdr:col>
      <xdr:colOff>165100</xdr:colOff>
      <xdr:row>36</xdr:row>
      <xdr:rowOff>53340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968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44467</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784428" y="621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161766</xdr:rowOff>
    </xdr:from>
    <xdr:to>
      <xdr:col>6</xdr:col>
      <xdr:colOff>38100</xdr:colOff>
      <xdr:row>36</xdr:row>
      <xdr:rowOff>91916</xdr:rowOff>
    </xdr:to>
    <xdr:sp macro="" textlink="">
      <xdr:nvSpPr>
        <xdr:cNvPr id="77" name="フローチャート: 判断 76">
          <a:extLst>
            <a:ext uri="{FF2B5EF4-FFF2-40B4-BE49-F238E27FC236}">
              <a16:creationId xmlns:a16="http://schemas.microsoft.com/office/drawing/2014/main" id="{00000000-0008-0000-0700-00004D000000}"/>
            </a:ext>
          </a:extLst>
        </xdr:cNvPr>
        <xdr:cNvSpPr/>
      </xdr:nvSpPr>
      <xdr:spPr>
        <a:xfrm>
          <a:off x="1079500" y="616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83043</xdr:rowOff>
    </xdr:from>
    <xdr:ext cx="469744"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895428" y="6255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30321</xdr:rowOff>
    </xdr:from>
    <xdr:to>
      <xdr:col>24</xdr:col>
      <xdr:colOff>114300</xdr:colOff>
      <xdr:row>34</xdr:row>
      <xdr:rowOff>131921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4584700" y="5859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53198</xdr:rowOff>
    </xdr:from>
    <xdr:ext cx="469744" cy="259045"/>
    <xdr:sp macro="" textlink="">
      <xdr:nvSpPr>
        <xdr:cNvPr id="85" name="議会費該当値テキスト">
          <a:extLst>
            <a:ext uri="{FF2B5EF4-FFF2-40B4-BE49-F238E27FC236}">
              <a16:creationId xmlns:a16="http://schemas.microsoft.com/office/drawing/2014/main" id="{00000000-0008-0000-0700-000055000000}"/>
            </a:ext>
          </a:extLst>
        </xdr:cNvPr>
        <xdr:cNvSpPr txBox="1"/>
      </xdr:nvSpPr>
      <xdr:spPr>
        <a:xfrm>
          <a:off x="4686300" y="5711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31750</xdr:rowOff>
    </xdr:from>
    <xdr:to>
      <xdr:col>20</xdr:col>
      <xdr:colOff>38100</xdr:colOff>
      <xdr:row>34</xdr:row>
      <xdr:rowOff>133350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3746500" y="586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149877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3562428" y="563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1746</xdr:rowOff>
    </xdr:from>
    <xdr:to>
      <xdr:col>15</xdr:col>
      <xdr:colOff>101600</xdr:colOff>
      <xdr:row>34</xdr:row>
      <xdr:rowOff>103346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2857500" y="5831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119873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2673428" y="5606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84614</xdr:rowOff>
    </xdr:from>
    <xdr:to>
      <xdr:col>10</xdr:col>
      <xdr:colOff>165100</xdr:colOff>
      <xdr:row>34</xdr:row>
      <xdr:rowOff>14764</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968500" y="574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31291</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1784428" y="5517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114617</xdr:rowOff>
    </xdr:from>
    <xdr:to>
      <xdr:col>6</xdr:col>
      <xdr:colOff>38100</xdr:colOff>
      <xdr:row>35</xdr:row>
      <xdr:rowOff>44767</xdr:rowOff>
    </xdr:to>
    <xdr:sp macro="" textlink="">
      <xdr:nvSpPr>
        <xdr:cNvPr id="92" name="楕円 91">
          <a:extLst>
            <a:ext uri="{FF2B5EF4-FFF2-40B4-BE49-F238E27FC236}">
              <a16:creationId xmlns:a16="http://schemas.microsoft.com/office/drawing/2014/main" id="{00000000-0008-0000-0700-00005C000000}"/>
            </a:ext>
          </a:extLst>
        </xdr:cNvPr>
        <xdr:cNvSpPr/>
      </xdr:nvSpPr>
      <xdr:spPr>
        <a:xfrm>
          <a:off x="1079500" y="594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61294</xdr:rowOff>
    </xdr:from>
    <xdr:ext cx="469744" cy="259045"/>
    <xdr:sp macro="" textlink="">
      <xdr:nvSpPr>
        <xdr:cNvPr id="93" name="テキスト ボックス 92">
          <a:extLst>
            <a:ext uri="{FF2B5EF4-FFF2-40B4-BE49-F238E27FC236}">
              <a16:creationId xmlns:a16="http://schemas.microsoft.com/office/drawing/2014/main" id="{00000000-0008-0000-0700-00005D000000}"/>
            </a:ext>
          </a:extLst>
        </xdr:cNvPr>
        <xdr:cNvSpPr txBox="1"/>
      </xdr:nvSpPr>
      <xdr:spPr>
        <a:xfrm>
          <a:off x="895428" y="5719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a:extLst>
            <a:ext uri="{FF2B5EF4-FFF2-40B4-BE49-F238E27FC236}">
              <a16:creationId xmlns:a16="http://schemas.microsoft.com/office/drawing/2014/main" id="{00000000-0008-0000-0700-000065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7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a:extLst>
            <a:ext uri="{FF2B5EF4-FFF2-40B4-BE49-F238E27FC236}">
              <a16:creationId xmlns:a16="http://schemas.microsoft.com/office/drawing/2014/main" id="{00000000-0008-0000-07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70256</xdr:rowOff>
    </xdr:from>
    <xdr:to>
      <xdr:col>24</xdr:col>
      <xdr:colOff>62865</xdr:colOff>
      <xdr:row>59</xdr:row>
      <xdr:rowOff>49936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4633595" y="9500006"/>
          <a:ext cx="1270" cy="665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53763</xdr:rowOff>
    </xdr:from>
    <xdr:ext cx="534377" cy="259045"/>
    <xdr:sp macro="" textlink="">
      <xdr:nvSpPr>
        <xdr:cNvPr id="119" name="総務費最小値テキスト">
          <a:extLst>
            <a:ext uri="{FF2B5EF4-FFF2-40B4-BE49-F238E27FC236}">
              <a16:creationId xmlns:a16="http://schemas.microsoft.com/office/drawing/2014/main" id="{00000000-0008-0000-0700-000077000000}"/>
            </a:ext>
          </a:extLst>
        </xdr:cNvPr>
        <xdr:cNvSpPr txBox="1"/>
      </xdr:nvSpPr>
      <xdr:spPr>
        <a:xfrm>
          <a:off x="4686300" y="1016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49936</xdr:rowOff>
    </xdr:from>
    <xdr:to>
      <xdr:col>24</xdr:col>
      <xdr:colOff>152400</xdr:colOff>
      <xdr:row>59</xdr:row>
      <xdr:rowOff>49936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1016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16933</xdr:rowOff>
    </xdr:from>
    <xdr:ext cx="534377" cy="259045"/>
    <xdr:sp macro="" textlink="">
      <xdr:nvSpPr>
        <xdr:cNvPr id="121" name="総務費最大値テキスト">
          <a:extLst>
            <a:ext uri="{FF2B5EF4-FFF2-40B4-BE49-F238E27FC236}">
              <a16:creationId xmlns:a16="http://schemas.microsoft.com/office/drawing/2014/main" id="{00000000-0008-0000-0700-000079000000}"/>
            </a:ext>
          </a:extLst>
        </xdr:cNvPr>
        <xdr:cNvSpPr txBox="1"/>
      </xdr:nvSpPr>
      <xdr:spPr>
        <a:xfrm>
          <a:off x="4686300" y="927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70256</xdr:rowOff>
    </xdr:from>
    <xdr:to>
      <xdr:col>24</xdr:col>
      <xdr:colOff>152400</xdr:colOff>
      <xdr:row>55</xdr:row>
      <xdr:rowOff>70256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4546600" y="9500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40615</xdr:rowOff>
    </xdr:from>
    <xdr:to>
      <xdr:col>24</xdr:col>
      <xdr:colOff>63500</xdr:colOff>
      <xdr:row>58</xdr:row>
      <xdr:rowOff>135077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3797300" y="9813265"/>
          <a:ext cx="838200" cy="265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107421</xdr:rowOff>
    </xdr:from>
    <xdr:ext cx="534377" cy="259045"/>
    <xdr:sp macro="" textlink="">
      <xdr:nvSpPr>
        <xdr:cNvPr id="124" name="総務費平均値テキスト">
          <a:extLst>
            <a:ext uri="{FF2B5EF4-FFF2-40B4-BE49-F238E27FC236}">
              <a16:creationId xmlns:a16="http://schemas.microsoft.com/office/drawing/2014/main" id="{00000000-0008-0000-0700-00007C000000}"/>
            </a:ext>
          </a:extLst>
        </xdr:cNvPr>
        <xdr:cNvSpPr txBox="1"/>
      </xdr:nvSpPr>
      <xdr:spPr>
        <a:xfrm>
          <a:off x="4686300" y="9880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128994</xdr:rowOff>
    </xdr:from>
    <xdr:to>
      <xdr:col>24</xdr:col>
      <xdr:colOff>114300</xdr:colOff>
      <xdr:row>58</xdr:row>
      <xdr:rowOff>59144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4584700" y="990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135077</xdr:rowOff>
    </xdr:from>
    <xdr:to>
      <xdr:col>19</xdr:col>
      <xdr:colOff>177800</xdr:colOff>
      <xdr:row>59</xdr:row>
      <xdr:rowOff>20727</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908300" y="10079177"/>
          <a:ext cx="889000" cy="57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144349</xdr:rowOff>
    </xdr:from>
    <xdr:to>
      <xdr:col>20</xdr:col>
      <xdr:colOff>38100</xdr:colOff>
      <xdr:row>58</xdr:row>
      <xdr:rowOff>74499</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3746500" y="9916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91026</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530111" y="9692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4521</xdr:rowOff>
    </xdr:from>
    <xdr:to>
      <xdr:col>15</xdr:col>
      <xdr:colOff>50800</xdr:colOff>
      <xdr:row>59</xdr:row>
      <xdr:rowOff>20727</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2019300" y="9948621"/>
          <a:ext cx="889000" cy="187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141884</xdr:rowOff>
    </xdr:from>
    <xdr:to>
      <xdr:col>15</xdr:col>
      <xdr:colOff>101600</xdr:colOff>
      <xdr:row>58</xdr:row>
      <xdr:rowOff>72034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2857500" y="991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88561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641111" y="968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149987</xdr:rowOff>
    </xdr:from>
    <xdr:to>
      <xdr:col>10</xdr:col>
      <xdr:colOff>114300</xdr:colOff>
      <xdr:row>58</xdr:row>
      <xdr:rowOff>4521</xdr:rowOff>
    </xdr:to>
    <xdr:cxnSp macro="">
      <xdr:nvCxnSpPr>
        <xdr:cNvPr id="132" name="直線コネクタ 131">
          <a:extLst>
            <a:ext uri="{FF2B5EF4-FFF2-40B4-BE49-F238E27FC236}">
              <a16:creationId xmlns:a16="http://schemas.microsoft.com/office/drawing/2014/main" id="{00000000-0008-0000-0700-000084000000}"/>
            </a:ext>
          </a:extLst>
        </xdr:cNvPr>
        <xdr:cNvCxnSpPr/>
      </xdr:nvCxnSpPr>
      <xdr:spPr>
        <a:xfrm>
          <a:off x="1130300" y="8893937"/>
          <a:ext cx="889000" cy="1054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154445</xdr:rowOff>
    </xdr:from>
    <xdr:to>
      <xdr:col>10</xdr:col>
      <xdr:colOff>165100</xdr:colOff>
      <xdr:row>58</xdr:row>
      <xdr:rowOff>84595</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968500" y="992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75722</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752111" y="1001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150063</xdr:rowOff>
    </xdr:from>
    <xdr:to>
      <xdr:col>6</xdr:col>
      <xdr:colOff>38100</xdr:colOff>
      <xdr:row>51</xdr:row>
      <xdr:rowOff>80213</xdr:rowOff>
    </xdr:to>
    <xdr:sp macro="" textlink="">
      <xdr:nvSpPr>
        <xdr:cNvPr id="135" name="フローチャート: 判断 134">
          <a:extLst>
            <a:ext uri="{FF2B5EF4-FFF2-40B4-BE49-F238E27FC236}">
              <a16:creationId xmlns:a16="http://schemas.microsoft.com/office/drawing/2014/main" id="{00000000-0008-0000-0700-000087000000}"/>
            </a:ext>
          </a:extLst>
        </xdr:cNvPr>
        <xdr:cNvSpPr/>
      </xdr:nvSpPr>
      <xdr:spPr>
        <a:xfrm>
          <a:off x="1079500" y="872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96740</xdr:rowOff>
    </xdr:from>
    <xdr:ext cx="59901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830795" y="8497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161265</xdr:rowOff>
    </xdr:from>
    <xdr:to>
      <xdr:col>24</xdr:col>
      <xdr:colOff>114300</xdr:colOff>
      <xdr:row>57</xdr:row>
      <xdr:rowOff>91415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4584700" y="976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12692</xdr:rowOff>
    </xdr:from>
    <xdr:ext cx="534377" cy="259045"/>
    <xdr:sp macro="" textlink="">
      <xdr:nvSpPr>
        <xdr:cNvPr id="143" name="総務費該当値テキスト">
          <a:extLst>
            <a:ext uri="{FF2B5EF4-FFF2-40B4-BE49-F238E27FC236}">
              <a16:creationId xmlns:a16="http://schemas.microsoft.com/office/drawing/2014/main" id="{00000000-0008-0000-0700-00008F000000}"/>
            </a:ext>
          </a:extLst>
        </xdr:cNvPr>
        <xdr:cNvSpPr txBox="1"/>
      </xdr:nvSpPr>
      <xdr:spPr>
        <a:xfrm>
          <a:off x="4686300" y="9613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84277</xdr:rowOff>
    </xdr:from>
    <xdr:to>
      <xdr:col>20</xdr:col>
      <xdr:colOff>38100</xdr:colOff>
      <xdr:row>59</xdr:row>
      <xdr:rowOff>14427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3746500" y="1002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5554</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3530111" y="10121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141377</xdr:rowOff>
    </xdr:from>
    <xdr:to>
      <xdr:col>15</xdr:col>
      <xdr:colOff>101600</xdr:colOff>
      <xdr:row>59</xdr:row>
      <xdr:rowOff>71527</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2857500" y="1008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62654</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2641111" y="10178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125171</xdr:rowOff>
    </xdr:from>
    <xdr:to>
      <xdr:col>10</xdr:col>
      <xdr:colOff>165100</xdr:colOff>
      <xdr:row>58</xdr:row>
      <xdr:rowOff>55321</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968500" y="9897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71848</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1752111" y="967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99187</xdr:rowOff>
    </xdr:from>
    <xdr:to>
      <xdr:col>6</xdr:col>
      <xdr:colOff>38100</xdr:colOff>
      <xdr:row>52</xdr:row>
      <xdr:rowOff>29337</xdr:rowOff>
    </xdr:to>
    <xdr:sp macro="" textlink="">
      <xdr:nvSpPr>
        <xdr:cNvPr id="150" name="楕円 149">
          <a:extLst>
            <a:ext uri="{FF2B5EF4-FFF2-40B4-BE49-F238E27FC236}">
              <a16:creationId xmlns:a16="http://schemas.microsoft.com/office/drawing/2014/main" id="{00000000-0008-0000-0700-000096000000}"/>
            </a:ext>
          </a:extLst>
        </xdr:cNvPr>
        <xdr:cNvSpPr/>
      </xdr:nvSpPr>
      <xdr:spPr>
        <a:xfrm>
          <a:off x="1079500" y="884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20464</xdr:rowOff>
    </xdr:from>
    <xdr:ext cx="599010" cy="259045"/>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830795" y="8935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7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85751</xdr:rowOff>
    </xdr:from>
    <xdr:to>
      <xdr:col>24</xdr:col>
      <xdr:colOff>62865</xdr:colOff>
      <xdr:row>78</xdr:row>
      <xdr:rowOff>37846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4633595" y="12258701"/>
          <a:ext cx="1270" cy="1152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41673</xdr:rowOff>
    </xdr:from>
    <xdr:ext cx="599010" cy="259045"/>
    <xdr:sp macro="" textlink="">
      <xdr:nvSpPr>
        <xdr:cNvPr id="177" name="民生費最小値テキスト">
          <a:extLst>
            <a:ext uri="{FF2B5EF4-FFF2-40B4-BE49-F238E27FC236}">
              <a16:creationId xmlns:a16="http://schemas.microsoft.com/office/drawing/2014/main" id="{00000000-0008-0000-0700-0000B1000000}"/>
            </a:ext>
          </a:extLst>
        </xdr:cNvPr>
        <xdr:cNvSpPr txBox="1"/>
      </xdr:nvSpPr>
      <xdr:spPr>
        <a:xfrm>
          <a:off x="4686300" y="13414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37846</xdr:rowOff>
    </xdr:from>
    <xdr:to>
      <xdr:col>24</xdr:col>
      <xdr:colOff>152400</xdr:colOff>
      <xdr:row>78</xdr:row>
      <xdr:rowOff>37846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3410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32428</xdr:rowOff>
    </xdr:from>
    <xdr:ext cx="599010" cy="259045"/>
    <xdr:sp macro="" textlink="">
      <xdr:nvSpPr>
        <xdr:cNvPr id="179" name="民生費最大値テキスト">
          <a:extLst>
            <a:ext uri="{FF2B5EF4-FFF2-40B4-BE49-F238E27FC236}">
              <a16:creationId xmlns:a16="http://schemas.microsoft.com/office/drawing/2014/main" id="{00000000-0008-0000-0700-0000B3000000}"/>
            </a:ext>
          </a:extLst>
        </xdr:cNvPr>
        <xdr:cNvSpPr txBox="1"/>
      </xdr:nvSpPr>
      <xdr:spPr>
        <a:xfrm>
          <a:off x="4686300" y="12033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254,748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85751</xdr:rowOff>
    </xdr:from>
    <xdr:to>
      <xdr:col>24</xdr:col>
      <xdr:colOff>152400</xdr:colOff>
      <xdr:row>71</xdr:row>
      <xdr:rowOff>85751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2258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58014</xdr:rowOff>
    </xdr:from>
    <xdr:to>
      <xdr:col>24</xdr:col>
      <xdr:colOff>63500</xdr:colOff>
      <xdr:row>77</xdr:row>
      <xdr:rowOff>147562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3797300" y="13259664"/>
          <a:ext cx="838200" cy="8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60863</xdr:rowOff>
    </xdr:from>
    <xdr:ext cx="599010" cy="259045"/>
    <xdr:sp macro="" textlink="">
      <xdr:nvSpPr>
        <xdr:cNvPr id="182" name="民生費平均値テキスト">
          <a:extLst>
            <a:ext uri="{FF2B5EF4-FFF2-40B4-BE49-F238E27FC236}">
              <a16:creationId xmlns:a16="http://schemas.microsoft.com/office/drawing/2014/main" id="{00000000-0008-0000-0700-0000B6000000}"/>
            </a:ext>
          </a:extLst>
        </xdr:cNvPr>
        <xdr:cNvSpPr txBox="1"/>
      </xdr:nvSpPr>
      <xdr:spPr>
        <a:xfrm>
          <a:off x="4686300" y="129196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37985</xdr:rowOff>
    </xdr:from>
    <xdr:to>
      <xdr:col>24</xdr:col>
      <xdr:colOff>114300</xdr:colOff>
      <xdr:row>76</xdr:row>
      <xdr:rowOff>139585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4584700" y="1306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147562</xdr:rowOff>
    </xdr:from>
    <xdr:to>
      <xdr:col>19</xdr:col>
      <xdr:colOff>177800</xdr:colOff>
      <xdr:row>78</xdr:row>
      <xdr:rowOff>82398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908300" y="13349212"/>
          <a:ext cx="889000" cy="10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13615</xdr:rowOff>
    </xdr:from>
    <xdr:to>
      <xdr:col>20</xdr:col>
      <xdr:colOff>38100</xdr:colOff>
      <xdr:row>77</xdr:row>
      <xdr:rowOff>115215</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3746500" y="1321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131742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497795" y="12990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143841</xdr:rowOff>
    </xdr:from>
    <xdr:to>
      <xdr:col>15</xdr:col>
      <xdr:colOff>50800</xdr:colOff>
      <xdr:row>78</xdr:row>
      <xdr:rowOff>82398</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2019300" y="13345491"/>
          <a:ext cx="889000" cy="11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127215</xdr:rowOff>
    </xdr:from>
    <xdr:to>
      <xdr:col>15</xdr:col>
      <xdr:colOff>101600</xdr:colOff>
      <xdr:row>78</xdr:row>
      <xdr:rowOff>57365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2857500" y="1332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73892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608795" y="13104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143841</xdr:rowOff>
    </xdr:from>
    <xdr:to>
      <xdr:col>10</xdr:col>
      <xdr:colOff>114300</xdr:colOff>
      <xdr:row>79</xdr:row>
      <xdr:rowOff>58038</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flipV="1">
          <a:off x="1130300" y="13345491"/>
          <a:ext cx="889000" cy="257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50978</xdr:rowOff>
    </xdr:from>
    <xdr:to>
      <xdr:col>10</xdr:col>
      <xdr:colOff>165100</xdr:colOff>
      <xdr:row>77</xdr:row>
      <xdr:rowOff>152578</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968500" y="13252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169105</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719795" y="13027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11937</xdr:rowOff>
    </xdr:from>
    <xdr:to>
      <xdr:col>6</xdr:col>
      <xdr:colOff>38100</xdr:colOff>
      <xdr:row>79</xdr:row>
      <xdr:rowOff>113537</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079500" y="13556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104664</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30795" y="13649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7214</xdr:rowOff>
    </xdr:from>
    <xdr:to>
      <xdr:col>24</xdr:col>
      <xdr:colOff>114300</xdr:colOff>
      <xdr:row>77</xdr:row>
      <xdr:rowOff>108814</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4584700" y="1320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157091</xdr:rowOff>
    </xdr:from>
    <xdr:ext cx="599010" cy="259045"/>
    <xdr:sp macro="" textlink="">
      <xdr:nvSpPr>
        <xdr:cNvPr id="201" name="民生費該当値テキスト">
          <a:extLst>
            <a:ext uri="{FF2B5EF4-FFF2-40B4-BE49-F238E27FC236}">
              <a16:creationId xmlns:a16="http://schemas.microsoft.com/office/drawing/2014/main" id="{00000000-0008-0000-0700-0000C9000000}"/>
            </a:ext>
          </a:extLst>
        </xdr:cNvPr>
        <xdr:cNvSpPr txBox="1"/>
      </xdr:nvSpPr>
      <xdr:spPr>
        <a:xfrm>
          <a:off x="4686300" y="13187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96762</xdr:rowOff>
    </xdr:from>
    <xdr:to>
      <xdr:col>20</xdr:col>
      <xdr:colOff>38100</xdr:colOff>
      <xdr:row>78</xdr:row>
      <xdr:rowOff>26912</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3746500" y="1329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18039</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3497795" y="13391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31598</xdr:rowOff>
    </xdr:from>
    <xdr:to>
      <xdr:col>15</xdr:col>
      <xdr:colOff>101600</xdr:colOff>
      <xdr:row>78</xdr:row>
      <xdr:rowOff>133198</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2857500" y="13404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124325</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2608795" y="1349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93041</xdr:rowOff>
    </xdr:from>
    <xdr:to>
      <xdr:col>10</xdr:col>
      <xdr:colOff>165100</xdr:colOff>
      <xdr:row>78</xdr:row>
      <xdr:rowOff>23191</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968500" y="13294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14318</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1719795" y="13387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7238</xdr:rowOff>
    </xdr:from>
    <xdr:to>
      <xdr:col>6</xdr:col>
      <xdr:colOff>38100</xdr:colOff>
      <xdr:row>79</xdr:row>
      <xdr:rowOff>108838</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079500" y="1355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125365</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830795" y="13327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96673</xdr:rowOff>
    </xdr:from>
    <xdr:to>
      <xdr:col>24</xdr:col>
      <xdr:colOff>62865</xdr:colOff>
      <xdr:row>99</xdr:row>
      <xdr:rowOff>83680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527173"/>
          <a:ext cx="1270" cy="1530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87507</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706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83680</xdr:rowOff>
    </xdr:from>
    <xdr:to>
      <xdr:col>24</xdr:col>
      <xdr:colOff>152400</xdr:colOff>
      <xdr:row>99</xdr:row>
      <xdr:rowOff>83680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7057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43350</xdr:rowOff>
    </xdr:from>
    <xdr:ext cx="599010"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302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147,388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96673</xdr:rowOff>
    </xdr:from>
    <xdr:to>
      <xdr:col>24</xdr:col>
      <xdr:colOff>152400</xdr:colOff>
      <xdr:row>90</xdr:row>
      <xdr:rowOff>96673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527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41314</xdr:rowOff>
    </xdr:from>
    <xdr:to>
      <xdr:col>24</xdr:col>
      <xdr:colOff>63500</xdr:colOff>
      <xdr:row>98</xdr:row>
      <xdr:rowOff>128282</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3797300" y="16843414"/>
          <a:ext cx="838200" cy="86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7878</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638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156451</xdr:rowOff>
    </xdr:from>
    <xdr:to>
      <xdr:col>24</xdr:col>
      <xdr:colOff>114300</xdr:colOff>
      <xdr:row>98</xdr:row>
      <xdr:rowOff>86601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78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128282</xdr:rowOff>
    </xdr:from>
    <xdr:to>
      <xdr:col>19</xdr:col>
      <xdr:colOff>177800</xdr:colOff>
      <xdr:row>98</xdr:row>
      <xdr:rowOff>142660</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908300" y="16930382"/>
          <a:ext cx="889000" cy="14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26924</xdr:rowOff>
    </xdr:from>
    <xdr:to>
      <xdr:col>20</xdr:col>
      <xdr:colOff>38100</xdr:colOff>
      <xdr:row>98</xdr:row>
      <xdr:rowOff>128524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82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145051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604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142660</xdr:rowOff>
    </xdr:from>
    <xdr:to>
      <xdr:col>15</xdr:col>
      <xdr:colOff>50800</xdr:colOff>
      <xdr:row>98</xdr:row>
      <xdr:rowOff>149974</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2019300" y="16944760"/>
          <a:ext cx="889000" cy="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14694</xdr:rowOff>
    </xdr:from>
    <xdr:to>
      <xdr:col>15</xdr:col>
      <xdr:colOff>101600</xdr:colOff>
      <xdr:row>98</xdr:row>
      <xdr:rowOff>116294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81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132821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59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149974</xdr:rowOff>
    </xdr:from>
    <xdr:to>
      <xdr:col>10</xdr:col>
      <xdr:colOff>114300</xdr:colOff>
      <xdr:row>99</xdr:row>
      <xdr:rowOff>81217</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1130300" y="16952074"/>
          <a:ext cx="889000" cy="102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20434</xdr:rowOff>
    </xdr:from>
    <xdr:to>
      <xdr:col>10</xdr:col>
      <xdr:colOff>165100</xdr:colOff>
      <xdr:row>98</xdr:row>
      <xdr:rowOff>122034</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82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138561</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59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110362</xdr:rowOff>
    </xdr:from>
    <xdr:to>
      <xdr:col>6</xdr:col>
      <xdr:colOff>38100</xdr:colOff>
      <xdr:row>99</xdr:row>
      <xdr:rowOff>40512</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912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57039</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68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161964</xdr:rowOff>
    </xdr:from>
    <xdr:to>
      <xdr:col>24</xdr:col>
      <xdr:colOff>114300</xdr:colOff>
      <xdr:row>98</xdr:row>
      <xdr:rowOff>92114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79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140391</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77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77482</xdr:rowOff>
    </xdr:from>
    <xdr:to>
      <xdr:col>20</xdr:col>
      <xdr:colOff>38100</xdr:colOff>
      <xdr:row>99</xdr:row>
      <xdr:rowOff>7632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87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170209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97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91860</xdr:rowOff>
    </xdr:from>
    <xdr:to>
      <xdr:col>15</xdr:col>
      <xdr:colOff>101600</xdr:colOff>
      <xdr:row>99</xdr:row>
      <xdr:rowOff>22010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89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13137</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98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99174</xdr:rowOff>
    </xdr:from>
    <xdr:to>
      <xdr:col>10</xdr:col>
      <xdr:colOff>165100</xdr:colOff>
      <xdr:row>99</xdr:row>
      <xdr:rowOff>29324</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901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20451</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994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30417</xdr:rowOff>
    </xdr:from>
    <xdr:to>
      <xdr:col>6</xdr:col>
      <xdr:colOff>38100</xdr:colOff>
      <xdr:row>99</xdr:row>
      <xdr:rowOff>132017</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700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123144</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709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35</xdr:row>
      <xdr:rowOff>54627</xdr:rowOff>
    </xdr:from>
    <xdr:ext cx="37702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226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38</xdr:row>
      <xdr:rowOff>104953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182616"/>
          <a:ext cx="1270" cy="1437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108780</xdr:rowOff>
    </xdr:from>
    <xdr:ext cx="313932"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6238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104953</xdr:rowOff>
    </xdr:from>
    <xdr:to>
      <xdr:col>55</xdr:col>
      <xdr:colOff>88900</xdr:colOff>
      <xdr:row>38</xdr:row>
      <xdr:rowOff>104953</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62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147015</xdr:rowOff>
    </xdr:from>
    <xdr:to>
      <xdr:col>55</xdr:col>
      <xdr:colOff>0</xdr:colOff>
      <xdr:row>32</xdr:row>
      <xdr:rowOff>159817</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9639300" y="5633415"/>
          <a:ext cx="8382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17492</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0182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39065</xdr:rowOff>
    </xdr:from>
    <xdr:to>
      <xdr:col>55</xdr:col>
      <xdr:colOff>50800</xdr:colOff>
      <xdr:row>35</xdr:row>
      <xdr:rowOff>140665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03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131470</xdr:rowOff>
    </xdr:from>
    <xdr:to>
      <xdr:col>50</xdr:col>
      <xdr:colOff>114300</xdr:colOff>
      <xdr:row>32</xdr:row>
      <xdr:rowOff>159817</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750300" y="5617870"/>
          <a:ext cx="889000" cy="28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64669</xdr:rowOff>
    </xdr:from>
    <xdr:to>
      <xdr:col>50</xdr:col>
      <xdr:colOff>165100</xdr:colOff>
      <xdr:row>35</xdr:row>
      <xdr:rowOff>166269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06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157396</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158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92151</xdr:rowOff>
    </xdr:from>
    <xdr:to>
      <xdr:col>45</xdr:col>
      <xdr:colOff>177800</xdr:colOff>
      <xdr:row>32</xdr:row>
      <xdr:rowOff>131470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5578551"/>
          <a:ext cx="889000" cy="39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41808</xdr:rowOff>
    </xdr:from>
    <xdr:to>
      <xdr:col>46</xdr:col>
      <xdr:colOff>38100</xdr:colOff>
      <xdr:row>35</xdr:row>
      <xdr:rowOff>143408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04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134535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135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130099</xdr:rowOff>
    </xdr:from>
    <xdr:to>
      <xdr:col>41</xdr:col>
      <xdr:colOff>50800</xdr:colOff>
      <xdr:row>32</xdr:row>
      <xdr:rowOff>92151</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5445049"/>
          <a:ext cx="889000" cy="133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134163</xdr:rowOff>
    </xdr:from>
    <xdr:to>
      <xdr:col>41</xdr:col>
      <xdr:colOff>101600</xdr:colOff>
      <xdr:row>34</xdr:row>
      <xdr:rowOff>64313</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5792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55440</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5884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61468</xdr:rowOff>
    </xdr:from>
    <xdr:to>
      <xdr:col>36</xdr:col>
      <xdr:colOff>165100</xdr:colOff>
      <xdr:row>34</xdr:row>
      <xdr:rowOff>163068</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589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154195</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5983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96215</xdr:rowOff>
    </xdr:from>
    <xdr:to>
      <xdr:col>55</xdr:col>
      <xdr:colOff>50800</xdr:colOff>
      <xdr:row>33</xdr:row>
      <xdr:rowOff>26365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558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119092</xdr:rowOff>
    </xdr:from>
    <xdr:ext cx="469744"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5434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109017</xdr:rowOff>
    </xdr:from>
    <xdr:to>
      <xdr:col>50</xdr:col>
      <xdr:colOff>165100</xdr:colOff>
      <xdr:row>33</xdr:row>
      <xdr:rowOff>39167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5595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31</xdr:row>
      <xdr:rowOff>55694</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04428" y="5370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80670</xdr:rowOff>
    </xdr:from>
    <xdr:to>
      <xdr:col>46</xdr:col>
      <xdr:colOff>38100</xdr:colOff>
      <xdr:row>33</xdr:row>
      <xdr:rowOff>10820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556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31</xdr:row>
      <xdr:rowOff>27347</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15428" y="534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41351</xdr:rowOff>
    </xdr:from>
    <xdr:to>
      <xdr:col>41</xdr:col>
      <xdr:colOff>101600</xdr:colOff>
      <xdr:row>32</xdr:row>
      <xdr:rowOff>142951</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5527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159478</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26428" y="5302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79299</xdr:rowOff>
    </xdr:from>
    <xdr:to>
      <xdr:col>36</xdr:col>
      <xdr:colOff>165100</xdr:colOff>
      <xdr:row>32</xdr:row>
      <xdr:rowOff>9449</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5394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25976</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37428" y="5169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45517</xdr:rowOff>
    </xdr:from>
    <xdr:to>
      <xdr:col>54</xdr:col>
      <xdr:colOff>189865</xdr:colOff>
      <xdr:row>58</xdr:row>
      <xdr:rowOff>126167</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789467"/>
          <a:ext cx="1270" cy="128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129994</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0740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126167</xdr:rowOff>
    </xdr:from>
    <xdr:to>
      <xdr:col>55</xdr:col>
      <xdr:colOff>88900</xdr:colOff>
      <xdr:row>58</xdr:row>
      <xdr:rowOff>126167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070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163644</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564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45517</xdr:rowOff>
    </xdr:from>
    <xdr:to>
      <xdr:col>55</xdr:col>
      <xdr:colOff>88900</xdr:colOff>
      <xdr:row>51</xdr:row>
      <xdr:rowOff>45517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789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25720</xdr:rowOff>
    </xdr:from>
    <xdr:to>
      <xdr:col>55</xdr:col>
      <xdr:colOff>0</xdr:colOff>
      <xdr:row>57</xdr:row>
      <xdr:rowOff>75372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9798370"/>
          <a:ext cx="838200" cy="4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15115</xdr:rowOff>
    </xdr:from>
    <xdr:ext cx="469744"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877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36688</xdr:rowOff>
    </xdr:from>
    <xdr:to>
      <xdr:col>55</xdr:col>
      <xdr:colOff>50800</xdr:colOff>
      <xdr:row>57</xdr:row>
      <xdr:rowOff>138288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80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25720</xdr:rowOff>
    </xdr:from>
    <xdr:to>
      <xdr:col>50</xdr:col>
      <xdr:colOff>114300</xdr:colOff>
      <xdr:row>57</xdr:row>
      <xdr:rowOff>93020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798370"/>
          <a:ext cx="889000" cy="67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19452</xdr:rowOff>
    </xdr:from>
    <xdr:to>
      <xdr:col>50</xdr:col>
      <xdr:colOff>165100</xdr:colOff>
      <xdr:row>57</xdr:row>
      <xdr:rowOff>121052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79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112179</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04428" y="9884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88951</xdr:rowOff>
    </xdr:from>
    <xdr:to>
      <xdr:col>45</xdr:col>
      <xdr:colOff>177800</xdr:colOff>
      <xdr:row>57</xdr:row>
      <xdr:rowOff>93020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9861601"/>
          <a:ext cx="889000" cy="4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24618</xdr:rowOff>
    </xdr:from>
    <xdr:to>
      <xdr:col>46</xdr:col>
      <xdr:colOff>38100</xdr:colOff>
      <xdr:row>57</xdr:row>
      <xdr:rowOff>126218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7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142745</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15428" y="957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88951</xdr:rowOff>
    </xdr:from>
    <xdr:to>
      <xdr:col>41</xdr:col>
      <xdr:colOff>50800</xdr:colOff>
      <xdr:row>57</xdr:row>
      <xdr:rowOff>151770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861601"/>
          <a:ext cx="889000" cy="6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41031</xdr:rowOff>
    </xdr:from>
    <xdr:to>
      <xdr:col>41</xdr:col>
      <xdr:colOff>101600</xdr:colOff>
      <xdr:row>57</xdr:row>
      <xdr:rowOff>142631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81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133758</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26428" y="9906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29098</xdr:rowOff>
    </xdr:from>
    <xdr:to>
      <xdr:col>36</xdr:col>
      <xdr:colOff>165100</xdr:colOff>
      <xdr:row>57</xdr:row>
      <xdr:rowOff>130698</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80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147225</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37428" y="9576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24572</xdr:rowOff>
    </xdr:from>
    <xdr:to>
      <xdr:col>55</xdr:col>
      <xdr:colOff>50800</xdr:colOff>
      <xdr:row>57</xdr:row>
      <xdr:rowOff>126172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797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47449</xdr:rowOff>
    </xdr:from>
    <xdr:ext cx="469744"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64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146370</xdr:rowOff>
    </xdr:from>
    <xdr:to>
      <xdr:col>50</xdr:col>
      <xdr:colOff>165100</xdr:colOff>
      <xdr:row>57</xdr:row>
      <xdr:rowOff>76520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74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93047</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04428" y="952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42220</xdr:rowOff>
    </xdr:from>
    <xdr:to>
      <xdr:col>46</xdr:col>
      <xdr:colOff>38100</xdr:colOff>
      <xdr:row>57</xdr:row>
      <xdr:rowOff>143820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81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134947</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15428" y="9907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38151</xdr:rowOff>
    </xdr:from>
    <xdr:to>
      <xdr:col>41</xdr:col>
      <xdr:colOff>101600</xdr:colOff>
      <xdr:row>57</xdr:row>
      <xdr:rowOff>139751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810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156278</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26428" y="9586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100970</xdr:rowOff>
    </xdr:from>
    <xdr:to>
      <xdr:col>36</xdr:col>
      <xdr:colOff>165100</xdr:colOff>
      <xdr:row>58</xdr:row>
      <xdr:rowOff>31120</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87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22247</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37428" y="9966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35577</xdr:rowOff>
    </xdr:from>
    <xdr:ext cx="46717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136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135357</xdr:rowOff>
    </xdr:from>
    <xdr:to>
      <xdr:col>54</xdr:col>
      <xdr:colOff>189865</xdr:colOff>
      <xdr:row>78</xdr:row>
      <xdr:rowOff>67768</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1965407"/>
          <a:ext cx="1270" cy="1475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71595</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44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67768</xdr:rowOff>
    </xdr:from>
    <xdr:to>
      <xdr:col>55</xdr:col>
      <xdr:colOff>88900</xdr:colOff>
      <xdr:row>78</xdr:row>
      <xdr:rowOff>67768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440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82034</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740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135357</xdr:rowOff>
    </xdr:from>
    <xdr:to>
      <xdr:col>55</xdr:col>
      <xdr:colOff>88900</xdr:colOff>
      <xdr:row>69</xdr:row>
      <xdr:rowOff>135357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1965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120955</xdr:rowOff>
    </xdr:from>
    <xdr:to>
      <xdr:col>55</xdr:col>
      <xdr:colOff>0</xdr:colOff>
      <xdr:row>74</xdr:row>
      <xdr:rowOff>94971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2293905"/>
          <a:ext cx="838200" cy="488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88816</xdr:rowOff>
    </xdr:from>
    <xdr:ext cx="469744"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2776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110389</xdr:rowOff>
    </xdr:from>
    <xdr:to>
      <xdr:col>55</xdr:col>
      <xdr:colOff>50800</xdr:colOff>
      <xdr:row>75</xdr:row>
      <xdr:rowOff>40539</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279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120955</xdr:rowOff>
    </xdr:from>
    <xdr:to>
      <xdr:col>50</xdr:col>
      <xdr:colOff>114300</xdr:colOff>
      <xdr:row>71</xdr:row>
      <xdr:rowOff>141529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2293905"/>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108331</xdr:rowOff>
    </xdr:from>
    <xdr:to>
      <xdr:col>50</xdr:col>
      <xdr:colOff>165100</xdr:colOff>
      <xdr:row>75</xdr:row>
      <xdr:rowOff>38481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279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29608</xdr:rowOff>
    </xdr:from>
    <xdr:ext cx="469744"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04428" y="1288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141529</xdr:rowOff>
    </xdr:from>
    <xdr:to>
      <xdr:col>45</xdr:col>
      <xdr:colOff>177800</xdr:colOff>
      <xdr:row>71</xdr:row>
      <xdr:rowOff>157226</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2314479"/>
          <a:ext cx="889000" cy="15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23216</xdr:rowOff>
    </xdr:from>
    <xdr:to>
      <xdr:col>46</xdr:col>
      <xdr:colOff>38100</xdr:colOff>
      <xdr:row>74</xdr:row>
      <xdr:rowOff>124816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271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115943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280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38812</xdr:rowOff>
    </xdr:from>
    <xdr:to>
      <xdr:col>41</xdr:col>
      <xdr:colOff>50800</xdr:colOff>
      <xdr:row>71</xdr:row>
      <xdr:rowOff>157226</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2211762"/>
          <a:ext cx="889000" cy="118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58420</xdr:rowOff>
    </xdr:from>
    <xdr:to>
      <xdr:col>41</xdr:col>
      <xdr:colOff>101600</xdr:colOff>
      <xdr:row>74</xdr:row>
      <xdr:rowOff>160020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274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151147</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2838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138125</xdr:rowOff>
    </xdr:from>
    <xdr:to>
      <xdr:col>36</xdr:col>
      <xdr:colOff>165100</xdr:colOff>
      <xdr:row>73</xdr:row>
      <xdr:rowOff>68275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2482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59402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2575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44171</xdr:rowOff>
    </xdr:from>
    <xdr:to>
      <xdr:col>55</xdr:col>
      <xdr:colOff>50800</xdr:colOff>
      <xdr:row>74</xdr:row>
      <xdr:rowOff>145771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273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67048</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258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70155</xdr:rowOff>
    </xdr:from>
    <xdr:to>
      <xdr:col>50</xdr:col>
      <xdr:colOff>165100</xdr:colOff>
      <xdr:row>72</xdr:row>
      <xdr:rowOff>305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224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70</xdr:row>
      <xdr:rowOff>16832</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2018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90729</xdr:rowOff>
    </xdr:from>
    <xdr:to>
      <xdr:col>46</xdr:col>
      <xdr:colOff>38100</xdr:colOff>
      <xdr:row>72</xdr:row>
      <xdr:rowOff>20879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2263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37406</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2038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106426</xdr:rowOff>
    </xdr:from>
    <xdr:to>
      <xdr:col>41</xdr:col>
      <xdr:colOff>101600</xdr:colOff>
      <xdr:row>72</xdr:row>
      <xdr:rowOff>36576</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2279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53103</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2054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159462</xdr:rowOff>
    </xdr:from>
    <xdr:to>
      <xdr:col>36</xdr:col>
      <xdr:colOff>165100</xdr:colOff>
      <xdr:row>71</xdr:row>
      <xdr:rowOff>89612</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2160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69</xdr:row>
      <xdr:rowOff>106139</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193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7341</xdr:rowOff>
    </xdr:from>
    <xdr:to>
      <xdr:col>54</xdr:col>
      <xdr:colOff>189865</xdr:colOff>
      <xdr:row>98</xdr:row>
      <xdr:rowOff>91191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37841"/>
          <a:ext cx="1270" cy="1455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95018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97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91191</xdr:rowOff>
    </xdr:from>
    <xdr:to>
      <xdr:col>55</xdr:col>
      <xdr:colOff>88900</xdr:colOff>
      <xdr:row>98</xdr:row>
      <xdr:rowOff>91191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93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125468</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1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85,790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7341</xdr:rowOff>
    </xdr:from>
    <xdr:to>
      <xdr:col>55</xdr:col>
      <xdr:colOff>88900</xdr:colOff>
      <xdr:row>90</xdr:row>
      <xdr:rowOff>7341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37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78070</xdr:rowOff>
    </xdr:from>
    <xdr:to>
      <xdr:col>55</xdr:col>
      <xdr:colOff>0</xdr:colOff>
      <xdr:row>97</xdr:row>
      <xdr:rowOff>2677</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537270"/>
          <a:ext cx="838200" cy="96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80253</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1965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57376</xdr:rowOff>
    </xdr:from>
    <xdr:to>
      <xdr:col>55</xdr:col>
      <xdr:colOff>50800</xdr:colOff>
      <xdr:row>95</xdr:row>
      <xdr:rowOff>158976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345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2677</xdr:rowOff>
    </xdr:from>
    <xdr:to>
      <xdr:col>50</xdr:col>
      <xdr:colOff>114300</xdr:colOff>
      <xdr:row>97</xdr:row>
      <xdr:rowOff>18154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633327"/>
          <a:ext cx="889000" cy="15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113748</xdr:rowOff>
    </xdr:from>
    <xdr:to>
      <xdr:col>50</xdr:col>
      <xdr:colOff>165100</xdr:colOff>
      <xdr:row>96</xdr:row>
      <xdr:rowOff>43898</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0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60425</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176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158583</xdr:rowOff>
    </xdr:from>
    <xdr:to>
      <xdr:col>45</xdr:col>
      <xdr:colOff>177800</xdr:colOff>
      <xdr:row>97</xdr:row>
      <xdr:rowOff>18154</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617783"/>
          <a:ext cx="889000" cy="3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117132</xdr:rowOff>
    </xdr:from>
    <xdr:to>
      <xdr:col>46</xdr:col>
      <xdr:colOff>38100</xdr:colOff>
      <xdr:row>96</xdr:row>
      <xdr:rowOff>47282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0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63809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18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36854</xdr:rowOff>
    </xdr:from>
    <xdr:to>
      <xdr:col>41</xdr:col>
      <xdr:colOff>50800</xdr:colOff>
      <xdr:row>96</xdr:row>
      <xdr:rowOff>158583</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496054"/>
          <a:ext cx="889000" cy="121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102662</xdr:rowOff>
    </xdr:from>
    <xdr:to>
      <xdr:col>41</xdr:col>
      <xdr:colOff>101600</xdr:colOff>
      <xdr:row>96</xdr:row>
      <xdr:rowOff>32812</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39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49339</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16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116858</xdr:rowOff>
    </xdr:from>
    <xdr:to>
      <xdr:col>36</xdr:col>
      <xdr:colOff>165100</xdr:colOff>
      <xdr:row>96</xdr:row>
      <xdr:rowOff>47008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0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63535</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17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27270</xdr:rowOff>
    </xdr:from>
    <xdr:to>
      <xdr:col>55</xdr:col>
      <xdr:colOff>50800</xdr:colOff>
      <xdr:row>96</xdr:row>
      <xdr:rowOff>128870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48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5697</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464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123327</xdr:rowOff>
    </xdr:from>
    <xdr:to>
      <xdr:col>50</xdr:col>
      <xdr:colOff>165100</xdr:colOff>
      <xdr:row>97</xdr:row>
      <xdr:rowOff>53477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582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44604</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67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138804</xdr:rowOff>
    </xdr:from>
    <xdr:to>
      <xdr:col>46</xdr:col>
      <xdr:colOff>38100</xdr:colOff>
      <xdr:row>97</xdr:row>
      <xdr:rowOff>68954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59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60081</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690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107783</xdr:rowOff>
    </xdr:from>
    <xdr:to>
      <xdr:col>41</xdr:col>
      <xdr:colOff>101600</xdr:colOff>
      <xdr:row>97</xdr:row>
      <xdr:rowOff>37933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566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29060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659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157504</xdr:rowOff>
    </xdr:from>
    <xdr:to>
      <xdr:col>36</xdr:col>
      <xdr:colOff>165100</xdr:colOff>
      <xdr:row>96</xdr:row>
      <xdr:rowOff>87654</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445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78781</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53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127399</xdr:rowOff>
    </xdr:from>
    <xdr:to>
      <xdr:col>85</xdr:col>
      <xdr:colOff>126364</xdr:colOff>
      <xdr:row>39</xdr:row>
      <xdr:rowOff>31605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099449"/>
          <a:ext cx="1269" cy="1618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35432</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21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31605</xdr:rowOff>
    </xdr:from>
    <xdr:to>
      <xdr:col>86</xdr:col>
      <xdr:colOff>25400</xdr:colOff>
      <xdr:row>39</xdr:row>
      <xdr:rowOff>31605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18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74076</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487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127399</xdr:rowOff>
    </xdr:from>
    <xdr:to>
      <xdr:col>86</xdr:col>
      <xdr:colOff>25400</xdr:colOff>
      <xdr:row>29</xdr:row>
      <xdr:rowOff>127399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099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70684</xdr:rowOff>
    </xdr:from>
    <xdr:to>
      <xdr:col>85</xdr:col>
      <xdr:colOff>127000</xdr:colOff>
      <xdr:row>36</xdr:row>
      <xdr:rowOff>18651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6071434"/>
          <a:ext cx="838200" cy="119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88373</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5917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65496</xdr:rowOff>
    </xdr:from>
    <xdr:to>
      <xdr:col>85</xdr:col>
      <xdr:colOff>177800</xdr:colOff>
      <xdr:row>35</xdr:row>
      <xdr:rowOff>167096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06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70684</xdr:rowOff>
    </xdr:from>
    <xdr:to>
      <xdr:col>81</xdr:col>
      <xdr:colOff>50800</xdr:colOff>
      <xdr:row>36</xdr:row>
      <xdr:rowOff>14841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071434"/>
          <a:ext cx="889000" cy="115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97391</xdr:rowOff>
    </xdr:from>
    <xdr:to>
      <xdr:col>81</xdr:col>
      <xdr:colOff>101600</xdr:colOff>
      <xdr:row>36</xdr:row>
      <xdr:rowOff>27541</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09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18668</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19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14841</xdr:rowOff>
    </xdr:from>
    <xdr:to>
      <xdr:col>76</xdr:col>
      <xdr:colOff>114300</xdr:colOff>
      <xdr:row>36</xdr:row>
      <xdr:rowOff>170180</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187041"/>
          <a:ext cx="889000" cy="15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40241</xdr:rowOff>
    </xdr:from>
    <xdr:to>
      <xdr:col>76</xdr:col>
      <xdr:colOff>165100</xdr:colOff>
      <xdr:row>36</xdr:row>
      <xdr:rowOff>141841</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1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132968</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30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170180</xdr:rowOff>
    </xdr:from>
    <xdr:to>
      <xdr:col>71</xdr:col>
      <xdr:colOff>177800</xdr:colOff>
      <xdr:row>37</xdr:row>
      <xdr:rowOff>56533</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342380"/>
          <a:ext cx="889000" cy="57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32512</xdr:rowOff>
    </xdr:from>
    <xdr:to>
      <xdr:col>72</xdr:col>
      <xdr:colOff>38100</xdr:colOff>
      <xdr:row>36</xdr:row>
      <xdr:rowOff>134112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0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150639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5979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46119</xdr:rowOff>
    </xdr:from>
    <xdr:to>
      <xdr:col>67</xdr:col>
      <xdr:colOff>101600</xdr:colOff>
      <xdr:row>36</xdr:row>
      <xdr:rowOff>147719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1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164246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5993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139301</xdr:rowOff>
    </xdr:from>
    <xdr:to>
      <xdr:col>85</xdr:col>
      <xdr:colOff>177800</xdr:colOff>
      <xdr:row>36</xdr:row>
      <xdr:rowOff>69451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14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117728</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11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19884</xdr:rowOff>
    </xdr:from>
    <xdr:to>
      <xdr:col>81</xdr:col>
      <xdr:colOff>101600</xdr:colOff>
      <xdr:row>35</xdr:row>
      <xdr:rowOff>121484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02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138011</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5795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135491</xdr:rowOff>
    </xdr:from>
    <xdr:to>
      <xdr:col>76</xdr:col>
      <xdr:colOff>165100</xdr:colOff>
      <xdr:row>36</xdr:row>
      <xdr:rowOff>65641</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13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82168</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5911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119380</xdr:rowOff>
    </xdr:from>
    <xdr:to>
      <xdr:col>72</xdr:col>
      <xdr:colOff>38100</xdr:colOff>
      <xdr:row>37</xdr:row>
      <xdr:rowOff>49530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29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40657</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384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5733</xdr:rowOff>
    </xdr:from>
    <xdr:to>
      <xdr:col>67</xdr:col>
      <xdr:colOff>101600</xdr:colOff>
      <xdr:row>37</xdr:row>
      <xdr:rowOff>107333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34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98460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442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149092</xdr:rowOff>
    </xdr:from>
    <xdr:to>
      <xdr:col>85</xdr:col>
      <xdr:colOff>126364</xdr:colOff>
      <xdr:row>57</xdr:row>
      <xdr:rowOff>167589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893042"/>
          <a:ext cx="1269" cy="1047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171416</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9944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167589</xdr:rowOff>
    </xdr:from>
    <xdr:to>
      <xdr:col>86</xdr:col>
      <xdr:colOff>25400</xdr:colOff>
      <xdr:row>57</xdr:row>
      <xdr:rowOff>167589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994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95769</xdr:rowOff>
    </xdr:from>
    <xdr:ext cx="534377"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668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86,507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149092</xdr:rowOff>
    </xdr:from>
    <xdr:to>
      <xdr:col>86</xdr:col>
      <xdr:colOff>25400</xdr:colOff>
      <xdr:row>51</xdr:row>
      <xdr:rowOff>149092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893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169228</xdr:rowOff>
    </xdr:from>
    <xdr:to>
      <xdr:col>85</xdr:col>
      <xdr:colOff>127000</xdr:colOff>
      <xdr:row>56</xdr:row>
      <xdr:rowOff>44945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427528"/>
          <a:ext cx="838200" cy="218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124668</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382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146241</xdr:rowOff>
    </xdr:from>
    <xdr:to>
      <xdr:col>85</xdr:col>
      <xdr:colOff>177800</xdr:colOff>
      <xdr:row>55</xdr:row>
      <xdr:rowOff>76391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40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44945</xdr:rowOff>
    </xdr:from>
    <xdr:to>
      <xdr:col>81</xdr:col>
      <xdr:colOff>50800</xdr:colOff>
      <xdr:row>56</xdr:row>
      <xdr:rowOff>140615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4592300" y="9646145"/>
          <a:ext cx="889000" cy="95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95586</xdr:rowOff>
    </xdr:from>
    <xdr:to>
      <xdr:col>81</xdr:col>
      <xdr:colOff>101600</xdr:colOff>
      <xdr:row>56</xdr:row>
      <xdr:rowOff>25736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52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42263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300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140615</xdr:rowOff>
    </xdr:from>
    <xdr:to>
      <xdr:col>76</xdr:col>
      <xdr:colOff>114300</xdr:colOff>
      <xdr:row>57</xdr:row>
      <xdr:rowOff>6464</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703300" y="9741815"/>
          <a:ext cx="889000" cy="37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94862</xdr:rowOff>
    </xdr:from>
    <xdr:to>
      <xdr:col>76</xdr:col>
      <xdr:colOff>165100</xdr:colOff>
      <xdr:row>56</xdr:row>
      <xdr:rowOff>25012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52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41539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29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111754</xdr:rowOff>
    </xdr:from>
    <xdr:to>
      <xdr:col>71</xdr:col>
      <xdr:colOff>177800</xdr:colOff>
      <xdr:row>57</xdr:row>
      <xdr:rowOff>6464</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814300" y="9712954"/>
          <a:ext cx="889000" cy="66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46724</xdr:rowOff>
    </xdr:from>
    <xdr:to>
      <xdr:col>72</xdr:col>
      <xdr:colOff>38100</xdr:colOff>
      <xdr:row>56</xdr:row>
      <xdr:rowOff>148324</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647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164851</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423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17767</xdr:rowOff>
    </xdr:from>
    <xdr:to>
      <xdr:col>67</xdr:col>
      <xdr:colOff>101600</xdr:colOff>
      <xdr:row>56</xdr:row>
      <xdr:rowOff>119367</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61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135894</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39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118428</xdr:rowOff>
    </xdr:from>
    <xdr:to>
      <xdr:col>85</xdr:col>
      <xdr:colOff>177800</xdr:colOff>
      <xdr:row>55</xdr:row>
      <xdr:rowOff>48578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37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141305</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22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165595</xdr:rowOff>
    </xdr:from>
    <xdr:to>
      <xdr:col>81</xdr:col>
      <xdr:colOff>101600</xdr:colOff>
      <xdr:row>56</xdr:row>
      <xdr:rowOff>95745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59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86872</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68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89815</xdr:rowOff>
    </xdr:from>
    <xdr:to>
      <xdr:col>76</xdr:col>
      <xdr:colOff>165100</xdr:colOff>
      <xdr:row>57</xdr:row>
      <xdr:rowOff>19965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69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11092</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78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127114</xdr:rowOff>
    </xdr:from>
    <xdr:to>
      <xdr:col>72</xdr:col>
      <xdr:colOff>38100</xdr:colOff>
      <xdr:row>57</xdr:row>
      <xdr:rowOff>57264</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728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48391</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82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60954</xdr:rowOff>
    </xdr:from>
    <xdr:to>
      <xdr:col>67</xdr:col>
      <xdr:colOff>101600</xdr:colOff>
      <xdr:row>56</xdr:row>
      <xdr:rowOff>162554</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662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153681</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754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162369</xdr:rowOff>
    </xdr:from>
    <xdr:to>
      <xdr:col>85</xdr:col>
      <xdr:colOff>126364</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6317595" y="12163869"/>
          <a:ext cx="1269" cy="1425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109046</xdr:rowOff>
    </xdr:from>
    <xdr:ext cx="469744" cy="259045"/>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6370300" y="1193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162369</xdr:rowOff>
    </xdr:from>
    <xdr:to>
      <xdr:col>86</xdr:col>
      <xdr:colOff>25400</xdr:colOff>
      <xdr:row>70</xdr:row>
      <xdr:rowOff>162369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2163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74249</xdr:rowOff>
    </xdr:from>
    <xdr:ext cx="378565" cy="259045"/>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6370300" y="132758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51372</xdr:rowOff>
    </xdr:from>
    <xdr:to>
      <xdr:col>85</xdr:col>
      <xdr:colOff>177800</xdr:colOff>
      <xdr:row>78</xdr:row>
      <xdr:rowOff>152972</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6268700" y="1342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80899</xdr:rowOff>
    </xdr:from>
    <xdr:to>
      <xdr:col>81</xdr:col>
      <xdr:colOff>101600</xdr:colOff>
      <xdr:row>79</xdr:row>
      <xdr:rowOff>11049</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5430500" y="1345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27576</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2017" y="13229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100140</xdr:rowOff>
    </xdr:from>
    <xdr:to>
      <xdr:col>76</xdr:col>
      <xdr:colOff>165100</xdr:colOff>
      <xdr:row>79</xdr:row>
      <xdr:rowOff>30290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541500" y="1347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46817</xdr:rowOff>
    </xdr:from>
    <xdr:ext cx="378565"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3017" y="13248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89852</xdr:rowOff>
    </xdr:from>
    <xdr:to>
      <xdr:col>72</xdr:col>
      <xdr:colOff>38100</xdr:colOff>
      <xdr:row>79</xdr:row>
      <xdr:rowOff>20002</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652500" y="1346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36529</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4017" y="132381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35370</xdr:rowOff>
    </xdr:from>
    <xdr:to>
      <xdr:col>67</xdr:col>
      <xdr:colOff>101600</xdr:colOff>
      <xdr:row>78</xdr:row>
      <xdr:rowOff>136970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763500" y="13408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153497</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5017" y="13183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165675</xdr:rowOff>
    </xdr:from>
    <xdr:to>
      <xdr:col>85</xdr:col>
      <xdr:colOff>126364</xdr:colOff>
      <xdr:row>98</xdr:row>
      <xdr:rowOff>127242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596175"/>
          <a:ext cx="1269" cy="1333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131069</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93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127242</xdr:rowOff>
    </xdr:from>
    <xdr:to>
      <xdr:col>86</xdr:col>
      <xdr:colOff>25400</xdr:colOff>
      <xdr:row>98</xdr:row>
      <xdr:rowOff>127242</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929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112352</xdr:rowOff>
    </xdr:from>
    <xdr:ext cx="534377"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371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63,091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165675</xdr:rowOff>
    </xdr:from>
    <xdr:to>
      <xdr:col>86</xdr:col>
      <xdr:colOff>25400</xdr:colOff>
      <xdr:row>90</xdr:row>
      <xdr:rowOff>165675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596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129327</xdr:rowOff>
    </xdr:from>
    <xdr:to>
      <xdr:col>85</xdr:col>
      <xdr:colOff>127000</xdr:colOff>
      <xdr:row>95</xdr:row>
      <xdr:rowOff>154617</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5481300" y="16417077"/>
          <a:ext cx="838200" cy="25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15978</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4751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37551</xdr:rowOff>
    </xdr:from>
    <xdr:to>
      <xdr:col>85</xdr:col>
      <xdr:colOff>177800</xdr:colOff>
      <xdr:row>96</xdr:row>
      <xdr:rowOff>139151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496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62691</xdr:rowOff>
    </xdr:from>
    <xdr:to>
      <xdr:col>81</xdr:col>
      <xdr:colOff>50800</xdr:colOff>
      <xdr:row>95</xdr:row>
      <xdr:rowOff>129327</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4592300" y="16350441"/>
          <a:ext cx="889000" cy="66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25291</xdr:rowOff>
    </xdr:from>
    <xdr:to>
      <xdr:col>81</xdr:col>
      <xdr:colOff>101600</xdr:colOff>
      <xdr:row>96</xdr:row>
      <xdr:rowOff>126891</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484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118018</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57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56832</xdr:rowOff>
    </xdr:from>
    <xdr:to>
      <xdr:col>76</xdr:col>
      <xdr:colOff>114300</xdr:colOff>
      <xdr:row>95</xdr:row>
      <xdr:rowOff>62691</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3703300" y="16344582"/>
          <a:ext cx="889000" cy="5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5890</xdr:rowOff>
    </xdr:from>
    <xdr:to>
      <xdr:col>76</xdr:col>
      <xdr:colOff>165100</xdr:colOff>
      <xdr:row>96</xdr:row>
      <xdr:rowOff>107490</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46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98617</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557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56832</xdr:rowOff>
    </xdr:from>
    <xdr:to>
      <xdr:col>71</xdr:col>
      <xdr:colOff>177800</xdr:colOff>
      <xdr:row>95</xdr:row>
      <xdr:rowOff>84579</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344582"/>
          <a:ext cx="889000" cy="2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30550</xdr:rowOff>
    </xdr:from>
    <xdr:to>
      <xdr:col>72</xdr:col>
      <xdr:colOff>38100</xdr:colOff>
      <xdr:row>96</xdr:row>
      <xdr:rowOff>132150</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48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123277</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58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51552</xdr:rowOff>
    </xdr:from>
    <xdr:to>
      <xdr:col>67</xdr:col>
      <xdr:colOff>101600</xdr:colOff>
      <xdr:row>96</xdr:row>
      <xdr:rowOff>153152</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51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144279</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60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103817</xdr:rowOff>
    </xdr:from>
    <xdr:to>
      <xdr:col>85</xdr:col>
      <xdr:colOff>177800</xdr:colOff>
      <xdr:row>96</xdr:row>
      <xdr:rowOff>33967</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39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126694</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242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78527</xdr:rowOff>
    </xdr:from>
    <xdr:to>
      <xdr:col>81</xdr:col>
      <xdr:colOff>101600</xdr:colOff>
      <xdr:row>96</xdr:row>
      <xdr:rowOff>8677</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366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25204</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14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11891</xdr:rowOff>
    </xdr:from>
    <xdr:to>
      <xdr:col>76</xdr:col>
      <xdr:colOff>165100</xdr:colOff>
      <xdr:row>95</xdr:row>
      <xdr:rowOff>113491</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299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130018</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07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6032</xdr:rowOff>
    </xdr:from>
    <xdr:to>
      <xdr:col>72</xdr:col>
      <xdr:colOff>38100</xdr:colOff>
      <xdr:row>95</xdr:row>
      <xdr:rowOff>107632</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29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124159</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06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33779</xdr:rowOff>
    </xdr:from>
    <xdr:to>
      <xdr:col>67</xdr:col>
      <xdr:colOff>101600</xdr:colOff>
      <xdr:row>95</xdr:row>
      <xdr:rowOff>135379</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321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151906</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096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109982</xdr:rowOff>
    </xdr:from>
    <xdr:to>
      <xdr:col>116</xdr:col>
      <xdr:colOff>62864</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253482"/>
          <a:ext cx="1269"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56659</xdr:rowOff>
    </xdr:from>
    <xdr:ext cx="378565"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0287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109982</xdr:rowOff>
    </xdr:from>
    <xdr:to>
      <xdr:col>116</xdr:col>
      <xdr:colOff>152400</xdr:colOff>
      <xdr:row>30</xdr:row>
      <xdr:rowOff>109982</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253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11193</xdr:rowOff>
    </xdr:from>
    <xdr:ext cx="313932"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35484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159766</xdr:rowOff>
    </xdr:from>
    <xdr:to>
      <xdr:col>116</xdr:col>
      <xdr:colOff>114300</xdr:colOff>
      <xdr:row>38</xdr:row>
      <xdr:rowOff>89916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0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136906</xdr:rowOff>
    </xdr:from>
    <xdr:to>
      <xdr:col>112</xdr:col>
      <xdr:colOff>38100</xdr:colOff>
      <xdr:row>38</xdr:row>
      <xdr:rowOff>67056</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48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83583</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66333" y="62557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139192</xdr:rowOff>
    </xdr:from>
    <xdr:to>
      <xdr:col>107</xdr:col>
      <xdr:colOff>101600</xdr:colOff>
      <xdr:row>38</xdr:row>
      <xdr:rowOff>69342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85869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77333" y="62580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111760</xdr:rowOff>
    </xdr:from>
    <xdr:to>
      <xdr:col>102</xdr:col>
      <xdr:colOff>165100</xdr:colOff>
      <xdr:row>38</xdr:row>
      <xdr:rowOff>41910</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58437</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88333" y="62306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84328</xdr:rowOff>
    </xdr:from>
    <xdr:to>
      <xdr:col>98</xdr:col>
      <xdr:colOff>38100</xdr:colOff>
      <xdr:row>38</xdr:row>
      <xdr:rowOff>14478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31005</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99333" y="62032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総務費が住民一人当たり</a:t>
          </a:r>
          <a:r>
            <a:rPr kumimoji="1" lang="en-US" altLang="ja-JP" sz="1100">
              <a:solidFill>
                <a:schemeClr val="dk1"/>
              </a:solidFill>
              <a:effectLst/>
              <a:latin typeface="+mn-lt"/>
              <a:ea typeface="+mn-ea"/>
              <a:cs typeface="+mn-cs"/>
            </a:rPr>
            <a:t>57,302</a:t>
          </a:r>
          <a:r>
            <a:rPr kumimoji="1" lang="ja-JP" altLang="ja-JP" sz="1100">
              <a:solidFill>
                <a:schemeClr val="dk1"/>
              </a:solidFill>
              <a:effectLst/>
              <a:latin typeface="+mn-lt"/>
              <a:ea typeface="+mn-ea"/>
              <a:cs typeface="+mn-cs"/>
            </a:rPr>
            <a:t>円となっており、</a:t>
          </a:r>
          <a:r>
            <a:rPr kumimoji="1" lang="ja-JP" altLang="en-US" sz="1100">
              <a:solidFill>
                <a:schemeClr val="dk1"/>
              </a:solidFill>
              <a:effectLst/>
              <a:latin typeface="+mn-lt"/>
              <a:ea typeface="+mn-ea"/>
              <a:cs typeface="+mn-cs"/>
            </a:rPr>
            <a:t>前</a:t>
          </a:r>
          <a:r>
            <a:rPr kumimoji="1" lang="ja-JP" altLang="ja-JP" sz="1100">
              <a:solidFill>
                <a:schemeClr val="dk1"/>
              </a:solidFill>
              <a:effectLst/>
              <a:latin typeface="+mn-lt"/>
              <a:ea typeface="+mn-ea"/>
              <a:cs typeface="+mn-cs"/>
            </a:rPr>
            <a:t>年度と比較して</a:t>
          </a:r>
          <a:r>
            <a:rPr kumimoji="1" lang="en-US" altLang="ja-JP" sz="1100">
              <a:solidFill>
                <a:schemeClr val="dk1"/>
              </a:solidFill>
              <a:effectLst/>
              <a:latin typeface="+mn-lt"/>
              <a:ea typeface="+mn-ea"/>
              <a:cs typeface="+mn-cs"/>
            </a:rPr>
            <a:t>20,938</a:t>
          </a:r>
          <a:r>
            <a:rPr kumimoji="1" lang="ja-JP" altLang="ja-JP" sz="1100">
              <a:solidFill>
                <a:schemeClr val="dk1"/>
              </a:solidFill>
              <a:effectLst/>
              <a:latin typeface="+mn-lt"/>
              <a:ea typeface="+mn-ea"/>
              <a:cs typeface="+mn-cs"/>
            </a:rPr>
            <a:t>円増加しました。これは、</a:t>
          </a:r>
          <a:r>
            <a:rPr kumimoji="1" lang="ja-JP" altLang="ja-JP" sz="1100" b="0">
              <a:solidFill>
                <a:schemeClr val="dk1"/>
              </a:solidFill>
              <a:effectLst/>
              <a:latin typeface="+mn-lt"/>
              <a:ea typeface="+mn-ea"/>
              <a:cs typeface="+mn-cs"/>
            </a:rPr>
            <a:t>物価高騰対応重点支援給付金（調整給付分）が皆増したこと</a:t>
          </a:r>
          <a:r>
            <a:rPr kumimoji="1" lang="ja-JP" altLang="ja-JP" sz="1100">
              <a:solidFill>
                <a:schemeClr val="dk1"/>
              </a:solidFill>
              <a:effectLst/>
              <a:latin typeface="+mn-lt"/>
              <a:ea typeface="+mn-ea"/>
              <a:cs typeface="+mn-cs"/>
            </a:rPr>
            <a:t>が主な要因となっています。</a:t>
          </a:r>
          <a:endParaRPr lang="ja-JP" altLang="ja-JP" sz="1400">
            <a:effectLst/>
          </a:endParaRPr>
        </a:p>
        <a:p>
          <a:r>
            <a:rPr kumimoji="1" lang="ja-JP" altLang="ja-JP" sz="1100">
              <a:solidFill>
                <a:schemeClr val="dk1"/>
              </a:solidFill>
              <a:effectLst/>
              <a:latin typeface="+mn-lt"/>
              <a:ea typeface="+mn-ea"/>
              <a:cs typeface="+mn-cs"/>
            </a:rPr>
            <a:t>民生費は住民一人当たり</a:t>
          </a:r>
          <a:r>
            <a:rPr kumimoji="1" lang="en-US" altLang="ja-JP" sz="1100">
              <a:solidFill>
                <a:schemeClr val="dk1"/>
              </a:solidFill>
              <a:effectLst/>
              <a:latin typeface="+mn-lt"/>
              <a:ea typeface="+mn-ea"/>
              <a:cs typeface="+mn-cs"/>
            </a:rPr>
            <a:t>175,932</a:t>
          </a:r>
          <a:r>
            <a:rPr kumimoji="1" lang="ja-JP" altLang="ja-JP" sz="1100">
              <a:solidFill>
                <a:schemeClr val="dk1"/>
              </a:solidFill>
              <a:effectLst/>
              <a:latin typeface="+mn-lt"/>
              <a:ea typeface="+mn-ea"/>
              <a:cs typeface="+mn-cs"/>
            </a:rPr>
            <a:t>円となっており、</a:t>
          </a:r>
          <a:r>
            <a:rPr kumimoji="1" lang="ja-JP" altLang="en-US" sz="1100">
              <a:solidFill>
                <a:schemeClr val="dk1"/>
              </a:solidFill>
              <a:effectLst/>
              <a:latin typeface="+mn-lt"/>
              <a:ea typeface="+mn-ea"/>
              <a:cs typeface="+mn-cs"/>
            </a:rPr>
            <a:t>前</a:t>
          </a:r>
          <a:r>
            <a:rPr kumimoji="1" lang="ja-JP" altLang="ja-JP" sz="1100">
              <a:solidFill>
                <a:schemeClr val="dk1"/>
              </a:solidFill>
              <a:effectLst/>
              <a:latin typeface="+mn-lt"/>
              <a:ea typeface="+mn-ea"/>
              <a:cs typeface="+mn-cs"/>
            </a:rPr>
            <a:t>年度と比較して</a:t>
          </a:r>
          <a:r>
            <a:rPr kumimoji="1" lang="en-US" altLang="ja-JP" sz="1100">
              <a:solidFill>
                <a:schemeClr val="dk1"/>
              </a:solidFill>
              <a:effectLst/>
              <a:latin typeface="+mn-lt"/>
              <a:ea typeface="+mn-ea"/>
              <a:cs typeface="+mn-cs"/>
            </a:rPr>
            <a:t>7,051</a:t>
          </a:r>
          <a:r>
            <a:rPr kumimoji="1" lang="ja-JP" altLang="ja-JP" sz="1100">
              <a:solidFill>
                <a:schemeClr val="dk1"/>
              </a:solidFill>
              <a:effectLst/>
              <a:latin typeface="+mn-lt"/>
              <a:ea typeface="+mn-ea"/>
              <a:cs typeface="+mn-cs"/>
            </a:rPr>
            <a:t>円増加しました。これは、民間保育施設保育運営委託料が増加したことや低所得世帯支援給付金が皆増したことが主な</a:t>
          </a:r>
          <a:r>
            <a:rPr kumimoji="1" lang="ja-JP" altLang="en-US" sz="1100">
              <a:solidFill>
                <a:schemeClr val="dk1"/>
              </a:solidFill>
              <a:effectLst/>
              <a:latin typeface="+mn-lt"/>
              <a:ea typeface="+mn-ea"/>
              <a:cs typeface="+mn-cs"/>
            </a:rPr>
            <a:t>要因</a:t>
          </a:r>
          <a:r>
            <a:rPr kumimoji="1" lang="ja-JP" altLang="ja-JP" sz="1100">
              <a:solidFill>
                <a:schemeClr val="dk1"/>
              </a:solidFill>
              <a:effectLst/>
              <a:latin typeface="+mn-lt"/>
              <a:ea typeface="+mn-ea"/>
              <a:cs typeface="+mn-cs"/>
            </a:rPr>
            <a:t>となっています。</a:t>
          </a:r>
          <a:endParaRPr lang="ja-JP" altLang="ja-JP" sz="1400">
            <a:effectLst/>
          </a:endParaRPr>
        </a:p>
        <a:p>
          <a:r>
            <a:rPr kumimoji="1" lang="ja-JP" altLang="ja-JP" sz="1100">
              <a:solidFill>
                <a:schemeClr val="dk1"/>
              </a:solidFill>
              <a:effectLst/>
              <a:latin typeface="+mn-lt"/>
              <a:ea typeface="+mn-ea"/>
              <a:cs typeface="+mn-cs"/>
            </a:rPr>
            <a:t>教育費が住民一人当たり</a:t>
          </a:r>
          <a:r>
            <a:rPr kumimoji="1" lang="en-US" altLang="ja-JP" sz="1100">
              <a:solidFill>
                <a:schemeClr val="dk1"/>
              </a:solidFill>
              <a:effectLst/>
              <a:latin typeface="+mn-lt"/>
              <a:ea typeface="+mn-ea"/>
              <a:cs typeface="+mn-cs"/>
            </a:rPr>
            <a:t>58,450</a:t>
          </a:r>
          <a:r>
            <a:rPr kumimoji="1" lang="ja-JP" altLang="ja-JP" sz="1100">
              <a:solidFill>
                <a:schemeClr val="dk1"/>
              </a:solidFill>
              <a:effectLst/>
              <a:latin typeface="+mn-lt"/>
              <a:ea typeface="+mn-ea"/>
              <a:cs typeface="+mn-cs"/>
            </a:rPr>
            <a:t>円となっており、</a:t>
          </a:r>
          <a:r>
            <a:rPr kumimoji="1" lang="ja-JP" altLang="en-US" sz="1100">
              <a:solidFill>
                <a:schemeClr val="dk1"/>
              </a:solidFill>
              <a:effectLst/>
              <a:latin typeface="+mn-lt"/>
              <a:ea typeface="+mn-ea"/>
              <a:cs typeface="+mn-cs"/>
            </a:rPr>
            <a:t>前</a:t>
          </a:r>
          <a:r>
            <a:rPr kumimoji="1" lang="ja-JP" altLang="ja-JP" sz="1100">
              <a:solidFill>
                <a:schemeClr val="dk1"/>
              </a:solidFill>
              <a:effectLst/>
              <a:latin typeface="+mn-lt"/>
              <a:ea typeface="+mn-ea"/>
              <a:cs typeface="+mn-cs"/>
            </a:rPr>
            <a:t>年度と比較して</a:t>
          </a:r>
          <a:r>
            <a:rPr kumimoji="1" lang="en-US" altLang="ja-JP" sz="1100">
              <a:solidFill>
                <a:schemeClr val="dk1"/>
              </a:solidFill>
              <a:effectLst/>
              <a:latin typeface="+mn-lt"/>
              <a:ea typeface="+mn-ea"/>
              <a:cs typeface="+mn-cs"/>
            </a:rPr>
            <a:t>11,476</a:t>
          </a:r>
          <a:r>
            <a:rPr kumimoji="1" lang="ja-JP" altLang="ja-JP" sz="1100">
              <a:solidFill>
                <a:schemeClr val="dk1"/>
              </a:solidFill>
              <a:effectLst/>
              <a:latin typeface="+mn-lt"/>
              <a:ea typeface="+mn-ea"/>
              <a:cs typeface="+mn-cs"/>
            </a:rPr>
            <a:t>円増加しました。これは、豊受公民館整備事業や中学校体育館空調設備整備事業の工事費が皆増したことが主な要因となっています。</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群馬県伊勢崎市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財政調整基金残高は、普通交付税の増により分母である標準財政規模が増加したことに伴い</a:t>
          </a:r>
          <a:r>
            <a:rPr kumimoji="1" lang="ja-JP" altLang="en-US" sz="1100">
              <a:solidFill>
                <a:schemeClr val="dk1"/>
              </a:solidFill>
              <a:effectLst/>
              <a:latin typeface="+mn-lt"/>
              <a:ea typeface="+mn-ea"/>
              <a:cs typeface="+mn-cs"/>
            </a:rPr>
            <a:t>前</a:t>
          </a:r>
          <a:r>
            <a:rPr kumimoji="1" lang="ja-JP" altLang="ja-JP" sz="1100">
              <a:solidFill>
                <a:schemeClr val="dk1"/>
              </a:solidFill>
              <a:effectLst/>
              <a:latin typeface="+mn-lt"/>
              <a:ea typeface="+mn-ea"/>
              <a:cs typeface="+mn-cs"/>
            </a:rPr>
            <a:t>年度より</a:t>
          </a:r>
          <a:r>
            <a:rPr kumimoji="1" lang="en-US" altLang="ja-JP" sz="1100">
              <a:solidFill>
                <a:schemeClr val="dk1"/>
              </a:solidFill>
              <a:effectLst/>
              <a:latin typeface="+mn-lt"/>
              <a:ea typeface="+mn-ea"/>
              <a:cs typeface="+mn-cs"/>
            </a:rPr>
            <a:t>0.35</a:t>
          </a:r>
          <a:r>
            <a:rPr kumimoji="1" lang="ja-JP" altLang="ja-JP" sz="1100">
              <a:solidFill>
                <a:schemeClr val="dk1"/>
              </a:solidFill>
              <a:effectLst/>
              <a:latin typeface="+mn-lt"/>
              <a:ea typeface="+mn-ea"/>
              <a:cs typeface="+mn-cs"/>
            </a:rPr>
            <a:t>ポイント下降しました。</a:t>
          </a:r>
          <a:endParaRPr lang="ja-JP" altLang="ja-JP" sz="1400">
            <a:effectLst/>
          </a:endParaRPr>
        </a:p>
        <a:p>
          <a:r>
            <a:rPr kumimoji="1" lang="ja-JP" altLang="ja-JP" sz="1100">
              <a:solidFill>
                <a:schemeClr val="dk1"/>
              </a:solidFill>
              <a:effectLst/>
              <a:latin typeface="+mn-lt"/>
              <a:ea typeface="+mn-ea"/>
              <a:cs typeface="+mn-cs"/>
            </a:rPr>
            <a:t>　実質収支額は、歳入決算額が増加した一方で、歳出決算額及び繰越明許費繰越額</a:t>
          </a:r>
          <a:r>
            <a:rPr kumimoji="1" lang="ja-JP" altLang="en-US" sz="1100">
              <a:solidFill>
                <a:schemeClr val="dk1"/>
              </a:solidFill>
              <a:effectLst/>
              <a:latin typeface="+mn-lt"/>
              <a:ea typeface="+mn-ea"/>
              <a:cs typeface="+mn-cs"/>
            </a:rPr>
            <a:t>の合計額</a:t>
          </a:r>
          <a:r>
            <a:rPr kumimoji="1" lang="ja-JP" altLang="ja-JP" sz="1100">
              <a:solidFill>
                <a:schemeClr val="dk1"/>
              </a:solidFill>
              <a:effectLst/>
              <a:latin typeface="+mn-lt"/>
              <a:ea typeface="+mn-ea"/>
              <a:cs typeface="+mn-cs"/>
            </a:rPr>
            <a:t>がそれを超えて増加した影響により</a:t>
          </a:r>
          <a:r>
            <a:rPr kumimoji="1" lang="ja-JP" altLang="en-US" sz="1100">
              <a:solidFill>
                <a:schemeClr val="dk1"/>
              </a:solidFill>
              <a:effectLst/>
              <a:latin typeface="+mn-lt"/>
              <a:ea typeface="+mn-ea"/>
              <a:cs typeface="+mn-cs"/>
            </a:rPr>
            <a:t>前</a:t>
          </a:r>
          <a:r>
            <a:rPr kumimoji="1" lang="ja-JP" altLang="ja-JP" sz="1100">
              <a:solidFill>
                <a:schemeClr val="dk1"/>
              </a:solidFill>
              <a:effectLst/>
              <a:latin typeface="+mn-lt"/>
              <a:ea typeface="+mn-ea"/>
              <a:cs typeface="+mn-cs"/>
            </a:rPr>
            <a:t>年度より</a:t>
          </a:r>
          <a:r>
            <a:rPr kumimoji="1" lang="en-US" altLang="ja-JP" sz="1100">
              <a:solidFill>
                <a:schemeClr val="dk1"/>
              </a:solidFill>
              <a:effectLst/>
              <a:latin typeface="+mn-lt"/>
              <a:ea typeface="+mn-ea"/>
              <a:cs typeface="+mn-cs"/>
            </a:rPr>
            <a:t>0.49</a:t>
          </a:r>
          <a:r>
            <a:rPr kumimoji="1" lang="ja-JP" altLang="ja-JP" sz="1100">
              <a:solidFill>
                <a:schemeClr val="dk1"/>
              </a:solidFill>
              <a:effectLst/>
              <a:latin typeface="+mn-lt"/>
              <a:ea typeface="+mn-ea"/>
              <a:cs typeface="+mn-cs"/>
            </a:rPr>
            <a:t>ポイント下降しました。歳出決算額及び繰越明許費繰越額が増えた要因は</a:t>
          </a:r>
          <a:r>
            <a:rPr lang="ja-JP" altLang="ja-JP" sz="1100">
              <a:solidFill>
                <a:schemeClr val="dk1"/>
              </a:solidFill>
              <a:effectLst/>
              <a:latin typeface="+mn-lt"/>
              <a:ea typeface="+mn-ea"/>
              <a:cs typeface="+mn-cs"/>
            </a:rPr>
            <a:t>保健センター整備事業や学校体育館等空調設備整備事業などの大型の投資的経費が増加したことによるもので、これに伴い実質単年度収支も</a:t>
          </a:r>
          <a:r>
            <a:rPr kumimoji="1" lang="ja-JP" altLang="en-US" sz="1100">
              <a:solidFill>
                <a:schemeClr val="dk1"/>
              </a:solidFill>
              <a:effectLst/>
              <a:latin typeface="+mn-lt"/>
              <a:ea typeface="+mn-ea"/>
              <a:cs typeface="+mn-cs"/>
            </a:rPr>
            <a:t>前</a:t>
          </a:r>
          <a:r>
            <a:rPr kumimoji="1" lang="ja-JP" altLang="ja-JP" sz="1100">
              <a:solidFill>
                <a:schemeClr val="dk1"/>
              </a:solidFill>
              <a:effectLst/>
              <a:latin typeface="+mn-lt"/>
              <a:ea typeface="+mn-ea"/>
              <a:cs typeface="+mn-cs"/>
            </a:rPr>
            <a:t>年度より</a:t>
          </a:r>
          <a:r>
            <a:rPr kumimoji="1" lang="en-US" altLang="ja-JP" sz="1100">
              <a:solidFill>
                <a:schemeClr val="dk1"/>
              </a:solidFill>
              <a:effectLst/>
              <a:latin typeface="+mn-lt"/>
              <a:ea typeface="+mn-ea"/>
              <a:cs typeface="+mn-cs"/>
            </a:rPr>
            <a:t>0.12</a:t>
          </a:r>
          <a:r>
            <a:rPr kumimoji="1" lang="ja-JP" altLang="ja-JP" sz="1100">
              <a:solidFill>
                <a:schemeClr val="dk1"/>
              </a:solidFill>
              <a:effectLst/>
              <a:latin typeface="+mn-lt"/>
              <a:ea typeface="+mn-ea"/>
              <a:cs typeface="+mn-cs"/>
            </a:rPr>
            <a:t>ポイント下降しました。</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群馬県伊勢崎市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前</a:t>
          </a:r>
          <a:r>
            <a:rPr kumimoji="1" lang="ja-JP" altLang="ja-JP" sz="1100">
              <a:solidFill>
                <a:schemeClr val="dk1"/>
              </a:solidFill>
              <a:effectLst/>
              <a:latin typeface="+mn-lt"/>
              <a:ea typeface="+mn-ea"/>
              <a:cs typeface="+mn-cs"/>
            </a:rPr>
            <a:t>年度同様にすべての会計で黒字になりました。</a:t>
          </a:r>
          <a:endParaRPr lang="ja-JP" altLang="ja-JP" sz="1400">
            <a:effectLst/>
          </a:endParaRPr>
        </a:p>
        <a:p>
          <a:r>
            <a:rPr kumimoji="1" lang="ja-JP" altLang="ja-JP" sz="1100">
              <a:solidFill>
                <a:schemeClr val="dk1"/>
              </a:solidFill>
              <a:effectLst/>
              <a:latin typeface="+mn-lt"/>
              <a:ea typeface="+mn-ea"/>
              <a:cs typeface="+mn-cs"/>
            </a:rPr>
            <a:t>　比率としては、分子となる実質収支額及び資金剰余額（黒字額）が減少し、分母となる標準財政規模が増加したことにより、標準財政規模比の黒字額は減少しました。</a:t>
          </a:r>
          <a:endParaRPr lang="ja-JP" altLang="ja-JP" sz="1400">
            <a:effectLst/>
          </a:endParaRPr>
        </a:p>
        <a:p>
          <a:r>
            <a:rPr kumimoji="1" lang="ja-JP" altLang="ja-JP" sz="1100">
              <a:solidFill>
                <a:schemeClr val="dk1"/>
              </a:solidFill>
              <a:effectLst/>
              <a:latin typeface="+mn-lt"/>
              <a:ea typeface="+mn-ea"/>
              <a:cs typeface="+mn-cs"/>
            </a:rPr>
            <a:t>　分子が減少した主な要因は、病院事業会計について、現金及び預金の減少により流動資産が減少したため、資金剰余額が減少したことによるものです。また、分母が増加した理由は普通交付税額や標準税収入額等が増加したことによるものです。</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97120214</v>
      </c>
      <c r="BO4" s="371"/>
      <c r="BP4" s="371"/>
      <c r="BQ4" s="371"/>
      <c r="BR4" s="371"/>
      <c r="BS4" s="371"/>
      <c r="BT4" s="371"/>
      <c r="BU4" s="372"/>
      <c r="BV4" s="370">
        <v>88364942</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6.7</v>
      </c>
      <c r="CU4" s="377"/>
      <c r="CV4" s="377"/>
      <c r="CW4" s="377"/>
      <c r="CX4" s="377"/>
      <c r="CY4" s="377"/>
      <c r="CZ4" s="377"/>
      <c r="DA4" s="378"/>
      <c r="DB4" s="376">
        <v>7.2</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93310351</v>
      </c>
      <c r="BO5" s="408"/>
      <c r="BP5" s="408"/>
      <c r="BQ5" s="408"/>
      <c r="BR5" s="408"/>
      <c r="BS5" s="408"/>
      <c r="BT5" s="408"/>
      <c r="BU5" s="409"/>
      <c r="BV5" s="407">
        <v>84665026</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96.7</v>
      </c>
      <c r="CU5" s="405"/>
      <c r="CV5" s="405"/>
      <c r="CW5" s="405"/>
      <c r="CX5" s="405"/>
      <c r="CY5" s="405"/>
      <c r="CZ5" s="405"/>
      <c r="DA5" s="406"/>
      <c r="DB5" s="404">
        <v>94</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3809863</v>
      </c>
      <c r="BO6" s="408"/>
      <c r="BP6" s="408"/>
      <c r="BQ6" s="408"/>
      <c r="BR6" s="408"/>
      <c r="BS6" s="408"/>
      <c r="BT6" s="408"/>
      <c r="BU6" s="409"/>
      <c r="BV6" s="407">
        <v>3699916</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97.8</v>
      </c>
      <c r="CU6" s="445"/>
      <c r="CV6" s="445"/>
      <c r="CW6" s="445"/>
      <c r="CX6" s="445"/>
      <c r="CY6" s="445"/>
      <c r="CZ6" s="445"/>
      <c r="DA6" s="446"/>
      <c r="DB6" s="444">
        <v>96.2</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101</v>
      </c>
      <c r="AV7" s="440"/>
      <c r="AW7" s="440"/>
      <c r="AX7" s="440"/>
      <c r="AY7" s="441" t="s">
        <v>102</v>
      </c>
      <c r="AZ7" s="442"/>
      <c r="BA7" s="442"/>
      <c r="BB7" s="442"/>
      <c r="BC7" s="442"/>
      <c r="BD7" s="442"/>
      <c r="BE7" s="442"/>
      <c r="BF7" s="442"/>
      <c r="BG7" s="442"/>
      <c r="BH7" s="442"/>
      <c r="BI7" s="442"/>
      <c r="BJ7" s="442"/>
      <c r="BK7" s="442"/>
      <c r="BL7" s="442"/>
      <c r="BM7" s="443"/>
      <c r="BN7" s="407">
        <v>669662</v>
      </c>
      <c r="BO7" s="408"/>
      <c r="BP7" s="408"/>
      <c r="BQ7" s="408"/>
      <c r="BR7" s="408"/>
      <c r="BS7" s="408"/>
      <c r="BT7" s="408"/>
      <c r="BU7" s="409"/>
      <c r="BV7" s="407">
        <v>411051</v>
      </c>
      <c r="BW7" s="408"/>
      <c r="BX7" s="408"/>
      <c r="BY7" s="408"/>
      <c r="BZ7" s="408"/>
      <c r="CA7" s="408"/>
      <c r="CB7" s="408"/>
      <c r="CC7" s="409"/>
      <c r="CD7" s="410" t="s">
        <v>103</v>
      </c>
      <c r="CE7" s="411"/>
      <c r="CF7" s="411"/>
      <c r="CG7" s="411"/>
      <c r="CH7" s="411"/>
      <c r="CI7" s="411"/>
      <c r="CJ7" s="411"/>
      <c r="CK7" s="411"/>
      <c r="CL7" s="411"/>
      <c r="CM7" s="411"/>
      <c r="CN7" s="411"/>
      <c r="CO7" s="411"/>
      <c r="CP7" s="411"/>
      <c r="CQ7" s="411"/>
      <c r="CR7" s="411"/>
      <c r="CS7" s="412"/>
      <c r="CT7" s="407">
        <v>46818516</v>
      </c>
      <c r="CU7" s="408"/>
      <c r="CV7" s="408"/>
      <c r="CW7" s="408"/>
      <c r="CX7" s="408"/>
      <c r="CY7" s="408"/>
      <c r="CZ7" s="408"/>
      <c r="DA7" s="409"/>
      <c r="DB7" s="407">
        <v>45663044</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104</v>
      </c>
      <c r="AN8" s="437"/>
      <c r="AO8" s="437"/>
      <c r="AP8" s="437"/>
      <c r="AQ8" s="437"/>
      <c r="AR8" s="437"/>
      <c r="AS8" s="437"/>
      <c r="AT8" s="438"/>
      <c r="AU8" s="439" t="s">
        <v>90</v>
      </c>
      <c r="AV8" s="440"/>
      <c r="AW8" s="440"/>
      <c r="AX8" s="440"/>
      <c r="AY8" s="441" t="s">
        <v>105</v>
      </c>
      <c r="AZ8" s="442"/>
      <c r="BA8" s="442"/>
      <c r="BB8" s="442"/>
      <c r="BC8" s="442"/>
      <c r="BD8" s="442"/>
      <c r="BE8" s="442"/>
      <c r="BF8" s="442"/>
      <c r="BG8" s="442"/>
      <c r="BH8" s="442"/>
      <c r="BI8" s="442"/>
      <c r="BJ8" s="442"/>
      <c r="BK8" s="442"/>
      <c r="BL8" s="442"/>
      <c r="BM8" s="443"/>
      <c r="BN8" s="407">
        <v>3140201</v>
      </c>
      <c r="BO8" s="408"/>
      <c r="BP8" s="408"/>
      <c r="BQ8" s="408"/>
      <c r="BR8" s="408"/>
      <c r="BS8" s="408"/>
      <c r="BT8" s="408"/>
      <c r="BU8" s="409"/>
      <c r="BV8" s="407">
        <v>3288865</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0.8</v>
      </c>
      <c r="CU8" s="448"/>
      <c r="CV8" s="448"/>
      <c r="CW8" s="448"/>
      <c r="CX8" s="448"/>
      <c r="CY8" s="448"/>
      <c r="CZ8" s="448"/>
      <c r="DA8" s="449"/>
      <c r="DB8" s="447">
        <v>0.81</v>
      </c>
      <c r="DC8" s="448"/>
      <c r="DD8" s="448"/>
      <c r="DE8" s="448"/>
      <c r="DF8" s="448"/>
      <c r="DG8" s="448"/>
      <c r="DH8" s="448"/>
      <c r="DI8" s="449"/>
    </row>
    <row r="9" spans="1:119" ht="18.75" customHeight="1" thickBot="1" x14ac:dyDescent="0.25">
      <c r="A9" s="169"/>
      <c r="B9" s="401" t="s">
        <v>107</v>
      </c>
      <c r="C9" s="402"/>
      <c r="D9" s="402"/>
      <c r="E9" s="402"/>
      <c r="F9" s="402"/>
      <c r="G9" s="402"/>
      <c r="H9" s="402"/>
      <c r="I9" s="402"/>
      <c r="J9" s="402"/>
      <c r="K9" s="450"/>
      <c r="L9" s="451" t="s">
        <v>108</v>
      </c>
      <c r="M9" s="452"/>
      <c r="N9" s="452"/>
      <c r="O9" s="452"/>
      <c r="P9" s="452"/>
      <c r="Q9" s="453"/>
      <c r="R9" s="454">
        <v>211850</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-148664</v>
      </c>
      <c r="BO9" s="408"/>
      <c r="BP9" s="408"/>
      <c r="BQ9" s="408"/>
      <c r="BR9" s="408"/>
      <c r="BS9" s="408"/>
      <c r="BT9" s="408"/>
      <c r="BU9" s="409"/>
      <c r="BV9" s="407">
        <v>185716</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11.5</v>
      </c>
      <c r="CU9" s="405"/>
      <c r="CV9" s="405"/>
      <c r="CW9" s="405"/>
      <c r="CX9" s="405"/>
      <c r="CY9" s="405"/>
      <c r="CZ9" s="405"/>
      <c r="DA9" s="406"/>
      <c r="DB9" s="404">
        <v>12.6</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113</v>
      </c>
      <c r="M10" s="437"/>
      <c r="N10" s="437"/>
      <c r="O10" s="437"/>
      <c r="P10" s="437"/>
      <c r="Q10" s="438"/>
      <c r="R10" s="458">
        <v>208814</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5604</v>
      </c>
      <c r="BO10" s="408"/>
      <c r="BP10" s="408"/>
      <c r="BQ10" s="408"/>
      <c r="BR10" s="408"/>
      <c r="BS10" s="408"/>
      <c r="BT10" s="408"/>
      <c r="BU10" s="409"/>
      <c r="BV10" s="407">
        <v>454</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212084</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1673516</v>
      </c>
      <c r="BO12" s="408"/>
      <c r="BP12" s="408"/>
      <c r="BQ12" s="408"/>
      <c r="BR12" s="408"/>
      <c r="BS12" s="408"/>
      <c r="BT12" s="408"/>
      <c r="BU12" s="409"/>
      <c r="BV12" s="407">
        <v>1904344</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195695</v>
      </c>
      <c r="S13" s="492"/>
      <c r="T13" s="492"/>
      <c r="U13" s="492"/>
      <c r="V13" s="493"/>
      <c r="W13" s="423" t="s">
        <v>131</v>
      </c>
      <c r="X13" s="424"/>
      <c r="Y13" s="424"/>
      <c r="Z13" s="424"/>
      <c r="AA13" s="424"/>
      <c r="AB13" s="414"/>
      <c r="AC13" s="458">
        <v>3549</v>
      </c>
      <c r="AD13" s="459"/>
      <c r="AE13" s="459"/>
      <c r="AF13" s="459"/>
      <c r="AG13" s="501"/>
      <c r="AH13" s="458">
        <v>3951</v>
      </c>
      <c r="AI13" s="459"/>
      <c r="AJ13" s="459"/>
      <c r="AK13" s="459"/>
      <c r="AL13" s="460"/>
      <c r="AM13" s="436" t="s">
        <v>132</v>
      </c>
      <c r="AN13" s="437"/>
      <c r="AO13" s="437"/>
      <c r="AP13" s="437"/>
      <c r="AQ13" s="437"/>
      <c r="AR13" s="437"/>
      <c r="AS13" s="437"/>
      <c r="AT13" s="438"/>
      <c r="AU13" s="439" t="s">
        <v>101</v>
      </c>
      <c r="AV13" s="440"/>
      <c r="AW13" s="440"/>
      <c r="AX13" s="440"/>
      <c r="AY13" s="441" t="s">
        <v>133</v>
      </c>
      <c r="AZ13" s="442"/>
      <c r="BA13" s="442"/>
      <c r="BB13" s="442"/>
      <c r="BC13" s="442"/>
      <c r="BD13" s="442"/>
      <c r="BE13" s="442"/>
      <c r="BF13" s="442"/>
      <c r="BG13" s="442"/>
      <c r="BH13" s="442"/>
      <c r="BI13" s="442"/>
      <c r="BJ13" s="442"/>
      <c r="BK13" s="442"/>
      <c r="BL13" s="442"/>
      <c r="BM13" s="443"/>
      <c r="BN13" s="407">
        <v>-1816576</v>
      </c>
      <c r="BO13" s="408"/>
      <c r="BP13" s="408"/>
      <c r="BQ13" s="408"/>
      <c r="BR13" s="408"/>
      <c r="BS13" s="408"/>
      <c r="BT13" s="408"/>
      <c r="BU13" s="409"/>
      <c r="BV13" s="407">
        <v>-1718174</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5.2</v>
      </c>
      <c r="CU13" s="405"/>
      <c r="CV13" s="405"/>
      <c r="CW13" s="405"/>
      <c r="CX13" s="405"/>
      <c r="CY13" s="405"/>
      <c r="CZ13" s="405"/>
      <c r="DA13" s="406"/>
      <c r="DB13" s="404">
        <v>5.3</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212237</v>
      </c>
      <c r="S14" s="492"/>
      <c r="T14" s="492"/>
      <c r="U14" s="492"/>
      <c r="V14" s="493"/>
      <c r="W14" s="397"/>
      <c r="X14" s="398"/>
      <c r="Y14" s="398"/>
      <c r="Z14" s="398"/>
      <c r="AA14" s="398"/>
      <c r="AB14" s="387"/>
      <c r="AC14" s="494">
        <v>3.5</v>
      </c>
      <c r="AD14" s="495"/>
      <c r="AE14" s="495"/>
      <c r="AF14" s="495"/>
      <c r="AG14" s="496"/>
      <c r="AH14" s="494">
        <v>4</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7.9</v>
      </c>
      <c r="CU14" s="506"/>
      <c r="CV14" s="506"/>
      <c r="CW14" s="506"/>
      <c r="CX14" s="506"/>
      <c r="CY14" s="506"/>
      <c r="CZ14" s="506"/>
      <c r="DA14" s="507"/>
      <c r="DB14" s="505">
        <v>1.3</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197054</v>
      </c>
      <c r="S15" s="492"/>
      <c r="T15" s="492"/>
      <c r="U15" s="492"/>
      <c r="V15" s="493"/>
      <c r="W15" s="423" t="s">
        <v>137</v>
      </c>
      <c r="X15" s="424"/>
      <c r="Y15" s="424"/>
      <c r="Z15" s="424"/>
      <c r="AA15" s="424"/>
      <c r="AB15" s="414"/>
      <c r="AC15" s="458">
        <v>36450</v>
      </c>
      <c r="AD15" s="459"/>
      <c r="AE15" s="459"/>
      <c r="AF15" s="459"/>
      <c r="AG15" s="501"/>
      <c r="AH15" s="458">
        <v>35843</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30158684</v>
      </c>
      <c r="BO15" s="371"/>
      <c r="BP15" s="371"/>
      <c r="BQ15" s="371"/>
      <c r="BR15" s="371"/>
      <c r="BS15" s="371"/>
      <c r="BT15" s="371"/>
      <c r="BU15" s="372"/>
      <c r="BV15" s="370">
        <v>29593078</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36.1</v>
      </c>
      <c r="AD16" s="495"/>
      <c r="AE16" s="495"/>
      <c r="AF16" s="495"/>
      <c r="AG16" s="496"/>
      <c r="AH16" s="494">
        <v>36.5</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38289352</v>
      </c>
      <c r="BO16" s="408"/>
      <c r="BP16" s="408"/>
      <c r="BQ16" s="408"/>
      <c r="BR16" s="408"/>
      <c r="BS16" s="408"/>
      <c r="BT16" s="408"/>
      <c r="BU16" s="409"/>
      <c r="BV16" s="407">
        <v>36784411</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61105</v>
      </c>
      <c r="AD17" s="459"/>
      <c r="AE17" s="459"/>
      <c r="AF17" s="459"/>
      <c r="AG17" s="501"/>
      <c r="AH17" s="458">
        <v>58336</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38174369</v>
      </c>
      <c r="BO17" s="408"/>
      <c r="BP17" s="408"/>
      <c r="BQ17" s="408"/>
      <c r="BR17" s="408"/>
      <c r="BS17" s="408"/>
      <c r="BT17" s="408"/>
      <c r="BU17" s="409"/>
      <c r="BV17" s="407">
        <v>37409349</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139.44</v>
      </c>
      <c r="M18" s="531"/>
      <c r="N18" s="531"/>
      <c r="O18" s="531"/>
      <c r="P18" s="531"/>
      <c r="Q18" s="531"/>
      <c r="R18" s="532"/>
      <c r="S18" s="532"/>
      <c r="T18" s="532"/>
      <c r="U18" s="532"/>
      <c r="V18" s="533"/>
      <c r="W18" s="425"/>
      <c r="X18" s="426"/>
      <c r="Y18" s="426"/>
      <c r="Z18" s="426"/>
      <c r="AA18" s="426"/>
      <c r="AB18" s="417"/>
      <c r="AC18" s="534">
        <v>60.4</v>
      </c>
      <c r="AD18" s="535"/>
      <c r="AE18" s="535"/>
      <c r="AF18" s="535"/>
      <c r="AG18" s="536"/>
      <c r="AH18" s="534">
        <v>59.4</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46583245</v>
      </c>
      <c r="BO18" s="408"/>
      <c r="BP18" s="408"/>
      <c r="BQ18" s="408"/>
      <c r="BR18" s="408"/>
      <c r="BS18" s="408"/>
      <c r="BT18" s="408"/>
      <c r="BU18" s="409"/>
      <c r="BV18" s="407">
        <v>44348009</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1519</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61185166</v>
      </c>
      <c r="BO19" s="408"/>
      <c r="BP19" s="408"/>
      <c r="BQ19" s="408"/>
      <c r="BR19" s="408"/>
      <c r="BS19" s="408"/>
      <c r="BT19" s="408"/>
      <c r="BU19" s="409"/>
      <c r="BV19" s="407">
        <v>56833828</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86200</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61433143</v>
      </c>
      <c r="BO22" s="371"/>
      <c r="BP22" s="371"/>
      <c r="BQ22" s="371"/>
      <c r="BR22" s="371"/>
      <c r="BS22" s="371"/>
      <c r="BT22" s="371"/>
      <c r="BU22" s="372"/>
      <c r="BV22" s="370">
        <v>61549236</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46980745</v>
      </c>
      <c r="BO23" s="408"/>
      <c r="BP23" s="408"/>
      <c r="BQ23" s="408"/>
      <c r="BR23" s="408"/>
      <c r="BS23" s="408"/>
      <c r="BT23" s="408"/>
      <c r="BU23" s="409"/>
      <c r="BV23" s="407">
        <v>46786773</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9640</v>
      </c>
      <c r="R24" s="459"/>
      <c r="S24" s="459"/>
      <c r="T24" s="459"/>
      <c r="U24" s="459"/>
      <c r="V24" s="501"/>
      <c r="W24" s="553"/>
      <c r="X24" s="554"/>
      <c r="Y24" s="555"/>
      <c r="Z24" s="457" t="s">
        <v>162</v>
      </c>
      <c r="AA24" s="437"/>
      <c r="AB24" s="437"/>
      <c r="AC24" s="437"/>
      <c r="AD24" s="437"/>
      <c r="AE24" s="437"/>
      <c r="AF24" s="437"/>
      <c r="AG24" s="438"/>
      <c r="AH24" s="458">
        <v>1354</v>
      </c>
      <c r="AI24" s="459"/>
      <c r="AJ24" s="459"/>
      <c r="AK24" s="459"/>
      <c r="AL24" s="501"/>
      <c r="AM24" s="458">
        <v>4339570</v>
      </c>
      <c r="AN24" s="459"/>
      <c r="AO24" s="459"/>
      <c r="AP24" s="459"/>
      <c r="AQ24" s="459"/>
      <c r="AR24" s="501"/>
      <c r="AS24" s="458">
        <v>3205</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29687769</v>
      </c>
      <c r="BO24" s="408"/>
      <c r="BP24" s="408"/>
      <c r="BQ24" s="408"/>
      <c r="BR24" s="408"/>
      <c r="BS24" s="408"/>
      <c r="BT24" s="408"/>
      <c r="BU24" s="409"/>
      <c r="BV24" s="407">
        <v>27371903</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2</v>
      </c>
      <c r="M25" s="459"/>
      <c r="N25" s="459"/>
      <c r="O25" s="459"/>
      <c r="P25" s="501"/>
      <c r="Q25" s="458">
        <v>8120</v>
      </c>
      <c r="R25" s="459"/>
      <c r="S25" s="459"/>
      <c r="T25" s="459"/>
      <c r="U25" s="459"/>
      <c r="V25" s="501"/>
      <c r="W25" s="553"/>
      <c r="X25" s="554"/>
      <c r="Y25" s="555"/>
      <c r="Z25" s="457" t="s">
        <v>165</v>
      </c>
      <c r="AA25" s="437"/>
      <c r="AB25" s="437"/>
      <c r="AC25" s="437"/>
      <c r="AD25" s="437"/>
      <c r="AE25" s="437"/>
      <c r="AF25" s="437"/>
      <c r="AG25" s="438"/>
      <c r="AH25" s="458">
        <v>266</v>
      </c>
      <c r="AI25" s="459"/>
      <c r="AJ25" s="459"/>
      <c r="AK25" s="459"/>
      <c r="AL25" s="501"/>
      <c r="AM25" s="458">
        <v>865564</v>
      </c>
      <c r="AN25" s="459"/>
      <c r="AO25" s="459"/>
      <c r="AP25" s="459"/>
      <c r="AQ25" s="459"/>
      <c r="AR25" s="501"/>
      <c r="AS25" s="458">
        <v>3254</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4761134</v>
      </c>
      <c r="BO25" s="371"/>
      <c r="BP25" s="371"/>
      <c r="BQ25" s="371"/>
      <c r="BR25" s="371"/>
      <c r="BS25" s="371"/>
      <c r="BT25" s="371"/>
      <c r="BU25" s="372"/>
      <c r="BV25" s="370">
        <v>5838502</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6930</v>
      </c>
      <c r="R26" s="459"/>
      <c r="S26" s="459"/>
      <c r="T26" s="459"/>
      <c r="U26" s="459"/>
      <c r="V26" s="501"/>
      <c r="W26" s="553"/>
      <c r="X26" s="554"/>
      <c r="Y26" s="555"/>
      <c r="Z26" s="457" t="s">
        <v>168</v>
      </c>
      <c r="AA26" s="559"/>
      <c r="AB26" s="559"/>
      <c r="AC26" s="559"/>
      <c r="AD26" s="559"/>
      <c r="AE26" s="559"/>
      <c r="AF26" s="559"/>
      <c r="AG26" s="560"/>
      <c r="AH26" s="458">
        <v>44</v>
      </c>
      <c r="AI26" s="459"/>
      <c r="AJ26" s="459"/>
      <c r="AK26" s="459"/>
      <c r="AL26" s="501"/>
      <c r="AM26" s="458">
        <v>121748</v>
      </c>
      <c r="AN26" s="459"/>
      <c r="AO26" s="459"/>
      <c r="AP26" s="459"/>
      <c r="AQ26" s="459"/>
      <c r="AR26" s="501"/>
      <c r="AS26" s="458">
        <v>2767</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v>100000</v>
      </c>
      <c r="BO26" s="408"/>
      <c r="BP26" s="408"/>
      <c r="BQ26" s="408"/>
      <c r="BR26" s="408"/>
      <c r="BS26" s="408"/>
      <c r="BT26" s="408"/>
      <c r="BU26" s="409"/>
      <c r="BV26" s="407">
        <v>300000</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5550</v>
      </c>
      <c r="R27" s="459"/>
      <c r="S27" s="459"/>
      <c r="T27" s="459"/>
      <c r="U27" s="459"/>
      <c r="V27" s="501"/>
      <c r="W27" s="553"/>
      <c r="X27" s="554"/>
      <c r="Y27" s="555"/>
      <c r="Z27" s="457" t="s">
        <v>171</v>
      </c>
      <c r="AA27" s="437"/>
      <c r="AB27" s="437"/>
      <c r="AC27" s="437"/>
      <c r="AD27" s="437"/>
      <c r="AE27" s="437"/>
      <c r="AF27" s="437"/>
      <c r="AG27" s="438"/>
      <c r="AH27" s="458">
        <v>101</v>
      </c>
      <c r="AI27" s="459"/>
      <c r="AJ27" s="459"/>
      <c r="AK27" s="459"/>
      <c r="AL27" s="501"/>
      <c r="AM27" s="458">
        <v>364269</v>
      </c>
      <c r="AN27" s="459"/>
      <c r="AO27" s="459"/>
      <c r="AP27" s="459"/>
      <c r="AQ27" s="459"/>
      <c r="AR27" s="501"/>
      <c r="AS27" s="458">
        <v>3607</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2200000</v>
      </c>
      <c r="BO27" s="527"/>
      <c r="BP27" s="527"/>
      <c r="BQ27" s="527"/>
      <c r="BR27" s="527"/>
      <c r="BS27" s="527"/>
      <c r="BT27" s="527"/>
      <c r="BU27" s="528"/>
      <c r="BV27" s="526">
        <v>2200000</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5050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7716658</v>
      </c>
      <c r="BO28" s="371"/>
      <c r="BP28" s="371"/>
      <c r="BQ28" s="371"/>
      <c r="BR28" s="371"/>
      <c r="BS28" s="371"/>
      <c r="BT28" s="371"/>
      <c r="BU28" s="372"/>
      <c r="BV28" s="370">
        <v>7684570</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28</v>
      </c>
      <c r="M29" s="459"/>
      <c r="N29" s="459"/>
      <c r="O29" s="459"/>
      <c r="P29" s="501"/>
      <c r="Q29" s="458">
        <v>4850</v>
      </c>
      <c r="R29" s="459"/>
      <c r="S29" s="459"/>
      <c r="T29" s="459"/>
      <c r="U29" s="459"/>
      <c r="V29" s="501"/>
      <c r="W29" s="556"/>
      <c r="X29" s="557"/>
      <c r="Y29" s="558"/>
      <c r="Z29" s="457" t="s">
        <v>177</v>
      </c>
      <c r="AA29" s="437"/>
      <c r="AB29" s="437"/>
      <c r="AC29" s="437"/>
      <c r="AD29" s="437"/>
      <c r="AE29" s="437"/>
      <c r="AF29" s="437"/>
      <c r="AG29" s="438"/>
      <c r="AH29" s="458">
        <v>1455</v>
      </c>
      <c r="AI29" s="459"/>
      <c r="AJ29" s="459"/>
      <c r="AK29" s="459"/>
      <c r="AL29" s="501"/>
      <c r="AM29" s="458">
        <v>4703839</v>
      </c>
      <c r="AN29" s="459"/>
      <c r="AO29" s="459"/>
      <c r="AP29" s="459"/>
      <c r="AQ29" s="459"/>
      <c r="AR29" s="501"/>
      <c r="AS29" s="458">
        <v>3233</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1687869</v>
      </c>
      <c r="BO29" s="408"/>
      <c r="BP29" s="408"/>
      <c r="BQ29" s="408"/>
      <c r="BR29" s="408"/>
      <c r="BS29" s="408"/>
      <c r="BT29" s="408"/>
      <c r="BU29" s="409"/>
      <c r="BV29" s="407">
        <v>1487516</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98.3</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6116749</v>
      </c>
      <c r="BO30" s="527"/>
      <c r="BP30" s="527"/>
      <c r="BQ30" s="527"/>
      <c r="BR30" s="527"/>
      <c r="BS30" s="527"/>
      <c r="BT30" s="527"/>
      <c r="BU30" s="528"/>
      <c r="BV30" s="526">
        <v>5298508</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7</v>
      </c>
      <c r="AN34" s="597"/>
      <c r="AO34" s="598" t="str">
        <f>IF('各会計、関係団体の財政状況及び健全化判断比率'!B32="","",'各会計、関係団体の財政状況及び健全化判断比率'!B32)</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12</v>
      </c>
      <c r="BX34" s="597"/>
      <c r="BY34" s="598" t="str">
        <f>IF('各会計、関係団体の財政状況及び健全化判断比率'!B68="","",'各会計、関係団体の財政状況及び健全化判断比率'!B68)</f>
        <v>群馬県市町村総合事務組合</v>
      </c>
      <c r="BZ34" s="598"/>
      <c r="CA34" s="598"/>
      <c r="CB34" s="598"/>
      <c r="CC34" s="598"/>
      <c r="CD34" s="598"/>
      <c r="CE34" s="598"/>
      <c r="CF34" s="598"/>
      <c r="CG34" s="598"/>
      <c r="CH34" s="598"/>
      <c r="CI34" s="598"/>
      <c r="CJ34" s="598"/>
      <c r="CK34" s="598"/>
      <c r="CL34" s="598"/>
      <c r="CM34" s="598"/>
      <c r="CN34" s="169"/>
      <c r="CO34" s="597">
        <f>IF(CQ34="","",MAX(C34:D43,U34:V43,AM34:AN43,BE34:BF43,BW34:BX43)+1)</f>
        <v>16</v>
      </c>
      <c r="CP34" s="597"/>
      <c r="CQ34" s="598" t="str">
        <f>IF('各会計、関係団体の財政状況及び健全化判断比率'!BS7="","",'各会計、関係団体の財政状況及び健全化判断比率'!BS7)</f>
        <v>伊勢崎市公共施設管理公社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f>IF(E35="","",C34+1)</f>
        <v>2</v>
      </c>
      <c r="D35" s="597"/>
      <c r="E35" s="598" t="str">
        <f>IF('各会計、関係団体の財政状況及び健全化判断比率'!B8="","",'各会計、関係団体の財政状況及び健全化判断比率'!B8)</f>
        <v>学校給食センター事業費特別会計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8</v>
      </c>
      <c r="AN35" s="597"/>
      <c r="AO35" s="598" t="str">
        <f>IF('各会計、関係団体の財政状況及び健全化判断比率'!B33="","",'各会計、関係団体の財政状況及び健全化判断比率'!B33)</f>
        <v>公共下水道事業会計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13</v>
      </c>
      <c r="BX35" s="597"/>
      <c r="BY35" s="598" t="str">
        <f>IF('各会計、関係団体の財政状況及び健全化判断比率'!B69="","",'各会計、関係団体の財政状況及び健全化判断比率'!B69)</f>
        <v>群馬県市町村会館管理組合</v>
      </c>
      <c r="BZ35" s="598"/>
      <c r="CA35" s="598"/>
      <c r="CB35" s="598"/>
      <c r="CC35" s="598"/>
      <c r="CD35" s="598"/>
      <c r="CE35" s="598"/>
      <c r="CF35" s="598"/>
      <c r="CG35" s="598"/>
      <c r="CH35" s="598"/>
      <c r="CI35" s="598"/>
      <c r="CJ35" s="598"/>
      <c r="CK35" s="598"/>
      <c r="CL35" s="598"/>
      <c r="CM35" s="598"/>
      <c r="CN35" s="169"/>
      <c r="CO35" s="597">
        <f t="shared" ref="CO35:CO43" si="3">IF(CQ35="","",CO34+1)</f>
        <v>17</v>
      </c>
      <c r="CP35" s="597"/>
      <c r="CQ35" s="598" t="str">
        <f>IF('各会計、関係団体の財政状況及び健全化判断比率'!BS8="","",'各会計、関係団体の財政状況及び健全化判断比率'!BS8)</f>
        <v>伊勢崎市スポーツ協会</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f t="shared" si="0"/>
        <v>9</v>
      </c>
      <c r="AN36" s="597"/>
      <c r="AO36" s="598" t="str">
        <f>IF('各会計、関係団体の財政状況及び健全化判断比率'!B34="","",'各会計、関係団体の財政状況及び健全化判断比率'!B34)</f>
        <v>農業集落排水事業会計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14</v>
      </c>
      <c r="BX36" s="597"/>
      <c r="BY36" s="598" t="str">
        <f>IF('各会計、関係団体の財政状況及び健全化判断比率'!B70="","",'各会計、関係団体の財政状況及び健全化判断比率'!B70)</f>
        <v>群馬県後期高齢者医療広域連合（一般会計）</v>
      </c>
      <c r="BZ36" s="598"/>
      <c r="CA36" s="598"/>
      <c r="CB36" s="598"/>
      <c r="CC36" s="598"/>
      <c r="CD36" s="598"/>
      <c r="CE36" s="598"/>
      <c r="CF36" s="598"/>
      <c r="CG36" s="598"/>
      <c r="CH36" s="598"/>
      <c r="CI36" s="598"/>
      <c r="CJ36" s="598"/>
      <c r="CK36" s="598"/>
      <c r="CL36" s="598"/>
      <c r="CM36" s="598"/>
      <c r="CN36" s="169"/>
      <c r="CO36" s="597">
        <f t="shared" si="3"/>
        <v>18</v>
      </c>
      <c r="CP36" s="597"/>
      <c r="CQ36" s="598" t="str">
        <f>IF('各会計、関係団体の財政状況及び健全化判断比率'!BS9="","",'各会計、関係団体の財政状況及び健全化判断比率'!BS9)</f>
        <v>さかい・ふるさと創生基金</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6</v>
      </c>
      <c r="V37" s="597"/>
      <c r="W37" s="598" t="str">
        <f>IF('各会計、関係団体の財政状況及び健全化判断比率'!B31="","",'各会計、関係団体の財政状況及び健全化判断比率'!B31)</f>
        <v>小型自動車競走事業費特別会計</v>
      </c>
      <c r="X37" s="598"/>
      <c r="Y37" s="598"/>
      <c r="Z37" s="598"/>
      <c r="AA37" s="598"/>
      <c r="AB37" s="598"/>
      <c r="AC37" s="598"/>
      <c r="AD37" s="598"/>
      <c r="AE37" s="598"/>
      <c r="AF37" s="598"/>
      <c r="AG37" s="598"/>
      <c r="AH37" s="598"/>
      <c r="AI37" s="598"/>
      <c r="AJ37" s="598"/>
      <c r="AK37" s="598"/>
      <c r="AL37" s="169"/>
      <c r="AM37" s="597">
        <f t="shared" si="0"/>
        <v>10</v>
      </c>
      <c r="AN37" s="597"/>
      <c r="AO37" s="598" t="str">
        <f>IF('各会計、関係団体の財政状況及び健全化判断比率'!B35="","",'各会計、関係団体の財政状況及び健全化判断比率'!B35)</f>
        <v>特定地域生活排水処理事業会計</v>
      </c>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15</v>
      </c>
      <c r="BX37" s="597"/>
      <c r="BY37" s="598" t="str">
        <f>IF('各会計、関係団体の財政状況及び健全化判断比率'!B71="","",'各会計、関係団体の財政状況及び健全化判断比率'!B71)</f>
        <v>群馬県後期高齢者医療広域連合（後期高齢者医療特別会計）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f t="shared" si="0"/>
        <v>11</v>
      </c>
      <c r="AN38" s="597"/>
      <c r="AO38" s="598" t="str">
        <f>IF('各会計、関係団体の財政状況及び健全化判断比率'!B36="","",'各会計、関係団体の財政状況及び健全化判断比率'!B36)</f>
        <v>病院事業会計</v>
      </c>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4CXGF4IMqHJSiTjdn2GfNV8+qc1sw9WY4Ti0HlkR9ja18XDlnXcCV98Q8RsvIrmolCgSrPYzkNDKCPbDc8JqEQ==" saltValue="u338+dX4vRg42lZzwM5tF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
      <c r="A34" s="22"/>
      <c r="B34" s="31"/>
      <c r="C34" s="1151" t="s">
        <v>537</v>
      </c>
      <c r="D34" s="1151"/>
      <c r="E34" s="1152"/>
      <c r="F34" s="32">
        <v>17.600000000000001</v>
      </c>
      <c r="G34" s="33">
        <v>19.13</v>
      </c>
      <c r="H34" s="33">
        <v>21.05</v>
      </c>
      <c r="I34" s="33">
        <v>19.37</v>
      </c>
      <c r="J34" s="34">
        <v>15.99</v>
      </c>
      <c r="K34" s="22"/>
      <c r="L34" s="22"/>
      <c r="M34" s="22"/>
      <c r="N34" s="22"/>
      <c r="O34" s="22"/>
      <c r="P34" s="22"/>
    </row>
    <row r="35" spans="1:16" ht="39" customHeight="1" x14ac:dyDescent="0.2">
      <c r="A35" s="22"/>
      <c r="B35" s="35"/>
      <c r="C35" s="1145" t="s">
        <v>538</v>
      </c>
      <c r="D35" s="1146"/>
      <c r="E35" s="1147"/>
      <c r="F35" s="36">
        <v>6.14</v>
      </c>
      <c r="G35" s="37">
        <v>6.89</v>
      </c>
      <c r="H35" s="37">
        <v>6.85</v>
      </c>
      <c r="I35" s="37">
        <v>7.12</v>
      </c>
      <c r="J35" s="38">
        <v>6.6</v>
      </c>
      <c r="K35" s="22"/>
      <c r="L35" s="22"/>
      <c r="M35" s="22"/>
      <c r="N35" s="22"/>
      <c r="O35" s="22"/>
      <c r="P35" s="22"/>
    </row>
    <row r="36" spans="1:16" ht="39" customHeight="1" x14ac:dyDescent="0.2">
      <c r="A36" s="22"/>
      <c r="B36" s="35"/>
      <c r="C36" s="1145" t="s">
        <v>539</v>
      </c>
      <c r="D36" s="1146"/>
      <c r="E36" s="1147"/>
      <c r="F36" s="36">
        <v>5.77</v>
      </c>
      <c r="G36" s="37">
        <v>4.53</v>
      </c>
      <c r="H36" s="37">
        <v>4.13</v>
      </c>
      <c r="I36" s="37">
        <v>4.2300000000000004</v>
      </c>
      <c r="J36" s="38">
        <v>3.92</v>
      </c>
      <c r="K36" s="22"/>
      <c r="L36" s="22"/>
      <c r="M36" s="22"/>
      <c r="N36" s="22"/>
      <c r="O36" s="22"/>
      <c r="P36" s="22"/>
    </row>
    <row r="37" spans="1:16" ht="39" customHeight="1" x14ac:dyDescent="0.2">
      <c r="A37" s="22"/>
      <c r="B37" s="35"/>
      <c r="C37" s="1145" t="s">
        <v>540</v>
      </c>
      <c r="D37" s="1146"/>
      <c r="E37" s="1147"/>
      <c r="F37" s="36">
        <v>0.64</v>
      </c>
      <c r="G37" s="37">
        <v>0.83</v>
      </c>
      <c r="H37" s="37">
        <v>0.78</v>
      </c>
      <c r="I37" s="37">
        <v>1.28</v>
      </c>
      <c r="J37" s="38">
        <v>1.6</v>
      </c>
      <c r="K37" s="22"/>
      <c r="L37" s="22"/>
      <c r="M37" s="22"/>
      <c r="N37" s="22"/>
      <c r="O37" s="22"/>
      <c r="P37" s="22"/>
    </row>
    <row r="38" spans="1:16" ht="39" customHeight="1" x14ac:dyDescent="0.2">
      <c r="A38" s="22"/>
      <c r="B38" s="35"/>
      <c r="C38" s="1145" t="s">
        <v>541</v>
      </c>
      <c r="D38" s="1146"/>
      <c r="E38" s="1147"/>
      <c r="F38" s="36">
        <v>1.26</v>
      </c>
      <c r="G38" s="37">
        <v>0.95</v>
      </c>
      <c r="H38" s="37">
        <v>1.42</v>
      </c>
      <c r="I38" s="37">
        <v>0.23</v>
      </c>
      <c r="J38" s="38">
        <v>0.84</v>
      </c>
      <c r="K38" s="22"/>
      <c r="L38" s="22"/>
      <c r="M38" s="22"/>
      <c r="N38" s="22"/>
      <c r="O38" s="22"/>
      <c r="P38" s="22"/>
    </row>
    <row r="39" spans="1:16" ht="39" customHeight="1" x14ac:dyDescent="0.2">
      <c r="A39" s="22"/>
      <c r="B39" s="35"/>
      <c r="C39" s="1145" t="s">
        <v>542</v>
      </c>
      <c r="D39" s="1146"/>
      <c r="E39" s="1147"/>
      <c r="F39" s="36">
        <v>0.1</v>
      </c>
      <c r="G39" s="37">
        <v>0.17</v>
      </c>
      <c r="H39" s="37">
        <v>0.19</v>
      </c>
      <c r="I39" s="37">
        <v>0.32</v>
      </c>
      <c r="J39" s="38">
        <v>0.41</v>
      </c>
      <c r="K39" s="22"/>
      <c r="L39" s="22"/>
      <c r="M39" s="22"/>
      <c r="N39" s="22"/>
      <c r="O39" s="22"/>
      <c r="P39" s="22"/>
    </row>
    <row r="40" spans="1:16" ht="39" customHeight="1" x14ac:dyDescent="0.2">
      <c r="A40" s="22"/>
      <c r="B40" s="35"/>
      <c r="C40" s="1145" t="s">
        <v>543</v>
      </c>
      <c r="D40" s="1146"/>
      <c r="E40" s="1147"/>
      <c r="F40" s="36">
        <v>1.07</v>
      </c>
      <c r="G40" s="37">
        <v>0.99</v>
      </c>
      <c r="H40" s="37">
        <v>0.72</v>
      </c>
      <c r="I40" s="37">
        <v>0.28000000000000003</v>
      </c>
      <c r="J40" s="38">
        <v>0.33</v>
      </c>
      <c r="K40" s="22"/>
      <c r="L40" s="22"/>
      <c r="M40" s="22"/>
      <c r="N40" s="22"/>
      <c r="O40" s="22"/>
      <c r="P40" s="22"/>
    </row>
    <row r="41" spans="1:16" ht="39" customHeight="1" x14ac:dyDescent="0.2">
      <c r="A41" s="22"/>
      <c r="B41" s="35"/>
      <c r="C41" s="1145" t="s">
        <v>544</v>
      </c>
      <c r="D41" s="1146"/>
      <c r="E41" s="1147"/>
      <c r="F41" s="36">
        <v>1.24</v>
      </c>
      <c r="G41" s="37">
        <v>1.19</v>
      </c>
      <c r="H41" s="37">
        <v>0.56000000000000005</v>
      </c>
      <c r="I41" s="37">
        <v>0.54</v>
      </c>
      <c r="J41" s="38">
        <v>0.24</v>
      </c>
      <c r="K41" s="22"/>
      <c r="L41" s="22"/>
      <c r="M41" s="22"/>
      <c r="N41" s="22"/>
      <c r="O41" s="22"/>
      <c r="P41" s="22"/>
    </row>
    <row r="42" spans="1:16" ht="39" customHeight="1" x14ac:dyDescent="0.2">
      <c r="A42" s="22"/>
      <c r="B42" s="39"/>
      <c r="C42" s="1145" t="s">
        <v>545</v>
      </c>
      <c r="D42" s="1146"/>
      <c r="E42" s="1147"/>
      <c r="F42" s="36" t="s">
        <v>490</v>
      </c>
      <c r="G42" s="37" t="s">
        <v>490</v>
      </c>
      <c r="H42" s="37" t="s">
        <v>490</v>
      </c>
      <c r="I42" s="37" t="s">
        <v>490</v>
      </c>
      <c r="J42" s="38" t="s">
        <v>490</v>
      </c>
      <c r="K42" s="22"/>
      <c r="L42" s="22"/>
      <c r="M42" s="22"/>
      <c r="N42" s="22"/>
      <c r="O42" s="22"/>
      <c r="P42" s="22"/>
    </row>
    <row r="43" spans="1:16" ht="39" customHeight="1" thickBot="1" x14ac:dyDescent="0.25">
      <c r="A43" s="22"/>
      <c r="B43" s="40"/>
      <c r="C43" s="1148" t="s">
        <v>546</v>
      </c>
      <c r="D43" s="1149"/>
      <c r="E43" s="1150"/>
      <c r="F43" s="41">
        <v>0.11</v>
      </c>
      <c r="G43" s="42">
        <v>0.09</v>
      </c>
      <c r="H43" s="42">
        <v>0.09</v>
      </c>
      <c r="I43" s="42">
        <v>0.1</v>
      </c>
      <c r="J43" s="43">
        <v>0.15</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ZoiVPU2rhBj23eXBG2DUEfm+8QnPPUcAZfyjrvInzea4De+XEBbU9sBT5ZAixX0kKC95YK8gYPhYSWb02ZHzJQ==" saltValue="VdvftNwYYUHyjZFtkh2kL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7662</v>
      </c>
      <c r="L45" s="60">
        <v>7842</v>
      </c>
      <c r="M45" s="60">
        <v>7784</v>
      </c>
      <c r="N45" s="60">
        <v>7292</v>
      </c>
      <c r="O45" s="61">
        <v>7100</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490</v>
      </c>
      <c r="L46" s="64" t="s">
        <v>490</v>
      </c>
      <c r="M46" s="64" t="s">
        <v>490</v>
      </c>
      <c r="N46" s="64" t="s">
        <v>490</v>
      </c>
      <c r="O46" s="65" t="s">
        <v>490</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490</v>
      </c>
      <c r="L47" s="64" t="s">
        <v>490</v>
      </c>
      <c r="M47" s="64" t="s">
        <v>490</v>
      </c>
      <c r="N47" s="64" t="s">
        <v>490</v>
      </c>
      <c r="O47" s="65" t="s">
        <v>490</v>
      </c>
      <c r="P47" s="48"/>
      <c r="Q47" s="48"/>
      <c r="R47" s="48"/>
      <c r="S47" s="48"/>
      <c r="T47" s="48"/>
      <c r="U47" s="48"/>
    </row>
    <row r="48" spans="1:21" ht="30.75" customHeight="1" x14ac:dyDescent="0.2">
      <c r="A48" s="48"/>
      <c r="B48" s="1155"/>
      <c r="C48" s="1156"/>
      <c r="D48" s="62"/>
      <c r="E48" s="1161" t="s">
        <v>13</v>
      </c>
      <c r="F48" s="1161"/>
      <c r="G48" s="1161"/>
      <c r="H48" s="1161"/>
      <c r="I48" s="1161"/>
      <c r="J48" s="1162"/>
      <c r="K48" s="63">
        <v>1904</v>
      </c>
      <c r="L48" s="64">
        <v>1786</v>
      </c>
      <c r="M48" s="64">
        <v>1877</v>
      </c>
      <c r="N48" s="64">
        <v>1916</v>
      </c>
      <c r="O48" s="65">
        <v>1854</v>
      </c>
      <c r="P48" s="48"/>
      <c r="Q48" s="48"/>
      <c r="R48" s="48"/>
      <c r="S48" s="48"/>
      <c r="T48" s="48"/>
      <c r="U48" s="48"/>
    </row>
    <row r="49" spans="1:21" ht="30.75" customHeight="1" x14ac:dyDescent="0.2">
      <c r="A49" s="48"/>
      <c r="B49" s="1155"/>
      <c r="C49" s="1156"/>
      <c r="D49" s="62"/>
      <c r="E49" s="1161" t="s">
        <v>14</v>
      </c>
      <c r="F49" s="1161"/>
      <c r="G49" s="1161"/>
      <c r="H49" s="1161"/>
      <c r="I49" s="1161"/>
      <c r="J49" s="1162"/>
      <c r="K49" s="63" t="s">
        <v>490</v>
      </c>
      <c r="L49" s="64" t="s">
        <v>490</v>
      </c>
      <c r="M49" s="64" t="s">
        <v>490</v>
      </c>
      <c r="N49" s="64" t="s">
        <v>490</v>
      </c>
      <c r="O49" s="65" t="s">
        <v>490</v>
      </c>
      <c r="P49" s="48"/>
      <c r="Q49" s="48"/>
      <c r="R49" s="48"/>
      <c r="S49" s="48"/>
      <c r="T49" s="48"/>
      <c r="U49" s="48"/>
    </row>
    <row r="50" spans="1:21" ht="30.75" customHeight="1" x14ac:dyDescent="0.2">
      <c r="A50" s="48"/>
      <c r="B50" s="1155"/>
      <c r="C50" s="1156"/>
      <c r="D50" s="62"/>
      <c r="E50" s="1161" t="s">
        <v>15</v>
      </c>
      <c r="F50" s="1161"/>
      <c r="G50" s="1161"/>
      <c r="H50" s="1161"/>
      <c r="I50" s="1161"/>
      <c r="J50" s="1162"/>
      <c r="K50" s="63">
        <v>1</v>
      </c>
      <c r="L50" s="64">
        <v>1</v>
      </c>
      <c r="M50" s="64">
        <v>1</v>
      </c>
      <c r="N50" s="64">
        <v>1</v>
      </c>
      <c r="O50" s="65">
        <v>1</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490</v>
      </c>
      <c r="L51" s="64" t="s">
        <v>490</v>
      </c>
      <c r="M51" s="64" t="s">
        <v>490</v>
      </c>
      <c r="N51" s="64" t="s">
        <v>490</v>
      </c>
      <c r="O51" s="65" t="s">
        <v>490</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7499</v>
      </c>
      <c r="L52" s="64">
        <v>7589</v>
      </c>
      <c r="M52" s="64">
        <v>7460</v>
      </c>
      <c r="N52" s="64">
        <v>7167</v>
      </c>
      <c r="O52" s="65">
        <v>7032</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2068</v>
      </c>
      <c r="L53" s="69">
        <v>2040</v>
      </c>
      <c r="M53" s="69">
        <v>2202</v>
      </c>
      <c r="N53" s="69">
        <v>2042</v>
      </c>
      <c r="O53" s="70">
        <v>1923</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547</v>
      </c>
      <c r="L57" s="81" t="s">
        <v>548</v>
      </c>
      <c r="M57" s="81" t="s">
        <v>549</v>
      </c>
      <c r="N57" s="81" t="s">
        <v>550</v>
      </c>
      <c r="O57" s="82" t="s">
        <v>551</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qMQ69Df6kPHHvXBRI1uZz3UoJ72+BTDnKRHQ9mV5s+p/rZeVclQA/pZn5169Jb1VU+3iafXdx6UmgglX5yTCPg==" saltValue="J0RFdcGtGbI3GLNB/Ri6i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528</v>
      </c>
      <c r="J40" s="103" t="s">
        <v>529</v>
      </c>
      <c r="K40" s="103" t="s">
        <v>530</v>
      </c>
      <c r="L40" s="103" t="s">
        <v>531</v>
      </c>
      <c r="M40" s="104" t="s">
        <v>532</v>
      </c>
    </row>
    <row r="41" spans="2:13" ht="27.75" customHeight="1" x14ac:dyDescent="0.2">
      <c r="B41" s="1184" t="s">
        <v>30</v>
      </c>
      <c r="C41" s="1185"/>
      <c r="D41" s="105"/>
      <c r="E41" s="1190" t="s">
        <v>31</v>
      </c>
      <c r="F41" s="1190"/>
      <c r="G41" s="1190"/>
      <c r="H41" s="1191"/>
      <c r="I41" s="343">
        <v>68565</v>
      </c>
      <c r="J41" s="344">
        <v>67158</v>
      </c>
      <c r="K41" s="344">
        <v>63744</v>
      </c>
      <c r="L41" s="344">
        <v>61549</v>
      </c>
      <c r="M41" s="345">
        <v>61433</v>
      </c>
    </row>
    <row r="42" spans="2:13" ht="27.75" customHeight="1" x14ac:dyDescent="0.2">
      <c r="B42" s="1186"/>
      <c r="C42" s="1187"/>
      <c r="D42" s="106"/>
      <c r="E42" s="1192" t="s">
        <v>32</v>
      </c>
      <c r="F42" s="1192"/>
      <c r="G42" s="1192"/>
      <c r="H42" s="1193"/>
      <c r="I42" s="346">
        <v>6</v>
      </c>
      <c r="J42" s="347">
        <v>5</v>
      </c>
      <c r="K42" s="347">
        <v>4</v>
      </c>
      <c r="L42" s="347">
        <v>3</v>
      </c>
      <c r="M42" s="348">
        <v>2</v>
      </c>
    </row>
    <row r="43" spans="2:13" ht="27.75" customHeight="1" x14ac:dyDescent="0.2">
      <c r="B43" s="1186"/>
      <c r="C43" s="1187"/>
      <c r="D43" s="106"/>
      <c r="E43" s="1192" t="s">
        <v>33</v>
      </c>
      <c r="F43" s="1192"/>
      <c r="G43" s="1192"/>
      <c r="H43" s="1193"/>
      <c r="I43" s="346">
        <v>19435</v>
      </c>
      <c r="J43" s="347">
        <v>18239</v>
      </c>
      <c r="K43" s="347">
        <v>17014</v>
      </c>
      <c r="L43" s="347">
        <v>16656</v>
      </c>
      <c r="M43" s="348">
        <v>16640</v>
      </c>
    </row>
    <row r="44" spans="2:13" ht="27.75" customHeight="1" x14ac:dyDescent="0.2">
      <c r="B44" s="1186"/>
      <c r="C44" s="1187"/>
      <c r="D44" s="106"/>
      <c r="E44" s="1192" t="s">
        <v>34</v>
      </c>
      <c r="F44" s="1192"/>
      <c r="G44" s="1192"/>
      <c r="H44" s="1193"/>
      <c r="I44" s="346" t="s">
        <v>490</v>
      </c>
      <c r="J44" s="347" t="s">
        <v>490</v>
      </c>
      <c r="K44" s="347" t="s">
        <v>490</v>
      </c>
      <c r="L44" s="347" t="s">
        <v>490</v>
      </c>
      <c r="M44" s="348" t="s">
        <v>490</v>
      </c>
    </row>
    <row r="45" spans="2:13" ht="27.75" customHeight="1" x14ac:dyDescent="0.2">
      <c r="B45" s="1186"/>
      <c r="C45" s="1187"/>
      <c r="D45" s="106"/>
      <c r="E45" s="1192" t="s">
        <v>35</v>
      </c>
      <c r="F45" s="1192"/>
      <c r="G45" s="1192"/>
      <c r="H45" s="1193"/>
      <c r="I45" s="346">
        <v>10492</v>
      </c>
      <c r="J45" s="347">
        <v>10355</v>
      </c>
      <c r="K45" s="347">
        <v>10420</v>
      </c>
      <c r="L45" s="347">
        <v>10437</v>
      </c>
      <c r="M45" s="348">
        <v>10843</v>
      </c>
    </row>
    <row r="46" spans="2:13" ht="27.75" customHeight="1" x14ac:dyDescent="0.2">
      <c r="B46" s="1186"/>
      <c r="C46" s="1187"/>
      <c r="D46" s="107"/>
      <c r="E46" s="1192" t="s">
        <v>36</v>
      </c>
      <c r="F46" s="1192"/>
      <c r="G46" s="1192"/>
      <c r="H46" s="1193"/>
      <c r="I46" s="346">
        <v>89</v>
      </c>
      <c r="J46" s="347">
        <v>34</v>
      </c>
      <c r="K46" s="347">
        <v>12</v>
      </c>
      <c r="L46" s="347">
        <v>47</v>
      </c>
      <c r="M46" s="348">
        <v>49</v>
      </c>
    </row>
    <row r="47" spans="2:13" ht="27.75" customHeight="1" x14ac:dyDescent="0.2">
      <c r="B47" s="1186"/>
      <c r="C47" s="1187"/>
      <c r="D47" s="108"/>
      <c r="E47" s="1194" t="s">
        <v>37</v>
      </c>
      <c r="F47" s="1195"/>
      <c r="G47" s="1195"/>
      <c r="H47" s="1196"/>
      <c r="I47" s="346" t="s">
        <v>490</v>
      </c>
      <c r="J47" s="347" t="s">
        <v>490</v>
      </c>
      <c r="K47" s="347" t="s">
        <v>490</v>
      </c>
      <c r="L47" s="347" t="s">
        <v>490</v>
      </c>
      <c r="M47" s="348" t="s">
        <v>490</v>
      </c>
    </row>
    <row r="48" spans="2:13" ht="27.75" customHeight="1" x14ac:dyDescent="0.2">
      <c r="B48" s="1186"/>
      <c r="C48" s="1187"/>
      <c r="D48" s="106"/>
      <c r="E48" s="1192" t="s">
        <v>38</v>
      </c>
      <c r="F48" s="1192"/>
      <c r="G48" s="1192"/>
      <c r="H48" s="1193"/>
      <c r="I48" s="346" t="s">
        <v>490</v>
      </c>
      <c r="J48" s="347" t="s">
        <v>490</v>
      </c>
      <c r="K48" s="347" t="s">
        <v>490</v>
      </c>
      <c r="L48" s="347" t="s">
        <v>490</v>
      </c>
      <c r="M48" s="348" t="s">
        <v>490</v>
      </c>
    </row>
    <row r="49" spans="2:13" ht="27.75" customHeight="1" x14ac:dyDescent="0.2">
      <c r="B49" s="1188"/>
      <c r="C49" s="1189"/>
      <c r="D49" s="106"/>
      <c r="E49" s="1192" t="s">
        <v>39</v>
      </c>
      <c r="F49" s="1192"/>
      <c r="G49" s="1192"/>
      <c r="H49" s="1193"/>
      <c r="I49" s="346" t="s">
        <v>490</v>
      </c>
      <c r="J49" s="347" t="s">
        <v>490</v>
      </c>
      <c r="K49" s="347" t="s">
        <v>490</v>
      </c>
      <c r="L49" s="347" t="s">
        <v>490</v>
      </c>
      <c r="M49" s="348" t="s">
        <v>490</v>
      </c>
    </row>
    <row r="50" spans="2:13" ht="27.75" customHeight="1" x14ac:dyDescent="0.2">
      <c r="B50" s="1197" t="s">
        <v>40</v>
      </c>
      <c r="C50" s="1198"/>
      <c r="D50" s="109"/>
      <c r="E50" s="1192" t="s">
        <v>41</v>
      </c>
      <c r="F50" s="1192"/>
      <c r="G50" s="1192"/>
      <c r="H50" s="1193"/>
      <c r="I50" s="346">
        <v>11775</v>
      </c>
      <c r="J50" s="347">
        <v>18063</v>
      </c>
      <c r="K50" s="347">
        <v>19996</v>
      </c>
      <c r="L50" s="347">
        <v>19943</v>
      </c>
      <c r="M50" s="348">
        <v>20128</v>
      </c>
    </row>
    <row r="51" spans="2:13" ht="27.75" customHeight="1" x14ac:dyDescent="0.2">
      <c r="B51" s="1186"/>
      <c r="C51" s="1187"/>
      <c r="D51" s="106"/>
      <c r="E51" s="1192" t="s">
        <v>42</v>
      </c>
      <c r="F51" s="1192"/>
      <c r="G51" s="1192"/>
      <c r="H51" s="1193"/>
      <c r="I51" s="346">
        <v>7316</v>
      </c>
      <c r="J51" s="347">
        <v>7095</v>
      </c>
      <c r="K51" s="347">
        <v>6591</v>
      </c>
      <c r="L51" s="347">
        <v>7961</v>
      </c>
      <c r="M51" s="348">
        <v>8120</v>
      </c>
    </row>
    <row r="52" spans="2:13" ht="27.75" customHeight="1" x14ac:dyDescent="0.2">
      <c r="B52" s="1188"/>
      <c r="C52" s="1189"/>
      <c r="D52" s="106"/>
      <c r="E52" s="1192" t="s">
        <v>43</v>
      </c>
      <c r="F52" s="1192"/>
      <c r="G52" s="1192"/>
      <c r="H52" s="1193"/>
      <c r="I52" s="346">
        <v>67212</v>
      </c>
      <c r="J52" s="347">
        <v>65390</v>
      </c>
      <c r="K52" s="347">
        <v>62140</v>
      </c>
      <c r="L52" s="347">
        <v>60251</v>
      </c>
      <c r="M52" s="348">
        <v>57485</v>
      </c>
    </row>
    <row r="53" spans="2:13" ht="27.75" customHeight="1" thickBot="1" x14ac:dyDescent="0.25">
      <c r="B53" s="1199" t="s">
        <v>19</v>
      </c>
      <c r="C53" s="1200"/>
      <c r="D53" s="110"/>
      <c r="E53" s="1201" t="s">
        <v>44</v>
      </c>
      <c r="F53" s="1201"/>
      <c r="G53" s="1201"/>
      <c r="H53" s="1202"/>
      <c r="I53" s="349">
        <v>12284</v>
      </c>
      <c r="J53" s="350">
        <v>5241</v>
      </c>
      <c r="K53" s="350">
        <v>2466</v>
      </c>
      <c r="L53" s="350">
        <v>537</v>
      </c>
      <c r="M53" s="351">
        <v>3234</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mrQhddXach4ozIExpwd4HB4wkiBsXmAkUTg7ouL4+xDDoXe8TkmgsPwzT6y1SywpCgn3PrXeL+XZSTENEI9Xdg==" saltValue="ON3rxtmzW58QjvFLFoLE4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530</v>
      </c>
      <c r="G54" s="119" t="s">
        <v>531</v>
      </c>
      <c r="H54" s="120" t="s">
        <v>532</v>
      </c>
    </row>
    <row r="55" spans="2:8" ht="52.5" customHeight="1" x14ac:dyDescent="0.2">
      <c r="B55" s="121"/>
      <c r="C55" s="1211" t="s">
        <v>46</v>
      </c>
      <c r="D55" s="1211"/>
      <c r="E55" s="1212"/>
      <c r="F55" s="352">
        <v>7988</v>
      </c>
      <c r="G55" s="352">
        <v>7685</v>
      </c>
      <c r="H55" s="353">
        <v>7717</v>
      </c>
    </row>
    <row r="56" spans="2:8" ht="52.5" customHeight="1" x14ac:dyDescent="0.2">
      <c r="B56" s="122"/>
      <c r="C56" s="1213" t="s">
        <v>47</v>
      </c>
      <c r="D56" s="1213"/>
      <c r="E56" s="1214"/>
      <c r="F56" s="354">
        <v>1251</v>
      </c>
      <c r="G56" s="354">
        <v>1488</v>
      </c>
      <c r="H56" s="355">
        <v>1688</v>
      </c>
    </row>
    <row r="57" spans="2:8" ht="53.25" customHeight="1" x14ac:dyDescent="0.2">
      <c r="B57" s="122"/>
      <c r="C57" s="1215" t="s">
        <v>48</v>
      </c>
      <c r="D57" s="1215"/>
      <c r="E57" s="1216"/>
      <c r="F57" s="356">
        <v>4868</v>
      </c>
      <c r="G57" s="356">
        <v>5299</v>
      </c>
      <c r="H57" s="357">
        <v>6117</v>
      </c>
    </row>
    <row r="58" spans="2:8" ht="45.75" customHeight="1" x14ac:dyDescent="0.2">
      <c r="B58" s="123"/>
      <c r="C58" s="1203" t="s">
        <v>560</v>
      </c>
      <c r="D58" s="1204"/>
      <c r="E58" s="1205"/>
      <c r="F58" s="358">
        <v>1322</v>
      </c>
      <c r="G58" s="358">
        <v>1428</v>
      </c>
      <c r="H58" s="359">
        <v>2836</v>
      </c>
    </row>
    <row r="59" spans="2:8" ht="45.75" customHeight="1" x14ac:dyDescent="0.2">
      <c r="B59" s="123"/>
      <c r="C59" s="1203" t="s">
        <v>561</v>
      </c>
      <c r="D59" s="1204"/>
      <c r="E59" s="1205"/>
      <c r="F59" s="358">
        <v>2952</v>
      </c>
      <c r="G59" s="358">
        <v>3192</v>
      </c>
      <c r="H59" s="359">
        <v>2641</v>
      </c>
    </row>
    <row r="60" spans="2:8" ht="45.75" customHeight="1" x14ac:dyDescent="0.2">
      <c r="B60" s="123"/>
      <c r="C60" s="1203" t="s">
        <v>562</v>
      </c>
      <c r="D60" s="1204"/>
      <c r="E60" s="1205"/>
      <c r="F60" s="358">
        <v>120</v>
      </c>
      <c r="G60" s="358">
        <v>124</v>
      </c>
      <c r="H60" s="359">
        <v>126</v>
      </c>
    </row>
    <row r="61" spans="2:8" ht="45.75" customHeight="1" x14ac:dyDescent="0.2">
      <c r="B61" s="123"/>
      <c r="C61" s="1203" t="s">
        <v>563</v>
      </c>
      <c r="D61" s="1204"/>
      <c r="E61" s="1205"/>
      <c r="F61" s="358">
        <v>83</v>
      </c>
      <c r="G61" s="358">
        <v>88</v>
      </c>
      <c r="H61" s="359">
        <v>98</v>
      </c>
    </row>
    <row r="62" spans="2:8" ht="45.75" customHeight="1" thickBot="1" x14ac:dyDescent="0.25">
      <c r="B62" s="124"/>
      <c r="C62" s="1206" t="s">
        <v>564</v>
      </c>
      <c r="D62" s="1207"/>
      <c r="E62" s="1208"/>
      <c r="F62" s="360">
        <v>102</v>
      </c>
      <c r="G62" s="360">
        <v>124</v>
      </c>
      <c r="H62" s="361">
        <v>91</v>
      </c>
    </row>
    <row r="63" spans="2:8" ht="52.5" customHeight="1" thickBot="1" x14ac:dyDescent="0.25">
      <c r="B63" s="125"/>
      <c r="C63" s="1209" t="s">
        <v>49</v>
      </c>
      <c r="D63" s="1209"/>
      <c r="E63" s="1210"/>
      <c r="F63" s="362">
        <v>14108</v>
      </c>
      <c r="G63" s="362">
        <v>14471</v>
      </c>
      <c r="H63" s="363">
        <v>15521</v>
      </c>
    </row>
    <row r="64" spans="2:8" ht="13.2" x14ac:dyDescent="0.2"/>
  </sheetData>
  <sheetProtection algorithmName="SHA-512" hashValue="br/gHKPRK7PpSf4hHmG20SzJii+Fup/9JBSzYk6M1DoVlMHWQUmCLSyHWIHX8jLkjsQItwfqH76ez01kVpzIxA==" saltValue="axgLyNoVMktaf252PdLh5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527</v>
      </c>
      <c r="G2" s="139"/>
      <c r="H2" s="140"/>
    </row>
    <row r="3" spans="1:8" x14ac:dyDescent="0.2">
      <c r="A3" s="136" t="s">
        <v>520</v>
      </c>
      <c r="B3" s="141"/>
      <c r="C3" s="142"/>
      <c r="D3" s="143">
        <v>35270</v>
      </c>
      <c r="E3" s="144"/>
      <c r="F3" s="145">
        <v>43261</v>
      </c>
      <c r="G3" s="146"/>
      <c r="H3" s="147"/>
    </row>
    <row r="4" spans="1:8" x14ac:dyDescent="0.2">
      <c r="A4" s="148"/>
      <c r="B4" s="149"/>
      <c r="C4" s="150"/>
      <c r="D4" s="151">
        <v>15133</v>
      </c>
      <c r="E4" s="152"/>
      <c r="F4" s="153">
        <v>24721</v>
      </c>
      <c r="G4" s="154"/>
      <c r="H4" s="155"/>
    </row>
    <row r="5" spans="1:8" x14ac:dyDescent="0.2">
      <c r="A5" s="136" t="s">
        <v>522</v>
      </c>
      <c r="B5" s="141"/>
      <c r="C5" s="142"/>
      <c r="D5" s="143">
        <v>29057</v>
      </c>
      <c r="E5" s="144"/>
      <c r="F5" s="145">
        <v>40626</v>
      </c>
      <c r="G5" s="146"/>
      <c r="H5" s="147"/>
    </row>
    <row r="6" spans="1:8" x14ac:dyDescent="0.2">
      <c r="A6" s="148"/>
      <c r="B6" s="149"/>
      <c r="C6" s="150"/>
      <c r="D6" s="151">
        <v>14927</v>
      </c>
      <c r="E6" s="152"/>
      <c r="F6" s="153">
        <v>24279</v>
      </c>
      <c r="G6" s="154"/>
      <c r="H6" s="155"/>
    </row>
    <row r="7" spans="1:8" x14ac:dyDescent="0.2">
      <c r="A7" s="136" t="s">
        <v>523</v>
      </c>
      <c r="B7" s="141"/>
      <c r="C7" s="142"/>
      <c r="D7" s="143">
        <v>29626</v>
      </c>
      <c r="E7" s="144"/>
      <c r="F7" s="145">
        <v>46133</v>
      </c>
      <c r="G7" s="146"/>
      <c r="H7" s="147"/>
    </row>
    <row r="8" spans="1:8" x14ac:dyDescent="0.2">
      <c r="A8" s="148"/>
      <c r="B8" s="149"/>
      <c r="C8" s="150"/>
      <c r="D8" s="151">
        <v>17771</v>
      </c>
      <c r="E8" s="152"/>
      <c r="F8" s="153">
        <v>27280</v>
      </c>
      <c r="G8" s="154"/>
      <c r="H8" s="155"/>
    </row>
    <row r="9" spans="1:8" x14ac:dyDescent="0.2">
      <c r="A9" s="136" t="s">
        <v>524</v>
      </c>
      <c r="B9" s="141"/>
      <c r="C9" s="142"/>
      <c r="D9" s="143">
        <v>43159</v>
      </c>
      <c r="E9" s="144"/>
      <c r="F9" s="145">
        <v>49174</v>
      </c>
      <c r="G9" s="146"/>
      <c r="H9" s="147"/>
    </row>
    <row r="10" spans="1:8" x14ac:dyDescent="0.2">
      <c r="A10" s="148"/>
      <c r="B10" s="149"/>
      <c r="C10" s="150"/>
      <c r="D10" s="151">
        <v>26444</v>
      </c>
      <c r="E10" s="152"/>
      <c r="F10" s="153">
        <v>29896</v>
      </c>
      <c r="G10" s="154"/>
      <c r="H10" s="155"/>
    </row>
    <row r="11" spans="1:8" x14ac:dyDescent="0.2">
      <c r="A11" s="136" t="s">
        <v>525</v>
      </c>
      <c r="B11" s="141"/>
      <c r="C11" s="142"/>
      <c r="D11" s="143">
        <v>58152</v>
      </c>
      <c r="E11" s="144"/>
      <c r="F11" s="145">
        <v>50636</v>
      </c>
      <c r="G11" s="146"/>
      <c r="H11" s="147"/>
    </row>
    <row r="12" spans="1:8" x14ac:dyDescent="0.2">
      <c r="A12" s="148"/>
      <c r="B12" s="149"/>
      <c r="C12" s="156"/>
      <c r="D12" s="151">
        <v>32005</v>
      </c>
      <c r="E12" s="152"/>
      <c r="F12" s="153">
        <v>31778</v>
      </c>
      <c r="G12" s="154"/>
      <c r="H12" s="155"/>
    </row>
    <row r="13" spans="1:8" x14ac:dyDescent="0.2">
      <c r="A13" s="136"/>
      <c r="B13" s="141"/>
      <c r="C13" s="157"/>
      <c r="D13" s="158">
        <v>39053</v>
      </c>
      <c r="E13" s="159"/>
      <c r="F13" s="160">
        <v>45966</v>
      </c>
      <c r="G13" s="161"/>
      <c r="H13" s="147"/>
    </row>
    <row r="14" spans="1:8" x14ac:dyDescent="0.2">
      <c r="A14" s="148"/>
      <c r="B14" s="149"/>
      <c r="C14" s="150"/>
      <c r="D14" s="151">
        <v>21256</v>
      </c>
      <c r="E14" s="152"/>
      <c r="F14" s="153">
        <v>27591</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6.23</v>
      </c>
      <c r="C19" s="162">
        <f>ROUND(VALUE(SUBSTITUTE(実質収支比率等に係る経年分析!G$48,"▲","-")),2)</f>
        <v>6.96</v>
      </c>
      <c r="D19" s="162">
        <f>ROUND(VALUE(SUBSTITUTE(実質収支比率等に係る経年分析!H$48,"▲","-")),2)</f>
        <v>6.91</v>
      </c>
      <c r="E19" s="162">
        <f>ROUND(VALUE(SUBSTITUTE(実質収支比率等に係る経年分析!I$48,"▲","-")),2)</f>
        <v>7.2</v>
      </c>
      <c r="F19" s="162">
        <f>ROUND(VALUE(SUBSTITUTE(実質収支比率等に係る経年分析!J$48,"▲","-")),2)</f>
        <v>6.71</v>
      </c>
    </row>
    <row r="20" spans="1:11" x14ac:dyDescent="0.2">
      <c r="A20" s="162" t="s">
        <v>53</v>
      </c>
      <c r="B20" s="162">
        <f>ROUND(VALUE(SUBSTITUTE(実質収支比率等に係る経年分析!F$47,"▲","-")),2)</f>
        <v>12.65</v>
      </c>
      <c r="C20" s="162">
        <f>ROUND(VALUE(SUBSTITUTE(実質収支比率等に係る経年分析!G$47,"▲","-")),2)</f>
        <v>15.09</v>
      </c>
      <c r="D20" s="162">
        <f>ROUND(VALUE(SUBSTITUTE(実質収支比率等に係る経年分析!H$47,"▲","-")),2)</f>
        <v>17.79</v>
      </c>
      <c r="E20" s="162">
        <f>ROUND(VALUE(SUBSTITUTE(実質収支比率等に係る経年分析!I$47,"▲","-")),2)</f>
        <v>16.829999999999998</v>
      </c>
      <c r="F20" s="162">
        <f>ROUND(VALUE(SUBSTITUTE(実質収支比率等に係る経年分析!J$47,"▲","-")),2)</f>
        <v>16.48</v>
      </c>
    </row>
    <row r="21" spans="1:11" x14ac:dyDescent="0.2">
      <c r="A21" s="162" t="s">
        <v>54</v>
      </c>
      <c r="B21" s="162">
        <f>IF(ISNUMBER(VALUE(SUBSTITUTE(実質収支比率等に係る経年分析!F$49,"▲","-"))),ROUND(VALUE(SUBSTITUTE(実質収支比率等に係る経年分析!F$49,"▲","-")),2),NA())</f>
        <v>-1.74</v>
      </c>
      <c r="C21" s="162">
        <f>IF(ISNUMBER(VALUE(SUBSTITUTE(実質収支比率等に係る経年分析!G$49,"▲","-"))),ROUND(VALUE(SUBSTITUTE(実質収支比率等に係る経年分析!G$49,"▲","-")),2),NA())</f>
        <v>1.03</v>
      </c>
      <c r="D21" s="162">
        <f>IF(ISNUMBER(VALUE(SUBSTITUTE(実質収支比率等に係る経年分析!H$49,"▲","-"))),ROUND(VALUE(SUBSTITUTE(実質収支比率等に係る経年分析!H$49,"▲","-")),2),NA())</f>
        <v>-1.43</v>
      </c>
      <c r="E21" s="162">
        <f>IF(ISNUMBER(VALUE(SUBSTITUTE(実質収支比率等に係る経年分析!I$49,"▲","-"))),ROUND(VALUE(SUBSTITUTE(実質収支比率等に係る経年分析!I$49,"▲","-")),2),NA())</f>
        <v>-3.76</v>
      </c>
      <c r="F21" s="162">
        <f>IF(ISNUMBER(VALUE(SUBSTITUTE(実質収支比率等に係る経年分析!J$49,"▲","-"))),ROUND(VALUE(SUBSTITUTE(実質収支比率等に係る経年分析!J$49,"▲","-")),2),NA())</f>
        <v>-3.88</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0.11</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0.09</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0.09</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0.1</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0.15</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小型自動車競走事業費特別会計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1.24</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1.19</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0.56000000000000005</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0.54</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0.24</v>
      </c>
    </row>
    <row r="30" spans="1:11" x14ac:dyDescent="0.2">
      <c r="A30" s="163" t="str">
        <f>IF(連結実質赤字比率に係る赤字・黒字の構成分析!C$40="",NA(),連結実質赤字比率に係る赤字・黒字の構成分析!C$40)</f>
        <v>国民健康保険特別会計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1.07</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0.99</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0.72</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0.28000000000000003</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0.33</v>
      </c>
    </row>
    <row r="31" spans="1:11" x14ac:dyDescent="0.2">
      <c r="A31" s="163" t="str">
        <f>IF(連結実質赤字比率に係る赤字・黒字の構成分析!C$39="",NA(),連結実質赤字比率に係る赤字・黒字の構成分析!C$39)</f>
        <v>農業集落排水事業会計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0.17</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0.19</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0.32</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0.41</v>
      </c>
    </row>
    <row r="32" spans="1:11" x14ac:dyDescent="0.2">
      <c r="A32" s="163" t="str">
        <f>IF(連結実質赤字比率に係る赤字・黒字の構成分析!C$38="",NA(),連結実質赤字比率に係る赤字・黒字の構成分析!C$38)</f>
        <v>介護保険特別会計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1.26</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0.95</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1.42</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0.23</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0.84</v>
      </c>
    </row>
    <row r="33" spans="1:16" x14ac:dyDescent="0.2">
      <c r="A33" s="163" t="str">
        <f>IF(連結実質赤字比率に係る赤字・黒字の構成分析!C$37="",NA(),連結実質赤字比率に係る赤字・黒字の構成分析!C$37)</f>
        <v>公共下水道事業会計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0.64</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0.83</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0.78</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1.28</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1.6</v>
      </c>
    </row>
    <row r="34" spans="1:16" x14ac:dyDescent="0.2">
      <c r="A34" s="163" t="str">
        <f>IF(連結実質赤字比率に係る赤字・黒字の構成分析!C$36="",NA(),連結実質赤字比率に係る赤字・黒字の構成分析!C$36)</f>
        <v>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5.77</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4.53</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4.13</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4.2300000000000004</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3.92</v>
      </c>
    </row>
    <row r="35" spans="1:16" x14ac:dyDescent="0.2">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6.14</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6.89</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6.85</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7.12</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6.6</v>
      </c>
    </row>
    <row r="36" spans="1:16" x14ac:dyDescent="0.2">
      <c r="A36" s="163" t="str">
        <f>IF(連結実質赤字比率に係る赤字・黒字の構成分析!C$34="",NA(),連結実質赤字比率に係る赤字・黒字の構成分析!C$34)</f>
        <v>病院事業会計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17.600000000000001</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19.13</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21.05</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19.37</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15.99</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7499</v>
      </c>
      <c r="E42" s="164"/>
      <c r="F42" s="164"/>
      <c r="G42" s="164">
        <f>'実質公債費比率（分子）の構造'!L$52</f>
        <v>7589</v>
      </c>
      <c r="H42" s="164"/>
      <c r="I42" s="164"/>
      <c r="J42" s="164">
        <f>'実質公債費比率（分子）の構造'!M$52</f>
        <v>7460</v>
      </c>
      <c r="K42" s="164"/>
      <c r="L42" s="164"/>
      <c r="M42" s="164">
        <f>'実質公債費比率（分子）の構造'!N$52</f>
        <v>7167</v>
      </c>
      <c r="N42" s="164"/>
      <c r="O42" s="164"/>
      <c r="P42" s="164">
        <f>'実質公債費比率（分子）の構造'!O$52</f>
        <v>7032</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1</v>
      </c>
      <c r="C44" s="164"/>
      <c r="D44" s="164"/>
      <c r="E44" s="164">
        <f>'実質公債費比率（分子）の構造'!L$50</f>
        <v>1</v>
      </c>
      <c r="F44" s="164"/>
      <c r="G44" s="164"/>
      <c r="H44" s="164">
        <f>'実質公債費比率（分子）の構造'!M$50</f>
        <v>1</v>
      </c>
      <c r="I44" s="164"/>
      <c r="J44" s="164"/>
      <c r="K44" s="164">
        <f>'実質公債費比率（分子）の構造'!N$50</f>
        <v>1</v>
      </c>
      <c r="L44" s="164"/>
      <c r="M44" s="164"/>
      <c r="N44" s="164">
        <f>'実質公債費比率（分子）の構造'!O$50</f>
        <v>1</v>
      </c>
      <c r="O44" s="164"/>
      <c r="P44" s="164"/>
    </row>
    <row r="45" spans="1:16" x14ac:dyDescent="0.2">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2">
      <c r="A46" s="164" t="s">
        <v>64</v>
      </c>
      <c r="B46" s="164">
        <f>'実質公債費比率（分子）の構造'!K$48</f>
        <v>1904</v>
      </c>
      <c r="C46" s="164"/>
      <c r="D46" s="164"/>
      <c r="E46" s="164">
        <f>'実質公債費比率（分子）の構造'!L$48</f>
        <v>1786</v>
      </c>
      <c r="F46" s="164"/>
      <c r="G46" s="164"/>
      <c r="H46" s="164">
        <f>'実質公債費比率（分子）の構造'!M$48</f>
        <v>1877</v>
      </c>
      <c r="I46" s="164"/>
      <c r="J46" s="164"/>
      <c r="K46" s="164">
        <f>'実質公債費比率（分子）の構造'!N$48</f>
        <v>1916</v>
      </c>
      <c r="L46" s="164"/>
      <c r="M46" s="164"/>
      <c r="N46" s="164">
        <f>'実質公債費比率（分子）の構造'!O$48</f>
        <v>1854</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7662</v>
      </c>
      <c r="C49" s="164"/>
      <c r="D49" s="164"/>
      <c r="E49" s="164">
        <f>'実質公債費比率（分子）の構造'!L$45</f>
        <v>7842</v>
      </c>
      <c r="F49" s="164"/>
      <c r="G49" s="164"/>
      <c r="H49" s="164">
        <f>'実質公債費比率（分子）の構造'!M$45</f>
        <v>7784</v>
      </c>
      <c r="I49" s="164"/>
      <c r="J49" s="164"/>
      <c r="K49" s="164">
        <f>'実質公債費比率（分子）の構造'!N$45</f>
        <v>7292</v>
      </c>
      <c r="L49" s="164"/>
      <c r="M49" s="164"/>
      <c r="N49" s="164">
        <f>'実質公債費比率（分子）の構造'!O$45</f>
        <v>7100</v>
      </c>
      <c r="O49" s="164"/>
      <c r="P49" s="164"/>
    </row>
    <row r="50" spans="1:16" x14ac:dyDescent="0.2">
      <c r="A50" s="164" t="s">
        <v>67</v>
      </c>
      <c r="B50" s="164" t="e">
        <f>NA()</f>
        <v>#N/A</v>
      </c>
      <c r="C50" s="164">
        <f>IF(ISNUMBER('実質公債費比率（分子）の構造'!K$53),'実質公債費比率（分子）の構造'!K$53,NA())</f>
        <v>2068</v>
      </c>
      <c r="D50" s="164" t="e">
        <f>NA()</f>
        <v>#N/A</v>
      </c>
      <c r="E50" s="164" t="e">
        <f>NA()</f>
        <v>#N/A</v>
      </c>
      <c r="F50" s="164">
        <f>IF(ISNUMBER('実質公債費比率（分子）の構造'!L$53),'実質公債費比率（分子）の構造'!L$53,NA())</f>
        <v>2040</v>
      </c>
      <c r="G50" s="164" t="e">
        <f>NA()</f>
        <v>#N/A</v>
      </c>
      <c r="H50" s="164" t="e">
        <f>NA()</f>
        <v>#N/A</v>
      </c>
      <c r="I50" s="164">
        <f>IF(ISNUMBER('実質公債費比率（分子）の構造'!M$53),'実質公債費比率（分子）の構造'!M$53,NA())</f>
        <v>2202</v>
      </c>
      <c r="J50" s="164" t="e">
        <f>NA()</f>
        <v>#N/A</v>
      </c>
      <c r="K50" s="164" t="e">
        <f>NA()</f>
        <v>#N/A</v>
      </c>
      <c r="L50" s="164">
        <f>IF(ISNUMBER('実質公債費比率（分子）の構造'!N$53),'実質公債費比率（分子）の構造'!N$53,NA())</f>
        <v>2042</v>
      </c>
      <c r="M50" s="164" t="e">
        <f>NA()</f>
        <v>#N/A</v>
      </c>
      <c r="N50" s="164" t="e">
        <f>NA()</f>
        <v>#N/A</v>
      </c>
      <c r="O50" s="164">
        <f>IF(ISNUMBER('実質公債費比率（分子）の構造'!O$53),'実質公債費比率（分子）の構造'!O$53,NA())</f>
        <v>1923</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67212</v>
      </c>
      <c r="E56" s="163"/>
      <c r="F56" s="163"/>
      <c r="G56" s="163">
        <f>'将来負担比率（分子）の構造'!J$52</f>
        <v>65390</v>
      </c>
      <c r="H56" s="163"/>
      <c r="I56" s="163"/>
      <c r="J56" s="163">
        <f>'将来負担比率（分子）の構造'!K$52</f>
        <v>62140</v>
      </c>
      <c r="K56" s="163"/>
      <c r="L56" s="163"/>
      <c r="M56" s="163">
        <f>'将来負担比率（分子）の構造'!L$52</f>
        <v>60251</v>
      </c>
      <c r="N56" s="163"/>
      <c r="O56" s="163"/>
      <c r="P56" s="163">
        <f>'将来負担比率（分子）の構造'!M$52</f>
        <v>57485</v>
      </c>
    </row>
    <row r="57" spans="1:16" x14ac:dyDescent="0.2">
      <c r="A57" s="163" t="s">
        <v>42</v>
      </c>
      <c r="B57" s="163"/>
      <c r="C57" s="163"/>
      <c r="D57" s="163">
        <f>'将来負担比率（分子）の構造'!I$51</f>
        <v>7316</v>
      </c>
      <c r="E57" s="163"/>
      <c r="F57" s="163"/>
      <c r="G57" s="163">
        <f>'将来負担比率（分子）の構造'!J$51</f>
        <v>7095</v>
      </c>
      <c r="H57" s="163"/>
      <c r="I57" s="163"/>
      <c r="J57" s="163">
        <f>'将来負担比率（分子）の構造'!K$51</f>
        <v>6591</v>
      </c>
      <c r="K57" s="163"/>
      <c r="L57" s="163"/>
      <c r="M57" s="163">
        <f>'将来負担比率（分子）の構造'!L$51</f>
        <v>7961</v>
      </c>
      <c r="N57" s="163"/>
      <c r="O57" s="163"/>
      <c r="P57" s="163">
        <f>'将来負担比率（分子）の構造'!M$51</f>
        <v>8120</v>
      </c>
    </row>
    <row r="58" spans="1:16" x14ac:dyDescent="0.2">
      <c r="A58" s="163" t="s">
        <v>41</v>
      </c>
      <c r="B58" s="163"/>
      <c r="C58" s="163"/>
      <c r="D58" s="163">
        <f>'将来負担比率（分子）の構造'!I$50</f>
        <v>11775</v>
      </c>
      <c r="E58" s="163"/>
      <c r="F58" s="163"/>
      <c r="G58" s="163">
        <f>'将来負担比率（分子）の構造'!J$50</f>
        <v>18063</v>
      </c>
      <c r="H58" s="163"/>
      <c r="I58" s="163"/>
      <c r="J58" s="163">
        <f>'将来負担比率（分子）の構造'!K$50</f>
        <v>19996</v>
      </c>
      <c r="K58" s="163"/>
      <c r="L58" s="163"/>
      <c r="M58" s="163">
        <f>'将来負担比率（分子）の構造'!L$50</f>
        <v>19943</v>
      </c>
      <c r="N58" s="163"/>
      <c r="O58" s="163"/>
      <c r="P58" s="163">
        <f>'将来負担比率（分子）の構造'!M$50</f>
        <v>20128</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f>'将来負担比率（分子）の構造'!I$46</f>
        <v>89</v>
      </c>
      <c r="C61" s="163"/>
      <c r="D61" s="163"/>
      <c r="E61" s="163">
        <f>'将来負担比率（分子）の構造'!J$46</f>
        <v>34</v>
      </c>
      <c r="F61" s="163"/>
      <c r="G61" s="163"/>
      <c r="H61" s="163">
        <f>'将来負担比率（分子）の構造'!K$46</f>
        <v>12</v>
      </c>
      <c r="I61" s="163"/>
      <c r="J61" s="163"/>
      <c r="K61" s="163">
        <f>'将来負担比率（分子）の構造'!L$46</f>
        <v>47</v>
      </c>
      <c r="L61" s="163"/>
      <c r="M61" s="163"/>
      <c r="N61" s="163">
        <f>'将来負担比率（分子）の構造'!M$46</f>
        <v>49</v>
      </c>
      <c r="O61" s="163"/>
      <c r="P61" s="163"/>
    </row>
    <row r="62" spans="1:16" x14ac:dyDescent="0.2">
      <c r="A62" s="163" t="s">
        <v>35</v>
      </c>
      <c r="B62" s="163">
        <f>'将来負担比率（分子）の構造'!I$45</f>
        <v>10492</v>
      </c>
      <c r="C62" s="163"/>
      <c r="D62" s="163"/>
      <c r="E62" s="163">
        <f>'将来負担比率（分子）の構造'!J$45</f>
        <v>10355</v>
      </c>
      <c r="F62" s="163"/>
      <c r="G62" s="163"/>
      <c r="H62" s="163">
        <f>'将来負担比率（分子）の構造'!K$45</f>
        <v>10420</v>
      </c>
      <c r="I62" s="163"/>
      <c r="J62" s="163"/>
      <c r="K62" s="163">
        <f>'将来負担比率（分子）の構造'!L$45</f>
        <v>10437</v>
      </c>
      <c r="L62" s="163"/>
      <c r="M62" s="163"/>
      <c r="N62" s="163">
        <f>'将来負担比率（分子）の構造'!M$45</f>
        <v>10843</v>
      </c>
      <c r="O62" s="163"/>
      <c r="P62" s="163"/>
    </row>
    <row r="63" spans="1:16" x14ac:dyDescent="0.2">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2">
      <c r="A64" s="163" t="s">
        <v>33</v>
      </c>
      <c r="B64" s="163">
        <f>'将来負担比率（分子）の構造'!I$43</f>
        <v>19435</v>
      </c>
      <c r="C64" s="163"/>
      <c r="D64" s="163"/>
      <c r="E64" s="163">
        <f>'将来負担比率（分子）の構造'!J$43</f>
        <v>18239</v>
      </c>
      <c r="F64" s="163"/>
      <c r="G64" s="163"/>
      <c r="H64" s="163">
        <f>'将来負担比率（分子）の構造'!K$43</f>
        <v>17014</v>
      </c>
      <c r="I64" s="163"/>
      <c r="J64" s="163"/>
      <c r="K64" s="163">
        <f>'将来負担比率（分子）の構造'!L$43</f>
        <v>16656</v>
      </c>
      <c r="L64" s="163"/>
      <c r="M64" s="163"/>
      <c r="N64" s="163">
        <f>'将来負担比率（分子）の構造'!M$43</f>
        <v>16640</v>
      </c>
      <c r="O64" s="163"/>
      <c r="P64" s="163"/>
    </row>
    <row r="65" spans="1:16" x14ac:dyDescent="0.2">
      <c r="A65" s="163" t="s">
        <v>32</v>
      </c>
      <c r="B65" s="163">
        <f>'将来負担比率（分子）の構造'!I$42</f>
        <v>6</v>
      </c>
      <c r="C65" s="163"/>
      <c r="D65" s="163"/>
      <c r="E65" s="163">
        <f>'将来負担比率（分子）の構造'!J$42</f>
        <v>5</v>
      </c>
      <c r="F65" s="163"/>
      <c r="G65" s="163"/>
      <c r="H65" s="163">
        <f>'将来負担比率（分子）の構造'!K$42</f>
        <v>4</v>
      </c>
      <c r="I65" s="163"/>
      <c r="J65" s="163"/>
      <c r="K65" s="163">
        <f>'将来負担比率（分子）の構造'!L$42</f>
        <v>3</v>
      </c>
      <c r="L65" s="163"/>
      <c r="M65" s="163"/>
      <c r="N65" s="163">
        <f>'将来負担比率（分子）の構造'!M$42</f>
        <v>2</v>
      </c>
      <c r="O65" s="163"/>
      <c r="P65" s="163"/>
    </row>
    <row r="66" spans="1:16" x14ac:dyDescent="0.2">
      <c r="A66" s="163" t="s">
        <v>31</v>
      </c>
      <c r="B66" s="163">
        <f>'将来負担比率（分子）の構造'!I$41</f>
        <v>68565</v>
      </c>
      <c r="C66" s="163"/>
      <c r="D66" s="163"/>
      <c r="E66" s="163">
        <f>'将来負担比率（分子）の構造'!J$41</f>
        <v>67158</v>
      </c>
      <c r="F66" s="163"/>
      <c r="G66" s="163"/>
      <c r="H66" s="163">
        <f>'将来負担比率（分子）の構造'!K$41</f>
        <v>63744</v>
      </c>
      <c r="I66" s="163"/>
      <c r="J66" s="163"/>
      <c r="K66" s="163">
        <f>'将来負担比率（分子）の構造'!L$41</f>
        <v>61549</v>
      </c>
      <c r="L66" s="163"/>
      <c r="M66" s="163"/>
      <c r="N66" s="163">
        <f>'将来負担比率（分子）の構造'!M$41</f>
        <v>61433</v>
      </c>
      <c r="O66" s="163"/>
      <c r="P66" s="163"/>
    </row>
    <row r="67" spans="1:16" x14ac:dyDescent="0.2">
      <c r="A67" s="163" t="s">
        <v>71</v>
      </c>
      <c r="B67" s="163" t="e">
        <f>NA()</f>
        <v>#N/A</v>
      </c>
      <c r="C67" s="163">
        <f>IF(ISNUMBER('将来負担比率（分子）の構造'!I$53), IF('将来負担比率（分子）の構造'!I$53 &lt; 0, 0, '将来負担比率（分子）の構造'!I$53), NA())</f>
        <v>12284</v>
      </c>
      <c r="D67" s="163" t="e">
        <f>NA()</f>
        <v>#N/A</v>
      </c>
      <c r="E67" s="163" t="e">
        <f>NA()</f>
        <v>#N/A</v>
      </c>
      <c r="F67" s="163">
        <f>IF(ISNUMBER('将来負担比率（分子）の構造'!J$53), IF('将来負担比率（分子）の構造'!J$53 &lt; 0, 0, '将来負担比率（分子）の構造'!J$53), NA())</f>
        <v>5241</v>
      </c>
      <c r="G67" s="163" t="e">
        <f>NA()</f>
        <v>#N/A</v>
      </c>
      <c r="H67" s="163" t="e">
        <f>NA()</f>
        <v>#N/A</v>
      </c>
      <c r="I67" s="163">
        <f>IF(ISNUMBER('将来負担比率（分子）の構造'!K$53), IF('将来負担比率（分子）の構造'!K$53 &lt; 0, 0, '将来負担比率（分子）の構造'!K$53), NA())</f>
        <v>2466</v>
      </c>
      <c r="J67" s="163" t="e">
        <f>NA()</f>
        <v>#N/A</v>
      </c>
      <c r="K67" s="163" t="e">
        <f>NA()</f>
        <v>#N/A</v>
      </c>
      <c r="L67" s="163">
        <f>IF(ISNUMBER('将来負担比率（分子）の構造'!L$53), IF('将来負担比率（分子）の構造'!L$53 &lt; 0, 0, '将来負担比率（分子）の構造'!L$53), NA())</f>
        <v>537</v>
      </c>
      <c r="M67" s="163" t="e">
        <f>NA()</f>
        <v>#N/A</v>
      </c>
      <c r="N67" s="163" t="e">
        <f>NA()</f>
        <v>#N/A</v>
      </c>
      <c r="O67" s="163">
        <f>IF(ISNUMBER('将来負担比率（分子）の構造'!M$53), IF('将来負担比率（分子）の構造'!M$53 &lt; 0, 0, '将来負担比率（分子）の構造'!M$53), NA())</f>
        <v>3234</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7988</v>
      </c>
      <c r="C72" s="167">
        <f>基金残高に係る経年分析!G55</f>
        <v>7685</v>
      </c>
      <c r="D72" s="167">
        <f>基金残高に係る経年分析!H55</f>
        <v>7717</v>
      </c>
    </row>
    <row r="73" spans="1:16" x14ac:dyDescent="0.2">
      <c r="A73" s="166" t="s">
        <v>74</v>
      </c>
      <c r="B73" s="167">
        <f>基金残高に係る経年分析!F56</f>
        <v>1251</v>
      </c>
      <c r="C73" s="167">
        <f>基金残高に係る経年分析!G56</f>
        <v>1488</v>
      </c>
      <c r="D73" s="167">
        <f>基金残高に係る経年分析!H56</f>
        <v>1688</v>
      </c>
    </row>
    <row r="74" spans="1:16" x14ac:dyDescent="0.2">
      <c r="A74" s="166" t="s">
        <v>75</v>
      </c>
      <c r="B74" s="167">
        <f>基金残高に係る経年分析!F57</f>
        <v>4868</v>
      </c>
      <c r="C74" s="167">
        <f>基金残高に係る経年分析!G57</f>
        <v>5299</v>
      </c>
      <c r="D74" s="167">
        <f>基金残高に係る経年分析!H57</f>
        <v>6117</v>
      </c>
    </row>
  </sheetData>
  <sheetProtection algorithmName="SHA-512" hashValue="MozwoxvTn6a2mfb/+ySH1YPASYL6zDSFbAet7JsBVXZrIzgg20U52z6TgDKt2bzGIGvMaeDFVxr76A4MfhLJ0w==" saltValue="60/KAcj1wU5OWJoIkM+c2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31991755</v>
      </c>
      <c r="S5" s="613"/>
      <c r="T5" s="613"/>
      <c r="U5" s="613"/>
      <c r="V5" s="613"/>
      <c r="W5" s="613"/>
      <c r="X5" s="613"/>
      <c r="Y5" s="614"/>
      <c r="Z5" s="615">
        <v>32.9</v>
      </c>
      <c r="AA5" s="615"/>
      <c r="AB5" s="615"/>
      <c r="AC5" s="615"/>
      <c r="AD5" s="616">
        <v>30418533</v>
      </c>
      <c r="AE5" s="616"/>
      <c r="AF5" s="616"/>
      <c r="AG5" s="616"/>
      <c r="AH5" s="616"/>
      <c r="AI5" s="616"/>
      <c r="AJ5" s="616"/>
      <c r="AK5" s="616"/>
      <c r="AL5" s="617">
        <v>63.9</v>
      </c>
      <c r="AM5" s="618"/>
      <c r="AN5" s="618"/>
      <c r="AO5" s="619"/>
      <c r="AP5" s="609" t="s">
        <v>216</v>
      </c>
      <c r="AQ5" s="610"/>
      <c r="AR5" s="610"/>
      <c r="AS5" s="610"/>
      <c r="AT5" s="610"/>
      <c r="AU5" s="610"/>
      <c r="AV5" s="610"/>
      <c r="AW5" s="610"/>
      <c r="AX5" s="610"/>
      <c r="AY5" s="610"/>
      <c r="AZ5" s="610"/>
      <c r="BA5" s="610"/>
      <c r="BB5" s="610"/>
      <c r="BC5" s="610"/>
      <c r="BD5" s="610"/>
      <c r="BE5" s="610"/>
      <c r="BF5" s="611"/>
      <c r="BG5" s="623">
        <v>30414061</v>
      </c>
      <c r="BH5" s="624"/>
      <c r="BI5" s="624"/>
      <c r="BJ5" s="624"/>
      <c r="BK5" s="624"/>
      <c r="BL5" s="624"/>
      <c r="BM5" s="624"/>
      <c r="BN5" s="625"/>
      <c r="BO5" s="626">
        <v>95.1</v>
      </c>
      <c r="BP5" s="626"/>
      <c r="BQ5" s="626"/>
      <c r="BR5" s="626"/>
      <c r="BS5" s="627">
        <v>652133</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767675</v>
      </c>
      <c r="S6" s="624"/>
      <c r="T6" s="624"/>
      <c r="U6" s="624"/>
      <c r="V6" s="624"/>
      <c r="W6" s="624"/>
      <c r="X6" s="624"/>
      <c r="Y6" s="625"/>
      <c r="Z6" s="626">
        <v>0.8</v>
      </c>
      <c r="AA6" s="626"/>
      <c r="AB6" s="626"/>
      <c r="AC6" s="626"/>
      <c r="AD6" s="627">
        <v>767675</v>
      </c>
      <c r="AE6" s="627"/>
      <c r="AF6" s="627"/>
      <c r="AG6" s="627"/>
      <c r="AH6" s="627"/>
      <c r="AI6" s="627"/>
      <c r="AJ6" s="627"/>
      <c r="AK6" s="627"/>
      <c r="AL6" s="628">
        <v>1.6</v>
      </c>
      <c r="AM6" s="629"/>
      <c r="AN6" s="629"/>
      <c r="AO6" s="630"/>
      <c r="AP6" s="620" t="s">
        <v>221</v>
      </c>
      <c r="AQ6" s="621"/>
      <c r="AR6" s="621"/>
      <c r="AS6" s="621"/>
      <c r="AT6" s="621"/>
      <c r="AU6" s="621"/>
      <c r="AV6" s="621"/>
      <c r="AW6" s="621"/>
      <c r="AX6" s="621"/>
      <c r="AY6" s="621"/>
      <c r="AZ6" s="621"/>
      <c r="BA6" s="621"/>
      <c r="BB6" s="621"/>
      <c r="BC6" s="621"/>
      <c r="BD6" s="621"/>
      <c r="BE6" s="621"/>
      <c r="BF6" s="622"/>
      <c r="BG6" s="623">
        <v>30414061</v>
      </c>
      <c r="BH6" s="624"/>
      <c r="BI6" s="624"/>
      <c r="BJ6" s="624"/>
      <c r="BK6" s="624"/>
      <c r="BL6" s="624"/>
      <c r="BM6" s="624"/>
      <c r="BN6" s="625"/>
      <c r="BO6" s="626">
        <v>95.1</v>
      </c>
      <c r="BP6" s="626"/>
      <c r="BQ6" s="626"/>
      <c r="BR6" s="626"/>
      <c r="BS6" s="627">
        <v>652133</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432815</v>
      </c>
      <c r="CS6" s="624"/>
      <c r="CT6" s="624"/>
      <c r="CU6" s="624"/>
      <c r="CV6" s="624"/>
      <c r="CW6" s="624"/>
      <c r="CX6" s="624"/>
      <c r="CY6" s="625"/>
      <c r="CZ6" s="617">
        <v>0.5</v>
      </c>
      <c r="DA6" s="618"/>
      <c r="DB6" s="618"/>
      <c r="DC6" s="634"/>
      <c r="DD6" s="632" t="s">
        <v>122</v>
      </c>
      <c r="DE6" s="624"/>
      <c r="DF6" s="624"/>
      <c r="DG6" s="624"/>
      <c r="DH6" s="624"/>
      <c r="DI6" s="624"/>
      <c r="DJ6" s="624"/>
      <c r="DK6" s="624"/>
      <c r="DL6" s="624"/>
      <c r="DM6" s="624"/>
      <c r="DN6" s="624"/>
      <c r="DO6" s="624"/>
      <c r="DP6" s="625"/>
      <c r="DQ6" s="632">
        <v>432815</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12070</v>
      </c>
      <c r="S7" s="624"/>
      <c r="T7" s="624"/>
      <c r="U7" s="624"/>
      <c r="V7" s="624"/>
      <c r="W7" s="624"/>
      <c r="X7" s="624"/>
      <c r="Y7" s="625"/>
      <c r="Z7" s="626">
        <v>0</v>
      </c>
      <c r="AA7" s="626"/>
      <c r="AB7" s="626"/>
      <c r="AC7" s="626"/>
      <c r="AD7" s="627">
        <v>12070</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13330770</v>
      </c>
      <c r="BH7" s="624"/>
      <c r="BI7" s="624"/>
      <c r="BJ7" s="624"/>
      <c r="BK7" s="624"/>
      <c r="BL7" s="624"/>
      <c r="BM7" s="624"/>
      <c r="BN7" s="625"/>
      <c r="BO7" s="626">
        <v>41.7</v>
      </c>
      <c r="BP7" s="626"/>
      <c r="BQ7" s="626"/>
      <c r="BR7" s="626"/>
      <c r="BS7" s="627">
        <v>652133</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12152798</v>
      </c>
      <c r="CS7" s="624"/>
      <c r="CT7" s="624"/>
      <c r="CU7" s="624"/>
      <c r="CV7" s="624"/>
      <c r="CW7" s="624"/>
      <c r="CX7" s="624"/>
      <c r="CY7" s="625"/>
      <c r="CZ7" s="626">
        <v>13</v>
      </c>
      <c r="DA7" s="626"/>
      <c r="DB7" s="626"/>
      <c r="DC7" s="626"/>
      <c r="DD7" s="632">
        <v>298677</v>
      </c>
      <c r="DE7" s="624"/>
      <c r="DF7" s="624"/>
      <c r="DG7" s="624"/>
      <c r="DH7" s="624"/>
      <c r="DI7" s="624"/>
      <c r="DJ7" s="624"/>
      <c r="DK7" s="624"/>
      <c r="DL7" s="624"/>
      <c r="DM7" s="624"/>
      <c r="DN7" s="624"/>
      <c r="DO7" s="624"/>
      <c r="DP7" s="625"/>
      <c r="DQ7" s="632">
        <v>10401960</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239548</v>
      </c>
      <c r="S8" s="624"/>
      <c r="T8" s="624"/>
      <c r="U8" s="624"/>
      <c r="V8" s="624"/>
      <c r="W8" s="624"/>
      <c r="X8" s="624"/>
      <c r="Y8" s="625"/>
      <c r="Z8" s="626">
        <v>0.2</v>
      </c>
      <c r="AA8" s="626"/>
      <c r="AB8" s="626"/>
      <c r="AC8" s="626"/>
      <c r="AD8" s="627">
        <v>239548</v>
      </c>
      <c r="AE8" s="627"/>
      <c r="AF8" s="627"/>
      <c r="AG8" s="627"/>
      <c r="AH8" s="627"/>
      <c r="AI8" s="627"/>
      <c r="AJ8" s="627"/>
      <c r="AK8" s="627"/>
      <c r="AL8" s="628">
        <v>0.5</v>
      </c>
      <c r="AM8" s="629"/>
      <c r="AN8" s="629"/>
      <c r="AO8" s="630"/>
      <c r="AP8" s="620" t="s">
        <v>227</v>
      </c>
      <c r="AQ8" s="621"/>
      <c r="AR8" s="621"/>
      <c r="AS8" s="621"/>
      <c r="AT8" s="621"/>
      <c r="AU8" s="621"/>
      <c r="AV8" s="621"/>
      <c r="AW8" s="621"/>
      <c r="AX8" s="621"/>
      <c r="AY8" s="621"/>
      <c r="AZ8" s="621"/>
      <c r="BA8" s="621"/>
      <c r="BB8" s="621"/>
      <c r="BC8" s="621"/>
      <c r="BD8" s="621"/>
      <c r="BE8" s="621"/>
      <c r="BF8" s="622"/>
      <c r="BG8" s="623">
        <v>343387</v>
      </c>
      <c r="BH8" s="624"/>
      <c r="BI8" s="624"/>
      <c r="BJ8" s="624"/>
      <c r="BK8" s="624"/>
      <c r="BL8" s="624"/>
      <c r="BM8" s="624"/>
      <c r="BN8" s="625"/>
      <c r="BO8" s="626">
        <v>1.1000000000000001</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37312340</v>
      </c>
      <c r="CS8" s="624"/>
      <c r="CT8" s="624"/>
      <c r="CU8" s="624"/>
      <c r="CV8" s="624"/>
      <c r="CW8" s="624"/>
      <c r="CX8" s="624"/>
      <c r="CY8" s="625"/>
      <c r="CZ8" s="626">
        <v>40</v>
      </c>
      <c r="DA8" s="626"/>
      <c r="DB8" s="626"/>
      <c r="DC8" s="626"/>
      <c r="DD8" s="632">
        <v>913755</v>
      </c>
      <c r="DE8" s="624"/>
      <c r="DF8" s="624"/>
      <c r="DG8" s="624"/>
      <c r="DH8" s="624"/>
      <c r="DI8" s="624"/>
      <c r="DJ8" s="624"/>
      <c r="DK8" s="624"/>
      <c r="DL8" s="624"/>
      <c r="DM8" s="624"/>
      <c r="DN8" s="624"/>
      <c r="DO8" s="624"/>
      <c r="DP8" s="625"/>
      <c r="DQ8" s="632">
        <v>17449467</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323445</v>
      </c>
      <c r="S9" s="624"/>
      <c r="T9" s="624"/>
      <c r="U9" s="624"/>
      <c r="V9" s="624"/>
      <c r="W9" s="624"/>
      <c r="X9" s="624"/>
      <c r="Y9" s="625"/>
      <c r="Z9" s="626">
        <v>0.3</v>
      </c>
      <c r="AA9" s="626"/>
      <c r="AB9" s="626"/>
      <c r="AC9" s="626"/>
      <c r="AD9" s="627">
        <v>323445</v>
      </c>
      <c r="AE9" s="627"/>
      <c r="AF9" s="627"/>
      <c r="AG9" s="627"/>
      <c r="AH9" s="627"/>
      <c r="AI9" s="627"/>
      <c r="AJ9" s="627"/>
      <c r="AK9" s="627"/>
      <c r="AL9" s="628">
        <v>0.7</v>
      </c>
      <c r="AM9" s="629"/>
      <c r="AN9" s="629"/>
      <c r="AO9" s="630"/>
      <c r="AP9" s="620" t="s">
        <v>230</v>
      </c>
      <c r="AQ9" s="621"/>
      <c r="AR9" s="621"/>
      <c r="AS9" s="621"/>
      <c r="AT9" s="621"/>
      <c r="AU9" s="621"/>
      <c r="AV9" s="621"/>
      <c r="AW9" s="621"/>
      <c r="AX9" s="621"/>
      <c r="AY9" s="621"/>
      <c r="AZ9" s="621"/>
      <c r="BA9" s="621"/>
      <c r="BB9" s="621"/>
      <c r="BC9" s="621"/>
      <c r="BD9" s="621"/>
      <c r="BE9" s="621"/>
      <c r="BF9" s="622"/>
      <c r="BG9" s="623">
        <v>10374603</v>
      </c>
      <c r="BH9" s="624"/>
      <c r="BI9" s="624"/>
      <c r="BJ9" s="624"/>
      <c r="BK9" s="624"/>
      <c r="BL9" s="624"/>
      <c r="BM9" s="624"/>
      <c r="BN9" s="625"/>
      <c r="BO9" s="626">
        <v>32.4</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9278030</v>
      </c>
      <c r="CS9" s="624"/>
      <c r="CT9" s="624"/>
      <c r="CU9" s="624"/>
      <c r="CV9" s="624"/>
      <c r="CW9" s="624"/>
      <c r="CX9" s="624"/>
      <c r="CY9" s="625"/>
      <c r="CZ9" s="626">
        <v>9.9</v>
      </c>
      <c r="DA9" s="626"/>
      <c r="DB9" s="626"/>
      <c r="DC9" s="626"/>
      <c r="DD9" s="632">
        <v>2507195</v>
      </c>
      <c r="DE9" s="624"/>
      <c r="DF9" s="624"/>
      <c r="DG9" s="624"/>
      <c r="DH9" s="624"/>
      <c r="DI9" s="624"/>
      <c r="DJ9" s="624"/>
      <c r="DK9" s="624"/>
      <c r="DL9" s="624"/>
      <c r="DM9" s="624"/>
      <c r="DN9" s="624"/>
      <c r="DO9" s="624"/>
      <c r="DP9" s="625"/>
      <c r="DQ9" s="632">
        <v>6115215</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779601</v>
      </c>
      <c r="BH10" s="624"/>
      <c r="BI10" s="624"/>
      <c r="BJ10" s="624"/>
      <c r="BK10" s="624"/>
      <c r="BL10" s="624"/>
      <c r="BM10" s="624"/>
      <c r="BN10" s="625"/>
      <c r="BO10" s="626">
        <v>2.4</v>
      </c>
      <c r="BP10" s="626"/>
      <c r="BQ10" s="626"/>
      <c r="BR10" s="626"/>
      <c r="BS10" s="627">
        <v>129915</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236849</v>
      </c>
      <c r="CS10" s="624"/>
      <c r="CT10" s="624"/>
      <c r="CU10" s="624"/>
      <c r="CV10" s="624"/>
      <c r="CW10" s="624"/>
      <c r="CX10" s="624"/>
      <c r="CY10" s="625"/>
      <c r="CZ10" s="626">
        <v>0.3</v>
      </c>
      <c r="DA10" s="626"/>
      <c r="DB10" s="626"/>
      <c r="DC10" s="626"/>
      <c r="DD10" s="632">
        <v>19437</v>
      </c>
      <c r="DE10" s="624"/>
      <c r="DF10" s="624"/>
      <c r="DG10" s="624"/>
      <c r="DH10" s="624"/>
      <c r="DI10" s="624"/>
      <c r="DJ10" s="624"/>
      <c r="DK10" s="624"/>
      <c r="DL10" s="624"/>
      <c r="DM10" s="624"/>
      <c r="DN10" s="624"/>
      <c r="DO10" s="624"/>
      <c r="DP10" s="625"/>
      <c r="DQ10" s="632">
        <v>161678</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5624373</v>
      </c>
      <c r="S11" s="624"/>
      <c r="T11" s="624"/>
      <c r="U11" s="624"/>
      <c r="V11" s="624"/>
      <c r="W11" s="624"/>
      <c r="X11" s="624"/>
      <c r="Y11" s="625"/>
      <c r="Z11" s="628">
        <v>5.8</v>
      </c>
      <c r="AA11" s="629"/>
      <c r="AB11" s="629"/>
      <c r="AC11" s="635"/>
      <c r="AD11" s="632">
        <v>5624373</v>
      </c>
      <c r="AE11" s="624"/>
      <c r="AF11" s="624"/>
      <c r="AG11" s="624"/>
      <c r="AH11" s="624"/>
      <c r="AI11" s="624"/>
      <c r="AJ11" s="624"/>
      <c r="AK11" s="625"/>
      <c r="AL11" s="628">
        <v>11.8</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1833179</v>
      </c>
      <c r="BH11" s="624"/>
      <c r="BI11" s="624"/>
      <c r="BJ11" s="624"/>
      <c r="BK11" s="624"/>
      <c r="BL11" s="624"/>
      <c r="BM11" s="624"/>
      <c r="BN11" s="625"/>
      <c r="BO11" s="626">
        <v>5.7</v>
      </c>
      <c r="BP11" s="626"/>
      <c r="BQ11" s="626"/>
      <c r="BR11" s="626"/>
      <c r="BS11" s="627">
        <v>522218</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1093712</v>
      </c>
      <c r="CS11" s="624"/>
      <c r="CT11" s="624"/>
      <c r="CU11" s="624"/>
      <c r="CV11" s="624"/>
      <c r="CW11" s="624"/>
      <c r="CX11" s="624"/>
      <c r="CY11" s="625"/>
      <c r="CZ11" s="626">
        <v>1.2</v>
      </c>
      <c r="DA11" s="626"/>
      <c r="DB11" s="626"/>
      <c r="DC11" s="626"/>
      <c r="DD11" s="632">
        <v>334710</v>
      </c>
      <c r="DE11" s="624"/>
      <c r="DF11" s="624"/>
      <c r="DG11" s="624"/>
      <c r="DH11" s="624"/>
      <c r="DI11" s="624"/>
      <c r="DJ11" s="624"/>
      <c r="DK11" s="624"/>
      <c r="DL11" s="624"/>
      <c r="DM11" s="624"/>
      <c r="DN11" s="624"/>
      <c r="DO11" s="624"/>
      <c r="DP11" s="625"/>
      <c r="DQ11" s="632">
        <v>798492</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14513679</v>
      </c>
      <c r="BH12" s="624"/>
      <c r="BI12" s="624"/>
      <c r="BJ12" s="624"/>
      <c r="BK12" s="624"/>
      <c r="BL12" s="624"/>
      <c r="BM12" s="624"/>
      <c r="BN12" s="625"/>
      <c r="BO12" s="626">
        <v>45.4</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2245363</v>
      </c>
      <c r="CS12" s="624"/>
      <c r="CT12" s="624"/>
      <c r="CU12" s="624"/>
      <c r="CV12" s="624"/>
      <c r="CW12" s="624"/>
      <c r="CX12" s="624"/>
      <c r="CY12" s="625"/>
      <c r="CZ12" s="626">
        <v>2.4</v>
      </c>
      <c r="DA12" s="626"/>
      <c r="DB12" s="626"/>
      <c r="DC12" s="626"/>
      <c r="DD12" s="632">
        <v>110879</v>
      </c>
      <c r="DE12" s="624"/>
      <c r="DF12" s="624"/>
      <c r="DG12" s="624"/>
      <c r="DH12" s="624"/>
      <c r="DI12" s="624"/>
      <c r="DJ12" s="624"/>
      <c r="DK12" s="624"/>
      <c r="DL12" s="624"/>
      <c r="DM12" s="624"/>
      <c r="DN12" s="624"/>
      <c r="DO12" s="624"/>
      <c r="DP12" s="625"/>
      <c r="DQ12" s="632">
        <v>935583</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14484178</v>
      </c>
      <c r="BH13" s="624"/>
      <c r="BI13" s="624"/>
      <c r="BJ13" s="624"/>
      <c r="BK13" s="624"/>
      <c r="BL13" s="624"/>
      <c r="BM13" s="624"/>
      <c r="BN13" s="625"/>
      <c r="BO13" s="626">
        <v>45.3</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7994813</v>
      </c>
      <c r="CS13" s="624"/>
      <c r="CT13" s="624"/>
      <c r="CU13" s="624"/>
      <c r="CV13" s="624"/>
      <c r="CW13" s="624"/>
      <c r="CX13" s="624"/>
      <c r="CY13" s="625"/>
      <c r="CZ13" s="626">
        <v>8.6</v>
      </c>
      <c r="DA13" s="626"/>
      <c r="DB13" s="626"/>
      <c r="DC13" s="626"/>
      <c r="DD13" s="632">
        <v>4525865</v>
      </c>
      <c r="DE13" s="624"/>
      <c r="DF13" s="624"/>
      <c r="DG13" s="624"/>
      <c r="DH13" s="624"/>
      <c r="DI13" s="624"/>
      <c r="DJ13" s="624"/>
      <c r="DK13" s="624"/>
      <c r="DL13" s="624"/>
      <c r="DM13" s="624"/>
      <c r="DN13" s="624"/>
      <c r="DO13" s="624"/>
      <c r="DP13" s="625"/>
      <c r="DQ13" s="632">
        <v>4082919</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783646</v>
      </c>
      <c r="BH14" s="624"/>
      <c r="BI14" s="624"/>
      <c r="BJ14" s="624"/>
      <c r="BK14" s="624"/>
      <c r="BL14" s="624"/>
      <c r="BM14" s="624"/>
      <c r="BN14" s="625"/>
      <c r="BO14" s="626">
        <v>2.4</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3067199</v>
      </c>
      <c r="CS14" s="624"/>
      <c r="CT14" s="624"/>
      <c r="CU14" s="624"/>
      <c r="CV14" s="624"/>
      <c r="CW14" s="624"/>
      <c r="CX14" s="624"/>
      <c r="CY14" s="625"/>
      <c r="CZ14" s="626">
        <v>3.3</v>
      </c>
      <c r="DA14" s="626"/>
      <c r="DB14" s="626"/>
      <c r="DC14" s="626"/>
      <c r="DD14" s="632">
        <v>353165</v>
      </c>
      <c r="DE14" s="624"/>
      <c r="DF14" s="624"/>
      <c r="DG14" s="624"/>
      <c r="DH14" s="624"/>
      <c r="DI14" s="624"/>
      <c r="DJ14" s="624"/>
      <c r="DK14" s="624"/>
      <c r="DL14" s="624"/>
      <c r="DM14" s="624"/>
      <c r="DN14" s="624"/>
      <c r="DO14" s="624"/>
      <c r="DP14" s="625"/>
      <c r="DQ14" s="632">
        <v>2259259</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113382</v>
      </c>
      <c r="S15" s="624"/>
      <c r="T15" s="624"/>
      <c r="U15" s="624"/>
      <c r="V15" s="624"/>
      <c r="W15" s="624"/>
      <c r="X15" s="624"/>
      <c r="Y15" s="625"/>
      <c r="Z15" s="626">
        <v>0.1</v>
      </c>
      <c r="AA15" s="626"/>
      <c r="AB15" s="626"/>
      <c r="AC15" s="626"/>
      <c r="AD15" s="627">
        <v>113382</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1785966</v>
      </c>
      <c r="BH15" s="624"/>
      <c r="BI15" s="624"/>
      <c r="BJ15" s="624"/>
      <c r="BK15" s="624"/>
      <c r="BL15" s="624"/>
      <c r="BM15" s="624"/>
      <c r="BN15" s="625"/>
      <c r="BO15" s="626">
        <v>5.6</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12396218</v>
      </c>
      <c r="CS15" s="624"/>
      <c r="CT15" s="624"/>
      <c r="CU15" s="624"/>
      <c r="CV15" s="624"/>
      <c r="CW15" s="624"/>
      <c r="CX15" s="624"/>
      <c r="CY15" s="625"/>
      <c r="CZ15" s="626">
        <v>13.3</v>
      </c>
      <c r="DA15" s="626"/>
      <c r="DB15" s="626"/>
      <c r="DC15" s="626"/>
      <c r="DD15" s="632">
        <v>3269352</v>
      </c>
      <c r="DE15" s="624"/>
      <c r="DF15" s="624"/>
      <c r="DG15" s="624"/>
      <c r="DH15" s="624"/>
      <c r="DI15" s="624"/>
      <c r="DJ15" s="624"/>
      <c r="DK15" s="624"/>
      <c r="DL15" s="624"/>
      <c r="DM15" s="624"/>
      <c r="DN15" s="624"/>
      <c r="DO15" s="624"/>
      <c r="DP15" s="625"/>
      <c r="DQ15" s="632">
        <v>7731091</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625450</v>
      </c>
      <c r="S16" s="624"/>
      <c r="T16" s="624"/>
      <c r="U16" s="624"/>
      <c r="V16" s="624"/>
      <c r="W16" s="624"/>
      <c r="X16" s="624"/>
      <c r="Y16" s="625"/>
      <c r="Z16" s="626">
        <v>0.6</v>
      </c>
      <c r="AA16" s="626"/>
      <c r="AB16" s="626"/>
      <c r="AC16" s="626"/>
      <c r="AD16" s="627">
        <v>625450</v>
      </c>
      <c r="AE16" s="627"/>
      <c r="AF16" s="627"/>
      <c r="AG16" s="627"/>
      <c r="AH16" s="627"/>
      <c r="AI16" s="627"/>
      <c r="AJ16" s="627"/>
      <c r="AK16" s="627"/>
      <c r="AL16" s="628">
        <v>1.3</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1313686</v>
      </c>
      <c r="S17" s="624"/>
      <c r="T17" s="624"/>
      <c r="U17" s="624"/>
      <c r="V17" s="624"/>
      <c r="W17" s="624"/>
      <c r="X17" s="624"/>
      <c r="Y17" s="625"/>
      <c r="Z17" s="626">
        <v>1.4</v>
      </c>
      <c r="AA17" s="626"/>
      <c r="AB17" s="626"/>
      <c r="AC17" s="626"/>
      <c r="AD17" s="627">
        <v>1313686</v>
      </c>
      <c r="AE17" s="627"/>
      <c r="AF17" s="627"/>
      <c r="AG17" s="627"/>
      <c r="AH17" s="627"/>
      <c r="AI17" s="627"/>
      <c r="AJ17" s="627"/>
      <c r="AK17" s="627"/>
      <c r="AL17" s="628">
        <v>2.8</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7100214</v>
      </c>
      <c r="CS17" s="624"/>
      <c r="CT17" s="624"/>
      <c r="CU17" s="624"/>
      <c r="CV17" s="624"/>
      <c r="CW17" s="624"/>
      <c r="CX17" s="624"/>
      <c r="CY17" s="625"/>
      <c r="CZ17" s="626">
        <v>7.6</v>
      </c>
      <c r="DA17" s="626"/>
      <c r="DB17" s="626"/>
      <c r="DC17" s="626"/>
      <c r="DD17" s="632" t="s">
        <v>122</v>
      </c>
      <c r="DE17" s="624"/>
      <c r="DF17" s="624"/>
      <c r="DG17" s="624"/>
      <c r="DH17" s="624"/>
      <c r="DI17" s="624"/>
      <c r="DJ17" s="624"/>
      <c r="DK17" s="624"/>
      <c r="DL17" s="624"/>
      <c r="DM17" s="624"/>
      <c r="DN17" s="624"/>
      <c r="DO17" s="624"/>
      <c r="DP17" s="625"/>
      <c r="DQ17" s="632">
        <v>7006824</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293982</v>
      </c>
      <c r="S18" s="624"/>
      <c r="T18" s="624"/>
      <c r="U18" s="624"/>
      <c r="V18" s="624"/>
      <c r="W18" s="624"/>
      <c r="X18" s="624"/>
      <c r="Y18" s="625"/>
      <c r="Z18" s="626">
        <v>0.3</v>
      </c>
      <c r="AA18" s="626"/>
      <c r="AB18" s="626"/>
      <c r="AC18" s="626"/>
      <c r="AD18" s="627">
        <v>293982</v>
      </c>
      <c r="AE18" s="627"/>
      <c r="AF18" s="627"/>
      <c r="AG18" s="627"/>
      <c r="AH18" s="627"/>
      <c r="AI18" s="627"/>
      <c r="AJ18" s="627"/>
      <c r="AK18" s="627"/>
      <c r="AL18" s="628">
        <v>0.6</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964231</v>
      </c>
      <c r="S19" s="624"/>
      <c r="T19" s="624"/>
      <c r="U19" s="624"/>
      <c r="V19" s="624"/>
      <c r="W19" s="624"/>
      <c r="X19" s="624"/>
      <c r="Y19" s="625"/>
      <c r="Z19" s="626">
        <v>1</v>
      </c>
      <c r="AA19" s="626"/>
      <c r="AB19" s="626"/>
      <c r="AC19" s="626"/>
      <c r="AD19" s="627">
        <v>964231</v>
      </c>
      <c r="AE19" s="627"/>
      <c r="AF19" s="627"/>
      <c r="AG19" s="627"/>
      <c r="AH19" s="627"/>
      <c r="AI19" s="627"/>
      <c r="AJ19" s="627"/>
      <c r="AK19" s="627"/>
      <c r="AL19" s="628">
        <v>2</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1577694</v>
      </c>
      <c r="BH19" s="624"/>
      <c r="BI19" s="624"/>
      <c r="BJ19" s="624"/>
      <c r="BK19" s="624"/>
      <c r="BL19" s="624"/>
      <c r="BM19" s="624"/>
      <c r="BN19" s="625"/>
      <c r="BO19" s="626">
        <v>4.9000000000000004</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55473</v>
      </c>
      <c r="S20" s="624"/>
      <c r="T20" s="624"/>
      <c r="U20" s="624"/>
      <c r="V20" s="624"/>
      <c r="W20" s="624"/>
      <c r="X20" s="624"/>
      <c r="Y20" s="625"/>
      <c r="Z20" s="626">
        <v>0.1</v>
      </c>
      <c r="AA20" s="626"/>
      <c r="AB20" s="626"/>
      <c r="AC20" s="626"/>
      <c r="AD20" s="627">
        <v>55473</v>
      </c>
      <c r="AE20" s="627"/>
      <c r="AF20" s="627"/>
      <c r="AG20" s="627"/>
      <c r="AH20" s="627"/>
      <c r="AI20" s="627"/>
      <c r="AJ20" s="627"/>
      <c r="AK20" s="627"/>
      <c r="AL20" s="628">
        <v>0.1</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1577694</v>
      </c>
      <c r="BH20" s="624"/>
      <c r="BI20" s="624"/>
      <c r="BJ20" s="624"/>
      <c r="BK20" s="624"/>
      <c r="BL20" s="624"/>
      <c r="BM20" s="624"/>
      <c r="BN20" s="625"/>
      <c r="BO20" s="626">
        <v>4.9000000000000004</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93310351</v>
      </c>
      <c r="CS20" s="624"/>
      <c r="CT20" s="624"/>
      <c r="CU20" s="624"/>
      <c r="CV20" s="624"/>
      <c r="CW20" s="624"/>
      <c r="CX20" s="624"/>
      <c r="CY20" s="625"/>
      <c r="CZ20" s="626">
        <v>100</v>
      </c>
      <c r="DA20" s="626"/>
      <c r="DB20" s="626"/>
      <c r="DC20" s="626"/>
      <c r="DD20" s="632">
        <v>12333035</v>
      </c>
      <c r="DE20" s="624"/>
      <c r="DF20" s="624"/>
      <c r="DG20" s="624"/>
      <c r="DH20" s="624"/>
      <c r="DI20" s="624"/>
      <c r="DJ20" s="624"/>
      <c r="DK20" s="624"/>
      <c r="DL20" s="624"/>
      <c r="DM20" s="624"/>
      <c r="DN20" s="624"/>
      <c r="DO20" s="624"/>
      <c r="DP20" s="625"/>
      <c r="DQ20" s="632">
        <v>57375303</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9038787</v>
      </c>
      <c r="S21" s="624"/>
      <c r="T21" s="624"/>
      <c r="U21" s="624"/>
      <c r="V21" s="624"/>
      <c r="W21" s="624"/>
      <c r="X21" s="624"/>
      <c r="Y21" s="625"/>
      <c r="Z21" s="626">
        <v>9.3000000000000007</v>
      </c>
      <c r="AA21" s="626"/>
      <c r="AB21" s="626"/>
      <c r="AC21" s="626"/>
      <c r="AD21" s="627">
        <v>8124627</v>
      </c>
      <c r="AE21" s="627"/>
      <c r="AF21" s="627"/>
      <c r="AG21" s="627"/>
      <c r="AH21" s="627"/>
      <c r="AI21" s="627"/>
      <c r="AJ21" s="627"/>
      <c r="AK21" s="627"/>
      <c r="AL21" s="628">
        <v>17.100000000000001</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4472</v>
      </c>
      <c r="BH21" s="624"/>
      <c r="BI21" s="624"/>
      <c r="BJ21" s="624"/>
      <c r="BK21" s="624"/>
      <c r="BL21" s="624"/>
      <c r="BM21" s="624"/>
      <c r="BN21" s="625"/>
      <c r="BO21" s="626">
        <v>0</v>
      </c>
      <c r="BP21" s="626"/>
      <c r="BQ21" s="626"/>
      <c r="BR21" s="626"/>
      <c r="BS21" s="627" t="s">
        <v>122</v>
      </c>
      <c r="BT21" s="627"/>
      <c r="BU21" s="627"/>
      <c r="BV21" s="627"/>
      <c r="BW21" s="627"/>
      <c r="BX21" s="627"/>
      <c r="BY21" s="627"/>
      <c r="BZ21" s="627"/>
      <c r="CA21" s="627"/>
      <c r="CB21" s="631"/>
      <c r="CD21" s="646"/>
      <c r="CE21" s="647"/>
      <c r="CF21" s="647"/>
      <c r="CG21" s="647"/>
      <c r="CH21" s="647"/>
      <c r="CI21" s="647"/>
      <c r="CJ21" s="647"/>
      <c r="CK21" s="647"/>
      <c r="CL21" s="647"/>
      <c r="CM21" s="647"/>
      <c r="CN21" s="647"/>
      <c r="CO21" s="647"/>
      <c r="CP21" s="647"/>
      <c r="CQ21" s="648"/>
      <c r="CR21" s="649"/>
      <c r="CS21" s="642"/>
      <c r="CT21" s="642"/>
      <c r="CU21" s="642"/>
      <c r="CV21" s="642"/>
      <c r="CW21" s="642"/>
      <c r="CX21" s="642"/>
      <c r="CY21" s="650"/>
      <c r="CZ21" s="651"/>
      <c r="DA21" s="651"/>
      <c r="DB21" s="651"/>
      <c r="DC21" s="651"/>
      <c r="DD21" s="641"/>
      <c r="DE21" s="642"/>
      <c r="DF21" s="642"/>
      <c r="DG21" s="642"/>
      <c r="DH21" s="642"/>
      <c r="DI21" s="642"/>
      <c r="DJ21" s="642"/>
      <c r="DK21" s="642"/>
      <c r="DL21" s="642"/>
      <c r="DM21" s="642"/>
      <c r="DN21" s="642"/>
      <c r="DO21" s="642"/>
      <c r="DP21" s="650"/>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8124627</v>
      </c>
      <c r="S22" s="624"/>
      <c r="T22" s="624"/>
      <c r="U22" s="624"/>
      <c r="V22" s="624"/>
      <c r="W22" s="624"/>
      <c r="X22" s="624"/>
      <c r="Y22" s="625"/>
      <c r="Z22" s="626">
        <v>8.4</v>
      </c>
      <c r="AA22" s="626"/>
      <c r="AB22" s="626"/>
      <c r="AC22" s="626"/>
      <c r="AD22" s="627">
        <v>8124627</v>
      </c>
      <c r="AE22" s="627"/>
      <c r="AF22" s="627"/>
      <c r="AG22" s="627"/>
      <c r="AH22" s="627"/>
      <c r="AI22" s="627"/>
      <c r="AJ22" s="627"/>
      <c r="AK22" s="627"/>
      <c r="AL22" s="628">
        <v>17.100000000000001</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914111</v>
      </c>
      <c r="S23" s="624"/>
      <c r="T23" s="624"/>
      <c r="U23" s="624"/>
      <c r="V23" s="624"/>
      <c r="W23" s="624"/>
      <c r="X23" s="624"/>
      <c r="Y23" s="625"/>
      <c r="Z23" s="626">
        <v>0.9</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1573222</v>
      </c>
      <c r="BH23" s="624"/>
      <c r="BI23" s="624"/>
      <c r="BJ23" s="624"/>
      <c r="BK23" s="624"/>
      <c r="BL23" s="624"/>
      <c r="BM23" s="624"/>
      <c r="BN23" s="625"/>
      <c r="BO23" s="626">
        <v>4.9000000000000004</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2" t="s">
        <v>275</v>
      </c>
      <c r="DM23" s="653"/>
      <c r="DN23" s="653"/>
      <c r="DO23" s="653"/>
      <c r="DP23" s="653"/>
      <c r="DQ23" s="653"/>
      <c r="DR23" s="653"/>
      <c r="DS23" s="653"/>
      <c r="DT23" s="653"/>
      <c r="DU23" s="653"/>
      <c r="DV23" s="654"/>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v>49</v>
      </c>
      <c r="S24" s="624"/>
      <c r="T24" s="624"/>
      <c r="U24" s="624"/>
      <c r="V24" s="624"/>
      <c r="W24" s="624"/>
      <c r="X24" s="624"/>
      <c r="Y24" s="625"/>
      <c r="Z24" s="626">
        <v>0</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47648091</v>
      </c>
      <c r="CS24" s="613"/>
      <c r="CT24" s="613"/>
      <c r="CU24" s="613"/>
      <c r="CV24" s="613"/>
      <c r="CW24" s="613"/>
      <c r="CX24" s="613"/>
      <c r="CY24" s="614"/>
      <c r="CZ24" s="617">
        <v>51.1</v>
      </c>
      <c r="DA24" s="618"/>
      <c r="DB24" s="618"/>
      <c r="DC24" s="634"/>
      <c r="DD24" s="655">
        <v>28848519</v>
      </c>
      <c r="DE24" s="613"/>
      <c r="DF24" s="613"/>
      <c r="DG24" s="613"/>
      <c r="DH24" s="613"/>
      <c r="DI24" s="613"/>
      <c r="DJ24" s="613"/>
      <c r="DK24" s="614"/>
      <c r="DL24" s="655">
        <v>27552993</v>
      </c>
      <c r="DM24" s="613"/>
      <c r="DN24" s="613"/>
      <c r="DO24" s="613"/>
      <c r="DP24" s="613"/>
      <c r="DQ24" s="613"/>
      <c r="DR24" s="613"/>
      <c r="DS24" s="613"/>
      <c r="DT24" s="613"/>
      <c r="DU24" s="613"/>
      <c r="DV24" s="614"/>
      <c r="DW24" s="617">
        <v>57.2</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50050171</v>
      </c>
      <c r="S25" s="624"/>
      <c r="T25" s="624"/>
      <c r="U25" s="624"/>
      <c r="V25" s="624"/>
      <c r="W25" s="624"/>
      <c r="X25" s="624"/>
      <c r="Y25" s="625"/>
      <c r="Z25" s="626">
        <v>51.5</v>
      </c>
      <c r="AA25" s="626"/>
      <c r="AB25" s="626"/>
      <c r="AC25" s="626"/>
      <c r="AD25" s="627">
        <v>47562789</v>
      </c>
      <c r="AE25" s="627"/>
      <c r="AF25" s="627"/>
      <c r="AG25" s="627"/>
      <c r="AH25" s="627"/>
      <c r="AI25" s="627"/>
      <c r="AJ25" s="627"/>
      <c r="AK25" s="627"/>
      <c r="AL25" s="628">
        <v>99.9</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14122476</v>
      </c>
      <c r="CS25" s="644"/>
      <c r="CT25" s="644"/>
      <c r="CU25" s="644"/>
      <c r="CV25" s="644"/>
      <c r="CW25" s="644"/>
      <c r="CX25" s="644"/>
      <c r="CY25" s="645"/>
      <c r="CZ25" s="628">
        <v>15.1</v>
      </c>
      <c r="DA25" s="656"/>
      <c r="DB25" s="656"/>
      <c r="DC25" s="658"/>
      <c r="DD25" s="632">
        <v>12909736</v>
      </c>
      <c r="DE25" s="644"/>
      <c r="DF25" s="644"/>
      <c r="DG25" s="644"/>
      <c r="DH25" s="644"/>
      <c r="DI25" s="644"/>
      <c r="DJ25" s="644"/>
      <c r="DK25" s="645"/>
      <c r="DL25" s="632">
        <v>12766138</v>
      </c>
      <c r="DM25" s="644"/>
      <c r="DN25" s="644"/>
      <c r="DO25" s="644"/>
      <c r="DP25" s="644"/>
      <c r="DQ25" s="644"/>
      <c r="DR25" s="644"/>
      <c r="DS25" s="644"/>
      <c r="DT25" s="644"/>
      <c r="DU25" s="644"/>
      <c r="DV25" s="645"/>
      <c r="DW25" s="628">
        <v>26.5</v>
      </c>
      <c r="DX25" s="656"/>
      <c r="DY25" s="656"/>
      <c r="DZ25" s="656"/>
      <c r="EA25" s="656"/>
      <c r="EB25" s="656"/>
      <c r="EC25" s="657"/>
    </row>
    <row r="26" spans="2:133" ht="11.25" customHeight="1" x14ac:dyDescent="0.2">
      <c r="B26" s="620" t="s">
        <v>283</v>
      </c>
      <c r="C26" s="621"/>
      <c r="D26" s="621"/>
      <c r="E26" s="621"/>
      <c r="F26" s="621"/>
      <c r="G26" s="621"/>
      <c r="H26" s="621"/>
      <c r="I26" s="621"/>
      <c r="J26" s="621"/>
      <c r="K26" s="621"/>
      <c r="L26" s="621"/>
      <c r="M26" s="621"/>
      <c r="N26" s="621"/>
      <c r="O26" s="621"/>
      <c r="P26" s="621"/>
      <c r="Q26" s="622"/>
      <c r="R26" s="623">
        <v>36365</v>
      </c>
      <c r="S26" s="624"/>
      <c r="T26" s="624"/>
      <c r="U26" s="624"/>
      <c r="V26" s="624"/>
      <c r="W26" s="624"/>
      <c r="X26" s="624"/>
      <c r="Y26" s="625"/>
      <c r="Z26" s="626">
        <v>0</v>
      </c>
      <c r="AA26" s="626"/>
      <c r="AB26" s="626"/>
      <c r="AC26" s="626"/>
      <c r="AD26" s="627">
        <v>36365</v>
      </c>
      <c r="AE26" s="627"/>
      <c r="AF26" s="627"/>
      <c r="AG26" s="627"/>
      <c r="AH26" s="627"/>
      <c r="AI26" s="627"/>
      <c r="AJ26" s="627"/>
      <c r="AK26" s="627"/>
      <c r="AL26" s="628">
        <v>0.1</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9353930</v>
      </c>
      <c r="CS26" s="624"/>
      <c r="CT26" s="624"/>
      <c r="CU26" s="624"/>
      <c r="CV26" s="624"/>
      <c r="CW26" s="624"/>
      <c r="CX26" s="624"/>
      <c r="CY26" s="625"/>
      <c r="CZ26" s="628">
        <v>10</v>
      </c>
      <c r="DA26" s="656"/>
      <c r="DB26" s="656"/>
      <c r="DC26" s="658"/>
      <c r="DD26" s="632">
        <v>8339305</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6"/>
      <c r="DY26" s="656"/>
      <c r="DZ26" s="656"/>
      <c r="EA26" s="656"/>
      <c r="EB26" s="656"/>
      <c r="EC26" s="657"/>
    </row>
    <row r="27" spans="2:133" ht="11.25" customHeight="1" x14ac:dyDescent="0.2">
      <c r="B27" s="620" t="s">
        <v>286</v>
      </c>
      <c r="C27" s="621"/>
      <c r="D27" s="621"/>
      <c r="E27" s="621"/>
      <c r="F27" s="621"/>
      <c r="G27" s="621"/>
      <c r="H27" s="621"/>
      <c r="I27" s="621"/>
      <c r="J27" s="621"/>
      <c r="K27" s="621"/>
      <c r="L27" s="621"/>
      <c r="M27" s="621"/>
      <c r="N27" s="621"/>
      <c r="O27" s="621"/>
      <c r="P27" s="621"/>
      <c r="Q27" s="622"/>
      <c r="R27" s="623">
        <v>758281</v>
      </c>
      <c r="S27" s="624"/>
      <c r="T27" s="624"/>
      <c r="U27" s="624"/>
      <c r="V27" s="624"/>
      <c r="W27" s="624"/>
      <c r="X27" s="624"/>
      <c r="Y27" s="625"/>
      <c r="Z27" s="626">
        <v>0.8</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31991755</v>
      </c>
      <c r="BH27" s="624"/>
      <c r="BI27" s="624"/>
      <c r="BJ27" s="624"/>
      <c r="BK27" s="624"/>
      <c r="BL27" s="624"/>
      <c r="BM27" s="624"/>
      <c r="BN27" s="625"/>
      <c r="BO27" s="626">
        <v>100</v>
      </c>
      <c r="BP27" s="626"/>
      <c r="BQ27" s="626"/>
      <c r="BR27" s="626"/>
      <c r="BS27" s="627">
        <v>652133</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26425401</v>
      </c>
      <c r="CS27" s="644"/>
      <c r="CT27" s="644"/>
      <c r="CU27" s="644"/>
      <c r="CV27" s="644"/>
      <c r="CW27" s="644"/>
      <c r="CX27" s="644"/>
      <c r="CY27" s="645"/>
      <c r="CZ27" s="628">
        <v>28.3</v>
      </c>
      <c r="DA27" s="656"/>
      <c r="DB27" s="656"/>
      <c r="DC27" s="658"/>
      <c r="DD27" s="632">
        <v>8931959</v>
      </c>
      <c r="DE27" s="644"/>
      <c r="DF27" s="644"/>
      <c r="DG27" s="644"/>
      <c r="DH27" s="644"/>
      <c r="DI27" s="644"/>
      <c r="DJ27" s="644"/>
      <c r="DK27" s="645"/>
      <c r="DL27" s="632">
        <v>7780031</v>
      </c>
      <c r="DM27" s="644"/>
      <c r="DN27" s="644"/>
      <c r="DO27" s="644"/>
      <c r="DP27" s="644"/>
      <c r="DQ27" s="644"/>
      <c r="DR27" s="644"/>
      <c r="DS27" s="644"/>
      <c r="DT27" s="644"/>
      <c r="DU27" s="644"/>
      <c r="DV27" s="645"/>
      <c r="DW27" s="628">
        <v>16.2</v>
      </c>
      <c r="DX27" s="656"/>
      <c r="DY27" s="656"/>
      <c r="DZ27" s="656"/>
      <c r="EA27" s="656"/>
      <c r="EB27" s="656"/>
      <c r="EC27" s="657"/>
    </row>
    <row r="28" spans="2:133" ht="11.25" customHeight="1" x14ac:dyDescent="0.2">
      <c r="B28" s="620" t="s">
        <v>289</v>
      </c>
      <c r="C28" s="621"/>
      <c r="D28" s="621"/>
      <c r="E28" s="621"/>
      <c r="F28" s="621"/>
      <c r="G28" s="621"/>
      <c r="H28" s="621"/>
      <c r="I28" s="621"/>
      <c r="J28" s="621"/>
      <c r="K28" s="621"/>
      <c r="L28" s="621"/>
      <c r="M28" s="621"/>
      <c r="N28" s="621"/>
      <c r="O28" s="621"/>
      <c r="P28" s="621"/>
      <c r="Q28" s="622"/>
      <c r="R28" s="623">
        <v>699548</v>
      </c>
      <c r="S28" s="624"/>
      <c r="T28" s="624"/>
      <c r="U28" s="624"/>
      <c r="V28" s="624"/>
      <c r="W28" s="624"/>
      <c r="X28" s="624"/>
      <c r="Y28" s="625"/>
      <c r="Z28" s="626">
        <v>0.7</v>
      </c>
      <c r="AA28" s="626"/>
      <c r="AB28" s="626"/>
      <c r="AC28" s="626"/>
      <c r="AD28" s="627">
        <v>5200</v>
      </c>
      <c r="AE28" s="627"/>
      <c r="AF28" s="627"/>
      <c r="AG28" s="627"/>
      <c r="AH28" s="627"/>
      <c r="AI28" s="627"/>
      <c r="AJ28" s="627"/>
      <c r="AK28" s="627"/>
      <c r="AL28" s="628">
        <v>0</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7100214</v>
      </c>
      <c r="CS28" s="624"/>
      <c r="CT28" s="624"/>
      <c r="CU28" s="624"/>
      <c r="CV28" s="624"/>
      <c r="CW28" s="624"/>
      <c r="CX28" s="624"/>
      <c r="CY28" s="625"/>
      <c r="CZ28" s="628">
        <v>7.6</v>
      </c>
      <c r="DA28" s="656"/>
      <c r="DB28" s="656"/>
      <c r="DC28" s="658"/>
      <c r="DD28" s="632">
        <v>7006824</v>
      </c>
      <c r="DE28" s="624"/>
      <c r="DF28" s="624"/>
      <c r="DG28" s="624"/>
      <c r="DH28" s="624"/>
      <c r="DI28" s="624"/>
      <c r="DJ28" s="624"/>
      <c r="DK28" s="625"/>
      <c r="DL28" s="632">
        <v>7006824</v>
      </c>
      <c r="DM28" s="624"/>
      <c r="DN28" s="624"/>
      <c r="DO28" s="624"/>
      <c r="DP28" s="624"/>
      <c r="DQ28" s="624"/>
      <c r="DR28" s="624"/>
      <c r="DS28" s="624"/>
      <c r="DT28" s="624"/>
      <c r="DU28" s="624"/>
      <c r="DV28" s="625"/>
      <c r="DW28" s="628">
        <v>14.6</v>
      </c>
      <c r="DX28" s="656"/>
      <c r="DY28" s="656"/>
      <c r="DZ28" s="656"/>
      <c r="EA28" s="656"/>
      <c r="EB28" s="656"/>
      <c r="EC28" s="657"/>
    </row>
    <row r="29" spans="2:133" ht="11.25" customHeight="1" x14ac:dyDescent="0.2">
      <c r="B29" s="620" t="s">
        <v>291</v>
      </c>
      <c r="C29" s="621"/>
      <c r="D29" s="621"/>
      <c r="E29" s="621"/>
      <c r="F29" s="621"/>
      <c r="G29" s="621"/>
      <c r="H29" s="621"/>
      <c r="I29" s="621"/>
      <c r="J29" s="621"/>
      <c r="K29" s="621"/>
      <c r="L29" s="621"/>
      <c r="M29" s="621"/>
      <c r="N29" s="621"/>
      <c r="O29" s="621"/>
      <c r="P29" s="621"/>
      <c r="Q29" s="622"/>
      <c r="R29" s="623">
        <v>408411</v>
      </c>
      <c r="S29" s="624"/>
      <c r="T29" s="624"/>
      <c r="U29" s="624"/>
      <c r="V29" s="624"/>
      <c r="W29" s="624"/>
      <c r="X29" s="624"/>
      <c r="Y29" s="625"/>
      <c r="Z29" s="626">
        <v>0.4</v>
      </c>
      <c r="AA29" s="626"/>
      <c r="AB29" s="626"/>
      <c r="AC29" s="626"/>
      <c r="AD29" s="627" t="s">
        <v>122</v>
      </c>
      <c r="AE29" s="627"/>
      <c r="AF29" s="627"/>
      <c r="AG29" s="627"/>
      <c r="AH29" s="627"/>
      <c r="AI29" s="627"/>
      <c r="AJ29" s="627"/>
      <c r="AK29" s="627"/>
      <c r="AL29" s="628" t="s">
        <v>122</v>
      </c>
      <c r="AM29" s="629"/>
      <c r="AN29" s="629"/>
      <c r="AO29" s="630"/>
      <c r="AP29" s="646"/>
      <c r="AQ29" s="647"/>
      <c r="AR29" s="647"/>
      <c r="AS29" s="647"/>
      <c r="AT29" s="647"/>
      <c r="AU29" s="647"/>
      <c r="AV29" s="647"/>
      <c r="AW29" s="647"/>
      <c r="AX29" s="647"/>
      <c r="AY29" s="647"/>
      <c r="AZ29" s="647"/>
      <c r="BA29" s="647"/>
      <c r="BB29" s="647"/>
      <c r="BC29" s="647"/>
      <c r="BD29" s="647"/>
      <c r="BE29" s="647"/>
      <c r="BF29" s="648"/>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7099829</v>
      </c>
      <c r="CS29" s="644"/>
      <c r="CT29" s="644"/>
      <c r="CU29" s="644"/>
      <c r="CV29" s="644"/>
      <c r="CW29" s="644"/>
      <c r="CX29" s="644"/>
      <c r="CY29" s="645"/>
      <c r="CZ29" s="628">
        <v>7.6</v>
      </c>
      <c r="DA29" s="656"/>
      <c r="DB29" s="656"/>
      <c r="DC29" s="658"/>
      <c r="DD29" s="632">
        <v>7006439</v>
      </c>
      <c r="DE29" s="644"/>
      <c r="DF29" s="644"/>
      <c r="DG29" s="644"/>
      <c r="DH29" s="644"/>
      <c r="DI29" s="644"/>
      <c r="DJ29" s="644"/>
      <c r="DK29" s="645"/>
      <c r="DL29" s="632">
        <v>7006439</v>
      </c>
      <c r="DM29" s="644"/>
      <c r="DN29" s="644"/>
      <c r="DO29" s="644"/>
      <c r="DP29" s="644"/>
      <c r="DQ29" s="644"/>
      <c r="DR29" s="644"/>
      <c r="DS29" s="644"/>
      <c r="DT29" s="644"/>
      <c r="DU29" s="644"/>
      <c r="DV29" s="645"/>
      <c r="DW29" s="628">
        <v>14.6</v>
      </c>
      <c r="DX29" s="656"/>
      <c r="DY29" s="656"/>
      <c r="DZ29" s="656"/>
      <c r="EA29" s="656"/>
      <c r="EB29" s="656"/>
      <c r="EC29" s="657"/>
    </row>
    <row r="30" spans="2:133" ht="11.25" customHeight="1" x14ac:dyDescent="0.2">
      <c r="B30" s="620" t="s">
        <v>293</v>
      </c>
      <c r="C30" s="621"/>
      <c r="D30" s="621"/>
      <c r="E30" s="621"/>
      <c r="F30" s="621"/>
      <c r="G30" s="621"/>
      <c r="H30" s="621"/>
      <c r="I30" s="621"/>
      <c r="J30" s="621"/>
      <c r="K30" s="621"/>
      <c r="L30" s="621"/>
      <c r="M30" s="621"/>
      <c r="N30" s="621"/>
      <c r="O30" s="621"/>
      <c r="P30" s="621"/>
      <c r="Q30" s="622"/>
      <c r="R30" s="623">
        <v>19896611</v>
      </c>
      <c r="S30" s="624"/>
      <c r="T30" s="624"/>
      <c r="U30" s="624"/>
      <c r="V30" s="624"/>
      <c r="W30" s="624"/>
      <c r="X30" s="624"/>
      <c r="Y30" s="625"/>
      <c r="Z30" s="626">
        <v>20.5</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6940693</v>
      </c>
      <c r="CS30" s="624"/>
      <c r="CT30" s="624"/>
      <c r="CU30" s="624"/>
      <c r="CV30" s="624"/>
      <c r="CW30" s="624"/>
      <c r="CX30" s="624"/>
      <c r="CY30" s="625"/>
      <c r="CZ30" s="628">
        <v>7.4</v>
      </c>
      <c r="DA30" s="656"/>
      <c r="DB30" s="656"/>
      <c r="DC30" s="658"/>
      <c r="DD30" s="632">
        <v>6847303</v>
      </c>
      <c r="DE30" s="624"/>
      <c r="DF30" s="624"/>
      <c r="DG30" s="624"/>
      <c r="DH30" s="624"/>
      <c r="DI30" s="624"/>
      <c r="DJ30" s="624"/>
      <c r="DK30" s="625"/>
      <c r="DL30" s="632">
        <v>6847303</v>
      </c>
      <c r="DM30" s="624"/>
      <c r="DN30" s="624"/>
      <c r="DO30" s="624"/>
      <c r="DP30" s="624"/>
      <c r="DQ30" s="624"/>
      <c r="DR30" s="624"/>
      <c r="DS30" s="624"/>
      <c r="DT30" s="624"/>
      <c r="DU30" s="624"/>
      <c r="DV30" s="625"/>
      <c r="DW30" s="628">
        <v>14.2</v>
      </c>
      <c r="DX30" s="656"/>
      <c r="DY30" s="656"/>
      <c r="DZ30" s="656"/>
      <c r="EA30" s="656"/>
      <c r="EB30" s="656"/>
      <c r="EC30" s="657"/>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99.3</v>
      </c>
      <c r="BH31" s="667"/>
      <c r="BI31" s="667"/>
      <c r="BJ31" s="667"/>
      <c r="BK31" s="667"/>
      <c r="BL31" s="667"/>
      <c r="BM31" s="618">
        <v>98.1</v>
      </c>
      <c r="BN31" s="667"/>
      <c r="BO31" s="667"/>
      <c r="BP31" s="667"/>
      <c r="BQ31" s="668"/>
      <c r="BR31" s="670">
        <v>99.4</v>
      </c>
      <c r="BS31" s="667"/>
      <c r="BT31" s="667"/>
      <c r="BU31" s="667"/>
      <c r="BV31" s="667"/>
      <c r="BW31" s="667"/>
      <c r="BX31" s="618">
        <v>97.9</v>
      </c>
      <c r="BY31" s="667"/>
      <c r="BZ31" s="667"/>
      <c r="CA31" s="667"/>
      <c r="CB31" s="668"/>
      <c r="CD31" s="663"/>
      <c r="CE31" s="664"/>
      <c r="CF31" s="620" t="s">
        <v>300</v>
      </c>
      <c r="CG31" s="621"/>
      <c r="CH31" s="621"/>
      <c r="CI31" s="621"/>
      <c r="CJ31" s="621"/>
      <c r="CK31" s="621"/>
      <c r="CL31" s="621"/>
      <c r="CM31" s="621"/>
      <c r="CN31" s="621"/>
      <c r="CO31" s="621"/>
      <c r="CP31" s="621"/>
      <c r="CQ31" s="622"/>
      <c r="CR31" s="623">
        <v>159136</v>
      </c>
      <c r="CS31" s="644"/>
      <c r="CT31" s="644"/>
      <c r="CU31" s="644"/>
      <c r="CV31" s="644"/>
      <c r="CW31" s="644"/>
      <c r="CX31" s="644"/>
      <c r="CY31" s="645"/>
      <c r="CZ31" s="628">
        <v>0.2</v>
      </c>
      <c r="DA31" s="656"/>
      <c r="DB31" s="656"/>
      <c r="DC31" s="658"/>
      <c r="DD31" s="632">
        <v>159136</v>
      </c>
      <c r="DE31" s="644"/>
      <c r="DF31" s="644"/>
      <c r="DG31" s="644"/>
      <c r="DH31" s="644"/>
      <c r="DI31" s="644"/>
      <c r="DJ31" s="644"/>
      <c r="DK31" s="645"/>
      <c r="DL31" s="632">
        <v>159136</v>
      </c>
      <c r="DM31" s="644"/>
      <c r="DN31" s="644"/>
      <c r="DO31" s="644"/>
      <c r="DP31" s="644"/>
      <c r="DQ31" s="644"/>
      <c r="DR31" s="644"/>
      <c r="DS31" s="644"/>
      <c r="DT31" s="644"/>
      <c r="DU31" s="644"/>
      <c r="DV31" s="645"/>
      <c r="DW31" s="628">
        <v>0.3</v>
      </c>
      <c r="DX31" s="656"/>
      <c r="DY31" s="656"/>
      <c r="DZ31" s="656"/>
      <c r="EA31" s="656"/>
      <c r="EB31" s="656"/>
      <c r="EC31" s="657"/>
    </row>
    <row r="32" spans="2:133" ht="11.25" customHeight="1" x14ac:dyDescent="0.2">
      <c r="B32" s="620" t="s">
        <v>301</v>
      </c>
      <c r="C32" s="621"/>
      <c r="D32" s="621"/>
      <c r="E32" s="621"/>
      <c r="F32" s="621"/>
      <c r="G32" s="621"/>
      <c r="H32" s="621"/>
      <c r="I32" s="621"/>
      <c r="J32" s="621"/>
      <c r="K32" s="621"/>
      <c r="L32" s="621"/>
      <c r="M32" s="621"/>
      <c r="N32" s="621"/>
      <c r="O32" s="621"/>
      <c r="P32" s="621"/>
      <c r="Q32" s="622"/>
      <c r="R32" s="623">
        <v>7000895</v>
      </c>
      <c r="S32" s="624"/>
      <c r="T32" s="624"/>
      <c r="U32" s="624"/>
      <c r="V32" s="624"/>
      <c r="W32" s="624"/>
      <c r="X32" s="624"/>
      <c r="Y32" s="625"/>
      <c r="Z32" s="626">
        <v>7.2</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99</v>
      </c>
      <c r="BH32" s="644"/>
      <c r="BI32" s="644"/>
      <c r="BJ32" s="644"/>
      <c r="BK32" s="644"/>
      <c r="BL32" s="644"/>
      <c r="BM32" s="629">
        <v>97</v>
      </c>
      <c r="BN32" s="644"/>
      <c r="BO32" s="644"/>
      <c r="BP32" s="644"/>
      <c r="BQ32" s="669"/>
      <c r="BR32" s="680">
        <v>99</v>
      </c>
      <c r="BS32" s="644"/>
      <c r="BT32" s="644"/>
      <c r="BU32" s="644"/>
      <c r="BV32" s="644"/>
      <c r="BW32" s="644"/>
      <c r="BX32" s="629">
        <v>96.8</v>
      </c>
      <c r="BY32" s="644"/>
      <c r="BZ32" s="644"/>
      <c r="CA32" s="644"/>
      <c r="CB32" s="669"/>
      <c r="CD32" s="665"/>
      <c r="CE32" s="666"/>
      <c r="CF32" s="620" t="s">
        <v>304</v>
      </c>
      <c r="CG32" s="621"/>
      <c r="CH32" s="621"/>
      <c r="CI32" s="621"/>
      <c r="CJ32" s="621"/>
      <c r="CK32" s="621"/>
      <c r="CL32" s="621"/>
      <c r="CM32" s="621"/>
      <c r="CN32" s="621"/>
      <c r="CO32" s="621"/>
      <c r="CP32" s="621"/>
      <c r="CQ32" s="622"/>
      <c r="CR32" s="623">
        <v>385</v>
      </c>
      <c r="CS32" s="624"/>
      <c r="CT32" s="624"/>
      <c r="CU32" s="624"/>
      <c r="CV32" s="624"/>
      <c r="CW32" s="624"/>
      <c r="CX32" s="624"/>
      <c r="CY32" s="625"/>
      <c r="CZ32" s="628">
        <v>0</v>
      </c>
      <c r="DA32" s="656"/>
      <c r="DB32" s="656"/>
      <c r="DC32" s="658"/>
      <c r="DD32" s="632">
        <v>385</v>
      </c>
      <c r="DE32" s="624"/>
      <c r="DF32" s="624"/>
      <c r="DG32" s="624"/>
      <c r="DH32" s="624"/>
      <c r="DI32" s="624"/>
      <c r="DJ32" s="624"/>
      <c r="DK32" s="625"/>
      <c r="DL32" s="632">
        <v>385</v>
      </c>
      <c r="DM32" s="624"/>
      <c r="DN32" s="624"/>
      <c r="DO32" s="624"/>
      <c r="DP32" s="624"/>
      <c r="DQ32" s="624"/>
      <c r="DR32" s="624"/>
      <c r="DS32" s="624"/>
      <c r="DT32" s="624"/>
      <c r="DU32" s="624"/>
      <c r="DV32" s="625"/>
      <c r="DW32" s="628">
        <v>0</v>
      </c>
      <c r="DX32" s="656"/>
      <c r="DY32" s="656"/>
      <c r="DZ32" s="656"/>
      <c r="EA32" s="656"/>
      <c r="EB32" s="656"/>
      <c r="EC32" s="657"/>
    </row>
    <row r="33" spans="2:133" ht="11.25" customHeight="1" x14ac:dyDescent="0.2">
      <c r="B33" s="620" t="s">
        <v>305</v>
      </c>
      <c r="C33" s="621"/>
      <c r="D33" s="621"/>
      <c r="E33" s="621"/>
      <c r="F33" s="621"/>
      <c r="G33" s="621"/>
      <c r="H33" s="621"/>
      <c r="I33" s="621"/>
      <c r="J33" s="621"/>
      <c r="K33" s="621"/>
      <c r="L33" s="621"/>
      <c r="M33" s="621"/>
      <c r="N33" s="621"/>
      <c r="O33" s="621"/>
      <c r="P33" s="621"/>
      <c r="Q33" s="622"/>
      <c r="R33" s="623">
        <v>2190126</v>
      </c>
      <c r="S33" s="624"/>
      <c r="T33" s="624"/>
      <c r="U33" s="624"/>
      <c r="V33" s="624"/>
      <c r="W33" s="624"/>
      <c r="X33" s="624"/>
      <c r="Y33" s="625"/>
      <c r="Z33" s="626">
        <v>2.2999999999999998</v>
      </c>
      <c r="AA33" s="626"/>
      <c r="AB33" s="626"/>
      <c r="AC33" s="626"/>
      <c r="AD33" s="627">
        <v>13708</v>
      </c>
      <c r="AE33" s="627"/>
      <c r="AF33" s="627"/>
      <c r="AG33" s="627"/>
      <c r="AH33" s="627"/>
      <c r="AI33" s="627"/>
      <c r="AJ33" s="627"/>
      <c r="AK33" s="627"/>
      <c r="AL33" s="628">
        <v>0</v>
      </c>
      <c r="AM33" s="629"/>
      <c r="AN33" s="629"/>
      <c r="AO33" s="630"/>
      <c r="AP33" s="675"/>
      <c r="AQ33" s="676"/>
      <c r="AR33" s="676"/>
      <c r="AS33" s="676"/>
      <c r="AT33" s="679"/>
      <c r="AU33" s="207"/>
      <c r="AV33" s="207"/>
      <c r="AW33" s="207"/>
      <c r="AX33" s="646" t="s">
        <v>306</v>
      </c>
      <c r="AY33" s="647"/>
      <c r="AZ33" s="647"/>
      <c r="BA33" s="647"/>
      <c r="BB33" s="647"/>
      <c r="BC33" s="647"/>
      <c r="BD33" s="647"/>
      <c r="BE33" s="647"/>
      <c r="BF33" s="648"/>
      <c r="BG33" s="681">
        <v>99.6</v>
      </c>
      <c r="BH33" s="682"/>
      <c r="BI33" s="682"/>
      <c r="BJ33" s="682"/>
      <c r="BK33" s="682"/>
      <c r="BL33" s="682"/>
      <c r="BM33" s="683">
        <v>98.9</v>
      </c>
      <c r="BN33" s="682"/>
      <c r="BO33" s="682"/>
      <c r="BP33" s="682"/>
      <c r="BQ33" s="684"/>
      <c r="BR33" s="681">
        <v>99.6</v>
      </c>
      <c r="BS33" s="682"/>
      <c r="BT33" s="682"/>
      <c r="BU33" s="682"/>
      <c r="BV33" s="682"/>
      <c r="BW33" s="682"/>
      <c r="BX33" s="683">
        <v>98.8</v>
      </c>
      <c r="BY33" s="682"/>
      <c r="BZ33" s="682"/>
      <c r="CA33" s="682"/>
      <c r="CB33" s="684"/>
      <c r="CD33" s="620" t="s">
        <v>307</v>
      </c>
      <c r="CE33" s="621"/>
      <c r="CF33" s="621"/>
      <c r="CG33" s="621"/>
      <c r="CH33" s="621"/>
      <c r="CI33" s="621"/>
      <c r="CJ33" s="621"/>
      <c r="CK33" s="621"/>
      <c r="CL33" s="621"/>
      <c r="CM33" s="621"/>
      <c r="CN33" s="621"/>
      <c r="CO33" s="621"/>
      <c r="CP33" s="621"/>
      <c r="CQ33" s="622"/>
      <c r="CR33" s="623">
        <v>33329225</v>
      </c>
      <c r="CS33" s="644"/>
      <c r="CT33" s="644"/>
      <c r="CU33" s="644"/>
      <c r="CV33" s="644"/>
      <c r="CW33" s="644"/>
      <c r="CX33" s="644"/>
      <c r="CY33" s="645"/>
      <c r="CZ33" s="628">
        <v>35.700000000000003</v>
      </c>
      <c r="DA33" s="656"/>
      <c r="DB33" s="656"/>
      <c r="DC33" s="658"/>
      <c r="DD33" s="632">
        <v>26470901</v>
      </c>
      <c r="DE33" s="644"/>
      <c r="DF33" s="644"/>
      <c r="DG33" s="644"/>
      <c r="DH33" s="644"/>
      <c r="DI33" s="644"/>
      <c r="DJ33" s="644"/>
      <c r="DK33" s="645"/>
      <c r="DL33" s="632">
        <v>19030252</v>
      </c>
      <c r="DM33" s="644"/>
      <c r="DN33" s="644"/>
      <c r="DO33" s="644"/>
      <c r="DP33" s="644"/>
      <c r="DQ33" s="644"/>
      <c r="DR33" s="644"/>
      <c r="DS33" s="644"/>
      <c r="DT33" s="644"/>
      <c r="DU33" s="644"/>
      <c r="DV33" s="645"/>
      <c r="DW33" s="628">
        <v>39.5</v>
      </c>
      <c r="DX33" s="656"/>
      <c r="DY33" s="656"/>
      <c r="DZ33" s="656"/>
      <c r="EA33" s="656"/>
      <c r="EB33" s="656"/>
      <c r="EC33" s="657"/>
    </row>
    <row r="34" spans="2:133" ht="11.25" customHeight="1" x14ac:dyDescent="0.2">
      <c r="B34" s="620" t="s">
        <v>308</v>
      </c>
      <c r="C34" s="621"/>
      <c r="D34" s="621"/>
      <c r="E34" s="621"/>
      <c r="F34" s="621"/>
      <c r="G34" s="621"/>
      <c r="H34" s="621"/>
      <c r="I34" s="621"/>
      <c r="J34" s="621"/>
      <c r="K34" s="621"/>
      <c r="L34" s="621"/>
      <c r="M34" s="621"/>
      <c r="N34" s="621"/>
      <c r="O34" s="621"/>
      <c r="P34" s="621"/>
      <c r="Q34" s="622"/>
      <c r="R34" s="623">
        <v>298518</v>
      </c>
      <c r="S34" s="624"/>
      <c r="T34" s="624"/>
      <c r="U34" s="624"/>
      <c r="V34" s="624"/>
      <c r="W34" s="624"/>
      <c r="X34" s="624"/>
      <c r="Y34" s="625"/>
      <c r="Z34" s="626">
        <v>0.3</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14171854</v>
      </c>
      <c r="CS34" s="624"/>
      <c r="CT34" s="624"/>
      <c r="CU34" s="624"/>
      <c r="CV34" s="624"/>
      <c r="CW34" s="624"/>
      <c r="CX34" s="624"/>
      <c r="CY34" s="625"/>
      <c r="CZ34" s="628">
        <v>15.2</v>
      </c>
      <c r="DA34" s="656"/>
      <c r="DB34" s="656"/>
      <c r="DC34" s="658"/>
      <c r="DD34" s="632">
        <v>10972517</v>
      </c>
      <c r="DE34" s="624"/>
      <c r="DF34" s="624"/>
      <c r="DG34" s="624"/>
      <c r="DH34" s="624"/>
      <c r="DI34" s="624"/>
      <c r="DJ34" s="624"/>
      <c r="DK34" s="625"/>
      <c r="DL34" s="632">
        <v>10015947</v>
      </c>
      <c r="DM34" s="624"/>
      <c r="DN34" s="624"/>
      <c r="DO34" s="624"/>
      <c r="DP34" s="624"/>
      <c r="DQ34" s="624"/>
      <c r="DR34" s="624"/>
      <c r="DS34" s="624"/>
      <c r="DT34" s="624"/>
      <c r="DU34" s="624"/>
      <c r="DV34" s="625"/>
      <c r="DW34" s="628">
        <v>20.8</v>
      </c>
      <c r="DX34" s="656"/>
      <c r="DY34" s="656"/>
      <c r="DZ34" s="656"/>
      <c r="EA34" s="656"/>
      <c r="EB34" s="656"/>
      <c r="EC34" s="657"/>
    </row>
    <row r="35" spans="2:133" ht="11.25" customHeight="1" x14ac:dyDescent="0.2">
      <c r="B35" s="620" t="s">
        <v>310</v>
      </c>
      <c r="C35" s="621"/>
      <c r="D35" s="621"/>
      <c r="E35" s="621"/>
      <c r="F35" s="621"/>
      <c r="G35" s="621"/>
      <c r="H35" s="621"/>
      <c r="I35" s="621"/>
      <c r="J35" s="621"/>
      <c r="K35" s="621"/>
      <c r="L35" s="621"/>
      <c r="M35" s="621"/>
      <c r="N35" s="621"/>
      <c r="O35" s="621"/>
      <c r="P35" s="621"/>
      <c r="Q35" s="622"/>
      <c r="R35" s="623">
        <v>3485027</v>
      </c>
      <c r="S35" s="624"/>
      <c r="T35" s="624"/>
      <c r="U35" s="624"/>
      <c r="V35" s="624"/>
      <c r="W35" s="624"/>
      <c r="X35" s="624"/>
      <c r="Y35" s="625"/>
      <c r="Z35" s="626">
        <v>3.6</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1019866</v>
      </c>
      <c r="CS35" s="644"/>
      <c r="CT35" s="644"/>
      <c r="CU35" s="644"/>
      <c r="CV35" s="644"/>
      <c r="CW35" s="644"/>
      <c r="CX35" s="644"/>
      <c r="CY35" s="645"/>
      <c r="CZ35" s="628">
        <v>1.1000000000000001</v>
      </c>
      <c r="DA35" s="656"/>
      <c r="DB35" s="656"/>
      <c r="DC35" s="658"/>
      <c r="DD35" s="632">
        <v>854725</v>
      </c>
      <c r="DE35" s="644"/>
      <c r="DF35" s="644"/>
      <c r="DG35" s="644"/>
      <c r="DH35" s="644"/>
      <c r="DI35" s="644"/>
      <c r="DJ35" s="644"/>
      <c r="DK35" s="645"/>
      <c r="DL35" s="632">
        <v>854725</v>
      </c>
      <c r="DM35" s="644"/>
      <c r="DN35" s="644"/>
      <c r="DO35" s="644"/>
      <c r="DP35" s="644"/>
      <c r="DQ35" s="644"/>
      <c r="DR35" s="644"/>
      <c r="DS35" s="644"/>
      <c r="DT35" s="644"/>
      <c r="DU35" s="644"/>
      <c r="DV35" s="645"/>
      <c r="DW35" s="628">
        <v>1.8</v>
      </c>
      <c r="DX35" s="656"/>
      <c r="DY35" s="656"/>
      <c r="DZ35" s="656"/>
      <c r="EA35" s="656"/>
      <c r="EB35" s="656"/>
      <c r="EC35" s="657"/>
    </row>
    <row r="36" spans="2:133" ht="11.25" customHeight="1" x14ac:dyDescent="0.2">
      <c r="B36" s="620" t="s">
        <v>314</v>
      </c>
      <c r="C36" s="621"/>
      <c r="D36" s="621"/>
      <c r="E36" s="621"/>
      <c r="F36" s="621"/>
      <c r="G36" s="621"/>
      <c r="H36" s="621"/>
      <c r="I36" s="621"/>
      <c r="J36" s="621"/>
      <c r="K36" s="621"/>
      <c r="L36" s="621"/>
      <c r="M36" s="621"/>
      <c r="N36" s="621"/>
      <c r="O36" s="621"/>
      <c r="P36" s="621"/>
      <c r="Q36" s="622"/>
      <c r="R36" s="623">
        <v>1999916</v>
      </c>
      <c r="S36" s="624"/>
      <c r="T36" s="624"/>
      <c r="U36" s="624"/>
      <c r="V36" s="624"/>
      <c r="W36" s="624"/>
      <c r="X36" s="624"/>
      <c r="Y36" s="625"/>
      <c r="Z36" s="626">
        <v>2.1</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9515590</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156756</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7113945</v>
      </c>
      <c r="CS36" s="624"/>
      <c r="CT36" s="624"/>
      <c r="CU36" s="624"/>
      <c r="CV36" s="624"/>
      <c r="CW36" s="624"/>
      <c r="CX36" s="624"/>
      <c r="CY36" s="625"/>
      <c r="CZ36" s="628">
        <v>7.6</v>
      </c>
      <c r="DA36" s="656"/>
      <c r="DB36" s="656"/>
      <c r="DC36" s="658"/>
      <c r="DD36" s="632">
        <v>6356998</v>
      </c>
      <c r="DE36" s="624"/>
      <c r="DF36" s="624"/>
      <c r="DG36" s="624"/>
      <c r="DH36" s="624"/>
      <c r="DI36" s="624"/>
      <c r="DJ36" s="624"/>
      <c r="DK36" s="625"/>
      <c r="DL36" s="632">
        <v>2649567</v>
      </c>
      <c r="DM36" s="624"/>
      <c r="DN36" s="624"/>
      <c r="DO36" s="624"/>
      <c r="DP36" s="624"/>
      <c r="DQ36" s="624"/>
      <c r="DR36" s="624"/>
      <c r="DS36" s="624"/>
      <c r="DT36" s="624"/>
      <c r="DU36" s="624"/>
      <c r="DV36" s="625"/>
      <c r="DW36" s="628">
        <v>5.5</v>
      </c>
      <c r="DX36" s="656"/>
      <c r="DY36" s="656"/>
      <c r="DZ36" s="656"/>
      <c r="EA36" s="656"/>
      <c r="EB36" s="656"/>
      <c r="EC36" s="657"/>
    </row>
    <row r="37" spans="2:133" ht="11.25" customHeight="1" x14ac:dyDescent="0.2">
      <c r="B37" s="620" t="s">
        <v>318</v>
      </c>
      <c r="C37" s="621"/>
      <c r="D37" s="621"/>
      <c r="E37" s="621"/>
      <c r="F37" s="621"/>
      <c r="G37" s="621"/>
      <c r="H37" s="621"/>
      <c r="I37" s="621"/>
      <c r="J37" s="621"/>
      <c r="K37" s="621"/>
      <c r="L37" s="621"/>
      <c r="M37" s="621"/>
      <c r="N37" s="621"/>
      <c r="O37" s="621"/>
      <c r="P37" s="621"/>
      <c r="Q37" s="622"/>
      <c r="R37" s="623">
        <v>3471745</v>
      </c>
      <c r="S37" s="624"/>
      <c r="T37" s="624"/>
      <c r="U37" s="624"/>
      <c r="V37" s="624"/>
      <c r="W37" s="624"/>
      <c r="X37" s="624"/>
      <c r="Y37" s="625"/>
      <c r="Z37" s="626">
        <v>3.6</v>
      </c>
      <c r="AA37" s="626"/>
      <c r="AB37" s="626"/>
      <c r="AC37" s="626"/>
      <c r="AD37" s="627">
        <v>12212</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1471199</v>
      </c>
      <c r="BA37" s="624"/>
      <c r="BB37" s="624"/>
      <c r="BC37" s="624"/>
      <c r="BD37" s="644"/>
      <c r="BE37" s="644"/>
      <c r="BF37" s="669"/>
      <c r="BG37" s="620" t="s">
        <v>320</v>
      </c>
      <c r="BH37" s="621"/>
      <c r="BI37" s="621"/>
      <c r="BJ37" s="621"/>
      <c r="BK37" s="621"/>
      <c r="BL37" s="621"/>
      <c r="BM37" s="621"/>
      <c r="BN37" s="621"/>
      <c r="BO37" s="621"/>
      <c r="BP37" s="621"/>
      <c r="BQ37" s="621"/>
      <c r="BR37" s="621"/>
      <c r="BS37" s="621"/>
      <c r="BT37" s="621"/>
      <c r="BU37" s="622"/>
      <c r="BV37" s="623">
        <v>74081</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26257</v>
      </c>
      <c r="CS37" s="644"/>
      <c r="CT37" s="644"/>
      <c r="CU37" s="644"/>
      <c r="CV37" s="644"/>
      <c r="CW37" s="644"/>
      <c r="CX37" s="644"/>
      <c r="CY37" s="645"/>
      <c r="CZ37" s="628">
        <v>0</v>
      </c>
      <c r="DA37" s="656"/>
      <c r="DB37" s="656"/>
      <c r="DC37" s="658"/>
      <c r="DD37" s="632">
        <v>26257</v>
      </c>
      <c r="DE37" s="644"/>
      <c r="DF37" s="644"/>
      <c r="DG37" s="644"/>
      <c r="DH37" s="644"/>
      <c r="DI37" s="644"/>
      <c r="DJ37" s="644"/>
      <c r="DK37" s="645"/>
      <c r="DL37" s="632">
        <v>26257</v>
      </c>
      <c r="DM37" s="644"/>
      <c r="DN37" s="644"/>
      <c r="DO37" s="644"/>
      <c r="DP37" s="644"/>
      <c r="DQ37" s="644"/>
      <c r="DR37" s="644"/>
      <c r="DS37" s="644"/>
      <c r="DT37" s="644"/>
      <c r="DU37" s="644"/>
      <c r="DV37" s="645"/>
      <c r="DW37" s="628">
        <v>0.1</v>
      </c>
      <c r="DX37" s="656"/>
      <c r="DY37" s="656"/>
      <c r="DZ37" s="656"/>
      <c r="EA37" s="656"/>
      <c r="EB37" s="656"/>
      <c r="EC37" s="657"/>
    </row>
    <row r="38" spans="2:133" ht="11.25" customHeight="1" x14ac:dyDescent="0.2">
      <c r="B38" s="620" t="s">
        <v>322</v>
      </c>
      <c r="C38" s="621"/>
      <c r="D38" s="621"/>
      <c r="E38" s="621"/>
      <c r="F38" s="621"/>
      <c r="G38" s="621"/>
      <c r="H38" s="621"/>
      <c r="I38" s="621"/>
      <c r="J38" s="621"/>
      <c r="K38" s="621"/>
      <c r="L38" s="621"/>
      <c r="M38" s="621"/>
      <c r="N38" s="621"/>
      <c r="O38" s="621"/>
      <c r="P38" s="621"/>
      <c r="Q38" s="622"/>
      <c r="R38" s="623">
        <v>6824600</v>
      </c>
      <c r="S38" s="624"/>
      <c r="T38" s="624"/>
      <c r="U38" s="624"/>
      <c r="V38" s="624"/>
      <c r="W38" s="624"/>
      <c r="X38" s="624"/>
      <c r="Y38" s="625"/>
      <c r="Z38" s="626">
        <v>7</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964332</v>
      </c>
      <c r="BA38" s="624"/>
      <c r="BB38" s="624"/>
      <c r="BC38" s="624"/>
      <c r="BD38" s="644"/>
      <c r="BE38" s="644"/>
      <c r="BF38" s="669"/>
      <c r="BG38" s="620" t="s">
        <v>324</v>
      </c>
      <c r="BH38" s="621"/>
      <c r="BI38" s="621"/>
      <c r="BJ38" s="621"/>
      <c r="BK38" s="621"/>
      <c r="BL38" s="621"/>
      <c r="BM38" s="621"/>
      <c r="BN38" s="621"/>
      <c r="BO38" s="621"/>
      <c r="BP38" s="621"/>
      <c r="BQ38" s="621"/>
      <c r="BR38" s="621"/>
      <c r="BS38" s="621"/>
      <c r="BT38" s="621"/>
      <c r="BU38" s="622"/>
      <c r="BV38" s="623">
        <v>24951</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6995049</v>
      </c>
      <c r="CS38" s="624"/>
      <c r="CT38" s="624"/>
      <c r="CU38" s="624"/>
      <c r="CV38" s="624"/>
      <c r="CW38" s="624"/>
      <c r="CX38" s="624"/>
      <c r="CY38" s="625"/>
      <c r="CZ38" s="628">
        <v>7.5</v>
      </c>
      <c r="DA38" s="656"/>
      <c r="DB38" s="656"/>
      <c r="DC38" s="658"/>
      <c r="DD38" s="632">
        <v>5642206</v>
      </c>
      <c r="DE38" s="624"/>
      <c r="DF38" s="624"/>
      <c r="DG38" s="624"/>
      <c r="DH38" s="624"/>
      <c r="DI38" s="624"/>
      <c r="DJ38" s="624"/>
      <c r="DK38" s="625"/>
      <c r="DL38" s="632">
        <v>5510013</v>
      </c>
      <c r="DM38" s="624"/>
      <c r="DN38" s="624"/>
      <c r="DO38" s="624"/>
      <c r="DP38" s="624"/>
      <c r="DQ38" s="624"/>
      <c r="DR38" s="624"/>
      <c r="DS38" s="624"/>
      <c r="DT38" s="624"/>
      <c r="DU38" s="624"/>
      <c r="DV38" s="625"/>
      <c r="DW38" s="628">
        <v>11.4</v>
      </c>
      <c r="DX38" s="656"/>
      <c r="DY38" s="656"/>
      <c r="DZ38" s="656"/>
      <c r="EA38" s="656"/>
      <c r="EB38" s="656"/>
      <c r="EC38" s="657"/>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85010</v>
      </c>
      <c r="BA39" s="624"/>
      <c r="BB39" s="624"/>
      <c r="BC39" s="624"/>
      <c r="BD39" s="644"/>
      <c r="BE39" s="644"/>
      <c r="BF39" s="669"/>
      <c r="BG39" s="620" t="s">
        <v>328</v>
      </c>
      <c r="BH39" s="621"/>
      <c r="BI39" s="621"/>
      <c r="BJ39" s="621"/>
      <c r="BK39" s="621"/>
      <c r="BL39" s="621"/>
      <c r="BM39" s="621"/>
      <c r="BN39" s="621"/>
      <c r="BO39" s="621"/>
      <c r="BP39" s="621"/>
      <c r="BQ39" s="621"/>
      <c r="BR39" s="621"/>
      <c r="BS39" s="621"/>
      <c r="BT39" s="621"/>
      <c r="BU39" s="622"/>
      <c r="BV39" s="623">
        <v>38056</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2747040</v>
      </c>
      <c r="CS39" s="644"/>
      <c r="CT39" s="644"/>
      <c r="CU39" s="644"/>
      <c r="CV39" s="644"/>
      <c r="CW39" s="644"/>
      <c r="CX39" s="644"/>
      <c r="CY39" s="645"/>
      <c r="CZ39" s="628">
        <v>2.9</v>
      </c>
      <c r="DA39" s="656"/>
      <c r="DB39" s="656"/>
      <c r="DC39" s="658"/>
      <c r="DD39" s="632">
        <v>2618152</v>
      </c>
      <c r="DE39" s="644"/>
      <c r="DF39" s="644"/>
      <c r="DG39" s="644"/>
      <c r="DH39" s="644"/>
      <c r="DI39" s="644"/>
      <c r="DJ39" s="644"/>
      <c r="DK39" s="645"/>
      <c r="DL39" s="632" t="s">
        <v>122</v>
      </c>
      <c r="DM39" s="644"/>
      <c r="DN39" s="644"/>
      <c r="DO39" s="644"/>
      <c r="DP39" s="644"/>
      <c r="DQ39" s="644"/>
      <c r="DR39" s="644"/>
      <c r="DS39" s="644"/>
      <c r="DT39" s="644"/>
      <c r="DU39" s="644"/>
      <c r="DV39" s="645"/>
      <c r="DW39" s="628" t="s">
        <v>122</v>
      </c>
      <c r="DX39" s="656"/>
      <c r="DY39" s="656"/>
      <c r="DZ39" s="656"/>
      <c r="EA39" s="656"/>
      <c r="EB39" s="656"/>
      <c r="EC39" s="657"/>
    </row>
    <row r="40" spans="2:133" ht="11.25" customHeight="1" x14ac:dyDescent="0.2">
      <c r="B40" s="620" t="s">
        <v>330</v>
      </c>
      <c r="C40" s="621"/>
      <c r="D40" s="621"/>
      <c r="E40" s="621"/>
      <c r="F40" s="621"/>
      <c r="G40" s="621"/>
      <c r="H40" s="621"/>
      <c r="I40" s="621"/>
      <c r="J40" s="621"/>
      <c r="K40" s="621"/>
      <c r="L40" s="621"/>
      <c r="M40" s="621"/>
      <c r="N40" s="621"/>
      <c r="O40" s="621"/>
      <c r="P40" s="621"/>
      <c r="Q40" s="622"/>
      <c r="R40" s="623">
        <v>519500</v>
      </c>
      <c r="S40" s="624"/>
      <c r="T40" s="624"/>
      <c r="U40" s="624"/>
      <c r="V40" s="624"/>
      <c r="W40" s="624"/>
      <c r="X40" s="624"/>
      <c r="Y40" s="625"/>
      <c r="Z40" s="626">
        <v>0.5</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44"/>
      <c r="BE40" s="644"/>
      <c r="BF40" s="669"/>
      <c r="BG40" s="673" t="s">
        <v>332</v>
      </c>
      <c r="BH40" s="674"/>
      <c r="BI40" s="674"/>
      <c r="BJ40" s="674"/>
      <c r="BK40" s="674"/>
      <c r="BL40" s="211"/>
      <c r="BM40" s="621" t="s">
        <v>333</v>
      </c>
      <c r="BN40" s="621"/>
      <c r="BO40" s="621"/>
      <c r="BP40" s="621"/>
      <c r="BQ40" s="621"/>
      <c r="BR40" s="621"/>
      <c r="BS40" s="621"/>
      <c r="BT40" s="621"/>
      <c r="BU40" s="622"/>
      <c r="BV40" s="623">
        <v>103</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1281471</v>
      </c>
      <c r="CS40" s="624"/>
      <c r="CT40" s="624"/>
      <c r="CU40" s="624"/>
      <c r="CV40" s="624"/>
      <c r="CW40" s="624"/>
      <c r="CX40" s="624"/>
      <c r="CY40" s="625"/>
      <c r="CZ40" s="628">
        <v>1.4</v>
      </c>
      <c r="DA40" s="656"/>
      <c r="DB40" s="656"/>
      <c r="DC40" s="658"/>
      <c r="DD40" s="632">
        <v>26303</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6"/>
      <c r="DY40" s="656"/>
      <c r="DZ40" s="656"/>
      <c r="EA40" s="656"/>
      <c r="EB40" s="656"/>
      <c r="EC40" s="657"/>
    </row>
    <row r="41" spans="2:133" ht="11.25" customHeight="1" x14ac:dyDescent="0.2">
      <c r="B41" s="646" t="s">
        <v>335</v>
      </c>
      <c r="C41" s="647"/>
      <c r="D41" s="647"/>
      <c r="E41" s="647"/>
      <c r="F41" s="647"/>
      <c r="G41" s="647"/>
      <c r="H41" s="647"/>
      <c r="I41" s="647"/>
      <c r="J41" s="647"/>
      <c r="K41" s="647"/>
      <c r="L41" s="647"/>
      <c r="M41" s="647"/>
      <c r="N41" s="647"/>
      <c r="O41" s="647"/>
      <c r="P41" s="647"/>
      <c r="Q41" s="648"/>
      <c r="R41" s="695">
        <v>97120214</v>
      </c>
      <c r="S41" s="696"/>
      <c r="T41" s="696"/>
      <c r="U41" s="696"/>
      <c r="V41" s="696"/>
      <c r="W41" s="696"/>
      <c r="X41" s="696"/>
      <c r="Y41" s="700"/>
      <c r="Z41" s="701">
        <v>100</v>
      </c>
      <c r="AA41" s="701"/>
      <c r="AB41" s="701"/>
      <c r="AC41" s="701"/>
      <c r="AD41" s="702">
        <v>47630274</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1513741</v>
      </c>
      <c r="BA41" s="624"/>
      <c r="BB41" s="624"/>
      <c r="BC41" s="624"/>
      <c r="BD41" s="644"/>
      <c r="BE41" s="644"/>
      <c r="BF41" s="669"/>
      <c r="BG41" s="673"/>
      <c r="BH41" s="674"/>
      <c r="BI41" s="674"/>
      <c r="BJ41" s="674"/>
      <c r="BK41" s="674"/>
      <c r="BL41" s="211"/>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44"/>
      <c r="CT41" s="644"/>
      <c r="CU41" s="644"/>
      <c r="CV41" s="644"/>
      <c r="CW41" s="644"/>
      <c r="CX41" s="644"/>
      <c r="CY41" s="645"/>
      <c r="CZ41" s="628" t="s">
        <v>122</v>
      </c>
      <c r="DA41" s="656"/>
      <c r="DB41" s="656"/>
      <c r="DC41" s="658"/>
      <c r="DD41" s="632" t="s">
        <v>122</v>
      </c>
      <c r="DE41" s="644"/>
      <c r="DF41" s="644"/>
      <c r="DG41" s="644"/>
      <c r="DH41" s="644"/>
      <c r="DI41" s="644"/>
      <c r="DJ41" s="644"/>
      <c r="DK41" s="645"/>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5481308</v>
      </c>
      <c r="BA42" s="696"/>
      <c r="BB42" s="696"/>
      <c r="BC42" s="696"/>
      <c r="BD42" s="682"/>
      <c r="BE42" s="682"/>
      <c r="BF42" s="684"/>
      <c r="BG42" s="675"/>
      <c r="BH42" s="676"/>
      <c r="BI42" s="676"/>
      <c r="BJ42" s="676"/>
      <c r="BK42" s="676"/>
      <c r="BL42" s="212"/>
      <c r="BM42" s="647" t="s">
        <v>340</v>
      </c>
      <c r="BN42" s="647"/>
      <c r="BO42" s="647"/>
      <c r="BP42" s="647"/>
      <c r="BQ42" s="647"/>
      <c r="BR42" s="647"/>
      <c r="BS42" s="647"/>
      <c r="BT42" s="647"/>
      <c r="BU42" s="648"/>
      <c r="BV42" s="695">
        <v>337</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12333035</v>
      </c>
      <c r="CS42" s="644"/>
      <c r="CT42" s="644"/>
      <c r="CU42" s="644"/>
      <c r="CV42" s="644"/>
      <c r="CW42" s="644"/>
      <c r="CX42" s="644"/>
      <c r="CY42" s="645"/>
      <c r="CZ42" s="628">
        <v>13.2</v>
      </c>
      <c r="DA42" s="656"/>
      <c r="DB42" s="656"/>
      <c r="DC42" s="658"/>
      <c r="DD42" s="632">
        <v>2055883</v>
      </c>
      <c r="DE42" s="644"/>
      <c r="DF42" s="644"/>
      <c r="DG42" s="644"/>
      <c r="DH42" s="644"/>
      <c r="DI42" s="644"/>
      <c r="DJ42" s="644"/>
      <c r="DK42" s="645"/>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384654</v>
      </c>
      <c r="CS43" s="644"/>
      <c r="CT43" s="644"/>
      <c r="CU43" s="644"/>
      <c r="CV43" s="644"/>
      <c r="CW43" s="644"/>
      <c r="CX43" s="644"/>
      <c r="CY43" s="645"/>
      <c r="CZ43" s="628">
        <v>0.4</v>
      </c>
      <c r="DA43" s="656"/>
      <c r="DB43" s="656"/>
      <c r="DC43" s="658"/>
      <c r="DD43" s="632">
        <v>381247</v>
      </c>
      <c r="DE43" s="644"/>
      <c r="DF43" s="644"/>
      <c r="DG43" s="644"/>
      <c r="DH43" s="644"/>
      <c r="DI43" s="644"/>
      <c r="DJ43" s="644"/>
      <c r="DK43" s="645"/>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12333035</v>
      </c>
      <c r="CS44" s="624"/>
      <c r="CT44" s="624"/>
      <c r="CU44" s="624"/>
      <c r="CV44" s="624"/>
      <c r="CW44" s="624"/>
      <c r="CX44" s="624"/>
      <c r="CY44" s="625"/>
      <c r="CZ44" s="628">
        <v>13.2</v>
      </c>
      <c r="DA44" s="629"/>
      <c r="DB44" s="629"/>
      <c r="DC44" s="635"/>
      <c r="DD44" s="632">
        <v>2055883</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5462186</v>
      </c>
      <c r="CS45" s="644"/>
      <c r="CT45" s="644"/>
      <c r="CU45" s="644"/>
      <c r="CV45" s="644"/>
      <c r="CW45" s="644"/>
      <c r="CX45" s="644"/>
      <c r="CY45" s="645"/>
      <c r="CZ45" s="628">
        <v>5.9</v>
      </c>
      <c r="DA45" s="656"/>
      <c r="DB45" s="656"/>
      <c r="DC45" s="658"/>
      <c r="DD45" s="632">
        <v>295978</v>
      </c>
      <c r="DE45" s="644"/>
      <c r="DF45" s="644"/>
      <c r="DG45" s="644"/>
      <c r="DH45" s="644"/>
      <c r="DI45" s="644"/>
      <c r="DJ45" s="644"/>
      <c r="DK45" s="645"/>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3"/>
      <c r="CE46" s="664"/>
      <c r="CF46" s="620" t="s">
        <v>348</v>
      </c>
      <c r="CG46" s="621"/>
      <c r="CH46" s="621"/>
      <c r="CI46" s="621"/>
      <c r="CJ46" s="621"/>
      <c r="CK46" s="621"/>
      <c r="CL46" s="621"/>
      <c r="CM46" s="621"/>
      <c r="CN46" s="621"/>
      <c r="CO46" s="621"/>
      <c r="CP46" s="621"/>
      <c r="CQ46" s="622"/>
      <c r="CR46" s="623">
        <v>6787724</v>
      </c>
      <c r="CS46" s="624"/>
      <c r="CT46" s="624"/>
      <c r="CU46" s="624"/>
      <c r="CV46" s="624"/>
      <c r="CW46" s="624"/>
      <c r="CX46" s="624"/>
      <c r="CY46" s="625"/>
      <c r="CZ46" s="628">
        <v>7.3</v>
      </c>
      <c r="DA46" s="629"/>
      <c r="DB46" s="629"/>
      <c r="DC46" s="635"/>
      <c r="DD46" s="632">
        <v>1714755</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3"/>
      <c r="CE47" s="664"/>
      <c r="CF47" s="620" t="s">
        <v>349</v>
      </c>
      <c r="CG47" s="621"/>
      <c r="CH47" s="621"/>
      <c r="CI47" s="621"/>
      <c r="CJ47" s="621"/>
      <c r="CK47" s="621"/>
      <c r="CL47" s="621"/>
      <c r="CM47" s="621"/>
      <c r="CN47" s="621"/>
      <c r="CO47" s="621"/>
      <c r="CP47" s="621"/>
      <c r="CQ47" s="622"/>
      <c r="CR47" s="623" t="s">
        <v>122</v>
      </c>
      <c r="CS47" s="644"/>
      <c r="CT47" s="644"/>
      <c r="CU47" s="644"/>
      <c r="CV47" s="644"/>
      <c r="CW47" s="644"/>
      <c r="CX47" s="644"/>
      <c r="CY47" s="645"/>
      <c r="CZ47" s="628" t="s">
        <v>122</v>
      </c>
      <c r="DA47" s="656"/>
      <c r="DB47" s="656"/>
      <c r="DC47" s="658"/>
      <c r="DD47" s="632" t="s">
        <v>122</v>
      </c>
      <c r="DE47" s="644"/>
      <c r="DF47" s="644"/>
      <c r="DG47" s="644"/>
      <c r="DH47" s="644"/>
      <c r="DI47" s="644"/>
      <c r="DJ47" s="644"/>
      <c r="DK47" s="645"/>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6" t="s">
        <v>351</v>
      </c>
      <c r="CE49" s="647"/>
      <c r="CF49" s="647"/>
      <c r="CG49" s="647"/>
      <c r="CH49" s="647"/>
      <c r="CI49" s="647"/>
      <c r="CJ49" s="647"/>
      <c r="CK49" s="647"/>
      <c r="CL49" s="647"/>
      <c r="CM49" s="647"/>
      <c r="CN49" s="647"/>
      <c r="CO49" s="647"/>
      <c r="CP49" s="647"/>
      <c r="CQ49" s="648"/>
      <c r="CR49" s="695">
        <v>93310351</v>
      </c>
      <c r="CS49" s="682"/>
      <c r="CT49" s="682"/>
      <c r="CU49" s="682"/>
      <c r="CV49" s="682"/>
      <c r="CW49" s="682"/>
      <c r="CX49" s="682"/>
      <c r="CY49" s="711"/>
      <c r="CZ49" s="703">
        <v>100</v>
      </c>
      <c r="DA49" s="712"/>
      <c r="DB49" s="712"/>
      <c r="DC49" s="713"/>
      <c r="DD49" s="714">
        <v>57375303</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fSCAVU2zD3Njnfxu2sChCuFwAetTrduV9q2cODCX/XBUYlZpHO4THrRlJ3Ek5DsEzywturEIHHHHUumg6k7qg==" saltValue="m+bsJDGRToO+bAUUD44LK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96568</v>
      </c>
      <c r="R7" s="753"/>
      <c r="S7" s="753"/>
      <c r="T7" s="753"/>
      <c r="U7" s="753"/>
      <c r="V7" s="753">
        <v>92809</v>
      </c>
      <c r="W7" s="753"/>
      <c r="X7" s="753"/>
      <c r="Y7" s="753"/>
      <c r="Z7" s="753"/>
      <c r="AA7" s="753">
        <v>3760</v>
      </c>
      <c r="AB7" s="753"/>
      <c r="AC7" s="753"/>
      <c r="AD7" s="753"/>
      <c r="AE7" s="754"/>
      <c r="AF7" s="755">
        <v>3090</v>
      </c>
      <c r="AG7" s="756"/>
      <c r="AH7" s="756"/>
      <c r="AI7" s="756"/>
      <c r="AJ7" s="757"/>
      <c r="AK7" s="758">
        <v>3518</v>
      </c>
      <c r="AL7" s="759"/>
      <c r="AM7" s="759"/>
      <c r="AN7" s="759"/>
      <c r="AO7" s="759"/>
      <c r="AP7" s="759">
        <v>59283</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557</v>
      </c>
      <c r="BT7" s="747"/>
      <c r="BU7" s="747"/>
      <c r="BV7" s="747"/>
      <c r="BW7" s="747"/>
      <c r="BX7" s="747"/>
      <c r="BY7" s="747"/>
      <c r="BZ7" s="747"/>
      <c r="CA7" s="747"/>
      <c r="CB7" s="747"/>
      <c r="CC7" s="747"/>
      <c r="CD7" s="747"/>
      <c r="CE7" s="747"/>
      <c r="CF7" s="747"/>
      <c r="CG7" s="762"/>
      <c r="CH7" s="743">
        <v>-23</v>
      </c>
      <c r="CI7" s="744"/>
      <c r="CJ7" s="744"/>
      <c r="CK7" s="744"/>
      <c r="CL7" s="745"/>
      <c r="CM7" s="743">
        <v>145</v>
      </c>
      <c r="CN7" s="744"/>
      <c r="CO7" s="744"/>
      <c r="CP7" s="744"/>
      <c r="CQ7" s="745"/>
      <c r="CR7" s="743">
        <v>10</v>
      </c>
      <c r="CS7" s="744"/>
      <c r="CT7" s="744"/>
      <c r="CU7" s="744"/>
      <c r="CV7" s="745"/>
      <c r="CW7" s="743" t="s">
        <v>490</v>
      </c>
      <c r="CX7" s="744"/>
      <c r="CY7" s="744"/>
      <c r="CZ7" s="744"/>
      <c r="DA7" s="745"/>
      <c r="DB7" s="743" t="s">
        <v>490</v>
      </c>
      <c r="DC7" s="744"/>
      <c r="DD7" s="744"/>
      <c r="DE7" s="744"/>
      <c r="DF7" s="745"/>
      <c r="DG7" s="743" t="s">
        <v>490</v>
      </c>
      <c r="DH7" s="744"/>
      <c r="DI7" s="744"/>
      <c r="DJ7" s="744"/>
      <c r="DK7" s="745"/>
      <c r="DL7" s="743" t="s">
        <v>490</v>
      </c>
      <c r="DM7" s="744"/>
      <c r="DN7" s="744"/>
      <c r="DO7" s="744"/>
      <c r="DP7" s="745"/>
      <c r="DQ7" s="743" t="s">
        <v>490</v>
      </c>
      <c r="DR7" s="744"/>
      <c r="DS7" s="744"/>
      <c r="DT7" s="744"/>
      <c r="DU7" s="745"/>
      <c r="DV7" s="746"/>
      <c r="DW7" s="747"/>
      <c r="DX7" s="747"/>
      <c r="DY7" s="747"/>
      <c r="DZ7" s="748"/>
      <c r="EA7" s="222"/>
    </row>
    <row r="8" spans="1:131" s="223" customFormat="1" ht="26.25" customHeight="1" x14ac:dyDescent="0.2">
      <c r="A8" s="226">
        <v>2</v>
      </c>
      <c r="B8" s="780" t="s">
        <v>375</v>
      </c>
      <c r="C8" s="781"/>
      <c r="D8" s="781"/>
      <c r="E8" s="781"/>
      <c r="F8" s="781"/>
      <c r="G8" s="781"/>
      <c r="H8" s="781"/>
      <c r="I8" s="781"/>
      <c r="J8" s="781"/>
      <c r="K8" s="781"/>
      <c r="L8" s="781"/>
      <c r="M8" s="781"/>
      <c r="N8" s="781"/>
      <c r="O8" s="781"/>
      <c r="P8" s="782"/>
      <c r="Q8" s="783">
        <v>2575</v>
      </c>
      <c r="R8" s="784"/>
      <c r="S8" s="784"/>
      <c r="T8" s="784"/>
      <c r="U8" s="784"/>
      <c r="V8" s="784">
        <v>2525</v>
      </c>
      <c r="W8" s="784"/>
      <c r="X8" s="784"/>
      <c r="Y8" s="784"/>
      <c r="Z8" s="784"/>
      <c r="AA8" s="784">
        <v>50</v>
      </c>
      <c r="AB8" s="784"/>
      <c r="AC8" s="784"/>
      <c r="AD8" s="784"/>
      <c r="AE8" s="785"/>
      <c r="AF8" s="786">
        <v>50</v>
      </c>
      <c r="AG8" s="787"/>
      <c r="AH8" s="787"/>
      <c r="AI8" s="787"/>
      <c r="AJ8" s="788"/>
      <c r="AK8" s="769">
        <v>1681</v>
      </c>
      <c r="AL8" s="770"/>
      <c r="AM8" s="770"/>
      <c r="AN8" s="770"/>
      <c r="AO8" s="770"/>
      <c r="AP8" s="770">
        <v>2150</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558</v>
      </c>
      <c r="BT8" s="774"/>
      <c r="BU8" s="774"/>
      <c r="BV8" s="774"/>
      <c r="BW8" s="774"/>
      <c r="BX8" s="774"/>
      <c r="BY8" s="774"/>
      <c r="BZ8" s="774"/>
      <c r="CA8" s="774"/>
      <c r="CB8" s="774"/>
      <c r="CC8" s="774"/>
      <c r="CD8" s="774"/>
      <c r="CE8" s="774"/>
      <c r="CF8" s="774"/>
      <c r="CG8" s="775"/>
      <c r="CH8" s="776">
        <v>1</v>
      </c>
      <c r="CI8" s="777"/>
      <c r="CJ8" s="777"/>
      <c r="CK8" s="777"/>
      <c r="CL8" s="778"/>
      <c r="CM8" s="776">
        <v>96</v>
      </c>
      <c r="CN8" s="777"/>
      <c r="CO8" s="777"/>
      <c r="CP8" s="777"/>
      <c r="CQ8" s="778"/>
      <c r="CR8" s="776">
        <v>70</v>
      </c>
      <c r="CS8" s="777"/>
      <c r="CT8" s="777"/>
      <c r="CU8" s="777"/>
      <c r="CV8" s="778"/>
      <c r="CW8" s="776">
        <v>3</v>
      </c>
      <c r="CX8" s="777"/>
      <c r="CY8" s="777"/>
      <c r="CZ8" s="777"/>
      <c r="DA8" s="778"/>
      <c r="DB8" s="776" t="s">
        <v>490</v>
      </c>
      <c r="DC8" s="777"/>
      <c r="DD8" s="777"/>
      <c r="DE8" s="777"/>
      <c r="DF8" s="778"/>
      <c r="DG8" s="776" t="s">
        <v>490</v>
      </c>
      <c r="DH8" s="777"/>
      <c r="DI8" s="777"/>
      <c r="DJ8" s="777"/>
      <c r="DK8" s="778"/>
      <c r="DL8" s="776" t="s">
        <v>490</v>
      </c>
      <c r="DM8" s="777"/>
      <c r="DN8" s="777"/>
      <c r="DO8" s="777"/>
      <c r="DP8" s="778"/>
      <c r="DQ8" s="776" t="s">
        <v>490</v>
      </c>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t="s">
        <v>559</v>
      </c>
      <c r="BT9" s="774"/>
      <c r="BU9" s="774"/>
      <c r="BV9" s="774"/>
      <c r="BW9" s="774"/>
      <c r="BX9" s="774"/>
      <c r="BY9" s="774"/>
      <c r="BZ9" s="774"/>
      <c r="CA9" s="774"/>
      <c r="CB9" s="774"/>
      <c r="CC9" s="774"/>
      <c r="CD9" s="774"/>
      <c r="CE9" s="774"/>
      <c r="CF9" s="774"/>
      <c r="CG9" s="775"/>
      <c r="CH9" s="776">
        <v>13</v>
      </c>
      <c r="CI9" s="777"/>
      <c r="CJ9" s="777"/>
      <c r="CK9" s="777"/>
      <c r="CL9" s="778"/>
      <c r="CM9" s="776">
        <v>177</v>
      </c>
      <c r="CN9" s="777"/>
      <c r="CO9" s="777"/>
      <c r="CP9" s="777"/>
      <c r="CQ9" s="778"/>
      <c r="CR9" s="776">
        <v>160</v>
      </c>
      <c r="CS9" s="777"/>
      <c r="CT9" s="777"/>
      <c r="CU9" s="777"/>
      <c r="CV9" s="778"/>
      <c r="CW9" s="776" t="s">
        <v>490</v>
      </c>
      <c r="CX9" s="777"/>
      <c r="CY9" s="777"/>
      <c r="CZ9" s="777"/>
      <c r="DA9" s="778"/>
      <c r="DB9" s="776" t="s">
        <v>490</v>
      </c>
      <c r="DC9" s="777"/>
      <c r="DD9" s="777"/>
      <c r="DE9" s="777"/>
      <c r="DF9" s="778"/>
      <c r="DG9" s="776" t="s">
        <v>490</v>
      </c>
      <c r="DH9" s="777"/>
      <c r="DI9" s="777"/>
      <c r="DJ9" s="777"/>
      <c r="DK9" s="778"/>
      <c r="DL9" s="776" t="s">
        <v>490</v>
      </c>
      <c r="DM9" s="777"/>
      <c r="DN9" s="777"/>
      <c r="DO9" s="777"/>
      <c r="DP9" s="778"/>
      <c r="DQ9" s="776" t="s">
        <v>490</v>
      </c>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377</v>
      </c>
      <c r="B23" s="789" t="s">
        <v>378</v>
      </c>
      <c r="C23" s="790"/>
      <c r="D23" s="790"/>
      <c r="E23" s="790"/>
      <c r="F23" s="790"/>
      <c r="G23" s="790"/>
      <c r="H23" s="790"/>
      <c r="I23" s="790"/>
      <c r="J23" s="790"/>
      <c r="K23" s="790"/>
      <c r="L23" s="790"/>
      <c r="M23" s="790"/>
      <c r="N23" s="790"/>
      <c r="O23" s="790"/>
      <c r="P23" s="791"/>
      <c r="Q23" s="792">
        <v>97120</v>
      </c>
      <c r="R23" s="793"/>
      <c r="S23" s="793"/>
      <c r="T23" s="793"/>
      <c r="U23" s="793"/>
      <c r="V23" s="793">
        <v>93310</v>
      </c>
      <c r="W23" s="793"/>
      <c r="X23" s="793"/>
      <c r="Y23" s="793"/>
      <c r="Z23" s="793"/>
      <c r="AA23" s="793">
        <v>3810</v>
      </c>
      <c r="AB23" s="793"/>
      <c r="AC23" s="793"/>
      <c r="AD23" s="793"/>
      <c r="AE23" s="794"/>
      <c r="AF23" s="795">
        <v>3140</v>
      </c>
      <c r="AG23" s="793"/>
      <c r="AH23" s="793"/>
      <c r="AI23" s="793"/>
      <c r="AJ23" s="796"/>
      <c r="AK23" s="797"/>
      <c r="AL23" s="798"/>
      <c r="AM23" s="798"/>
      <c r="AN23" s="798"/>
      <c r="AO23" s="798"/>
      <c r="AP23" s="793">
        <v>61433</v>
      </c>
      <c r="AQ23" s="793"/>
      <c r="AR23" s="793"/>
      <c r="AS23" s="793"/>
      <c r="AT23" s="793"/>
      <c r="AU23" s="809"/>
      <c r="AV23" s="809"/>
      <c r="AW23" s="809"/>
      <c r="AX23" s="809"/>
      <c r="AY23" s="810"/>
      <c r="AZ23" s="811" t="s">
        <v>490</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389</v>
      </c>
      <c r="C28" s="750"/>
      <c r="D28" s="750"/>
      <c r="E28" s="750"/>
      <c r="F28" s="750"/>
      <c r="G28" s="750"/>
      <c r="H28" s="750"/>
      <c r="I28" s="750"/>
      <c r="J28" s="750"/>
      <c r="K28" s="750"/>
      <c r="L28" s="750"/>
      <c r="M28" s="750"/>
      <c r="N28" s="750"/>
      <c r="O28" s="750"/>
      <c r="P28" s="751"/>
      <c r="Q28" s="822">
        <v>18998</v>
      </c>
      <c r="R28" s="823"/>
      <c r="S28" s="823"/>
      <c r="T28" s="823"/>
      <c r="U28" s="823"/>
      <c r="V28" s="823">
        <v>18841</v>
      </c>
      <c r="W28" s="823"/>
      <c r="X28" s="823"/>
      <c r="Y28" s="823"/>
      <c r="Z28" s="823"/>
      <c r="AA28" s="823">
        <v>157</v>
      </c>
      <c r="AB28" s="823"/>
      <c r="AC28" s="823"/>
      <c r="AD28" s="823"/>
      <c r="AE28" s="824"/>
      <c r="AF28" s="825">
        <v>157</v>
      </c>
      <c r="AG28" s="823"/>
      <c r="AH28" s="823"/>
      <c r="AI28" s="823"/>
      <c r="AJ28" s="826"/>
      <c r="AK28" s="827">
        <v>1657</v>
      </c>
      <c r="AL28" s="828"/>
      <c r="AM28" s="828"/>
      <c r="AN28" s="828"/>
      <c r="AO28" s="828"/>
      <c r="AP28" s="828" t="s">
        <v>490</v>
      </c>
      <c r="AQ28" s="828"/>
      <c r="AR28" s="828"/>
      <c r="AS28" s="828"/>
      <c r="AT28" s="828"/>
      <c r="AU28" s="828" t="s">
        <v>490</v>
      </c>
      <c r="AV28" s="828"/>
      <c r="AW28" s="828"/>
      <c r="AX28" s="828"/>
      <c r="AY28" s="828"/>
      <c r="AZ28" s="829" t="s">
        <v>490</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390</v>
      </c>
      <c r="C29" s="781"/>
      <c r="D29" s="781"/>
      <c r="E29" s="781"/>
      <c r="F29" s="781"/>
      <c r="G29" s="781"/>
      <c r="H29" s="781"/>
      <c r="I29" s="781"/>
      <c r="J29" s="781"/>
      <c r="K29" s="781"/>
      <c r="L29" s="781"/>
      <c r="M29" s="781"/>
      <c r="N29" s="781"/>
      <c r="O29" s="781"/>
      <c r="P29" s="782"/>
      <c r="Q29" s="783">
        <v>18311</v>
      </c>
      <c r="R29" s="784"/>
      <c r="S29" s="784"/>
      <c r="T29" s="784"/>
      <c r="U29" s="784"/>
      <c r="V29" s="784">
        <v>17914</v>
      </c>
      <c r="W29" s="784"/>
      <c r="X29" s="784"/>
      <c r="Y29" s="784"/>
      <c r="Z29" s="784"/>
      <c r="AA29" s="784">
        <v>397</v>
      </c>
      <c r="AB29" s="784"/>
      <c r="AC29" s="784"/>
      <c r="AD29" s="784"/>
      <c r="AE29" s="785"/>
      <c r="AF29" s="786">
        <v>397</v>
      </c>
      <c r="AG29" s="787"/>
      <c r="AH29" s="787"/>
      <c r="AI29" s="787"/>
      <c r="AJ29" s="788"/>
      <c r="AK29" s="834">
        <v>3253</v>
      </c>
      <c r="AL29" s="830"/>
      <c r="AM29" s="830"/>
      <c r="AN29" s="830"/>
      <c r="AO29" s="830"/>
      <c r="AP29" s="830" t="s">
        <v>490</v>
      </c>
      <c r="AQ29" s="830"/>
      <c r="AR29" s="830"/>
      <c r="AS29" s="830"/>
      <c r="AT29" s="830"/>
      <c r="AU29" s="830" t="s">
        <v>490</v>
      </c>
      <c r="AV29" s="830"/>
      <c r="AW29" s="830"/>
      <c r="AX29" s="830"/>
      <c r="AY29" s="830"/>
      <c r="AZ29" s="831" t="s">
        <v>490</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391</v>
      </c>
      <c r="C30" s="781"/>
      <c r="D30" s="781"/>
      <c r="E30" s="781"/>
      <c r="F30" s="781"/>
      <c r="G30" s="781"/>
      <c r="H30" s="781"/>
      <c r="I30" s="781"/>
      <c r="J30" s="781"/>
      <c r="K30" s="781"/>
      <c r="L30" s="781"/>
      <c r="M30" s="781"/>
      <c r="N30" s="781"/>
      <c r="O30" s="781"/>
      <c r="P30" s="782"/>
      <c r="Q30" s="783">
        <v>3123</v>
      </c>
      <c r="R30" s="784"/>
      <c r="S30" s="784"/>
      <c r="T30" s="784"/>
      <c r="U30" s="784"/>
      <c r="V30" s="784">
        <v>3105</v>
      </c>
      <c r="W30" s="784"/>
      <c r="X30" s="784"/>
      <c r="Y30" s="784"/>
      <c r="Z30" s="784"/>
      <c r="AA30" s="784">
        <v>18</v>
      </c>
      <c r="AB30" s="784"/>
      <c r="AC30" s="784"/>
      <c r="AD30" s="784"/>
      <c r="AE30" s="785"/>
      <c r="AF30" s="786">
        <v>18</v>
      </c>
      <c r="AG30" s="787"/>
      <c r="AH30" s="787"/>
      <c r="AI30" s="787"/>
      <c r="AJ30" s="788"/>
      <c r="AK30" s="834">
        <v>728</v>
      </c>
      <c r="AL30" s="830"/>
      <c r="AM30" s="830"/>
      <c r="AN30" s="830"/>
      <c r="AO30" s="830"/>
      <c r="AP30" s="830" t="s">
        <v>490</v>
      </c>
      <c r="AQ30" s="830"/>
      <c r="AR30" s="830"/>
      <c r="AS30" s="830"/>
      <c r="AT30" s="830"/>
      <c r="AU30" s="830" t="s">
        <v>490</v>
      </c>
      <c r="AV30" s="830"/>
      <c r="AW30" s="830"/>
      <c r="AX30" s="830"/>
      <c r="AY30" s="830"/>
      <c r="AZ30" s="831" t="s">
        <v>490</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392</v>
      </c>
      <c r="C31" s="781"/>
      <c r="D31" s="781"/>
      <c r="E31" s="781"/>
      <c r="F31" s="781"/>
      <c r="G31" s="781"/>
      <c r="H31" s="781"/>
      <c r="I31" s="781"/>
      <c r="J31" s="781"/>
      <c r="K31" s="781"/>
      <c r="L31" s="781"/>
      <c r="M31" s="781"/>
      <c r="N31" s="781"/>
      <c r="O31" s="781"/>
      <c r="P31" s="782"/>
      <c r="Q31" s="783">
        <v>25523</v>
      </c>
      <c r="R31" s="784"/>
      <c r="S31" s="784"/>
      <c r="T31" s="784"/>
      <c r="U31" s="784"/>
      <c r="V31" s="784">
        <v>25187</v>
      </c>
      <c r="W31" s="784"/>
      <c r="X31" s="784"/>
      <c r="Y31" s="784"/>
      <c r="Z31" s="784"/>
      <c r="AA31" s="784">
        <v>336</v>
      </c>
      <c r="AB31" s="784"/>
      <c r="AC31" s="784"/>
      <c r="AD31" s="784"/>
      <c r="AE31" s="785"/>
      <c r="AF31" s="786">
        <v>114</v>
      </c>
      <c r="AG31" s="787"/>
      <c r="AH31" s="787"/>
      <c r="AI31" s="787"/>
      <c r="AJ31" s="788"/>
      <c r="AK31" s="834">
        <v>500</v>
      </c>
      <c r="AL31" s="830"/>
      <c r="AM31" s="830"/>
      <c r="AN31" s="830"/>
      <c r="AO31" s="830"/>
      <c r="AP31" s="830" t="s">
        <v>490</v>
      </c>
      <c r="AQ31" s="830"/>
      <c r="AR31" s="830"/>
      <c r="AS31" s="830"/>
      <c r="AT31" s="830"/>
      <c r="AU31" s="830" t="s">
        <v>490</v>
      </c>
      <c r="AV31" s="830"/>
      <c r="AW31" s="830"/>
      <c r="AX31" s="830"/>
      <c r="AY31" s="830"/>
      <c r="AZ31" s="831" t="s">
        <v>490</v>
      </c>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393</v>
      </c>
      <c r="C32" s="781"/>
      <c r="D32" s="781"/>
      <c r="E32" s="781"/>
      <c r="F32" s="781"/>
      <c r="G32" s="781"/>
      <c r="H32" s="781"/>
      <c r="I32" s="781"/>
      <c r="J32" s="781"/>
      <c r="K32" s="781"/>
      <c r="L32" s="781"/>
      <c r="M32" s="781"/>
      <c r="N32" s="781"/>
      <c r="O32" s="781"/>
      <c r="P32" s="782"/>
      <c r="Q32" s="783">
        <v>4270</v>
      </c>
      <c r="R32" s="784"/>
      <c r="S32" s="784"/>
      <c r="T32" s="784"/>
      <c r="U32" s="784"/>
      <c r="V32" s="784">
        <v>3491</v>
      </c>
      <c r="W32" s="784"/>
      <c r="X32" s="784"/>
      <c r="Y32" s="784"/>
      <c r="Z32" s="784"/>
      <c r="AA32" s="784">
        <v>779</v>
      </c>
      <c r="AB32" s="784"/>
      <c r="AC32" s="784"/>
      <c r="AD32" s="784"/>
      <c r="AE32" s="785"/>
      <c r="AF32" s="786">
        <v>1840</v>
      </c>
      <c r="AG32" s="787"/>
      <c r="AH32" s="787"/>
      <c r="AI32" s="787"/>
      <c r="AJ32" s="788"/>
      <c r="AK32" s="834">
        <v>87</v>
      </c>
      <c r="AL32" s="830"/>
      <c r="AM32" s="830"/>
      <c r="AN32" s="830"/>
      <c r="AO32" s="830"/>
      <c r="AP32" s="830">
        <v>12360</v>
      </c>
      <c r="AQ32" s="830"/>
      <c r="AR32" s="830"/>
      <c r="AS32" s="830"/>
      <c r="AT32" s="830"/>
      <c r="AU32" s="830">
        <v>235</v>
      </c>
      <c r="AV32" s="830"/>
      <c r="AW32" s="830"/>
      <c r="AX32" s="830"/>
      <c r="AY32" s="830"/>
      <c r="AZ32" s="831" t="s">
        <v>490</v>
      </c>
      <c r="BA32" s="831"/>
      <c r="BB32" s="831"/>
      <c r="BC32" s="831"/>
      <c r="BD32" s="831"/>
      <c r="BE32" s="832" t="s">
        <v>552</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t="s">
        <v>394</v>
      </c>
      <c r="C33" s="781"/>
      <c r="D33" s="781"/>
      <c r="E33" s="781"/>
      <c r="F33" s="781"/>
      <c r="G33" s="781"/>
      <c r="H33" s="781"/>
      <c r="I33" s="781"/>
      <c r="J33" s="781"/>
      <c r="K33" s="781"/>
      <c r="L33" s="781"/>
      <c r="M33" s="781"/>
      <c r="N33" s="781"/>
      <c r="O33" s="781"/>
      <c r="P33" s="782"/>
      <c r="Q33" s="783">
        <v>2550</v>
      </c>
      <c r="R33" s="784"/>
      <c r="S33" s="784"/>
      <c r="T33" s="784"/>
      <c r="U33" s="784"/>
      <c r="V33" s="784">
        <v>2551</v>
      </c>
      <c r="W33" s="784"/>
      <c r="X33" s="784"/>
      <c r="Y33" s="784"/>
      <c r="Z33" s="784"/>
      <c r="AA33" s="784">
        <v>-1</v>
      </c>
      <c r="AB33" s="784"/>
      <c r="AC33" s="784"/>
      <c r="AD33" s="784"/>
      <c r="AE33" s="785"/>
      <c r="AF33" s="786">
        <v>752</v>
      </c>
      <c r="AG33" s="787"/>
      <c r="AH33" s="787"/>
      <c r="AI33" s="787"/>
      <c r="AJ33" s="788"/>
      <c r="AK33" s="834">
        <v>1193</v>
      </c>
      <c r="AL33" s="830"/>
      <c r="AM33" s="830"/>
      <c r="AN33" s="830"/>
      <c r="AO33" s="830"/>
      <c r="AP33" s="830">
        <v>18058</v>
      </c>
      <c r="AQ33" s="830"/>
      <c r="AR33" s="830"/>
      <c r="AS33" s="830"/>
      <c r="AT33" s="830"/>
      <c r="AU33" s="830">
        <v>13074</v>
      </c>
      <c r="AV33" s="830"/>
      <c r="AW33" s="830"/>
      <c r="AX33" s="830"/>
      <c r="AY33" s="830"/>
      <c r="AZ33" s="831" t="s">
        <v>490</v>
      </c>
      <c r="BA33" s="831"/>
      <c r="BB33" s="831"/>
      <c r="BC33" s="831"/>
      <c r="BD33" s="831"/>
      <c r="BE33" s="832" t="s">
        <v>552</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t="s">
        <v>395</v>
      </c>
      <c r="C34" s="781"/>
      <c r="D34" s="781"/>
      <c r="E34" s="781"/>
      <c r="F34" s="781"/>
      <c r="G34" s="781"/>
      <c r="H34" s="781"/>
      <c r="I34" s="781"/>
      <c r="J34" s="781"/>
      <c r="K34" s="781"/>
      <c r="L34" s="781"/>
      <c r="M34" s="781"/>
      <c r="N34" s="781"/>
      <c r="O34" s="781"/>
      <c r="P34" s="782"/>
      <c r="Q34" s="783">
        <v>398</v>
      </c>
      <c r="R34" s="784"/>
      <c r="S34" s="784"/>
      <c r="T34" s="784"/>
      <c r="U34" s="784"/>
      <c r="V34" s="784">
        <v>339</v>
      </c>
      <c r="W34" s="784"/>
      <c r="X34" s="784"/>
      <c r="Y34" s="784"/>
      <c r="Z34" s="784"/>
      <c r="AA34" s="784">
        <v>58</v>
      </c>
      <c r="AB34" s="784"/>
      <c r="AC34" s="784"/>
      <c r="AD34" s="784"/>
      <c r="AE34" s="785"/>
      <c r="AF34" s="786">
        <v>196</v>
      </c>
      <c r="AG34" s="787"/>
      <c r="AH34" s="787"/>
      <c r="AI34" s="787"/>
      <c r="AJ34" s="788"/>
      <c r="AK34" s="834">
        <v>271</v>
      </c>
      <c r="AL34" s="830"/>
      <c r="AM34" s="830"/>
      <c r="AN34" s="830"/>
      <c r="AO34" s="830"/>
      <c r="AP34" s="830">
        <v>1604</v>
      </c>
      <c r="AQ34" s="830"/>
      <c r="AR34" s="830"/>
      <c r="AS34" s="830"/>
      <c r="AT34" s="830"/>
      <c r="AU34" s="830">
        <v>1185</v>
      </c>
      <c r="AV34" s="830"/>
      <c r="AW34" s="830"/>
      <c r="AX34" s="830"/>
      <c r="AY34" s="830"/>
      <c r="AZ34" s="831" t="s">
        <v>490</v>
      </c>
      <c r="BA34" s="831"/>
      <c r="BB34" s="831"/>
      <c r="BC34" s="831"/>
      <c r="BD34" s="831"/>
      <c r="BE34" s="832" t="s">
        <v>552</v>
      </c>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t="s">
        <v>396</v>
      </c>
      <c r="C35" s="781"/>
      <c r="D35" s="781"/>
      <c r="E35" s="781"/>
      <c r="F35" s="781"/>
      <c r="G35" s="781"/>
      <c r="H35" s="781"/>
      <c r="I35" s="781"/>
      <c r="J35" s="781"/>
      <c r="K35" s="781"/>
      <c r="L35" s="781"/>
      <c r="M35" s="781"/>
      <c r="N35" s="781"/>
      <c r="O35" s="781"/>
      <c r="P35" s="782"/>
      <c r="Q35" s="783">
        <v>14</v>
      </c>
      <c r="R35" s="784"/>
      <c r="S35" s="784"/>
      <c r="T35" s="784"/>
      <c r="U35" s="784"/>
      <c r="V35" s="784">
        <v>11</v>
      </c>
      <c r="W35" s="784"/>
      <c r="X35" s="784"/>
      <c r="Y35" s="784"/>
      <c r="Z35" s="784"/>
      <c r="AA35" s="784">
        <v>3</v>
      </c>
      <c r="AB35" s="784"/>
      <c r="AC35" s="784"/>
      <c r="AD35" s="784"/>
      <c r="AE35" s="785"/>
      <c r="AF35" s="786">
        <v>5</v>
      </c>
      <c r="AG35" s="787"/>
      <c r="AH35" s="787"/>
      <c r="AI35" s="787"/>
      <c r="AJ35" s="788"/>
      <c r="AK35" s="834">
        <v>7</v>
      </c>
      <c r="AL35" s="830"/>
      <c r="AM35" s="830"/>
      <c r="AN35" s="830"/>
      <c r="AO35" s="830"/>
      <c r="AP35" s="830">
        <v>30</v>
      </c>
      <c r="AQ35" s="830"/>
      <c r="AR35" s="830"/>
      <c r="AS35" s="830"/>
      <c r="AT35" s="830"/>
      <c r="AU35" s="830">
        <v>26</v>
      </c>
      <c r="AV35" s="830"/>
      <c r="AW35" s="830"/>
      <c r="AX35" s="830"/>
      <c r="AY35" s="830"/>
      <c r="AZ35" s="831" t="s">
        <v>490</v>
      </c>
      <c r="BA35" s="831"/>
      <c r="BB35" s="831"/>
      <c r="BC35" s="831"/>
      <c r="BD35" s="831"/>
      <c r="BE35" s="832" t="s">
        <v>552</v>
      </c>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t="s">
        <v>397</v>
      </c>
      <c r="C36" s="781"/>
      <c r="D36" s="781"/>
      <c r="E36" s="781"/>
      <c r="F36" s="781"/>
      <c r="G36" s="781"/>
      <c r="H36" s="781"/>
      <c r="I36" s="781"/>
      <c r="J36" s="781"/>
      <c r="K36" s="781"/>
      <c r="L36" s="781"/>
      <c r="M36" s="781"/>
      <c r="N36" s="781"/>
      <c r="O36" s="781"/>
      <c r="P36" s="782"/>
      <c r="Q36" s="783">
        <v>16944</v>
      </c>
      <c r="R36" s="784"/>
      <c r="S36" s="784"/>
      <c r="T36" s="784"/>
      <c r="U36" s="784"/>
      <c r="V36" s="784">
        <v>18416</v>
      </c>
      <c r="W36" s="784"/>
      <c r="X36" s="784"/>
      <c r="Y36" s="784"/>
      <c r="Z36" s="784"/>
      <c r="AA36" s="784">
        <v>-1472</v>
      </c>
      <c r="AB36" s="784"/>
      <c r="AC36" s="784"/>
      <c r="AD36" s="784"/>
      <c r="AE36" s="785"/>
      <c r="AF36" s="786">
        <v>7487</v>
      </c>
      <c r="AG36" s="787"/>
      <c r="AH36" s="787"/>
      <c r="AI36" s="787"/>
      <c r="AJ36" s="788"/>
      <c r="AK36" s="834">
        <v>964</v>
      </c>
      <c r="AL36" s="830"/>
      <c r="AM36" s="830"/>
      <c r="AN36" s="830"/>
      <c r="AO36" s="830"/>
      <c r="AP36" s="830">
        <v>3335</v>
      </c>
      <c r="AQ36" s="830"/>
      <c r="AR36" s="830"/>
      <c r="AS36" s="830"/>
      <c r="AT36" s="830"/>
      <c r="AU36" s="830">
        <v>2121</v>
      </c>
      <c r="AV36" s="830"/>
      <c r="AW36" s="830"/>
      <c r="AX36" s="830"/>
      <c r="AY36" s="830"/>
      <c r="AZ36" s="831" t="s">
        <v>490</v>
      </c>
      <c r="BA36" s="831"/>
      <c r="BB36" s="831"/>
      <c r="BC36" s="831"/>
      <c r="BD36" s="831"/>
      <c r="BE36" s="832" t="s">
        <v>552</v>
      </c>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398</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377</v>
      </c>
      <c r="B63" s="789" t="s">
        <v>399</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10964</v>
      </c>
      <c r="AG63" s="844"/>
      <c r="AH63" s="844"/>
      <c r="AI63" s="844"/>
      <c r="AJ63" s="845"/>
      <c r="AK63" s="846"/>
      <c r="AL63" s="841"/>
      <c r="AM63" s="841"/>
      <c r="AN63" s="841"/>
      <c r="AO63" s="841"/>
      <c r="AP63" s="844">
        <v>35387</v>
      </c>
      <c r="AQ63" s="844"/>
      <c r="AR63" s="844"/>
      <c r="AS63" s="844"/>
      <c r="AT63" s="844"/>
      <c r="AU63" s="844">
        <v>16641</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400</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401</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402</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553</v>
      </c>
      <c r="C68" s="870"/>
      <c r="D68" s="870"/>
      <c r="E68" s="870"/>
      <c r="F68" s="870"/>
      <c r="G68" s="870"/>
      <c r="H68" s="870"/>
      <c r="I68" s="870"/>
      <c r="J68" s="870"/>
      <c r="K68" s="870"/>
      <c r="L68" s="870"/>
      <c r="M68" s="870"/>
      <c r="N68" s="870"/>
      <c r="O68" s="870"/>
      <c r="P68" s="871"/>
      <c r="Q68" s="872">
        <v>4539</v>
      </c>
      <c r="R68" s="866"/>
      <c r="S68" s="866"/>
      <c r="T68" s="866"/>
      <c r="U68" s="866"/>
      <c r="V68" s="866">
        <v>4239</v>
      </c>
      <c r="W68" s="866"/>
      <c r="X68" s="866"/>
      <c r="Y68" s="866"/>
      <c r="Z68" s="866"/>
      <c r="AA68" s="866">
        <v>300</v>
      </c>
      <c r="AB68" s="866"/>
      <c r="AC68" s="866"/>
      <c r="AD68" s="866"/>
      <c r="AE68" s="866"/>
      <c r="AF68" s="866">
        <v>300</v>
      </c>
      <c r="AG68" s="866"/>
      <c r="AH68" s="866"/>
      <c r="AI68" s="866"/>
      <c r="AJ68" s="866"/>
      <c r="AK68" s="866" t="s">
        <v>490</v>
      </c>
      <c r="AL68" s="866"/>
      <c r="AM68" s="866"/>
      <c r="AN68" s="866"/>
      <c r="AO68" s="866"/>
      <c r="AP68" s="866" t="s">
        <v>490</v>
      </c>
      <c r="AQ68" s="866"/>
      <c r="AR68" s="866"/>
      <c r="AS68" s="866"/>
      <c r="AT68" s="866"/>
      <c r="AU68" s="866" t="s">
        <v>490</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554</v>
      </c>
      <c r="C69" s="874"/>
      <c r="D69" s="874"/>
      <c r="E69" s="874"/>
      <c r="F69" s="874"/>
      <c r="G69" s="874"/>
      <c r="H69" s="874"/>
      <c r="I69" s="874"/>
      <c r="J69" s="874"/>
      <c r="K69" s="874"/>
      <c r="L69" s="874"/>
      <c r="M69" s="874"/>
      <c r="N69" s="874"/>
      <c r="O69" s="874"/>
      <c r="P69" s="875"/>
      <c r="Q69" s="876">
        <v>227</v>
      </c>
      <c r="R69" s="830"/>
      <c r="S69" s="830"/>
      <c r="T69" s="830"/>
      <c r="U69" s="830"/>
      <c r="V69" s="830">
        <v>199</v>
      </c>
      <c r="W69" s="830"/>
      <c r="X69" s="830"/>
      <c r="Y69" s="830"/>
      <c r="Z69" s="830"/>
      <c r="AA69" s="830">
        <v>28</v>
      </c>
      <c r="AB69" s="830"/>
      <c r="AC69" s="830"/>
      <c r="AD69" s="830"/>
      <c r="AE69" s="830"/>
      <c r="AF69" s="830">
        <v>28</v>
      </c>
      <c r="AG69" s="830"/>
      <c r="AH69" s="830"/>
      <c r="AI69" s="830"/>
      <c r="AJ69" s="830"/>
      <c r="AK69" s="830">
        <v>75</v>
      </c>
      <c r="AL69" s="830"/>
      <c r="AM69" s="830"/>
      <c r="AN69" s="830"/>
      <c r="AO69" s="830"/>
      <c r="AP69" s="830" t="s">
        <v>490</v>
      </c>
      <c r="AQ69" s="830"/>
      <c r="AR69" s="830"/>
      <c r="AS69" s="830"/>
      <c r="AT69" s="830"/>
      <c r="AU69" s="830" t="s">
        <v>490</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555</v>
      </c>
      <c r="C70" s="874"/>
      <c r="D70" s="874"/>
      <c r="E70" s="874"/>
      <c r="F70" s="874"/>
      <c r="G70" s="874"/>
      <c r="H70" s="874"/>
      <c r="I70" s="874"/>
      <c r="J70" s="874"/>
      <c r="K70" s="874"/>
      <c r="L70" s="874"/>
      <c r="M70" s="874"/>
      <c r="N70" s="874"/>
      <c r="O70" s="874"/>
      <c r="P70" s="875"/>
      <c r="Q70" s="876">
        <v>103</v>
      </c>
      <c r="R70" s="830"/>
      <c r="S70" s="830"/>
      <c r="T70" s="830"/>
      <c r="U70" s="830"/>
      <c r="V70" s="830">
        <v>91</v>
      </c>
      <c r="W70" s="830"/>
      <c r="X70" s="830"/>
      <c r="Y70" s="830"/>
      <c r="Z70" s="830"/>
      <c r="AA70" s="830">
        <v>11</v>
      </c>
      <c r="AB70" s="830"/>
      <c r="AC70" s="830"/>
      <c r="AD70" s="830"/>
      <c r="AE70" s="830"/>
      <c r="AF70" s="830">
        <v>11</v>
      </c>
      <c r="AG70" s="830"/>
      <c r="AH70" s="830"/>
      <c r="AI70" s="830"/>
      <c r="AJ70" s="830"/>
      <c r="AK70" s="830" t="s">
        <v>490</v>
      </c>
      <c r="AL70" s="830"/>
      <c r="AM70" s="830"/>
      <c r="AN70" s="830"/>
      <c r="AO70" s="830"/>
      <c r="AP70" s="830" t="s">
        <v>490</v>
      </c>
      <c r="AQ70" s="830"/>
      <c r="AR70" s="830"/>
      <c r="AS70" s="830"/>
      <c r="AT70" s="830"/>
      <c r="AU70" s="830" t="s">
        <v>490</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556</v>
      </c>
      <c r="C71" s="874"/>
      <c r="D71" s="874"/>
      <c r="E71" s="874"/>
      <c r="F71" s="874"/>
      <c r="G71" s="874"/>
      <c r="H71" s="874"/>
      <c r="I71" s="874"/>
      <c r="J71" s="874"/>
      <c r="K71" s="874"/>
      <c r="L71" s="874"/>
      <c r="M71" s="874"/>
      <c r="N71" s="874"/>
      <c r="O71" s="874"/>
      <c r="P71" s="875"/>
      <c r="Q71" s="876">
        <v>276838</v>
      </c>
      <c r="R71" s="830"/>
      <c r="S71" s="830"/>
      <c r="T71" s="830"/>
      <c r="U71" s="830"/>
      <c r="V71" s="830">
        <v>269931</v>
      </c>
      <c r="W71" s="830"/>
      <c r="X71" s="830"/>
      <c r="Y71" s="830"/>
      <c r="Z71" s="830"/>
      <c r="AA71" s="830">
        <v>6907</v>
      </c>
      <c r="AB71" s="830"/>
      <c r="AC71" s="830"/>
      <c r="AD71" s="830"/>
      <c r="AE71" s="830"/>
      <c r="AF71" s="830">
        <v>6907</v>
      </c>
      <c r="AG71" s="830"/>
      <c r="AH71" s="830"/>
      <c r="AI71" s="830"/>
      <c r="AJ71" s="830"/>
      <c r="AK71" s="830">
        <v>2277</v>
      </c>
      <c r="AL71" s="830"/>
      <c r="AM71" s="830"/>
      <c r="AN71" s="830"/>
      <c r="AO71" s="830"/>
      <c r="AP71" s="830" t="s">
        <v>490</v>
      </c>
      <c r="AQ71" s="830"/>
      <c r="AR71" s="830"/>
      <c r="AS71" s="830"/>
      <c r="AT71" s="830"/>
      <c r="AU71" s="830" t="s">
        <v>490</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c r="C72" s="874"/>
      <c r="D72" s="874"/>
      <c r="E72" s="874"/>
      <c r="F72" s="874"/>
      <c r="G72" s="874"/>
      <c r="H72" s="874"/>
      <c r="I72" s="874"/>
      <c r="J72" s="874"/>
      <c r="K72" s="874"/>
      <c r="L72" s="874"/>
      <c r="M72" s="874"/>
      <c r="N72" s="874"/>
      <c r="O72" s="874"/>
      <c r="P72" s="875"/>
      <c r="Q72" s="876"/>
      <c r="R72" s="830"/>
      <c r="S72" s="830"/>
      <c r="T72" s="830"/>
      <c r="U72" s="830"/>
      <c r="V72" s="830"/>
      <c r="W72" s="830"/>
      <c r="X72" s="830"/>
      <c r="Y72" s="830"/>
      <c r="Z72" s="830"/>
      <c r="AA72" s="830"/>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377</v>
      </c>
      <c r="B88" s="789" t="s">
        <v>403</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7246</v>
      </c>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404</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240</v>
      </c>
      <c r="CS102" s="852"/>
      <c r="CT102" s="852"/>
      <c r="CU102" s="852"/>
      <c r="CV102" s="891"/>
      <c r="CW102" s="890">
        <v>3</v>
      </c>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405</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406</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407</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408</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409</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410</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411</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412</v>
      </c>
      <c r="AB109" s="893"/>
      <c r="AC109" s="893"/>
      <c r="AD109" s="893"/>
      <c r="AE109" s="894"/>
      <c r="AF109" s="892" t="s">
        <v>413</v>
      </c>
      <c r="AG109" s="893"/>
      <c r="AH109" s="893"/>
      <c r="AI109" s="893"/>
      <c r="AJ109" s="894"/>
      <c r="AK109" s="892" t="s">
        <v>294</v>
      </c>
      <c r="AL109" s="893"/>
      <c r="AM109" s="893"/>
      <c r="AN109" s="893"/>
      <c r="AO109" s="894"/>
      <c r="AP109" s="892" t="s">
        <v>414</v>
      </c>
      <c r="AQ109" s="893"/>
      <c r="AR109" s="893"/>
      <c r="AS109" s="893"/>
      <c r="AT109" s="895"/>
      <c r="AU109" s="912" t="s">
        <v>411</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412</v>
      </c>
      <c r="BR109" s="893"/>
      <c r="BS109" s="893"/>
      <c r="BT109" s="893"/>
      <c r="BU109" s="894"/>
      <c r="BV109" s="892" t="s">
        <v>413</v>
      </c>
      <c r="BW109" s="893"/>
      <c r="BX109" s="893"/>
      <c r="BY109" s="893"/>
      <c r="BZ109" s="894"/>
      <c r="CA109" s="892" t="s">
        <v>294</v>
      </c>
      <c r="CB109" s="893"/>
      <c r="CC109" s="893"/>
      <c r="CD109" s="893"/>
      <c r="CE109" s="894"/>
      <c r="CF109" s="913" t="s">
        <v>414</v>
      </c>
      <c r="CG109" s="913"/>
      <c r="CH109" s="913"/>
      <c r="CI109" s="913"/>
      <c r="CJ109" s="913"/>
      <c r="CK109" s="892" t="s">
        <v>415</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412</v>
      </c>
      <c r="DH109" s="893"/>
      <c r="DI109" s="893"/>
      <c r="DJ109" s="893"/>
      <c r="DK109" s="894"/>
      <c r="DL109" s="892" t="s">
        <v>413</v>
      </c>
      <c r="DM109" s="893"/>
      <c r="DN109" s="893"/>
      <c r="DO109" s="893"/>
      <c r="DP109" s="894"/>
      <c r="DQ109" s="892" t="s">
        <v>294</v>
      </c>
      <c r="DR109" s="893"/>
      <c r="DS109" s="893"/>
      <c r="DT109" s="893"/>
      <c r="DU109" s="894"/>
      <c r="DV109" s="892" t="s">
        <v>414</v>
      </c>
      <c r="DW109" s="893"/>
      <c r="DX109" s="893"/>
      <c r="DY109" s="893"/>
      <c r="DZ109" s="895"/>
    </row>
    <row r="110" spans="1:131" s="218" customFormat="1" ht="26.25" customHeight="1" x14ac:dyDescent="0.2">
      <c r="A110" s="896" t="s">
        <v>416</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7784053</v>
      </c>
      <c r="AB110" s="900"/>
      <c r="AC110" s="900"/>
      <c r="AD110" s="900"/>
      <c r="AE110" s="901"/>
      <c r="AF110" s="902">
        <v>7292084</v>
      </c>
      <c r="AG110" s="900"/>
      <c r="AH110" s="900"/>
      <c r="AI110" s="900"/>
      <c r="AJ110" s="901"/>
      <c r="AK110" s="902">
        <v>7099829</v>
      </c>
      <c r="AL110" s="900"/>
      <c r="AM110" s="900"/>
      <c r="AN110" s="900"/>
      <c r="AO110" s="901"/>
      <c r="AP110" s="903">
        <v>17.399999999999999</v>
      </c>
      <c r="AQ110" s="904"/>
      <c r="AR110" s="904"/>
      <c r="AS110" s="904"/>
      <c r="AT110" s="905"/>
      <c r="AU110" s="906" t="s">
        <v>69</v>
      </c>
      <c r="AV110" s="907"/>
      <c r="AW110" s="907"/>
      <c r="AX110" s="907"/>
      <c r="AY110" s="907"/>
      <c r="AZ110" s="929" t="s">
        <v>417</v>
      </c>
      <c r="BA110" s="897"/>
      <c r="BB110" s="897"/>
      <c r="BC110" s="897"/>
      <c r="BD110" s="897"/>
      <c r="BE110" s="897"/>
      <c r="BF110" s="897"/>
      <c r="BG110" s="897"/>
      <c r="BH110" s="897"/>
      <c r="BI110" s="897"/>
      <c r="BJ110" s="897"/>
      <c r="BK110" s="897"/>
      <c r="BL110" s="897"/>
      <c r="BM110" s="897"/>
      <c r="BN110" s="897"/>
      <c r="BO110" s="897"/>
      <c r="BP110" s="898"/>
      <c r="BQ110" s="930">
        <v>63743803</v>
      </c>
      <c r="BR110" s="931"/>
      <c r="BS110" s="931"/>
      <c r="BT110" s="931"/>
      <c r="BU110" s="931"/>
      <c r="BV110" s="931">
        <v>61549236</v>
      </c>
      <c r="BW110" s="931"/>
      <c r="BX110" s="931"/>
      <c r="BY110" s="931"/>
      <c r="BZ110" s="931"/>
      <c r="CA110" s="931">
        <v>61433143</v>
      </c>
      <c r="CB110" s="931"/>
      <c r="CC110" s="931"/>
      <c r="CD110" s="931"/>
      <c r="CE110" s="931"/>
      <c r="CF110" s="944">
        <v>150.69999999999999</v>
      </c>
      <c r="CG110" s="945"/>
      <c r="CH110" s="945"/>
      <c r="CI110" s="945"/>
      <c r="CJ110" s="945"/>
      <c r="CK110" s="946" t="s">
        <v>418</v>
      </c>
      <c r="CL110" s="947"/>
      <c r="CM110" s="929" t="s">
        <v>419</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2">
      <c r="A111" s="934" t="s">
        <v>420</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421</v>
      </c>
      <c r="BA111" s="923"/>
      <c r="BB111" s="923"/>
      <c r="BC111" s="923"/>
      <c r="BD111" s="923"/>
      <c r="BE111" s="923"/>
      <c r="BF111" s="923"/>
      <c r="BG111" s="923"/>
      <c r="BH111" s="923"/>
      <c r="BI111" s="923"/>
      <c r="BJ111" s="923"/>
      <c r="BK111" s="923"/>
      <c r="BL111" s="923"/>
      <c r="BM111" s="923"/>
      <c r="BN111" s="923"/>
      <c r="BO111" s="923"/>
      <c r="BP111" s="924"/>
      <c r="BQ111" s="925">
        <v>3908</v>
      </c>
      <c r="BR111" s="926"/>
      <c r="BS111" s="926"/>
      <c r="BT111" s="926"/>
      <c r="BU111" s="926"/>
      <c r="BV111" s="926">
        <v>2955</v>
      </c>
      <c r="BW111" s="926"/>
      <c r="BX111" s="926"/>
      <c r="BY111" s="926"/>
      <c r="BZ111" s="926"/>
      <c r="CA111" s="926">
        <v>1987</v>
      </c>
      <c r="CB111" s="926"/>
      <c r="CC111" s="926"/>
      <c r="CD111" s="926"/>
      <c r="CE111" s="926"/>
      <c r="CF111" s="920">
        <v>0</v>
      </c>
      <c r="CG111" s="921"/>
      <c r="CH111" s="921"/>
      <c r="CI111" s="921"/>
      <c r="CJ111" s="921"/>
      <c r="CK111" s="948"/>
      <c r="CL111" s="949"/>
      <c r="CM111" s="922" t="s">
        <v>422</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423</v>
      </c>
      <c r="B112" s="953"/>
      <c r="C112" s="923" t="s">
        <v>424</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425</v>
      </c>
      <c r="BA112" s="923"/>
      <c r="BB112" s="923"/>
      <c r="BC112" s="923"/>
      <c r="BD112" s="923"/>
      <c r="BE112" s="923"/>
      <c r="BF112" s="923"/>
      <c r="BG112" s="923"/>
      <c r="BH112" s="923"/>
      <c r="BI112" s="923"/>
      <c r="BJ112" s="923"/>
      <c r="BK112" s="923"/>
      <c r="BL112" s="923"/>
      <c r="BM112" s="923"/>
      <c r="BN112" s="923"/>
      <c r="BO112" s="923"/>
      <c r="BP112" s="924"/>
      <c r="BQ112" s="925">
        <v>17014168</v>
      </c>
      <c r="BR112" s="926"/>
      <c r="BS112" s="926"/>
      <c r="BT112" s="926"/>
      <c r="BU112" s="926"/>
      <c r="BV112" s="926">
        <v>16655701</v>
      </c>
      <c r="BW112" s="926"/>
      <c r="BX112" s="926"/>
      <c r="BY112" s="926"/>
      <c r="BZ112" s="926"/>
      <c r="CA112" s="926">
        <v>16640406</v>
      </c>
      <c r="CB112" s="926"/>
      <c r="CC112" s="926"/>
      <c r="CD112" s="926"/>
      <c r="CE112" s="926"/>
      <c r="CF112" s="920">
        <v>40.799999999999997</v>
      </c>
      <c r="CG112" s="921"/>
      <c r="CH112" s="921"/>
      <c r="CI112" s="921"/>
      <c r="CJ112" s="921"/>
      <c r="CK112" s="948"/>
      <c r="CL112" s="949"/>
      <c r="CM112" s="922" t="s">
        <v>426</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427</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1876529</v>
      </c>
      <c r="AB113" s="938"/>
      <c r="AC113" s="938"/>
      <c r="AD113" s="938"/>
      <c r="AE113" s="939"/>
      <c r="AF113" s="940">
        <v>1915501</v>
      </c>
      <c r="AG113" s="938"/>
      <c r="AH113" s="938"/>
      <c r="AI113" s="938"/>
      <c r="AJ113" s="939"/>
      <c r="AK113" s="940">
        <v>1854305</v>
      </c>
      <c r="AL113" s="938"/>
      <c r="AM113" s="938"/>
      <c r="AN113" s="938"/>
      <c r="AO113" s="939"/>
      <c r="AP113" s="941">
        <v>4.5</v>
      </c>
      <c r="AQ113" s="942"/>
      <c r="AR113" s="942"/>
      <c r="AS113" s="942"/>
      <c r="AT113" s="943"/>
      <c r="AU113" s="908"/>
      <c r="AV113" s="909"/>
      <c r="AW113" s="909"/>
      <c r="AX113" s="909"/>
      <c r="AY113" s="909"/>
      <c r="AZ113" s="922" t="s">
        <v>428</v>
      </c>
      <c r="BA113" s="923"/>
      <c r="BB113" s="923"/>
      <c r="BC113" s="923"/>
      <c r="BD113" s="923"/>
      <c r="BE113" s="923"/>
      <c r="BF113" s="923"/>
      <c r="BG113" s="923"/>
      <c r="BH113" s="923"/>
      <c r="BI113" s="923"/>
      <c r="BJ113" s="923"/>
      <c r="BK113" s="923"/>
      <c r="BL113" s="923"/>
      <c r="BM113" s="923"/>
      <c r="BN113" s="923"/>
      <c r="BO113" s="923"/>
      <c r="BP113" s="924"/>
      <c r="BQ113" s="925" t="s">
        <v>122</v>
      </c>
      <c r="BR113" s="926"/>
      <c r="BS113" s="926"/>
      <c r="BT113" s="926"/>
      <c r="BU113" s="926"/>
      <c r="BV113" s="926" t="s">
        <v>122</v>
      </c>
      <c r="BW113" s="926"/>
      <c r="BX113" s="926"/>
      <c r="BY113" s="926"/>
      <c r="BZ113" s="926"/>
      <c r="CA113" s="926" t="s">
        <v>122</v>
      </c>
      <c r="CB113" s="926"/>
      <c r="CC113" s="926"/>
      <c r="CD113" s="926"/>
      <c r="CE113" s="926"/>
      <c r="CF113" s="920" t="s">
        <v>122</v>
      </c>
      <c r="CG113" s="921"/>
      <c r="CH113" s="921"/>
      <c r="CI113" s="921"/>
      <c r="CJ113" s="921"/>
      <c r="CK113" s="948"/>
      <c r="CL113" s="949"/>
      <c r="CM113" s="922" t="s">
        <v>429</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v>3908</v>
      </c>
      <c r="DH113" s="959"/>
      <c r="DI113" s="959"/>
      <c r="DJ113" s="959"/>
      <c r="DK113" s="960"/>
      <c r="DL113" s="961">
        <v>2955</v>
      </c>
      <c r="DM113" s="959"/>
      <c r="DN113" s="959"/>
      <c r="DO113" s="959"/>
      <c r="DP113" s="960"/>
      <c r="DQ113" s="961">
        <v>1987</v>
      </c>
      <c r="DR113" s="959"/>
      <c r="DS113" s="959"/>
      <c r="DT113" s="959"/>
      <c r="DU113" s="960"/>
      <c r="DV113" s="962">
        <v>0</v>
      </c>
      <c r="DW113" s="963"/>
      <c r="DX113" s="963"/>
      <c r="DY113" s="963"/>
      <c r="DZ113" s="964"/>
    </row>
    <row r="114" spans="1:130" s="218" customFormat="1" ht="26.25" customHeight="1" x14ac:dyDescent="0.2">
      <c r="A114" s="954"/>
      <c r="B114" s="955"/>
      <c r="C114" s="923" t="s">
        <v>430</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t="s">
        <v>122</v>
      </c>
      <c r="AB114" s="959"/>
      <c r="AC114" s="959"/>
      <c r="AD114" s="959"/>
      <c r="AE114" s="960"/>
      <c r="AF114" s="961" t="s">
        <v>122</v>
      </c>
      <c r="AG114" s="959"/>
      <c r="AH114" s="959"/>
      <c r="AI114" s="959"/>
      <c r="AJ114" s="960"/>
      <c r="AK114" s="961" t="s">
        <v>122</v>
      </c>
      <c r="AL114" s="959"/>
      <c r="AM114" s="959"/>
      <c r="AN114" s="959"/>
      <c r="AO114" s="960"/>
      <c r="AP114" s="962" t="s">
        <v>122</v>
      </c>
      <c r="AQ114" s="963"/>
      <c r="AR114" s="963"/>
      <c r="AS114" s="963"/>
      <c r="AT114" s="964"/>
      <c r="AU114" s="908"/>
      <c r="AV114" s="909"/>
      <c r="AW114" s="909"/>
      <c r="AX114" s="909"/>
      <c r="AY114" s="909"/>
      <c r="AZ114" s="922" t="s">
        <v>431</v>
      </c>
      <c r="BA114" s="923"/>
      <c r="BB114" s="923"/>
      <c r="BC114" s="923"/>
      <c r="BD114" s="923"/>
      <c r="BE114" s="923"/>
      <c r="BF114" s="923"/>
      <c r="BG114" s="923"/>
      <c r="BH114" s="923"/>
      <c r="BI114" s="923"/>
      <c r="BJ114" s="923"/>
      <c r="BK114" s="923"/>
      <c r="BL114" s="923"/>
      <c r="BM114" s="923"/>
      <c r="BN114" s="923"/>
      <c r="BO114" s="923"/>
      <c r="BP114" s="924"/>
      <c r="BQ114" s="925">
        <v>10420384</v>
      </c>
      <c r="BR114" s="926"/>
      <c r="BS114" s="926"/>
      <c r="BT114" s="926"/>
      <c r="BU114" s="926"/>
      <c r="BV114" s="926">
        <v>10436882</v>
      </c>
      <c r="BW114" s="926"/>
      <c r="BX114" s="926"/>
      <c r="BY114" s="926"/>
      <c r="BZ114" s="926"/>
      <c r="CA114" s="926">
        <v>10842701</v>
      </c>
      <c r="CB114" s="926"/>
      <c r="CC114" s="926"/>
      <c r="CD114" s="926"/>
      <c r="CE114" s="926"/>
      <c r="CF114" s="920">
        <v>26.6</v>
      </c>
      <c r="CG114" s="921"/>
      <c r="CH114" s="921"/>
      <c r="CI114" s="921"/>
      <c r="CJ114" s="921"/>
      <c r="CK114" s="948"/>
      <c r="CL114" s="949"/>
      <c r="CM114" s="922" t="s">
        <v>432</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433</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1018</v>
      </c>
      <c r="AB115" s="938"/>
      <c r="AC115" s="938"/>
      <c r="AD115" s="938"/>
      <c r="AE115" s="939"/>
      <c r="AF115" s="940">
        <v>1018</v>
      </c>
      <c r="AG115" s="938"/>
      <c r="AH115" s="938"/>
      <c r="AI115" s="938"/>
      <c r="AJ115" s="939"/>
      <c r="AK115" s="940">
        <v>1018</v>
      </c>
      <c r="AL115" s="938"/>
      <c r="AM115" s="938"/>
      <c r="AN115" s="938"/>
      <c r="AO115" s="939"/>
      <c r="AP115" s="941">
        <v>0</v>
      </c>
      <c r="AQ115" s="942"/>
      <c r="AR115" s="942"/>
      <c r="AS115" s="942"/>
      <c r="AT115" s="943"/>
      <c r="AU115" s="908"/>
      <c r="AV115" s="909"/>
      <c r="AW115" s="909"/>
      <c r="AX115" s="909"/>
      <c r="AY115" s="909"/>
      <c r="AZ115" s="922" t="s">
        <v>434</v>
      </c>
      <c r="BA115" s="923"/>
      <c r="BB115" s="923"/>
      <c r="BC115" s="923"/>
      <c r="BD115" s="923"/>
      <c r="BE115" s="923"/>
      <c r="BF115" s="923"/>
      <c r="BG115" s="923"/>
      <c r="BH115" s="923"/>
      <c r="BI115" s="923"/>
      <c r="BJ115" s="923"/>
      <c r="BK115" s="923"/>
      <c r="BL115" s="923"/>
      <c r="BM115" s="923"/>
      <c r="BN115" s="923"/>
      <c r="BO115" s="923"/>
      <c r="BP115" s="924"/>
      <c r="BQ115" s="925">
        <v>11846</v>
      </c>
      <c r="BR115" s="926"/>
      <c r="BS115" s="926"/>
      <c r="BT115" s="926"/>
      <c r="BU115" s="926"/>
      <c r="BV115" s="926">
        <v>47315</v>
      </c>
      <c r="BW115" s="926"/>
      <c r="BX115" s="926"/>
      <c r="BY115" s="926"/>
      <c r="BZ115" s="926"/>
      <c r="CA115" s="926">
        <v>48628</v>
      </c>
      <c r="CB115" s="926"/>
      <c r="CC115" s="926"/>
      <c r="CD115" s="926"/>
      <c r="CE115" s="926"/>
      <c r="CF115" s="920">
        <v>0.1</v>
      </c>
      <c r="CG115" s="921"/>
      <c r="CH115" s="921"/>
      <c r="CI115" s="921"/>
      <c r="CJ115" s="921"/>
      <c r="CK115" s="948"/>
      <c r="CL115" s="949"/>
      <c r="CM115" s="922" t="s">
        <v>435</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2">
      <c r="A116" s="956"/>
      <c r="B116" s="957"/>
      <c r="C116" s="965" t="s">
        <v>436</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437</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438</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439</v>
      </c>
      <c r="Z117" s="894"/>
      <c r="AA117" s="978">
        <v>9661600</v>
      </c>
      <c r="AB117" s="979"/>
      <c r="AC117" s="979"/>
      <c r="AD117" s="979"/>
      <c r="AE117" s="980"/>
      <c r="AF117" s="981">
        <v>9208603</v>
      </c>
      <c r="AG117" s="979"/>
      <c r="AH117" s="979"/>
      <c r="AI117" s="979"/>
      <c r="AJ117" s="980"/>
      <c r="AK117" s="981">
        <v>8955152</v>
      </c>
      <c r="AL117" s="979"/>
      <c r="AM117" s="979"/>
      <c r="AN117" s="979"/>
      <c r="AO117" s="980"/>
      <c r="AP117" s="982"/>
      <c r="AQ117" s="983"/>
      <c r="AR117" s="983"/>
      <c r="AS117" s="983"/>
      <c r="AT117" s="984"/>
      <c r="AU117" s="908"/>
      <c r="AV117" s="909"/>
      <c r="AW117" s="909"/>
      <c r="AX117" s="909"/>
      <c r="AY117" s="909"/>
      <c r="AZ117" s="974" t="s">
        <v>440</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441</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415</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412</v>
      </c>
      <c r="AB118" s="893"/>
      <c r="AC118" s="893"/>
      <c r="AD118" s="893"/>
      <c r="AE118" s="894"/>
      <c r="AF118" s="892" t="s">
        <v>413</v>
      </c>
      <c r="AG118" s="893"/>
      <c r="AH118" s="893"/>
      <c r="AI118" s="893"/>
      <c r="AJ118" s="894"/>
      <c r="AK118" s="892" t="s">
        <v>294</v>
      </c>
      <c r="AL118" s="893"/>
      <c r="AM118" s="893"/>
      <c r="AN118" s="893"/>
      <c r="AO118" s="894"/>
      <c r="AP118" s="970" t="s">
        <v>414</v>
      </c>
      <c r="AQ118" s="971"/>
      <c r="AR118" s="971"/>
      <c r="AS118" s="971"/>
      <c r="AT118" s="972"/>
      <c r="AU118" s="908"/>
      <c r="AV118" s="909"/>
      <c r="AW118" s="909"/>
      <c r="AX118" s="909"/>
      <c r="AY118" s="909"/>
      <c r="AZ118" s="973" t="s">
        <v>442</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443</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6" t="s">
        <v>418</v>
      </c>
      <c r="B119" s="947"/>
      <c r="C119" s="929" t="s">
        <v>419</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444</v>
      </c>
      <c r="BP119" s="1005"/>
      <c r="BQ119" s="999">
        <v>91194109</v>
      </c>
      <c r="BR119" s="1000"/>
      <c r="BS119" s="1000"/>
      <c r="BT119" s="1000"/>
      <c r="BU119" s="1000"/>
      <c r="BV119" s="1000">
        <v>88692089</v>
      </c>
      <c r="BW119" s="1000"/>
      <c r="BX119" s="1000"/>
      <c r="BY119" s="1000"/>
      <c r="BZ119" s="1000"/>
      <c r="CA119" s="1000">
        <v>88966865</v>
      </c>
      <c r="CB119" s="1000"/>
      <c r="CC119" s="1000"/>
      <c r="CD119" s="1000"/>
      <c r="CE119" s="1000"/>
      <c r="CF119" s="1001"/>
      <c r="CG119" s="1002"/>
      <c r="CH119" s="1002"/>
      <c r="CI119" s="1002"/>
      <c r="CJ119" s="1003"/>
      <c r="CK119" s="950"/>
      <c r="CL119" s="951"/>
      <c r="CM119" s="973" t="s">
        <v>445</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2">
      <c r="A120" s="1057"/>
      <c r="B120" s="949"/>
      <c r="C120" s="922" t="s">
        <v>422</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446</v>
      </c>
      <c r="AV120" s="992"/>
      <c r="AW120" s="992"/>
      <c r="AX120" s="992"/>
      <c r="AY120" s="993"/>
      <c r="AZ120" s="929" t="s">
        <v>447</v>
      </c>
      <c r="BA120" s="897"/>
      <c r="BB120" s="897"/>
      <c r="BC120" s="897"/>
      <c r="BD120" s="897"/>
      <c r="BE120" s="897"/>
      <c r="BF120" s="897"/>
      <c r="BG120" s="897"/>
      <c r="BH120" s="897"/>
      <c r="BI120" s="897"/>
      <c r="BJ120" s="897"/>
      <c r="BK120" s="897"/>
      <c r="BL120" s="897"/>
      <c r="BM120" s="897"/>
      <c r="BN120" s="897"/>
      <c r="BO120" s="897"/>
      <c r="BP120" s="898"/>
      <c r="BQ120" s="930">
        <v>19996409</v>
      </c>
      <c r="BR120" s="931"/>
      <c r="BS120" s="931"/>
      <c r="BT120" s="931"/>
      <c r="BU120" s="931"/>
      <c r="BV120" s="931">
        <v>19943264</v>
      </c>
      <c r="BW120" s="931"/>
      <c r="BX120" s="931"/>
      <c r="BY120" s="931"/>
      <c r="BZ120" s="931"/>
      <c r="CA120" s="931">
        <v>20127591</v>
      </c>
      <c r="CB120" s="931"/>
      <c r="CC120" s="931"/>
      <c r="CD120" s="931"/>
      <c r="CE120" s="931"/>
      <c r="CF120" s="944">
        <v>49.4</v>
      </c>
      <c r="CG120" s="945"/>
      <c r="CH120" s="945"/>
      <c r="CI120" s="945"/>
      <c r="CJ120" s="945"/>
      <c r="CK120" s="1006" t="s">
        <v>448</v>
      </c>
      <c r="CL120" s="1007"/>
      <c r="CM120" s="1007"/>
      <c r="CN120" s="1007"/>
      <c r="CO120" s="1008"/>
      <c r="CP120" s="1014" t="s">
        <v>394</v>
      </c>
      <c r="CQ120" s="1015"/>
      <c r="CR120" s="1015"/>
      <c r="CS120" s="1015"/>
      <c r="CT120" s="1015"/>
      <c r="CU120" s="1015"/>
      <c r="CV120" s="1015"/>
      <c r="CW120" s="1015"/>
      <c r="CX120" s="1015"/>
      <c r="CY120" s="1015"/>
      <c r="CZ120" s="1015"/>
      <c r="DA120" s="1015"/>
      <c r="DB120" s="1015"/>
      <c r="DC120" s="1015"/>
      <c r="DD120" s="1015"/>
      <c r="DE120" s="1015"/>
      <c r="DF120" s="1016"/>
      <c r="DG120" s="930">
        <v>12019821</v>
      </c>
      <c r="DH120" s="931"/>
      <c r="DI120" s="931"/>
      <c r="DJ120" s="931"/>
      <c r="DK120" s="931"/>
      <c r="DL120" s="931">
        <v>12465207</v>
      </c>
      <c r="DM120" s="931"/>
      <c r="DN120" s="931"/>
      <c r="DO120" s="931"/>
      <c r="DP120" s="931"/>
      <c r="DQ120" s="931">
        <v>13073731</v>
      </c>
      <c r="DR120" s="931"/>
      <c r="DS120" s="931"/>
      <c r="DT120" s="931"/>
      <c r="DU120" s="931"/>
      <c r="DV120" s="932">
        <v>32.1</v>
      </c>
      <c r="DW120" s="932"/>
      <c r="DX120" s="932"/>
      <c r="DY120" s="932"/>
      <c r="DZ120" s="933"/>
    </row>
    <row r="121" spans="1:130" s="218" customFormat="1" ht="26.25" customHeight="1" x14ac:dyDescent="0.2">
      <c r="A121" s="1057"/>
      <c r="B121" s="949"/>
      <c r="C121" s="974" t="s">
        <v>449</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v>1018</v>
      </c>
      <c r="AB121" s="959"/>
      <c r="AC121" s="959"/>
      <c r="AD121" s="959"/>
      <c r="AE121" s="960"/>
      <c r="AF121" s="961">
        <v>1018</v>
      </c>
      <c r="AG121" s="959"/>
      <c r="AH121" s="959"/>
      <c r="AI121" s="959"/>
      <c r="AJ121" s="960"/>
      <c r="AK121" s="961">
        <v>1018</v>
      </c>
      <c r="AL121" s="959"/>
      <c r="AM121" s="959"/>
      <c r="AN121" s="959"/>
      <c r="AO121" s="960"/>
      <c r="AP121" s="962">
        <v>0</v>
      </c>
      <c r="AQ121" s="963"/>
      <c r="AR121" s="963"/>
      <c r="AS121" s="963"/>
      <c r="AT121" s="964"/>
      <c r="AU121" s="994"/>
      <c r="AV121" s="995"/>
      <c r="AW121" s="995"/>
      <c r="AX121" s="995"/>
      <c r="AY121" s="996"/>
      <c r="AZ121" s="922" t="s">
        <v>450</v>
      </c>
      <c r="BA121" s="923"/>
      <c r="BB121" s="923"/>
      <c r="BC121" s="923"/>
      <c r="BD121" s="923"/>
      <c r="BE121" s="923"/>
      <c r="BF121" s="923"/>
      <c r="BG121" s="923"/>
      <c r="BH121" s="923"/>
      <c r="BI121" s="923"/>
      <c r="BJ121" s="923"/>
      <c r="BK121" s="923"/>
      <c r="BL121" s="923"/>
      <c r="BM121" s="923"/>
      <c r="BN121" s="923"/>
      <c r="BO121" s="923"/>
      <c r="BP121" s="924"/>
      <c r="BQ121" s="925">
        <v>6591191</v>
      </c>
      <c r="BR121" s="926"/>
      <c r="BS121" s="926"/>
      <c r="BT121" s="926"/>
      <c r="BU121" s="926"/>
      <c r="BV121" s="926">
        <v>7960624</v>
      </c>
      <c r="BW121" s="926"/>
      <c r="BX121" s="926"/>
      <c r="BY121" s="926"/>
      <c r="BZ121" s="926"/>
      <c r="CA121" s="926">
        <v>8120351</v>
      </c>
      <c r="CB121" s="926"/>
      <c r="CC121" s="926"/>
      <c r="CD121" s="926"/>
      <c r="CE121" s="926"/>
      <c r="CF121" s="920">
        <v>19.899999999999999</v>
      </c>
      <c r="CG121" s="921"/>
      <c r="CH121" s="921"/>
      <c r="CI121" s="921"/>
      <c r="CJ121" s="921"/>
      <c r="CK121" s="1009"/>
      <c r="CL121" s="1010"/>
      <c r="CM121" s="1010"/>
      <c r="CN121" s="1010"/>
      <c r="CO121" s="1011"/>
      <c r="CP121" s="1019" t="s">
        <v>397</v>
      </c>
      <c r="CQ121" s="1020"/>
      <c r="CR121" s="1020"/>
      <c r="CS121" s="1020"/>
      <c r="CT121" s="1020"/>
      <c r="CU121" s="1020"/>
      <c r="CV121" s="1020"/>
      <c r="CW121" s="1020"/>
      <c r="CX121" s="1020"/>
      <c r="CY121" s="1020"/>
      <c r="CZ121" s="1020"/>
      <c r="DA121" s="1020"/>
      <c r="DB121" s="1020"/>
      <c r="DC121" s="1020"/>
      <c r="DD121" s="1020"/>
      <c r="DE121" s="1020"/>
      <c r="DF121" s="1021"/>
      <c r="DG121" s="925">
        <v>3472988</v>
      </c>
      <c r="DH121" s="926"/>
      <c r="DI121" s="926"/>
      <c r="DJ121" s="926"/>
      <c r="DK121" s="926"/>
      <c r="DL121" s="926">
        <v>2815293</v>
      </c>
      <c r="DM121" s="926"/>
      <c r="DN121" s="926"/>
      <c r="DO121" s="926"/>
      <c r="DP121" s="926"/>
      <c r="DQ121" s="926">
        <v>2120752</v>
      </c>
      <c r="DR121" s="926"/>
      <c r="DS121" s="926"/>
      <c r="DT121" s="926"/>
      <c r="DU121" s="926"/>
      <c r="DV121" s="927">
        <v>5.2</v>
      </c>
      <c r="DW121" s="927"/>
      <c r="DX121" s="927"/>
      <c r="DY121" s="927"/>
      <c r="DZ121" s="928"/>
    </row>
    <row r="122" spans="1:130" s="218" customFormat="1" ht="26.25" customHeight="1" x14ac:dyDescent="0.2">
      <c r="A122" s="1057"/>
      <c r="B122" s="949"/>
      <c r="C122" s="922" t="s">
        <v>432</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451</v>
      </c>
      <c r="BA122" s="965"/>
      <c r="BB122" s="965"/>
      <c r="BC122" s="965"/>
      <c r="BD122" s="965"/>
      <c r="BE122" s="965"/>
      <c r="BF122" s="965"/>
      <c r="BG122" s="965"/>
      <c r="BH122" s="965"/>
      <c r="BI122" s="965"/>
      <c r="BJ122" s="965"/>
      <c r="BK122" s="965"/>
      <c r="BL122" s="965"/>
      <c r="BM122" s="965"/>
      <c r="BN122" s="965"/>
      <c r="BO122" s="965"/>
      <c r="BP122" s="966"/>
      <c r="BQ122" s="999">
        <v>62140233</v>
      </c>
      <c r="BR122" s="1000"/>
      <c r="BS122" s="1000"/>
      <c r="BT122" s="1000"/>
      <c r="BU122" s="1000"/>
      <c r="BV122" s="1000">
        <v>60251395</v>
      </c>
      <c r="BW122" s="1000"/>
      <c r="BX122" s="1000"/>
      <c r="BY122" s="1000"/>
      <c r="BZ122" s="1000"/>
      <c r="CA122" s="1000">
        <v>57485220</v>
      </c>
      <c r="CB122" s="1000"/>
      <c r="CC122" s="1000"/>
      <c r="CD122" s="1000"/>
      <c r="CE122" s="1000"/>
      <c r="CF122" s="1017">
        <v>141</v>
      </c>
      <c r="CG122" s="1018"/>
      <c r="CH122" s="1018"/>
      <c r="CI122" s="1018"/>
      <c r="CJ122" s="1018"/>
      <c r="CK122" s="1009"/>
      <c r="CL122" s="1010"/>
      <c r="CM122" s="1010"/>
      <c r="CN122" s="1010"/>
      <c r="CO122" s="1011"/>
      <c r="CP122" s="1019" t="s">
        <v>395</v>
      </c>
      <c r="CQ122" s="1020"/>
      <c r="CR122" s="1020"/>
      <c r="CS122" s="1020"/>
      <c r="CT122" s="1020"/>
      <c r="CU122" s="1020"/>
      <c r="CV122" s="1020"/>
      <c r="CW122" s="1020"/>
      <c r="CX122" s="1020"/>
      <c r="CY122" s="1020"/>
      <c r="CZ122" s="1020"/>
      <c r="DA122" s="1020"/>
      <c r="DB122" s="1020"/>
      <c r="DC122" s="1020"/>
      <c r="DD122" s="1020"/>
      <c r="DE122" s="1020"/>
      <c r="DF122" s="1021"/>
      <c r="DG122" s="925">
        <v>1405783</v>
      </c>
      <c r="DH122" s="926"/>
      <c r="DI122" s="926"/>
      <c r="DJ122" s="926"/>
      <c r="DK122" s="926"/>
      <c r="DL122" s="926">
        <v>1222365</v>
      </c>
      <c r="DM122" s="926"/>
      <c r="DN122" s="926"/>
      <c r="DO122" s="926"/>
      <c r="DP122" s="926"/>
      <c r="DQ122" s="926">
        <v>1185110</v>
      </c>
      <c r="DR122" s="926"/>
      <c r="DS122" s="926"/>
      <c r="DT122" s="926"/>
      <c r="DU122" s="926"/>
      <c r="DV122" s="927">
        <v>2.9</v>
      </c>
      <c r="DW122" s="927"/>
      <c r="DX122" s="927"/>
      <c r="DY122" s="927"/>
      <c r="DZ122" s="928"/>
    </row>
    <row r="123" spans="1:130" s="218" customFormat="1" ht="26.25" customHeight="1" x14ac:dyDescent="0.2">
      <c r="A123" s="1057"/>
      <c r="B123" s="949"/>
      <c r="C123" s="922" t="s">
        <v>438</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452</v>
      </c>
      <c r="BP123" s="1005"/>
      <c r="BQ123" s="1063">
        <v>88727833</v>
      </c>
      <c r="BR123" s="1064"/>
      <c r="BS123" s="1064"/>
      <c r="BT123" s="1064"/>
      <c r="BU123" s="1064"/>
      <c r="BV123" s="1064">
        <v>88155283</v>
      </c>
      <c r="BW123" s="1064"/>
      <c r="BX123" s="1064"/>
      <c r="BY123" s="1064"/>
      <c r="BZ123" s="1064"/>
      <c r="CA123" s="1064">
        <v>85733162</v>
      </c>
      <c r="CB123" s="1064"/>
      <c r="CC123" s="1064"/>
      <c r="CD123" s="1064"/>
      <c r="CE123" s="1064"/>
      <c r="CF123" s="1001"/>
      <c r="CG123" s="1002"/>
      <c r="CH123" s="1002"/>
      <c r="CI123" s="1002"/>
      <c r="CJ123" s="1003"/>
      <c r="CK123" s="1009"/>
      <c r="CL123" s="1010"/>
      <c r="CM123" s="1010"/>
      <c r="CN123" s="1010"/>
      <c r="CO123" s="1011"/>
      <c r="CP123" s="1019" t="s">
        <v>393</v>
      </c>
      <c r="CQ123" s="1020"/>
      <c r="CR123" s="1020"/>
      <c r="CS123" s="1020"/>
      <c r="CT123" s="1020"/>
      <c r="CU123" s="1020"/>
      <c r="CV123" s="1020"/>
      <c r="CW123" s="1020"/>
      <c r="CX123" s="1020"/>
      <c r="CY123" s="1020"/>
      <c r="CZ123" s="1020"/>
      <c r="DA123" s="1020"/>
      <c r="DB123" s="1020"/>
      <c r="DC123" s="1020"/>
      <c r="DD123" s="1020"/>
      <c r="DE123" s="1020"/>
      <c r="DF123" s="1021"/>
      <c r="DG123" s="958">
        <v>95815</v>
      </c>
      <c r="DH123" s="959"/>
      <c r="DI123" s="959"/>
      <c r="DJ123" s="959"/>
      <c r="DK123" s="960"/>
      <c r="DL123" s="961">
        <v>132185</v>
      </c>
      <c r="DM123" s="959"/>
      <c r="DN123" s="959"/>
      <c r="DO123" s="959"/>
      <c r="DP123" s="960"/>
      <c r="DQ123" s="961">
        <v>234838</v>
      </c>
      <c r="DR123" s="959"/>
      <c r="DS123" s="959"/>
      <c r="DT123" s="959"/>
      <c r="DU123" s="960"/>
      <c r="DV123" s="962">
        <v>0.6</v>
      </c>
      <c r="DW123" s="963"/>
      <c r="DX123" s="963"/>
      <c r="DY123" s="963"/>
      <c r="DZ123" s="964"/>
    </row>
    <row r="124" spans="1:130" s="218" customFormat="1" ht="26.25" customHeight="1" thickBot="1" x14ac:dyDescent="0.25">
      <c r="A124" s="1057"/>
      <c r="B124" s="949"/>
      <c r="C124" s="922" t="s">
        <v>441</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453</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6.4</v>
      </c>
      <c r="BR124" s="1027"/>
      <c r="BS124" s="1027"/>
      <c r="BT124" s="1027"/>
      <c r="BU124" s="1027"/>
      <c r="BV124" s="1027">
        <v>1.3</v>
      </c>
      <c r="BW124" s="1027"/>
      <c r="BX124" s="1027"/>
      <c r="BY124" s="1027"/>
      <c r="BZ124" s="1027"/>
      <c r="CA124" s="1027">
        <v>7.9</v>
      </c>
      <c r="CB124" s="1027"/>
      <c r="CC124" s="1027"/>
      <c r="CD124" s="1027"/>
      <c r="CE124" s="1027"/>
      <c r="CF124" s="1028"/>
      <c r="CG124" s="1029"/>
      <c r="CH124" s="1029"/>
      <c r="CI124" s="1029"/>
      <c r="CJ124" s="1030"/>
      <c r="CK124" s="1012"/>
      <c r="CL124" s="1012"/>
      <c r="CM124" s="1012"/>
      <c r="CN124" s="1012"/>
      <c r="CO124" s="1013"/>
      <c r="CP124" s="1019" t="s">
        <v>454</v>
      </c>
      <c r="CQ124" s="1020"/>
      <c r="CR124" s="1020"/>
      <c r="CS124" s="1020"/>
      <c r="CT124" s="1020"/>
      <c r="CU124" s="1020"/>
      <c r="CV124" s="1020"/>
      <c r="CW124" s="1020"/>
      <c r="CX124" s="1020"/>
      <c r="CY124" s="1020"/>
      <c r="CZ124" s="1020"/>
      <c r="DA124" s="1020"/>
      <c r="DB124" s="1020"/>
      <c r="DC124" s="1020"/>
      <c r="DD124" s="1020"/>
      <c r="DE124" s="1020"/>
      <c r="DF124" s="1021"/>
      <c r="DG124" s="1004">
        <v>19761</v>
      </c>
      <c r="DH124" s="986"/>
      <c r="DI124" s="986"/>
      <c r="DJ124" s="986"/>
      <c r="DK124" s="987"/>
      <c r="DL124" s="985">
        <v>20651</v>
      </c>
      <c r="DM124" s="986"/>
      <c r="DN124" s="986"/>
      <c r="DO124" s="986"/>
      <c r="DP124" s="987"/>
      <c r="DQ124" s="985">
        <v>25975</v>
      </c>
      <c r="DR124" s="986"/>
      <c r="DS124" s="986"/>
      <c r="DT124" s="986"/>
      <c r="DU124" s="987"/>
      <c r="DV124" s="988">
        <v>0.1</v>
      </c>
      <c r="DW124" s="989"/>
      <c r="DX124" s="989"/>
      <c r="DY124" s="989"/>
      <c r="DZ124" s="990"/>
    </row>
    <row r="125" spans="1:130" s="218" customFormat="1" ht="26.25" customHeight="1" x14ac:dyDescent="0.2">
      <c r="A125" s="1057"/>
      <c r="B125" s="949"/>
      <c r="C125" s="922" t="s">
        <v>443</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455</v>
      </c>
      <c r="CL125" s="1007"/>
      <c r="CM125" s="1007"/>
      <c r="CN125" s="1007"/>
      <c r="CO125" s="1008"/>
      <c r="CP125" s="929" t="s">
        <v>456</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7"/>
      <c r="B126" s="949"/>
      <c r="C126" s="922" t="s">
        <v>445</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457</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2">
      <c r="A127" s="1058"/>
      <c r="B127" s="951"/>
      <c r="C127" s="973" t="s">
        <v>458</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459</v>
      </c>
      <c r="AY127" s="1032"/>
      <c r="AZ127" s="1032"/>
      <c r="BA127" s="1032"/>
      <c r="BB127" s="1032"/>
      <c r="BC127" s="1032"/>
      <c r="BD127" s="1032"/>
      <c r="BE127" s="1033"/>
      <c r="BF127" s="1034" t="s">
        <v>460</v>
      </c>
      <c r="BG127" s="1032"/>
      <c r="BH127" s="1032"/>
      <c r="BI127" s="1032"/>
      <c r="BJ127" s="1032"/>
      <c r="BK127" s="1032"/>
      <c r="BL127" s="1033"/>
      <c r="BM127" s="1034" t="s">
        <v>461</v>
      </c>
      <c r="BN127" s="1032"/>
      <c r="BO127" s="1032"/>
      <c r="BP127" s="1032"/>
      <c r="BQ127" s="1032"/>
      <c r="BR127" s="1032"/>
      <c r="BS127" s="1033"/>
      <c r="BT127" s="1034" t="s">
        <v>462</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463</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1" t="s">
        <v>464</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465</v>
      </c>
      <c r="X128" s="1043"/>
      <c r="Y128" s="1043"/>
      <c r="Z128" s="1044"/>
      <c r="AA128" s="1045">
        <v>870314</v>
      </c>
      <c r="AB128" s="1046"/>
      <c r="AC128" s="1046"/>
      <c r="AD128" s="1046"/>
      <c r="AE128" s="1047"/>
      <c r="AF128" s="1048">
        <v>887949</v>
      </c>
      <c r="AG128" s="1046"/>
      <c r="AH128" s="1046"/>
      <c r="AI128" s="1046"/>
      <c r="AJ128" s="1047"/>
      <c r="AK128" s="1048">
        <v>973115</v>
      </c>
      <c r="AL128" s="1046"/>
      <c r="AM128" s="1046"/>
      <c r="AN128" s="1046"/>
      <c r="AO128" s="1047"/>
      <c r="AP128" s="1049"/>
      <c r="AQ128" s="1050"/>
      <c r="AR128" s="1050"/>
      <c r="AS128" s="1050"/>
      <c r="AT128" s="1051"/>
      <c r="AU128" s="220"/>
      <c r="AV128" s="220"/>
      <c r="AW128" s="220"/>
      <c r="AX128" s="896" t="s">
        <v>466</v>
      </c>
      <c r="AY128" s="897"/>
      <c r="AZ128" s="897"/>
      <c r="BA128" s="897"/>
      <c r="BB128" s="897"/>
      <c r="BC128" s="897"/>
      <c r="BD128" s="897"/>
      <c r="BE128" s="898"/>
      <c r="BF128" s="1052" t="s">
        <v>122</v>
      </c>
      <c r="BG128" s="1053"/>
      <c r="BH128" s="1053"/>
      <c r="BI128" s="1053"/>
      <c r="BJ128" s="1053"/>
      <c r="BK128" s="1053"/>
      <c r="BL128" s="1054"/>
      <c r="BM128" s="1052">
        <v>11.31</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467</v>
      </c>
      <c r="CQ128" s="726"/>
      <c r="CR128" s="726"/>
      <c r="CS128" s="726"/>
      <c r="CT128" s="726"/>
      <c r="CU128" s="726"/>
      <c r="CV128" s="726"/>
      <c r="CW128" s="726"/>
      <c r="CX128" s="726"/>
      <c r="CY128" s="726"/>
      <c r="CZ128" s="726"/>
      <c r="DA128" s="726"/>
      <c r="DB128" s="726"/>
      <c r="DC128" s="726"/>
      <c r="DD128" s="726"/>
      <c r="DE128" s="726"/>
      <c r="DF128" s="1036"/>
      <c r="DG128" s="1037">
        <v>11846</v>
      </c>
      <c r="DH128" s="1038"/>
      <c r="DI128" s="1038"/>
      <c r="DJ128" s="1038"/>
      <c r="DK128" s="1038"/>
      <c r="DL128" s="1038">
        <v>47315</v>
      </c>
      <c r="DM128" s="1038"/>
      <c r="DN128" s="1038"/>
      <c r="DO128" s="1038"/>
      <c r="DP128" s="1038"/>
      <c r="DQ128" s="1038">
        <v>48628</v>
      </c>
      <c r="DR128" s="1038"/>
      <c r="DS128" s="1038"/>
      <c r="DT128" s="1038"/>
      <c r="DU128" s="1038"/>
      <c r="DV128" s="1039">
        <v>0.1</v>
      </c>
      <c r="DW128" s="1039"/>
      <c r="DX128" s="1039"/>
      <c r="DY128" s="1039"/>
      <c r="DZ128" s="1040"/>
    </row>
    <row r="129" spans="1:131" s="218" customFormat="1" ht="26.25" customHeight="1" x14ac:dyDescent="0.2">
      <c r="A129" s="934" t="s">
        <v>103</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468</v>
      </c>
      <c r="X129" s="1071"/>
      <c r="Y129" s="1071"/>
      <c r="Z129" s="1072"/>
      <c r="AA129" s="958">
        <v>44909956</v>
      </c>
      <c r="AB129" s="959"/>
      <c r="AC129" s="959"/>
      <c r="AD129" s="959"/>
      <c r="AE129" s="960"/>
      <c r="AF129" s="961">
        <v>45663044</v>
      </c>
      <c r="AG129" s="959"/>
      <c r="AH129" s="959"/>
      <c r="AI129" s="959"/>
      <c r="AJ129" s="960"/>
      <c r="AK129" s="961">
        <v>46818516</v>
      </c>
      <c r="AL129" s="959"/>
      <c r="AM129" s="959"/>
      <c r="AN129" s="959"/>
      <c r="AO129" s="960"/>
      <c r="AP129" s="1073"/>
      <c r="AQ129" s="1074"/>
      <c r="AR129" s="1074"/>
      <c r="AS129" s="1074"/>
      <c r="AT129" s="1075"/>
      <c r="AU129" s="221"/>
      <c r="AV129" s="221"/>
      <c r="AW129" s="221"/>
      <c r="AX129" s="1065" t="s">
        <v>469</v>
      </c>
      <c r="AY129" s="923"/>
      <c r="AZ129" s="923"/>
      <c r="BA129" s="923"/>
      <c r="BB129" s="923"/>
      <c r="BC129" s="923"/>
      <c r="BD129" s="923"/>
      <c r="BE129" s="924"/>
      <c r="BF129" s="1066" t="s">
        <v>122</v>
      </c>
      <c r="BG129" s="1067"/>
      <c r="BH129" s="1067"/>
      <c r="BI129" s="1067"/>
      <c r="BJ129" s="1067"/>
      <c r="BK129" s="1067"/>
      <c r="BL129" s="1068"/>
      <c r="BM129" s="1066">
        <v>16.309999999999999</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470</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471</v>
      </c>
      <c r="X130" s="1071"/>
      <c r="Y130" s="1071"/>
      <c r="Z130" s="1072"/>
      <c r="AA130" s="958">
        <v>6590204</v>
      </c>
      <c r="AB130" s="959"/>
      <c r="AC130" s="959"/>
      <c r="AD130" s="959"/>
      <c r="AE130" s="960"/>
      <c r="AF130" s="961">
        <v>6279446</v>
      </c>
      <c r="AG130" s="959"/>
      <c r="AH130" s="959"/>
      <c r="AI130" s="959"/>
      <c r="AJ130" s="960"/>
      <c r="AK130" s="961">
        <v>6058323</v>
      </c>
      <c r="AL130" s="959"/>
      <c r="AM130" s="959"/>
      <c r="AN130" s="959"/>
      <c r="AO130" s="960"/>
      <c r="AP130" s="1073"/>
      <c r="AQ130" s="1074"/>
      <c r="AR130" s="1074"/>
      <c r="AS130" s="1074"/>
      <c r="AT130" s="1075"/>
      <c r="AU130" s="221"/>
      <c r="AV130" s="221"/>
      <c r="AW130" s="221"/>
      <c r="AX130" s="1065" t="s">
        <v>472</v>
      </c>
      <c r="AY130" s="923"/>
      <c r="AZ130" s="923"/>
      <c r="BA130" s="923"/>
      <c r="BB130" s="923"/>
      <c r="BC130" s="923"/>
      <c r="BD130" s="923"/>
      <c r="BE130" s="924"/>
      <c r="BF130" s="1101">
        <v>5.2</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473</v>
      </c>
      <c r="X131" s="1108"/>
      <c r="Y131" s="1108"/>
      <c r="Z131" s="1109"/>
      <c r="AA131" s="1004">
        <v>38319752</v>
      </c>
      <c r="AB131" s="986"/>
      <c r="AC131" s="986"/>
      <c r="AD131" s="986"/>
      <c r="AE131" s="987"/>
      <c r="AF131" s="985">
        <v>39383598</v>
      </c>
      <c r="AG131" s="986"/>
      <c r="AH131" s="986"/>
      <c r="AI131" s="986"/>
      <c r="AJ131" s="987"/>
      <c r="AK131" s="985">
        <v>40760193</v>
      </c>
      <c r="AL131" s="986"/>
      <c r="AM131" s="986"/>
      <c r="AN131" s="986"/>
      <c r="AO131" s="987"/>
      <c r="AP131" s="1110"/>
      <c r="AQ131" s="1111"/>
      <c r="AR131" s="1111"/>
      <c r="AS131" s="1111"/>
      <c r="AT131" s="1112"/>
      <c r="AU131" s="221"/>
      <c r="AV131" s="221"/>
      <c r="AW131" s="221"/>
      <c r="AX131" s="1083" t="s">
        <v>474</v>
      </c>
      <c r="AY131" s="726"/>
      <c r="AZ131" s="726"/>
      <c r="BA131" s="726"/>
      <c r="BB131" s="726"/>
      <c r="BC131" s="726"/>
      <c r="BD131" s="726"/>
      <c r="BE131" s="1036"/>
      <c r="BF131" s="1084">
        <v>7.9</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475</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476</v>
      </c>
      <c r="W132" s="1094"/>
      <c r="X132" s="1094"/>
      <c r="Y132" s="1094"/>
      <c r="Z132" s="1095"/>
      <c r="AA132" s="1096">
        <v>5.7439881130000003</v>
      </c>
      <c r="AB132" s="1097"/>
      <c r="AC132" s="1097"/>
      <c r="AD132" s="1097"/>
      <c r="AE132" s="1098"/>
      <c r="AF132" s="1099">
        <v>5.1828885720000004</v>
      </c>
      <c r="AG132" s="1097"/>
      <c r="AH132" s="1097"/>
      <c r="AI132" s="1097"/>
      <c r="AJ132" s="1098"/>
      <c r="AK132" s="1099">
        <v>4.7195900179999999</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477</v>
      </c>
      <c r="W133" s="1077"/>
      <c r="X133" s="1077"/>
      <c r="Y133" s="1077"/>
      <c r="Z133" s="1078"/>
      <c r="AA133" s="1079">
        <v>5.5</v>
      </c>
      <c r="AB133" s="1080"/>
      <c r="AC133" s="1080"/>
      <c r="AD133" s="1080"/>
      <c r="AE133" s="1081"/>
      <c r="AF133" s="1079">
        <v>5.3</v>
      </c>
      <c r="AG133" s="1080"/>
      <c r="AH133" s="1080"/>
      <c r="AI133" s="1080"/>
      <c r="AJ133" s="1081"/>
      <c r="AK133" s="1079">
        <v>5.2</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K4LrMefD0h60vDg2XfLpHYNMBtwLN2RMSFTLXXZmrpGeVavvA+sR18VEdWmyEwb5boUHQK/vsJpoTYMEvfn0rg==" saltValue="Dl7Um+ZIHTXrrWjvDSV/J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478</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NLzi++OXm/XRMfHeBOxWbscfCYNYmPqhG37iLvFIEwvKRlemEXgYQC1Ywx+74G32aYUlAvAZehACg32YotVlGA==" saltValue="5BZsoMcu0EQCx4GjmNvKAA=="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kzFFA0ekHH4aN/2iriyUqolUwdb59qUaKZ2+TBHlrb+LJFeSpCc6vVMpyc8l1KR0tLYkoGgqHHgy3t6rF+AtHg==" saltValue="/fQboRnjmFM2sPdUmEH7c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479</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480</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481</v>
      </c>
      <c r="AP7" s="260"/>
      <c r="AQ7" s="261" t="s">
        <v>482</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483</v>
      </c>
      <c r="AQ8" s="267" t="s">
        <v>484</v>
      </c>
      <c r="AR8" s="268" t="s">
        <v>485</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486</v>
      </c>
      <c r="AL9" s="1117"/>
      <c r="AM9" s="1117"/>
      <c r="AN9" s="1118"/>
      <c r="AO9" s="269">
        <v>14122476</v>
      </c>
      <c r="AP9" s="269">
        <v>66589</v>
      </c>
      <c r="AQ9" s="270">
        <v>70143</v>
      </c>
      <c r="AR9" s="271">
        <v>-5.0999999999999996</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487</v>
      </c>
      <c r="AL10" s="1117"/>
      <c r="AM10" s="1117"/>
      <c r="AN10" s="1118"/>
      <c r="AO10" s="272">
        <v>16748</v>
      </c>
      <c r="AP10" s="272">
        <v>79</v>
      </c>
      <c r="AQ10" s="273">
        <v>2309</v>
      </c>
      <c r="AR10" s="274">
        <v>-96.6</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488</v>
      </c>
      <c r="AL11" s="1117"/>
      <c r="AM11" s="1117"/>
      <c r="AN11" s="1118"/>
      <c r="AO11" s="272">
        <v>55922</v>
      </c>
      <c r="AP11" s="272">
        <v>264</v>
      </c>
      <c r="AQ11" s="273">
        <v>1878</v>
      </c>
      <c r="AR11" s="274">
        <v>-85.9</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489</v>
      </c>
      <c r="AL12" s="1117"/>
      <c r="AM12" s="1117"/>
      <c r="AN12" s="1118"/>
      <c r="AO12" s="272" t="s">
        <v>490</v>
      </c>
      <c r="AP12" s="272" t="s">
        <v>490</v>
      </c>
      <c r="AQ12" s="273">
        <v>30</v>
      </c>
      <c r="AR12" s="274" t="s">
        <v>490</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491</v>
      </c>
      <c r="AL13" s="1117"/>
      <c r="AM13" s="1117"/>
      <c r="AN13" s="1118"/>
      <c r="AO13" s="272">
        <v>457707</v>
      </c>
      <c r="AP13" s="272">
        <v>2158</v>
      </c>
      <c r="AQ13" s="273">
        <v>1863</v>
      </c>
      <c r="AR13" s="274">
        <v>15.8</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492</v>
      </c>
      <c r="AL14" s="1117"/>
      <c r="AM14" s="1117"/>
      <c r="AN14" s="1118"/>
      <c r="AO14" s="272">
        <v>384654</v>
      </c>
      <c r="AP14" s="272">
        <v>1814</v>
      </c>
      <c r="AQ14" s="273">
        <v>1453</v>
      </c>
      <c r="AR14" s="274">
        <v>24.8</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493</v>
      </c>
      <c r="AL15" s="1120"/>
      <c r="AM15" s="1120"/>
      <c r="AN15" s="1121"/>
      <c r="AO15" s="272">
        <v>-754140</v>
      </c>
      <c r="AP15" s="272">
        <v>-3556</v>
      </c>
      <c r="AQ15" s="273">
        <v>-3932</v>
      </c>
      <c r="AR15" s="274">
        <v>-9.6</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14283367</v>
      </c>
      <c r="AP16" s="272">
        <v>67348</v>
      </c>
      <c r="AQ16" s="273">
        <v>73743</v>
      </c>
      <c r="AR16" s="274">
        <v>-8.6999999999999993</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494</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495</v>
      </c>
      <c r="AP20" s="281" t="s">
        <v>496</v>
      </c>
      <c r="AQ20" s="282" t="s">
        <v>497</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498</v>
      </c>
      <c r="AL21" s="1123"/>
      <c r="AM21" s="1123"/>
      <c r="AN21" s="1124"/>
      <c r="AO21" s="285">
        <v>6.86</v>
      </c>
      <c r="AP21" s="286">
        <v>6.58</v>
      </c>
      <c r="AQ21" s="287">
        <v>0.28000000000000003</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499</v>
      </c>
      <c r="AL22" s="1123"/>
      <c r="AM22" s="1123"/>
      <c r="AN22" s="1124"/>
      <c r="AO22" s="290">
        <v>98.3</v>
      </c>
      <c r="AP22" s="291">
        <v>99.4</v>
      </c>
      <c r="AQ22" s="292">
        <v>-1.1000000000000001</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13" t="s">
        <v>500</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2" x14ac:dyDescent="0.2">
      <c r="A27" s="297"/>
      <c r="AO27" s="250"/>
      <c r="AP27" s="250"/>
      <c r="AQ27" s="250"/>
      <c r="AR27" s="250"/>
      <c r="AS27" s="250"/>
      <c r="AT27" s="250"/>
    </row>
    <row r="28" spans="1:46" ht="16.2" x14ac:dyDescent="0.2">
      <c r="A28" s="251" t="s">
        <v>501</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502</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481</v>
      </c>
      <c r="AP30" s="260"/>
      <c r="AQ30" s="261" t="s">
        <v>482</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483</v>
      </c>
      <c r="AQ31" s="267" t="s">
        <v>484</v>
      </c>
      <c r="AR31" s="268" t="s">
        <v>485</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503</v>
      </c>
      <c r="AL32" s="1131"/>
      <c r="AM32" s="1131"/>
      <c r="AN32" s="1132"/>
      <c r="AO32" s="300">
        <v>7099829</v>
      </c>
      <c r="AP32" s="300">
        <v>33476</v>
      </c>
      <c r="AQ32" s="301">
        <v>30085</v>
      </c>
      <c r="AR32" s="302">
        <v>11.3</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504</v>
      </c>
      <c r="AL33" s="1131"/>
      <c r="AM33" s="1131"/>
      <c r="AN33" s="1132"/>
      <c r="AO33" s="300" t="s">
        <v>490</v>
      </c>
      <c r="AP33" s="300" t="s">
        <v>490</v>
      </c>
      <c r="AQ33" s="301" t="s">
        <v>490</v>
      </c>
      <c r="AR33" s="302" t="s">
        <v>490</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505</v>
      </c>
      <c r="AL34" s="1131"/>
      <c r="AM34" s="1131"/>
      <c r="AN34" s="1132"/>
      <c r="AO34" s="300" t="s">
        <v>490</v>
      </c>
      <c r="AP34" s="300" t="s">
        <v>490</v>
      </c>
      <c r="AQ34" s="301">
        <v>20</v>
      </c>
      <c r="AR34" s="302" t="s">
        <v>490</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506</v>
      </c>
      <c r="AL35" s="1131"/>
      <c r="AM35" s="1131"/>
      <c r="AN35" s="1132"/>
      <c r="AO35" s="300">
        <v>1854305</v>
      </c>
      <c r="AP35" s="300">
        <v>8743</v>
      </c>
      <c r="AQ35" s="301">
        <v>7684</v>
      </c>
      <c r="AR35" s="302">
        <v>13.8</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507</v>
      </c>
      <c r="AL36" s="1131"/>
      <c r="AM36" s="1131"/>
      <c r="AN36" s="1132"/>
      <c r="AO36" s="300" t="s">
        <v>490</v>
      </c>
      <c r="AP36" s="300" t="s">
        <v>490</v>
      </c>
      <c r="AQ36" s="301">
        <v>531</v>
      </c>
      <c r="AR36" s="302" t="s">
        <v>490</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508</v>
      </c>
      <c r="AL37" s="1131"/>
      <c r="AM37" s="1131"/>
      <c r="AN37" s="1132"/>
      <c r="AO37" s="300">
        <v>1018</v>
      </c>
      <c r="AP37" s="300">
        <v>5</v>
      </c>
      <c r="AQ37" s="301">
        <v>977</v>
      </c>
      <c r="AR37" s="302">
        <v>-99.5</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509</v>
      </c>
      <c r="AL38" s="1134"/>
      <c r="AM38" s="1134"/>
      <c r="AN38" s="1135"/>
      <c r="AO38" s="303" t="s">
        <v>490</v>
      </c>
      <c r="AP38" s="303" t="s">
        <v>490</v>
      </c>
      <c r="AQ38" s="304">
        <v>0</v>
      </c>
      <c r="AR38" s="292" t="s">
        <v>490</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510</v>
      </c>
      <c r="AL39" s="1134"/>
      <c r="AM39" s="1134"/>
      <c r="AN39" s="1135"/>
      <c r="AO39" s="300">
        <v>-973115</v>
      </c>
      <c r="AP39" s="300">
        <v>-4588</v>
      </c>
      <c r="AQ39" s="301">
        <v>-7625</v>
      </c>
      <c r="AR39" s="302">
        <v>-39.799999999999997</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511</v>
      </c>
      <c r="AL40" s="1131"/>
      <c r="AM40" s="1131"/>
      <c r="AN40" s="1132"/>
      <c r="AO40" s="300">
        <v>-6058323</v>
      </c>
      <c r="AP40" s="300">
        <v>-28566</v>
      </c>
      <c r="AQ40" s="301">
        <v>-22878</v>
      </c>
      <c r="AR40" s="302">
        <v>24.9</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1923714</v>
      </c>
      <c r="AP41" s="300">
        <v>9071</v>
      </c>
      <c r="AQ41" s="301">
        <v>8794</v>
      </c>
      <c r="AR41" s="302">
        <v>3.1</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512</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513</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481</v>
      </c>
      <c r="AN49" s="1127" t="s">
        <v>514</v>
      </c>
      <c r="AO49" s="1128"/>
      <c r="AP49" s="1128"/>
      <c r="AQ49" s="1128"/>
      <c r="AR49" s="1129"/>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515</v>
      </c>
      <c r="AO50" s="317" t="s">
        <v>516</v>
      </c>
      <c r="AP50" s="318" t="s">
        <v>517</v>
      </c>
      <c r="AQ50" s="319" t="s">
        <v>518</v>
      </c>
      <c r="AR50" s="320" t="s">
        <v>519</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520</v>
      </c>
      <c r="AL51" s="313"/>
      <c r="AM51" s="321">
        <v>7522216</v>
      </c>
      <c r="AN51" s="322">
        <v>35270</v>
      </c>
      <c r="AO51" s="323">
        <v>-26.7</v>
      </c>
      <c r="AP51" s="324">
        <v>43261</v>
      </c>
      <c r="AQ51" s="325">
        <v>-6</v>
      </c>
      <c r="AR51" s="326">
        <v>-20.7</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521</v>
      </c>
      <c r="AM52" s="329">
        <v>3227385</v>
      </c>
      <c r="AN52" s="330">
        <v>15133</v>
      </c>
      <c r="AO52" s="331">
        <v>-41.2</v>
      </c>
      <c r="AP52" s="332">
        <v>24721</v>
      </c>
      <c r="AQ52" s="333">
        <v>-1.7</v>
      </c>
      <c r="AR52" s="334">
        <v>-39.5</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522</v>
      </c>
      <c r="AL53" s="313"/>
      <c r="AM53" s="321">
        <v>6175609</v>
      </c>
      <c r="AN53" s="322">
        <v>29057</v>
      </c>
      <c r="AO53" s="323">
        <v>-17.600000000000001</v>
      </c>
      <c r="AP53" s="324">
        <v>40626</v>
      </c>
      <c r="AQ53" s="325">
        <v>-6.1</v>
      </c>
      <c r="AR53" s="326">
        <v>-11.5</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521</v>
      </c>
      <c r="AM54" s="329">
        <v>3172498</v>
      </c>
      <c r="AN54" s="330">
        <v>14927</v>
      </c>
      <c r="AO54" s="331">
        <v>-1.4</v>
      </c>
      <c r="AP54" s="332">
        <v>24279</v>
      </c>
      <c r="AQ54" s="333">
        <v>-1.8</v>
      </c>
      <c r="AR54" s="334">
        <v>0.4</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523</v>
      </c>
      <c r="AL55" s="313"/>
      <c r="AM55" s="321">
        <v>6284529</v>
      </c>
      <c r="AN55" s="322">
        <v>29626</v>
      </c>
      <c r="AO55" s="323">
        <v>2</v>
      </c>
      <c r="AP55" s="324">
        <v>46133</v>
      </c>
      <c r="AQ55" s="325">
        <v>13.6</v>
      </c>
      <c r="AR55" s="326">
        <v>-11.6</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521</v>
      </c>
      <c r="AM56" s="329">
        <v>3769757</v>
      </c>
      <c r="AN56" s="330">
        <v>17771</v>
      </c>
      <c r="AO56" s="331">
        <v>19.100000000000001</v>
      </c>
      <c r="AP56" s="332">
        <v>27280</v>
      </c>
      <c r="AQ56" s="333">
        <v>12.4</v>
      </c>
      <c r="AR56" s="334">
        <v>6.7</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524</v>
      </c>
      <c r="AL57" s="313"/>
      <c r="AM57" s="321">
        <v>9159929</v>
      </c>
      <c r="AN57" s="322">
        <v>43159</v>
      </c>
      <c r="AO57" s="323">
        <v>45.7</v>
      </c>
      <c r="AP57" s="324">
        <v>49174</v>
      </c>
      <c r="AQ57" s="325">
        <v>6.6</v>
      </c>
      <c r="AR57" s="326">
        <v>39.1</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521</v>
      </c>
      <c r="AM58" s="329">
        <v>5612290</v>
      </c>
      <c r="AN58" s="330">
        <v>26444</v>
      </c>
      <c r="AO58" s="331">
        <v>48.8</v>
      </c>
      <c r="AP58" s="332">
        <v>29896</v>
      </c>
      <c r="AQ58" s="333">
        <v>9.6</v>
      </c>
      <c r="AR58" s="334">
        <v>39.200000000000003</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525</v>
      </c>
      <c r="AL59" s="313"/>
      <c r="AM59" s="321">
        <v>12333035</v>
      </c>
      <c r="AN59" s="322">
        <v>58152</v>
      </c>
      <c r="AO59" s="323">
        <v>34.700000000000003</v>
      </c>
      <c r="AP59" s="324">
        <v>50636</v>
      </c>
      <c r="AQ59" s="325">
        <v>3</v>
      </c>
      <c r="AR59" s="326">
        <v>31.7</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521</v>
      </c>
      <c r="AM60" s="329">
        <v>6787724</v>
      </c>
      <c r="AN60" s="330">
        <v>32005</v>
      </c>
      <c r="AO60" s="331">
        <v>21</v>
      </c>
      <c r="AP60" s="332">
        <v>31778</v>
      </c>
      <c r="AQ60" s="333">
        <v>6.3</v>
      </c>
      <c r="AR60" s="334">
        <v>14.7</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526</v>
      </c>
      <c r="AL61" s="335"/>
      <c r="AM61" s="336">
        <v>8295064</v>
      </c>
      <c r="AN61" s="337">
        <v>39053</v>
      </c>
      <c r="AO61" s="338">
        <v>7.6</v>
      </c>
      <c r="AP61" s="339">
        <v>45966</v>
      </c>
      <c r="AQ61" s="340">
        <v>2.2000000000000002</v>
      </c>
      <c r="AR61" s="326">
        <v>5.4</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521</v>
      </c>
      <c r="AM62" s="329">
        <v>4513931</v>
      </c>
      <c r="AN62" s="330">
        <v>21256</v>
      </c>
      <c r="AO62" s="331">
        <v>9.3000000000000007</v>
      </c>
      <c r="AP62" s="332">
        <v>27591</v>
      </c>
      <c r="AQ62" s="333">
        <v>5</v>
      </c>
      <c r="AR62" s="334">
        <v>4.3</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MXOgdKnKBhJmGAj0ZUTLVsFVa9Xj43Og2AXDDSHr0BWfhU8gIlg1E0sq1HuwjijakLJkErAaZF3eHHNHoTHKhQ==" saltValue="7qFRT4YuetDNO4hm/LFuT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478</v>
      </c>
    </row>
    <row r="121" spans="125:125" ht="13.5" hidden="1" customHeight="1" x14ac:dyDescent="0.2">
      <c r="DU121" s="247"/>
    </row>
  </sheetData>
  <sheetProtection algorithmName="SHA-512" hashValue="ebh64sHOtJ7X0vwddUoXSWVG37iGq6n0PWfY1lAnX+OMtvdDWz038Qcu1FTJLoxBb8N3uQRYrqUnvJrt3apsMg==" saltValue="tK84KY23v18CFY/QKRxUU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478</v>
      </c>
    </row>
  </sheetData>
  <sheetProtection algorithmName="SHA-512" hashValue="94Ck2djcfpSY+3HtFZidSfmXvJOVi+sB26TDxqToAkbH7vaEKI4x9BWqSGmYwMWNs6z5ahs06Y/nKi29fRf5vw==" saltValue="AI51MXPOPrAxN8SLxqtbP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2">
      <c r="B47" s="10"/>
      <c r="C47" s="1139" t="s">
        <v>3</v>
      </c>
      <c r="D47" s="1139"/>
      <c r="E47" s="1140"/>
      <c r="F47" s="11">
        <v>12.65</v>
      </c>
      <c r="G47" s="12">
        <v>15.09</v>
      </c>
      <c r="H47" s="12">
        <v>17.79</v>
      </c>
      <c r="I47" s="12">
        <v>16.829999999999998</v>
      </c>
      <c r="J47" s="13">
        <v>16.48</v>
      </c>
    </row>
    <row r="48" spans="2:10" ht="57.75" customHeight="1" x14ac:dyDescent="0.2">
      <c r="B48" s="14"/>
      <c r="C48" s="1141" t="s">
        <v>4</v>
      </c>
      <c r="D48" s="1141"/>
      <c r="E48" s="1142"/>
      <c r="F48" s="15">
        <v>6.23</v>
      </c>
      <c r="G48" s="16">
        <v>6.96</v>
      </c>
      <c r="H48" s="16">
        <v>6.91</v>
      </c>
      <c r="I48" s="16">
        <v>7.2</v>
      </c>
      <c r="J48" s="17">
        <v>6.71</v>
      </c>
    </row>
    <row r="49" spans="2:10" ht="57.75" customHeight="1" thickBot="1" x14ac:dyDescent="0.25">
      <c r="B49" s="18"/>
      <c r="C49" s="1143" t="s">
        <v>5</v>
      </c>
      <c r="D49" s="1143"/>
      <c r="E49" s="1144"/>
      <c r="F49" s="19" t="s">
        <v>533</v>
      </c>
      <c r="G49" s="20">
        <v>1.03</v>
      </c>
      <c r="H49" s="20" t="s">
        <v>534</v>
      </c>
      <c r="I49" s="20" t="s">
        <v>535</v>
      </c>
      <c r="J49" s="21" t="s">
        <v>536</v>
      </c>
    </row>
    <row r="50" spans="2:10" ht="13.2" x14ac:dyDescent="0.2"/>
  </sheetData>
  <sheetProtection algorithmName="SHA-512" hashValue="m+1DWbZaSvbqLGMp71V9f09KDSE89gF4t6GwH4cx/1zvlucHFpNDpTomUtXBHwLe142MoEOEoHkiT6ZoYYbriQ==" saltValue="XkH19rh8VT/T8d/chZI0r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1f739fab-6d78-413b-bdfb-b8e4b081b506" xsi:nil="true"/>
    <lcf76f155ced4ddcb4097134ff3c332f xmlns="0cfd19f7-9a31-48f1-a827-fb01c45dd146">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3E7916579E48942A578B93BD249C02F" ma:contentTypeVersion="16" ma:contentTypeDescription="新しいドキュメントを作成します。" ma:contentTypeScope="" ma:versionID="eb85bf95333b1fe6fd76811390cd836d">
  <xsd:schema xmlns:xsd="http://www.w3.org/2001/XMLSchema" xmlns:xs="http://www.w3.org/2001/XMLSchema" xmlns:p="http://schemas.microsoft.com/office/2006/metadata/properties" xmlns:ns2="1f739fab-6d78-413b-bdfb-b8e4b081b506" xmlns:ns3="0cfd19f7-9a31-48f1-a827-fb01c45dd146" targetNamespace="http://schemas.microsoft.com/office/2006/metadata/properties" ma:root="true" ma:fieldsID="40f18fa7ad25a36c136b823c31e4eefe" ns2:_="" ns3:_="">
    <xsd:import namespace="1f739fab-6d78-413b-bdfb-b8e4b081b506"/>
    <xsd:import namespace="0cfd19f7-9a31-48f1-a827-fb01c45dd146"/>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Location"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739fab-6d78-413b-bdfb-b8e4b081b506"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6" nillable="true" ma:displayName="Taxonomy Catch All Column" ma:hidden="true" ma:list="{2fd559f5-1430-469a-a933-f673f9cf97d5}" ma:internalName="TaxCatchAll" ma:showField="CatchAllData" ma:web="1f739fab-6d78-413b-bdfb-b8e4b081b506">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cfd19f7-9a31-48f1-a827-fb01c45dd14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462c662f-fcd5-4c16-8282-839128f5194f"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23322EE-1FB0-4359-B836-AB33310B04FB}">
  <ds:schemaRefs>
    <ds:schemaRef ds:uri="http://schemas.microsoft.com/sharepoint/v3/contenttype/forms"/>
  </ds:schemaRefs>
</ds:datastoreItem>
</file>

<file path=customXml/itemProps2.xml><?xml version="1.0" encoding="utf-8"?>
<ds:datastoreItem xmlns:ds="http://schemas.openxmlformats.org/officeDocument/2006/customXml" ds:itemID="{E0DFB0DE-8846-4A43-B726-34644EE3DFBF}">
  <ds:schemaRefs>
    <ds:schemaRef ds:uri="http://schemas.microsoft.com/office/2006/metadata/properties"/>
    <ds:schemaRef ds:uri="http://schemas.microsoft.com/office/infopath/2007/PartnerControls"/>
    <ds:schemaRef ds:uri="1f739fab-6d78-413b-bdfb-b8e4b081b506"/>
    <ds:schemaRef ds:uri="0cfd19f7-9a31-48f1-a827-fb01c45dd146"/>
  </ds:schemaRefs>
</ds:datastoreItem>
</file>

<file path=customXml/itemProps3.xml><?xml version="1.0" encoding="utf-8"?>
<ds:datastoreItem xmlns:ds="http://schemas.openxmlformats.org/officeDocument/2006/customXml" ds:itemID="{BE6628C8-93E8-4CA9-BEC5-A8737D79E3A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f739fab-6d78-413b-bdfb-b8e4b081b506"/>
    <ds:schemaRef ds:uri="0cfd19f7-9a31-48f1-a827-fb01c45dd14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2026-03-12T04:37:11Z</cp:lastPrinted>
  <dcterms:created xsi:type="dcterms:W3CDTF">2026-02-23T05:17:08Z</dcterms:created>
  <dcterms:modified xsi:type="dcterms:W3CDTF">2026-03-18T11:42:01Z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0x010100B3E7916579E48942A578B93BD249C02F</vt:lpwstr>
  </property>
  <property fmtid="{D5CDD505-2E9C-101B-9397-08002B2CF9AE}" pid="3" name="MediaServiceImageTags">
    <vt:lpwstr/>
  </property>
</Properties>
</file>