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杉村保行(SUGIMURAYasuyuk\Downloads\"/>
    </mc:Choice>
  </mc:AlternateContent>
  <xr:revisionPtr revIDLastSave="0" documentId="8_{BEF03433-43C6-4FCD-B9F3-79C27FC0F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22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<sst xmlns="http://schemas.openxmlformats.org/spreadsheetml/2006/main" count="56" uniqueCount="30">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</sst>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178" fontId="3" fillId="0" borderId="0" xfId="3" applyNumberFormat="1" applyFont="1" applyFill="1" applyBorder="1" applyAlignment="1">
      <alignment horizontal="right" vertical="center" shrinkToFit="1"/>
    </xf>
    <xf numFmtId="178" fontId="3" fillId="2" borderId="0" xfId="3" applyNumberFormat="1" applyFont="1" applyFill="1" applyBorder="1" applyAlignment="1">
      <alignment horizontal="right" vertical="center" shrinkToFit="1"/>
    </xf>
    <xf numFmtId="178" fontId="3" fillId="0" borderId="0" xfId="1" applyNumberFormat="1" applyFont="1" applyFill="1" applyBorder="1" applyAlignment="1">
      <alignment horizontal="right" vertical="center" shrinkToFit="1"/>
    </xf>
    <xf numFmtId="178" fontId="3" fillId="2" borderId="0" xfId="1" applyNumberFormat="1" applyFont="1" applyFill="1" applyBorder="1" applyAlignment="1">
      <alignment horizontal="right" vertical="center" shrinkToFi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147579</xdr:colOff>
      <xdr:row>24</xdr:row>
      <xdr:rowOff>59384</xdr:rowOff>
    </xdr:from>
    <xdr:to>
      <xdr:col>16</xdr:col>
      <xdr:colOff>74839</xdr:colOff>
      <xdr:row>31</xdr:row>
      <xdr:rowOff>151038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834629" y="4669484"/>
          <a:ext cx="1813210" cy="115845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Normal="100" zoomScaleSheetLayoutView="100" workbookViewId="0">
      <selection activeCell="V25" sqref="V25"/>
    </sheetView>
  </sheetViews>
  <sheetFormatPr defaultRowHeight="12" x14ac:dyDescent="0.15"/>
  <cols>
    <col min="1" max="1" width="2.5703125" customWidth="1"/>
    <col min="2" max="3" width="15.7109375" customWidth="1"/>
    <col min="4" max="4" width="13.7109375" customWidth="1"/>
    <col min="5" max="5" width="15.7109375" customWidth="1"/>
    <col min="6" max="8" width="10.7109375" customWidth="1"/>
    <col min="9" max="9" width="15.7109375" customWidth="1"/>
    <col min="10" max="12" width="10.7109375" customWidth="1"/>
    <col min="13" max="13" width="16.85546875" bestFit="1" customWidth="1"/>
    <col min="14" max="14" width="2.85546875" customWidth="1"/>
    <col min="15" max="16" width="12.7109375" customWidth="1"/>
  </cols>
  <sheetData>
    <row r="1" spans="1:19" ht="15" customHeight="1" x14ac:dyDescent="0.15">
      <c r="A1" s="34" t="s">
        <v>0</v>
      </c>
      <c r="E1" s="34" t="s">
        <v>1</v>
      </c>
    </row>
    <row r="2" spans="1:19" ht="15" customHeight="1" x14ac:dyDescent="0.15"/>
    <row r="3" spans="1:19" ht="15" customHeight="1" thickBot="1" x14ac:dyDescent="0.2">
      <c r="D3" s="8"/>
      <c r="E3" s="9"/>
      <c r="F3" s="10"/>
      <c r="G3" s="10"/>
      <c r="H3" s="5"/>
      <c r="I3" s="11"/>
      <c r="J3" s="11"/>
      <c r="K3" s="12"/>
      <c r="L3" s="13"/>
      <c r="M3" s="14" t="s">
        <v>2</v>
      </c>
      <c r="N3" s="5"/>
    </row>
    <row r="4" spans="1:19" ht="20.100000000000001" customHeight="1" x14ac:dyDescent="0.15">
      <c r="B4" s="71" t="s">
        <v>3</v>
      </c>
      <c r="C4" s="94" t="s">
        <v>4</v>
      </c>
      <c r="D4" s="82" t="s">
        <v>5</v>
      </c>
      <c r="E4" s="83"/>
      <c r="F4" s="83"/>
      <c r="G4" s="83"/>
      <c r="H4" s="84"/>
      <c r="I4" s="82" t="s">
        <v>6</v>
      </c>
      <c r="J4" s="83"/>
      <c r="K4" s="83"/>
      <c r="L4" s="84"/>
      <c r="M4" s="76" t="s">
        <v>7</v>
      </c>
      <c r="N4" s="5"/>
      <c r="O4" s="96" t="s">
        <v>8</v>
      </c>
      <c r="P4" s="97"/>
    </row>
    <row r="5" spans="1:19" ht="20.100000000000001" customHeight="1" thickBot="1" x14ac:dyDescent="0.2">
      <c r="B5" s="72"/>
      <c r="C5" s="95"/>
      <c r="D5" s="15" t="s">
        <v>9</v>
      </c>
      <c r="E5" s="16" t="s">
        <v>10</v>
      </c>
      <c r="F5" s="17" t="s">
        <v>11</v>
      </c>
      <c r="G5" s="22" t="s">
        <v>12</v>
      </c>
      <c r="H5" s="18" t="s">
        <v>13</v>
      </c>
      <c r="I5" s="16" t="s">
        <v>10</v>
      </c>
      <c r="J5" s="19" t="s">
        <v>11</v>
      </c>
      <c r="K5" s="22" t="s">
        <v>12</v>
      </c>
      <c r="L5" s="18" t="s">
        <v>13</v>
      </c>
      <c r="M5" s="78"/>
      <c r="N5" s="5"/>
      <c r="O5" s="20" t="s">
        <v>14</v>
      </c>
      <c r="P5" s="21" t="s">
        <v>15</v>
      </c>
    </row>
    <row r="6" spans="1:19" s="1" customFormat="1" ht="15" customHeight="1" x14ac:dyDescent="0.15">
      <c r="B6" s="73" t="s">
        <v>16</v>
      </c>
      <c r="C6" s="76" t="s">
        <v>17</v>
      </c>
      <c r="D6" s="89" t="s">
        <v>18</v>
      </c>
      <c r="E6" s="23" t="s">
        <v>19</v>
      </c>
      <c r="F6" s="79">
        <v>260</v>
      </c>
      <c r="G6" s="35">
        <v>24.232000000000003</v>
      </c>
      <c r="H6" s="36">
        <v>24232</v>
      </c>
      <c r="I6" s="31" t="s">
        <v>19</v>
      </c>
      <c r="J6" s="98">
        <v>380</v>
      </c>
      <c r="K6" s="54">
        <v>90</v>
      </c>
      <c r="L6" s="55">
        <v>90000</v>
      </c>
      <c r="M6" s="101">
        <f>L22-H22</f>
        <v>202488</v>
      </c>
      <c r="N6" s="2"/>
      <c r="O6" s="108">
        <f>G6/F$6</f>
        <v>9.3200000000000005E-2</v>
      </c>
      <c r="P6" s="108">
        <f>K6/J$6</f>
        <v>0.23684210526315788</v>
      </c>
    </row>
    <row r="7" spans="1:19" s="1" customFormat="1" ht="15" customHeight="1" x14ac:dyDescent="0.15">
      <c r="B7" s="74"/>
      <c r="C7" s="77"/>
      <c r="D7" s="90"/>
      <c r="E7" s="25" t="s">
        <v>20</v>
      </c>
      <c r="F7" s="80"/>
      <c r="G7" s="37">
        <v>1.419</v>
      </c>
      <c r="H7" s="38">
        <v>1419</v>
      </c>
      <c r="I7" s="32" t="s">
        <v>20</v>
      </c>
      <c r="J7" s="99"/>
      <c r="K7" s="56">
        <v>2.8</v>
      </c>
      <c r="L7" s="57">
        <v>2800</v>
      </c>
      <c r="M7" s="102"/>
      <c r="N7" s="2"/>
      <c r="O7" s="108">
        <f t="shared" ref="O7:P12" si="0">G7/F$6</f>
        <v>5.4576923076923075E-3</v>
      </c>
      <c r="P7" s="108">
        <f t="shared" ref="P7:P12" si="1">K7/J$6</f>
        <v>7.3684210526315788E-3</v>
      </c>
    </row>
    <row r="8" spans="1:19" s="1" customFormat="1" ht="15" customHeight="1" x14ac:dyDescent="0.15">
      <c r="B8" s="74"/>
      <c r="C8" s="77"/>
      <c r="D8" s="90"/>
      <c r="E8" s="25" t="s">
        <v>21</v>
      </c>
      <c r="F8" s="80"/>
      <c r="G8" s="37">
        <v>0.42900000000000005</v>
      </c>
      <c r="H8" s="38">
        <v>429</v>
      </c>
      <c r="I8" s="32" t="s">
        <v>21</v>
      </c>
      <c r="J8" s="99"/>
      <c r="K8" s="56">
        <v>1.5</v>
      </c>
      <c r="L8" s="57">
        <v>1500</v>
      </c>
      <c r="M8" s="102"/>
      <c r="N8" s="2"/>
      <c r="O8" s="108">
        <f t="shared" si="0"/>
        <v>1.6500000000000002E-3</v>
      </c>
      <c r="P8" s="108">
        <f t="shared" si="1"/>
        <v>3.9473684210526317E-3</v>
      </c>
    </row>
    <row r="9" spans="1:19" s="1" customFormat="1" ht="15" customHeight="1" x14ac:dyDescent="0.15">
      <c r="B9" s="74"/>
      <c r="C9" s="77"/>
      <c r="D9" s="90"/>
      <c r="E9" s="25" t="s">
        <v>22</v>
      </c>
      <c r="F9" s="80"/>
      <c r="G9" s="37">
        <v>0.48200000000000004</v>
      </c>
      <c r="H9" s="38">
        <v>482</v>
      </c>
      <c r="I9" s="32" t="s">
        <v>22</v>
      </c>
      <c r="J9" s="99"/>
      <c r="K9" s="56">
        <v>1.3</v>
      </c>
      <c r="L9" s="57">
        <v>1300</v>
      </c>
      <c r="M9" s="102"/>
      <c r="N9" s="2"/>
      <c r="O9" s="108">
        <f t="shared" si="0"/>
        <v>1.8538461538461541E-3</v>
      </c>
      <c r="P9" s="108">
        <f t="shared" si="1"/>
        <v>3.4210526315789475E-3</v>
      </c>
    </row>
    <row r="10" spans="1:19" s="1" customFormat="1" ht="15" customHeight="1" x14ac:dyDescent="0.15">
      <c r="B10" s="74"/>
      <c r="C10" s="77"/>
      <c r="D10" s="90"/>
      <c r="E10" s="25" t="s">
        <v>23</v>
      </c>
      <c r="F10" s="80"/>
      <c r="G10" s="37">
        <v>0.19800000000000001</v>
      </c>
      <c r="H10" s="38">
        <v>198</v>
      </c>
      <c r="I10" s="32" t="s">
        <v>23</v>
      </c>
      <c r="J10" s="99"/>
      <c r="K10" s="56">
        <v>1.7</v>
      </c>
      <c r="L10" s="57">
        <v>1700</v>
      </c>
      <c r="M10" s="102"/>
      <c r="N10" s="2"/>
      <c r="O10" s="108">
        <f t="shared" si="0"/>
        <v>7.6153846153846161E-4</v>
      </c>
      <c r="P10" s="108">
        <f t="shared" si="1"/>
        <v>4.4736842105263155E-3</v>
      </c>
    </row>
    <row r="11" spans="1:19" s="1" customFormat="1" ht="15" customHeight="1" thickBot="1" x14ac:dyDescent="0.2">
      <c r="B11" s="74"/>
      <c r="C11" s="77"/>
      <c r="D11" s="90"/>
      <c r="E11" s="27" t="s">
        <v>24</v>
      </c>
      <c r="F11" s="80"/>
      <c r="G11" s="39">
        <v>3.4220000000000006</v>
      </c>
      <c r="H11" s="40">
        <v>3422</v>
      </c>
      <c r="I11" s="33" t="s">
        <v>24</v>
      </c>
      <c r="J11" s="99"/>
      <c r="K11" s="58">
        <v>20</v>
      </c>
      <c r="L11" s="40">
        <v>20000</v>
      </c>
      <c r="M11" s="102"/>
      <c r="N11" s="2"/>
      <c r="O11" s="108">
        <f t="shared" si="0"/>
        <v>1.3161538461538464E-2</v>
      </c>
      <c r="P11" s="108">
        <f t="shared" si="1"/>
        <v>5.2631578947368418E-2</v>
      </c>
    </row>
    <row r="12" spans="1:19" s="1" customFormat="1" ht="15" customHeight="1" thickTop="1" thickBot="1" x14ac:dyDescent="0.2">
      <c r="B12" s="74"/>
      <c r="C12" s="77"/>
      <c r="D12" s="91"/>
      <c r="E12" s="3" t="s">
        <v>25</v>
      </c>
      <c r="F12" s="81"/>
      <c r="G12" s="41">
        <f>SUM(G6:G11)</f>
        <v>30.182000000000002</v>
      </c>
      <c r="H12" s="42">
        <f>SUM(H6:H11)</f>
        <v>30182</v>
      </c>
      <c r="I12" s="3" t="s">
        <v>25</v>
      </c>
      <c r="J12" s="100"/>
      <c r="K12" s="59">
        <f>SUM(K6:K11)</f>
        <v>117.3</v>
      </c>
      <c r="L12" s="60">
        <f>SUM(L6:L11)</f>
        <v>117300</v>
      </c>
      <c r="M12" s="102"/>
      <c r="N12" s="2"/>
      <c r="O12" s="109">
        <f t="shared" si="0"/>
        <v>0.1160846153846154</v>
      </c>
      <c r="P12" s="109">
        <f t="shared" si="1"/>
        <v>0.30868421052631578</v>
      </c>
    </row>
    <row r="13" spans="1:19" s="1" customFormat="1" ht="15" customHeight="1" x14ac:dyDescent="0.15">
      <c r="B13" s="74"/>
      <c r="C13" s="77"/>
      <c r="D13" s="89" t="s">
        <v>18</v>
      </c>
      <c r="E13" s="29" t="s">
        <v>19</v>
      </c>
      <c r="F13" s="79">
        <v>125</v>
      </c>
      <c r="G13" s="43">
        <v>1.08</v>
      </c>
      <c r="H13" s="44">
        <v>1080</v>
      </c>
      <c r="I13" s="24" t="s">
        <v>19</v>
      </c>
      <c r="J13" s="98">
        <v>210</v>
      </c>
      <c r="K13" s="54">
        <v>2.2000000000000002</v>
      </c>
      <c r="L13" s="61">
        <v>2200</v>
      </c>
      <c r="M13" s="102"/>
      <c r="N13" s="4"/>
      <c r="O13" s="108">
        <f>G13/F$13</f>
        <v>8.6400000000000001E-3</v>
      </c>
      <c r="P13" s="108">
        <f>K13/J$13</f>
        <v>1.0476190476190477E-2</v>
      </c>
    </row>
    <row r="14" spans="1:19" s="1" customFormat="1" ht="15" customHeight="1" x14ac:dyDescent="0.15">
      <c r="B14" s="74"/>
      <c r="C14" s="77"/>
      <c r="D14" s="90"/>
      <c r="E14" s="25"/>
      <c r="F14" s="80"/>
      <c r="G14" s="45"/>
      <c r="H14" s="46"/>
      <c r="I14" s="26" t="s">
        <v>20</v>
      </c>
      <c r="J14" s="99"/>
      <c r="K14" s="62">
        <v>1.7</v>
      </c>
      <c r="L14" s="63">
        <v>1700</v>
      </c>
      <c r="M14" s="102"/>
      <c r="N14" s="4"/>
      <c r="O14" s="108">
        <f t="shared" ref="O14:P17" si="2">G14/F$13</f>
        <v>0</v>
      </c>
      <c r="P14" s="108">
        <f t="shared" ref="P14:P17" si="3">K14/J$13</f>
        <v>8.0952380952380946E-3</v>
      </c>
    </row>
    <row r="15" spans="1:19" s="1" customFormat="1" ht="15" customHeight="1" x14ac:dyDescent="0.15">
      <c r="B15" s="74"/>
      <c r="C15" s="77"/>
      <c r="D15" s="90"/>
      <c r="E15" s="25"/>
      <c r="F15" s="80"/>
      <c r="G15" s="45"/>
      <c r="H15" s="46"/>
      <c r="I15" s="26" t="s">
        <v>23</v>
      </c>
      <c r="J15" s="99"/>
      <c r="K15" s="62">
        <v>0.9</v>
      </c>
      <c r="L15" s="63">
        <v>900</v>
      </c>
      <c r="M15" s="102"/>
      <c r="N15" s="5"/>
      <c r="O15" s="108">
        <f t="shared" si="2"/>
        <v>0</v>
      </c>
      <c r="P15" s="110">
        <f t="shared" si="3"/>
        <v>4.2857142857142859E-3</v>
      </c>
      <c r="Q15" s="93" t="s">
        <v>26</v>
      </c>
      <c r="R15" s="93"/>
      <c r="S15" s="93"/>
    </row>
    <row r="16" spans="1:19" s="1" customFormat="1" ht="15" customHeight="1" thickBot="1" x14ac:dyDescent="0.2">
      <c r="B16" s="74"/>
      <c r="C16" s="77"/>
      <c r="D16" s="90"/>
      <c r="E16" s="27"/>
      <c r="F16" s="80"/>
      <c r="G16" s="47"/>
      <c r="H16" s="48"/>
      <c r="I16" s="28" t="s">
        <v>27</v>
      </c>
      <c r="J16" s="99"/>
      <c r="K16" s="64">
        <v>0.6</v>
      </c>
      <c r="L16" s="48">
        <v>600</v>
      </c>
      <c r="M16" s="102"/>
      <c r="N16" s="5"/>
      <c r="O16" s="108">
        <f t="shared" si="2"/>
        <v>0</v>
      </c>
      <c r="P16" s="110">
        <f t="shared" si="3"/>
        <v>2.8571428571428571E-3</v>
      </c>
      <c r="Q16" s="93"/>
      <c r="R16" s="93"/>
      <c r="S16" s="93"/>
    </row>
    <row r="17" spans="2:19" s="1" customFormat="1" ht="15" customHeight="1" thickTop="1" thickBot="1" x14ac:dyDescent="0.2">
      <c r="B17" s="74"/>
      <c r="C17" s="77"/>
      <c r="D17" s="91"/>
      <c r="E17" s="3" t="s">
        <v>25</v>
      </c>
      <c r="F17" s="85"/>
      <c r="G17" s="41">
        <f>SUM(G13:G16)</f>
        <v>1.08</v>
      </c>
      <c r="H17" s="42">
        <f>SUM(H13:H16)</f>
        <v>1080</v>
      </c>
      <c r="I17" s="3" t="s">
        <v>25</v>
      </c>
      <c r="J17" s="104"/>
      <c r="K17" s="59">
        <f>SUM(K13:K16)</f>
        <v>5.4</v>
      </c>
      <c r="L17" s="60">
        <f>SUM(L13:L16)</f>
        <v>5400</v>
      </c>
      <c r="M17" s="102"/>
      <c r="N17" s="5"/>
      <c r="O17" s="109">
        <f t="shared" si="2"/>
        <v>8.6400000000000001E-3</v>
      </c>
      <c r="P17" s="111">
        <f t="shared" si="3"/>
        <v>2.5714285714285717E-2</v>
      </c>
      <c r="Q17" s="93"/>
      <c r="R17" s="93"/>
      <c r="S17" s="93"/>
    </row>
    <row r="18" spans="2:19" s="1" customFormat="1" ht="15" customHeight="1" x14ac:dyDescent="0.15">
      <c r="B18" s="74"/>
      <c r="C18" s="77"/>
      <c r="D18" s="89" t="s">
        <v>18</v>
      </c>
      <c r="E18" s="25" t="s">
        <v>28</v>
      </c>
      <c r="F18" s="86">
        <v>681.7</v>
      </c>
      <c r="G18" s="43">
        <v>62.65</v>
      </c>
      <c r="H18" s="46">
        <v>62650</v>
      </c>
      <c r="I18" s="26" t="s">
        <v>28</v>
      </c>
      <c r="J18" s="105">
        <v>1800</v>
      </c>
      <c r="K18" s="65">
        <v>170</v>
      </c>
      <c r="L18" s="63">
        <v>170000</v>
      </c>
      <c r="M18" s="102"/>
      <c r="N18" s="5"/>
      <c r="O18" s="108">
        <f>G18/F$18</f>
        <v>9.1902596450051333E-2</v>
      </c>
      <c r="P18" s="110">
        <f>K18/J$18</f>
        <v>9.4444444444444442E-2</v>
      </c>
      <c r="Q18" s="93"/>
      <c r="R18" s="93"/>
      <c r="S18" s="93"/>
    </row>
    <row r="19" spans="2:19" s="1" customFormat="1" ht="15" customHeight="1" x14ac:dyDescent="0.15">
      <c r="B19" s="74"/>
      <c r="C19" s="77"/>
      <c r="D19" s="90"/>
      <c r="E19" s="25"/>
      <c r="F19" s="87"/>
      <c r="G19" s="45"/>
      <c r="H19" s="46"/>
      <c r="I19" s="26" t="s">
        <v>20</v>
      </c>
      <c r="J19" s="106"/>
      <c r="K19" s="62">
        <v>2.2000000000000002</v>
      </c>
      <c r="L19" s="63">
        <v>2200</v>
      </c>
      <c r="M19" s="102"/>
      <c r="N19" s="5"/>
      <c r="O19" s="108">
        <f t="shared" ref="O19:P21" si="4">G19/F$18</f>
        <v>0</v>
      </c>
      <c r="P19" s="110">
        <f t="shared" ref="P19:P21" si="5">K19/J$18</f>
        <v>1.2222222222222224E-3</v>
      </c>
      <c r="Q19" s="93"/>
      <c r="R19" s="93"/>
      <c r="S19" s="93"/>
    </row>
    <row r="20" spans="2:19" s="1" customFormat="1" ht="15" customHeight="1" thickBot="1" x14ac:dyDescent="0.2">
      <c r="B20" s="74"/>
      <c r="C20" s="77"/>
      <c r="D20" s="90"/>
      <c r="E20" s="27"/>
      <c r="F20" s="87"/>
      <c r="G20" s="47"/>
      <c r="H20" s="48"/>
      <c r="I20" s="28" t="s">
        <v>24</v>
      </c>
      <c r="J20" s="106"/>
      <c r="K20" s="64">
        <v>1.5</v>
      </c>
      <c r="L20" s="48">
        <v>1500</v>
      </c>
      <c r="M20" s="102"/>
      <c r="N20" s="5"/>
      <c r="O20" s="108">
        <f t="shared" si="4"/>
        <v>0</v>
      </c>
      <c r="P20" s="110">
        <f t="shared" si="5"/>
        <v>8.3333333333333339E-4</v>
      </c>
      <c r="Q20" s="93"/>
      <c r="R20" s="93"/>
      <c r="S20" s="93"/>
    </row>
    <row r="21" spans="2:19" s="1" customFormat="1" ht="15" customHeight="1" thickTop="1" thickBot="1" x14ac:dyDescent="0.2">
      <c r="B21" s="74"/>
      <c r="C21" s="77"/>
      <c r="D21" s="92"/>
      <c r="E21" s="30" t="s">
        <v>25</v>
      </c>
      <c r="F21" s="88"/>
      <c r="G21" s="49">
        <f>SUM(G18:G20)</f>
        <v>62.65</v>
      </c>
      <c r="H21" s="50">
        <f>SUM(H18:H20)</f>
        <v>62650</v>
      </c>
      <c r="I21" s="30" t="s">
        <v>25</v>
      </c>
      <c r="J21" s="107"/>
      <c r="K21" s="66">
        <f>SUM(K18:K20)</f>
        <v>173.7</v>
      </c>
      <c r="L21" s="67">
        <f>SUM(L18:L20)</f>
        <v>173700</v>
      </c>
      <c r="M21" s="102"/>
      <c r="N21" s="5"/>
      <c r="O21" s="109">
        <f t="shared" si="4"/>
        <v>9.1902596450051333E-2</v>
      </c>
      <c r="P21" s="111">
        <f t="shared" si="5"/>
        <v>9.6499999999999989E-2</v>
      </c>
      <c r="Q21" s="93"/>
      <c r="R21" s="93"/>
      <c r="S21" s="93"/>
    </row>
    <row r="22" spans="2:19" s="1" customFormat="1" ht="15" customHeight="1" thickTop="1" thickBot="1" x14ac:dyDescent="0.2">
      <c r="B22" s="75"/>
      <c r="C22" s="78"/>
      <c r="D22" s="68" t="s">
        <v>29</v>
      </c>
      <c r="E22" s="6" t="s">
        <v>25</v>
      </c>
      <c r="F22" s="51">
        <f>SUM(F6:F21)</f>
        <v>1066.7</v>
      </c>
      <c r="G22" s="52">
        <f>SUM(G12,G17,G21)</f>
        <v>93.912000000000006</v>
      </c>
      <c r="H22" s="53">
        <f>SUM(H21,H17,H12)</f>
        <v>93912</v>
      </c>
      <c r="I22" s="7" t="s">
        <v>25</v>
      </c>
      <c r="J22" s="51">
        <f>SUM(J6:J21)</f>
        <v>2390</v>
      </c>
      <c r="K22" s="52">
        <f>SUM(K12,K17,K21)</f>
        <v>296.39999999999998</v>
      </c>
      <c r="L22" s="53">
        <f>SUM(L21,L17,L12)</f>
        <v>296400</v>
      </c>
      <c r="M22" s="103"/>
      <c r="N22" s="5"/>
      <c r="O22" s="69">
        <f>G22/F$22</f>
        <v>8.8039748757851324E-2</v>
      </c>
      <c r="P22" s="70">
        <f>K22/J$22</f>
        <v>0.12401673640167363</v>
      </c>
      <c r="Q22" s="93"/>
      <c r="R22" s="93"/>
      <c r="S22" s="93"/>
    </row>
    <row r="23" spans="2:19" x14ac:dyDescent="0.15">
      <c r="Q23" s="93"/>
      <c r="R23" s="93"/>
      <c r="S23" s="93"/>
    </row>
  </sheetData>
  <mergeCells count="19">
    <mergeCell ref="Q15:S23"/>
    <mergeCell ref="C4:C5"/>
    <mergeCell ref="I4:L4"/>
    <mergeCell ref="M4:M5"/>
    <mergeCell ref="O4:P4"/>
    <mergeCell ref="J6:J12"/>
    <mergeCell ref="M6:M22"/>
    <mergeCell ref="J13:J17"/>
    <mergeCell ref="J18:J21"/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</mergeCells>
  <phoneticPr fontId="2"/>
  <printOptions horizontalCentered="1"/>
  <pageMargins left="0.59055118110236227" right="0" top="0.59055118110236227" bottom="0" header="0.31496062992125984" footer="0.31496062992125984"/>
  <pageSetup paperSize="9"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f70cbe51c6b52afab051290bee7b796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44e24404ef95efbf71af6d40ee7d6a4f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33a9a6-5cb3-478f-8f69-680d62d6fe03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120F5A-10AA-4539-A2CB-2AD1C36B0E26}"/>
</file>

<file path=customXml/itemProps2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  <ds:schemaRef ds:uri="04cdea5c-d42a-493c-814a-07a00ce0a36d"/>
    <ds:schemaRef ds:uri="e3e09e67-d7cc-4e47-828f-5f2cf354dd97"/>
  </ds:schemaRefs>
</ds:datastoreItem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別添２ 現状と目標（取扱量・輸出量・輸出額・輸出率）【事業者名】</dc:title>
  <dc:subject/>
  <cp:keywords/>
  <dc:description/>
  <cp:revision/>
  <dcterms:created xsi:type="dcterms:W3CDTF">2020-08-19T03:57:08Z</dcterms:created>
  <dcterms:modified xsi:type="dcterms:W3CDTF">2026-02-04T02:38:19Z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