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62BB212D-6543-4C1E-924D-D2996F405C77}" xr6:coauthVersionLast="47" xr6:coauthVersionMax="47" xr10:uidLastSave="{00000000-0000-0000-0000-000000000000}"/>
  <bookViews>
    <workbookView xWindow="-19320" yWindow="-3585" windowWidth="19440" windowHeight="14880" xr2:uid="{00000000-000D-0000-FFFF-FFFF00000000}"/>
  </bookViews>
  <sheets>
    <sheet name="内訳書" sheetId="3" r:id="rId1"/>
  </sheets>
  <definedNames>
    <definedName name="_xlnm.Print_Area" localSheetId="0">内訳書!$A$1:$M$45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 i="3" l="1"/>
  <c r="J34" i="3"/>
  <c r="J28" i="3"/>
  <c r="J27" i="3"/>
  <c r="J26" i="3"/>
  <c r="C23" i="3"/>
  <c r="E23" i="3" s="1"/>
  <c r="I23" i="3"/>
  <c r="J23" i="3" s="1"/>
  <c r="I34" i="3"/>
  <c r="I33" i="3"/>
  <c r="J33" i="3" s="1"/>
  <c r="I32" i="3"/>
  <c r="J32" i="3" s="1"/>
  <c r="I31" i="3"/>
  <c r="J31" i="3" s="1"/>
  <c r="I30" i="3"/>
  <c r="J30" i="3" s="1"/>
  <c r="I29" i="3"/>
  <c r="J29" i="3" s="1"/>
  <c r="I28" i="3"/>
  <c r="I27" i="3"/>
  <c r="I26" i="3"/>
  <c r="I25" i="3"/>
  <c r="J25" i="3" s="1"/>
  <c r="I24" i="3"/>
  <c r="J24" i="3" s="1"/>
  <c r="K23" i="3" l="1"/>
  <c r="B24" i="3"/>
  <c r="B25" i="3" s="1"/>
  <c r="B26" i="3" s="1"/>
  <c r="B27" i="3" s="1"/>
  <c r="B28" i="3" s="1"/>
  <c r="B29" i="3" s="1"/>
  <c r="B30" i="3" s="1"/>
  <c r="B31" i="3" s="1"/>
  <c r="B32" i="3" s="1"/>
  <c r="B33" i="3" s="1"/>
  <c r="B34" i="3" s="1"/>
  <c r="I39" i="3" l="1"/>
  <c r="I38" i="3"/>
  <c r="B13" i="3"/>
  <c r="B8" i="3"/>
  <c r="C34" i="3"/>
  <c r="E34" i="3" s="1"/>
  <c r="K34" i="3" s="1"/>
  <c r="C33" i="3"/>
  <c r="E33" i="3" s="1"/>
  <c r="K33" i="3" s="1"/>
  <c r="C32" i="3"/>
  <c r="E32" i="3" s="1"/>
  <c r="K32" i="3" s="1"/>
  <c r="C31" i="3"/>
  <c r="E31" i="3" s="1"/>
  <c r="K31" i="3" s="1"/>
  <c r="C30" i="3"/>
  <c r="E30" i="3" s="1"/>
  <c r="K30" i="3" s="1"/>
  <c r="C29" i="3"/>
  <c r="E29" i="3" s="1"/>
  <c r="K29" i="3" s="1"/>
  <c r="C28" i="3"/>
  <c r="E28" i="3" s="1"/>
  <c r="K28" i="3" s="1"/>
  <c r="C27" i="3"/>
  <c r="E27" i="3" s="1"/>
  <c r="K27" i="3" s="1"/>
  <c r="C26" i="3"/>
  <c r="E26" i="3" s="1"/>
  <c r="K26" i="3" s="1"/>
  <c r="C25" i="3"/>
  <c r="E25" i="3" s="1"/>
  <c r="K25" i="3" s="1"/>
  <c r="C24" i="3"/>
  <c r="E24" i="3" s="1"/>
  <c r="K24" i="3" s="1"/>
  <c r="K35" i="3" l="1"/>
  <c r="G29" i="3"/>
  <c r="G25" i="3"/>
  <c r="G32" i="3"/>
  <c r="G23" i="3"/>
  <c r="G31" i="3"/>
  <c r="G26" i="3"/>
  <c r="G33" i="3"/>
  <c r="G34" i="3"/>
  <c r="G24" i="3"/>
  <c r="G27" i="3"/>
  <c r="G28" i="3"/>
  <c r="G30" i="3"/>
  <c r="G38" i="3" l="1"/>
  <c r="G39" i="3" s="1"/>
</calcChain>
</file>

<file path=xl/sharedStrings.xml><?xml version="1.0" encoding="utf-8"?>
<sst xmlns="http://schemas.openxmlformats.org/spreadsheetml/2006/main" count="55" uniqueCount="48">
  <si>
    <t>年　　月</t>
    <rPh sb="0" eb="1">
      <t>ネン</t>
    </rPh>
    <rPh sb="3" eb="4">
      <t>ツキ</t>
    </rPh>
    <phoneticPr fontId="1"/>
  </si>
  <si>
    <t>内　訳　書　（　計　算　書　）</t>
    <rPh sb="0" eb="1">
      <t>ウチ</t>
    </rPh>
    <rPh sb="2" eb="3">
      <t>ヤク</t>
    </rPh>
    <rPh sb="4" eb="5">
      <t>ショ</t>
    </rPh>
    <rPh sb="8" eb="9">
      <t>ケイ</t>
    </rPh>
    <rPh sb="10" eb="11">
      <t>サン</t>
    </rPh>
    <rPh sb="12" eb="13">
      <t>ショ</t>
    </rPh>
    <phoneticPr fontId="1"/>
  </si>
  <si>
    <t>[円/kW･月]</t>
    <phoneticPr fontId="1"/>
  </si>
  <si>
    <t>契約電力</t>
    <rPh sb="0" eb="2">
      <t>ケイヤク</t>
    </rPh>
    <rPh sb="2" eb="4">
      <t>デンリョク</t>
    </rPh>
    <phoneticPr fontId="1"/>
  </si>
  <si>
    <t>電力量料金単価</t>
    <rPh sb="0" eb="2">
      <t>デンリョク</t>
    </rPh>
    <phoneticPr fontId="1"/>
  </si>
  <si>
    <t>[kWh]</t>
    <phoneticPr fontId="1"/>
  </si>
  <si>
    <t>[円]</t>
    <phoneticPr fontId="1"/>
  </si>
  <si>
    <t>基本料金単価</t>
    <rPh sb="0" eb="2">
      <t>キホン</t>
    </rPh>
    <rPh sb="2" eb="4">
      <t>リョウキン</t>
    </rPh>
    <rPh sb="4" eb="6">
      <t>タンカ</t>
    </rPh>
    <phoneticPr fontId="1"/>
  </si>
  <si>
    <t>[kW]</t>
    <phoneticPr fontId="1"/>
  </si>
  <si>
    <t>[円]</t>
    <rPh sb="1" eb="2">
      <t>エン</t>
    </rPh>
    <phoneticPr fontId="1"/>
  </si>
  <si>
    <t>単価</t>
    <rPh sb="0" eb="2">
      <t>タンカ</t>
    </rPh>
    <phoneticPr fontId="1"/>
  </si>
  <si>
    <t>[円/kWh]</t>
    <rPh sb="1" eb="2">
      <t>エン</t>
    </rPh>
    <phoneticPr fontId="1"/>
  </si>
  <si>
    <t>金額</t>
    <rPh sb="0" eb="2">
      <t>キンガク</t>
    </rPh>
    <phoneticPr fontId="1"/>
  </si>
  <si>
    <t>各月電気料金</t>
    <rPh sb="0" eb="2">
      <t>カクゲツ</t>
    </rPh>
    <rPh sb="2" eb="4">
      <t>デンキ</t>
    </rPh>
    <rPh sb="4" eb="6">
      <t>リョウキン</t>
    </rPh>
    <phoneticPr fontId="1"/>
  </si>
  <si>
    <t>常時電力</t>
    <rPh sb="0" eb="2">
      <t>ジョウジ</t>
    </rPh>
    <rPh sb="2" eb="4">
      <t>デンリョク</t>
    </rPh>
    <phoneticPr fontId="1"/>
  </si>
  <si>
    <t>使用電力量</t>
    <rPh sb="0" eb="2">
      <t>シヨウ</t>
    </rPh>
    <rPh sb="2" eb="4">
      <t>デンリョク</t>
    </rPh>
    <rPh sb="4" eb="5">
      <t>リョウ</t>
    </rPh>
    <phoneticPr fontId="1"/>
  </si>
  <si>
    <t>基　本　料　金</t>
    <rPh sb="0" eb="1">
      <t>モト</t>
    </rPh>
    <rPh sb="2" eb="3">
      <t>ホン</t>
    </rPh>
    <rPh sb="4" eb="5">
      <t>リョウ</t>
    </rPh>
    <rPh sb="6" eb="7">
      <t>キン</t>
    </rPh>
    <phoneticPr fontId="1"/>
  </si>
  <si>
    <t>電　力　量　料　金</t>
    <rPh sb="0" eb="1">
      <t>デン</t>
    </rPh>
    <rPh sb="2" eb="3">
      <t>チカラ</t>
    </rPh>
    <rPh sb="4" eb="5">
      <t>リョウ</t>
    </rPh>
    <rPh sb="6" eb="7">
      <t>リョウ</t>
    </rPh>
    <rPh sb="8" eb="9">
      <t>キン</t>
    </rPh>
    <phoneticPr fontId="1"/>
  </si>
  <si>
    <t>(A)</t>
    <phoneticPr fontId="11"/>
  </si>
  <si>
    <t>(B)</t>
    <phoneticPr fontId="11"/>
  </si>
  <si>
    <t>力率
割引率</t>
    <rPh sb="0" eb="1">
      <t>リキ</t>
    </rPh>
    <rPh sb="1" eb="2">
      <t>リツ</t>
    </rPh>
    <rPh sb="3" eb="5">
      <t>ワリビキ</t>
    </rPh>
    <rPh sb="5" eb="6">
      <t>リツ</t>
    </rPh>
    <phoneticPr fontId="1"/>
  </si>
  <si>
    <t>(C)</t>
    <phoneticPr fontId="11"/>
  </si>
  <si>
    <t>(H)</t>
    <phoneticPr fontId="11"/>
  </si>
  <si>
    <t>割引等月額</t>
    <rPh sb="0" eb="3">
      <t>ワリビキトウ</t>
    </rPh>
    <rPh sb="3" eb="5">
      <t>ゲツガク</t>
    </rPh>
    <phoneticPr fontId="1"/>
  </si>
  <si>
    <t>電力量料金</t>
    <phoneticPr fontId="1"/>
  </si>
  <si>
    <t>月額</t>
    <rPh sb="0" eb="2">
      <t>ゲツガク</t>
    </rPh>
    <phoneticPr fontId="1"/>
  </si>
  <si>
    <t>※契約期間における予定平均力率は１００％とする。</t>
    <rPh sb="1" eb="3">
      <t>ケイヤク</t>
    </rPh>
    <rPh sb="3" eb="5">
      <t>キカン</t>
    </rPh>
    <rPh sb="9" eb="11">
      <t>ヨテイ</t>
    </rPh>
    <rPh sb="11" eb="13">
      <t>ヘイキン</t>
    </rPh>
    <rPh sb="13" eb="15">
      <t>リキリツ</t>
    </rPh>
    <phoneticPr fontId="11"/>
  </si>
  <si>
    <t>（様式第６号－１）</t>
    <rPh sb="1" eb="3">
      <t>ヨウシキ</t>
    </rPh>
    <rPh sb="3" eb="4">
      <t>ダイ</t>
    </rPh>
    <rPh sb="5" eb="6">
      <t>ゴウ</t>
    </rPh>
    <phoneticPr fontId="11"/>
  </si>
  <si>
    <t>（用紙Ａ４）</t>
    <rPh sb="1" eb="3">
      <t>ヨウシ</t>
    </rPh>
    <phoneticPr fontId="11"/>
  </si>
  <si>
    <t>(D)=(A)x(B)x(C)</t>
    <phoneticPr fontId="11"/>
  </si>
  <si>
    <t>2 基本料金</t>
    <rPh sb="2" eb="4">
      <t>キホン</t>
    </rPh>
    <rPh sb="4" eb="6">
      <t>リョウキン</t>
    </rPh>
    <phoneticPr fontId="1"/>
  </si>
  <si>
    <t>3 電力量料金</t>
    <rPh sb="2" eb="5">
      <t>デンリョクリョウ</t>
    </rPh>
    <rPh sb="5" eb="7">
      <t>リョウキン</t>
    </rPh>
    <phoneticPr fontId="1"/>
  </si>
  <si>
    <t>1 税込み単価、税抜き単価の別</t>
    <rPh sb="2" eb="4">
      <t>ゼイコミ</t>
    </rPh>
    <rPh sb="5" eb="7">
      <t>タンカ</t>
    </rPh>
    <rPh sb="8" eb="10">
      <t>ゼイヌキ</t>
    </rPh>
    <rPh sb="11" eb="13">
      <t>タンカ</t>
    </rPh>
    <rPh sb="14" eb="15">
      <t>ベツ</t>
    </rPh>
    <phoneticPr fontId="11"/>
  </si>
  <si>
    <t>税込み単価</t>
  </si>
  <si>
    <t>件名　：　群馬県前橋合同庁舎ほか２３施設で使用する電気</t>
    <rPh sb="0" eb="2">
      <t>ケンメイ</t>
    </rPh>
    <rPh sb="5" eb="7">
      <t>グンマ</t>
    </rPh>
    <rPh sb="7" eb="8">
      <t>ケン</t>
    </rPh>
    <rPh sb="8" eb="10">
      <t>マエバシ</t>
    </rPh>
    <rPh sb="10" eb="12">
      <t>ゴウドウ</t>
    </rPh>
    <rPh sb="12" eb="13">
      <t>チョウ</t>
    </rPh>
    <rPh sb="13" eb="14">
      <t>シャ</t>
    </rPh>
    <rPh sb="18" eb="20">
      <t>シセツ</t>
    </rPh>
    <rPh sb="21" eb="23">
      <t>シヨウ</t>
    </rPh>
    <rPh sb="25" eb="27">
      <t>デンキ</t>
    </rPh>
    <phoneticPr fontId="1"/>
  </si>
  <si>
    <t>商号又は名称　：</t>
    <rPh sb="0" eb="2">
      <t>ショウゴウ</t>
    </rPh>
    <rPh sb="2" eb="3">
      <t>マタ</t>
    </rPh>
    <rPh sb="4" eb="6">
      <t>メイショウ</t>
    </rPh>
    <phoneticPr fontId="11"/>
  </si>
  <si>
    <t>(E)</t>
    <phoneticPr fontId="11"/>
  </si>
  <si>
    <t>(F)=(D)-(E)</t>
    <phoneticPr fontId="1"/>
  </si>
  <si>
    <t>(G)</t>
    <phoneticPr fontId="11"/>
  </si>
  <si>
    <t>(I)=(G)x(H)</t>
    <phoneticPr fontId="11"/>
  </si>
  <si>
    <t>(J)=(F)+(I)</t>
    <phoneticPr fontId="11"/>
  </si>
  <si>
    <t>1年間の電力量料金　[円]  (K)</t>
    <rPh sb="1" eb="3">
      <t>ネンカン</t>
    </rPh>
    <rPh sb="4" eb="6">
      <t>デンリョク</t>
    </rPh>
    <rPh sb="6" eb="7">
      <t>リョウ</t>
    </rPh>
    <rPh sb="7" eb="9">
      <t>リョウキン</t>
    </rPh>
    <phoneticPr fontId="1"/>
  </si>
  <si>
    <t>※基本料金及び電力量料金は、計算後、掛け放しとし、各月電気料金（J）は計算した額を１円未満切り捨てとする。</t>
    <rPh sb="1" eb="3">
      <t>キホン</t>
    </rPh>
    <rPh sb="3" eb="5">
      <t>リョウキン</t>
    </rPh>
    <rPh sb="5" eb="6">
      <t>オヨ</t>
    </rPh>
    <rPh sb="7" eb="10">
      <t>デンリョクリョウ</t>
    </rPh>
    <rPh sb="10" eb="12">
      <t>リョウキン</t>
    </rPh>
    <rPh sb="14" eb="16">
      <t>ケイサン</t>
    </rPh>
    <rPh sb="16" eb="17">
      <t>ゴ</t>
    </rPh>
    <rPh sb="18" eb="19">
      <t>カ</t>
    </rPh>
    <rPh sb="20" eb="21">
      <t>ハナ</t>
    </rPh>
    <rPh sb="25" eb="27">
      <t>カクツキ</t>
    </rPh>
    <rPh sb="27" eb="29">
      <t>デンキ</t>
    </rPh>
    <rPh sb="29" eb="31">
      <t>リョウキン</t>
    </rPh>
    <rPh sb="35" eb="37">
      <t>ケイサン</t>
    </rPh>
    <rPh sb="39" eb="40">
      <t>ガク</t>
    </rPh>
    <rPh sb="42" eb="43">
      <t>エン</t>
    </rPh>
    <rPh sb="43" eb="45">
      <t>ミマン</t>
    </rPh>
    <rPh sb="45" eb="46">
      <t>キ</t>
    </rPh>
    <rPh sb="47" eb="48">
      <t>ス</t>
    </rPh>
    <phoneticPr fontId="11"/>
  </si>
  <si>
    <t>※入札書記載金額（L）に１円未満の端数が生じたときは切り上げる。</t>
    <rPh sb="1" eb="4">
      <t>ニュウサツショ</t>
    </rPh>
    <rPh sb="4" eb="6">
      <t>キサイ</t>
    </rPh>
    <rPh sb="6" eb="8">
      <t>キンガク</t>
    </rPh>
    <rPh sb="13" eb="14">
      <t>エン</t>
    </rPh>
    <rPh sb="14" eb="16">
      <t>ミマン</t>
    </rPh>
    <rPh sb="17" eb="19">
      <t>ハスウ</t>
    </rPh>
    <rPh sb="20" eb="21">
      <t>ショウ</t>
    </rPh>
    <rPh sb="26" eb="27">
      <t>キ</t>
    </rPh>
    <rPh sb="28" eb="29">
      <t>ア</t>
    </rPh>
    <phoneticPr fontId="11"/>
  </si>
  <si>
    <t>年間総額（K）</t>
    <rPh sb="0" eb="2">
      <t>ネンカン</t>
    </rPh>
    <rPh sb="2" eb="4">
      <t>ソウガク</t>
    </rPh>
    <phoneticPr fontId="1"/>
  </si>
  <si>
    <t>　単価は小数点以下２桁までとする。</t>
    <rPh sb="1" eb="3">
      <t>タンカ</t>
    </rPh>
    <rPh sb="4" eb="7">
      <t>ショウスウテン</t>
    </rPh>
    <rPh sb="7" eb="9">
      <t>イカ</t>
    </rPh>
    <rPh sb="10" eb="11">
      <t>ケタ</t>
    </rPh>
    <phoneticPr fontId="11"/>
  </si>
  <si>
    <t>※電力量料金単価には燃料費等調整制度（燃料価格調整及び市場価格調整）及び再生可能エネルギー電気の利用の促進に関する特別措置法に基づく賦課金については含めない。</t>
    <rPh sb="1" eb="4">
      <t>デンリョクリョウ</t>
    </rPh>
    <rPh sb="4" eb="6">
      <t>リョウキン</t>
    </rPh>
    <rPh sb="6" eb="8">
      <t>タンカ</t>
    </rPh>
    <rPh sb="10" eb="13">
      <t>ネンリョウヒ</t>
    </rPh>
    <rPh sb="13" eb="14">
      <t>トウ</t>
    </rPh>
    <rPh sb="14" eb="16">
      <t>チョウセイ</t>
    </rPh>
    <rPh sb="16" eb="18">
      <t>セイド</t>
    </rPh>
    <rPh sb="19" eb="21">
      <t>ネンリョウ</t>
    </rPh>
    <rPh sb="21" eb="23">
      <t>カカク</t>
    </rPh>
    <rPh sb="23" eb="25">
      <t>チョウセイ</t>
    </rPh>
    <rPh sb="25" eb="26">
      <t>オヨ</t>
    </rPh>
    <rPh sb="27" eb="31">
      <t>シジョウカカク</t>
    </rPh>
    <rPh sb="31" eb="33">
      <t>チョウセイ</t>
    </rPh>
    <rPh sb="34" eb="35">
      <t>オヨ</t>
    </rPh>
    <rPh sb="74" eb="75">
      <t>フク</t>
    </rPh>
    <phoneticPr fontId="11"/>
  </si>
  <si>
    <t>印</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</si>
</sst>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411]ggge&quot;年&quot;\ \ m&quot;月&quot;"/>
    <numFmt numFmtId="178" formatCode="#,##0.00_ "/>
  </numFmts>
  <fonts count="14"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1"/>
      <name val="メイリオ"/>
      <family val="3"/>
      <charset val="128"/>
    </font>
    <font>
      <b/>
      <sz val="11"/>
      <color theme="1"/>
      <name val="メイリオ"/>
      <family val="3"/>
      <charset val="128"/>
    </font>
    <font>
      <b/>
      <sz val="12"/>
      <color theme="1"/>
      <name val="メイリオ"/>
      <family val="3"/>
      <charset val="128"/>
    </font>
    <font>
      <sz val="10"/>
      <color theme="1"/>
      <name val="メイリオ"/>
      <family val="3"/>
      <charset val="128"/>
    </font>
    <font>
      <b/>
      <sz val="20"/>
      <color theme="1"/>
      <name val="メイリオ"/>
      <family val="3"/>
      <charset val="128"/>
    </font>
    <font>
      <sz val="14"/>
      <color theme="1"/>
      <name val="メイリオ"/>
      <family val="3"/>
      <charset val="128"/>
    </font>
    <font>
      <b/>
      <sz val="18"/>
      <color theme="1"/>
      <name val="メイリオ"/>
      <family val="3"/>
      <charset val="128"/>
    </font>
    <font>
      <b/>
      <sz val="16"/>
      <color theme="1"/>
      <name val="メイリオ"/>
      <family val="3"/>
      <charset val="128"/>
    </font>
    <font>
      <sz val="6"/>
      <name val="ＭＳ Ｐゴシック"/>
      <family val="3"/>
      <charset val="128"/>
      <scheme val="minor"/>
    </font>
    <font>
      <sz val="14"/>
      <name val="メイリオ"/>
      <family val="3"/>
      <charset val="128"/>
    </font>
    <font>
      <b/>
      <sz val="11"/>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36">
    <border>
      <left/>
      <right/>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thin">
        <color indexed="64"/>
      </top>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3">
    <xf numFmtId="0" fontId="0" fillId="0" borderId="0" xfId="0">
      <alignment vertical="center"/>
    </xf>
    <xf numFmtId="0" fontId="3" fillId="0" borderId="0" xfId="0" applyFont="1">
      <alignment vertical="center"/>
    </xf>
    <xf numFmtId="0" fontId="4" fillId="0" borderId="0" xfId="0" applyFont="1" applyAlignment="1">
      <alignment horizontal="left" vertical="center"/>
    </xf>
    <xf numFmtId="40" fontId="3" fillId="0" borderId="0" xfId="1" applyNumberFormat="1" applyFont="1" applyBorder="1" applyAlignment="1">
      <alignment horizontal="center" vertical="center"/>
    </xf>
    <xf numFmtId="40" fontId="3" fillId="0" borderId="0" xfId="1" applyNumberFormat="1" applyFont="1" applyBorder="1" applyAlignment="1">
      <alignment vertical="center"/>
    </xf>
    <xf numFmtId="38" fontId="3" fillId="0" borderId="0" xfId="1" applyFont="1">
      <alignment vertical="center"/>
    </xf>
    <xf numFmtId="0" fontId="5" fillId="0" borderId="0" xfId="0" applyFont="1">
      <alignment vertical="center"/>
    </xf>
    <xf numFmtId="176" fontId="3" fillId="0" borderId="5" xfId="0" applyNumberFormat="1" applyFont="1" applyBorder="1" applyAlignment="1">
      <alignment horizontal="center" vertical="center"/>
    </xf>
    <xf numFmtId="0" fontId="3" fillId="0" borderId="0" xfId="0" applyFont="1" applyBorder="1" applyAlignment="1">
      <alignment horizontal="center" vertical="center"/>
    </xf>
    <xf numFmtId="176" fontId="3" fillId="0" borderId="0" xfId="0" applyNumberFormat="1" applyFont="1" applyBorder="1" applyAlignment="1">
      <alignment horizontal="center" vertical="center"/>
    </xf>
    <xf numFmtId="0" fontId="7" fillId="0" borderId="0" xfId="0" applyFont="1" applyAlignment="1">
      <alignment horizontal="center" vertical="center"/>
    </xf>
    <xf numFmtId="0" fontId="6" fillId="0" borderId="7" xfId="0" applyFont="1" applyBorder="1" applyAlignment="1">
      <alignment horizontal="center" vertical="center"/>
    </xf>
    <xf numFmtId="0" fontId="5" fillId="0" borderId="0" xfId="0" applyFont="1" applyAlignment="1">
      <alignment horizontal="left" vertical="center"/>
    </xf>
    <xf numFmtId="2" fontId="3" fillId="0" borderId="0" xfId="0" applyNumberFormat="1" applyFont="1" applyBorder="1" applyAlignment="1">
      <alignment horizontal="center" vertical="center"/>
    </xf>
    <xf numFmtId="0" fontId="6" fillId="0" borderId="0"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vertical="center"/>
    </xf>
    <xf numFmtId="0" fontId="6" fillId="0" borderId="11" xfId="0" applyFont="1" applyBorder="1" applyAlignment="1">
      <alignment horizontal="center"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12" xfId="0" applyFont="1" applyBorder="1" applyAlignment="1">
      <alignment horizontal="right" vertical="center"/>
    </xf>
    <xf numFmtId="4" fontId="3" fillId="0" borderId="13" xfId="0" applyNumberFormat="1" applyFont="1" applyBorder="1" applyAlignment="1">
      <alignment horizontal="center" vertical="center"/>
    </xf>
    <xf numFmtId="0" fontId="6" fillId="0" borderId="14" xfId="0" applyFont="1" applyBorder="1" applyAlignment="1">
      <alignment horizontal="center" vertical="center"/>
    </xf>
    <xf numFmtId="0" fontId="6" fillId="0" borderId="8" xfId="0" applyFont="1" applyBorder="1" applyAlignment="1">
      <alignment horizontal="center" vertical="center"/>
    </xf>
    <xf numFmtId="0" fontId="3" fillId="0" borderId="15" xfId="0" applyFont="1" applyBorder="1" applyAlignment="1">
      <alignment vertical="center"/>
    </xf>
    <xf numFmtId="0" fontId="3" fillId="0" borderId="16" xfId="0" applyFont="1" applyBorder="1" applyAlignment="1">
      <alignment vertical="center"/>
    </xf>
    <xf numFmtId="0" fontId="6" fillId="0" borderId="7" xfId="0" applyFont="1" applyBorder="1" applyAlignment="1">
      <alignment horizontal="center" vertical="center" wrapText="1"/>
    </xf>
    <xf numFmtId="38" fontId="3" fillId="0" borderId="23" xfId="1" applyFont="1" applyBorder="1" applyAlignment="1">
      <alignment horizontal="center" vertical="center"/>
    </xf>
    <xf numFmtId="4" fontId="3" fillId="0" borderId="14" xfId="0" applyNumberFormat="1" applyFont="1" applyBorder="1" applyAlignment="1">
      <alignment horizontal="center" vertical="center"/>
    </xf>
    <xf numFmtId="0" fontId="8" fillId="0" borderId="0" xfId="0" applyFont="1" applyAlignment="1">
      <alignment vertical="center"/>
    </xf>
    <xf numFmtId="0" fontId="10" fillId="0" borderId="0" xfId="0" applyFont="1">
      <alignment vertical="center"/>
    </xf>
    <xf numFmtId="40" fontId="3" fillId="2" borderId="26" xfId="1" applyNumberFormat="1" applyFont="1" applyFill="1" applyBorder="1" applyAlignment="1">
      <alignment horizontal="center" vertical="center"/>
    </xf>
    <xf numFmtId="40" fontId="3" fillId="0" borderId="2" xfId="1" applyNumberFormat="1"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vertical="center"/>
    </xf>
    <xf numFmtId="40" fontId="5" fillId="0" borderId="0" xfId="1" applyNumberFormat="1" applyFont="1" applyBorder="1" applyAlignment="1">
      <alignmen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3" fillId="0" borderId="1" xfId="0" applyFont="1" applyBorder="1" applyAlignment="1">
      <alignment horizontal="center" vertical="center"/>
    </xf>
    <xf numFmtId="0" fontId="6" fillId="0" borderId="6" xfId="0" applyFont="1" applyBorder="1" applyAlignment="1">
      <alignment horizontal="center" vertical="center"/>
    </xf>
    <xf numFmtId="40" fontId="3" fillId="0" borderId="1" xfId="1" applyNumberFormat="1" applyFont="1" applyBorder="1" applyAlignment="1">
      <alignment horizontal="center" vertical="center"/>
    </xf>
    <xf numFmtId="40" fontId="3" fillId="0" borderId="7" xfId="1" applyNumberFormat="1" applyFont="1" applyBorder="1" applyAlignment="1">
      <alignment horizontal="center" vertical="center"/>
    </xf>
    <xf numFmtId="40" fontId="5" fillId="0" borderId="0" xfId="1" applyNumberFormat="1" applyFont="1" applyBorder="1" applyAlignment="1">
      <alignment horizontal="left" vertical="center"/>
    </xf>
    <xf numFmtId="0" fontId="3"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0" xfId="0" applyFont="1" applyBorder="1">
      <alignmen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40" fontId="3" fillId="0" borderId="30" xfId="1" applyNumberFormat="1" applyFont="1" applyBorder="1" applyAlignment="1">
      <alignment horizontal="center" vertical="center"/>
    </xf>
    <xf numFmtId="40" fontId="3" fillId="0" borderId="31" xfId="1" applyNumberFormat="1" applyFont="1" applyBorder="1" applyAlignment="1">
      <alignment horizontal="center" vertical="center"/>
    </xf>
    <xf numFmtId="40" fontId="3" fillId="0" borderId="32" xfId="1" applyNumberFormat="1" applyFont="1" applyBorder="1" applyAlignment="1">
      <alignment horizontal="center" vertical="center"/>
    </xf>
    <xf numFmtId="0" fontId="6" fillId="0" borderId="29" xfId="0" quotePrefix="1" applyFont="1" applyBorder="1" applyAlignment="1">
      <alignment horizontal="center" vertical="top"/>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6" fillId="0" borderId="27" xfId="0" applyFont="1" applyBorder="1" applyAlignment="1">
      <alignment horizontal="center" vertical="center" wrapText="1"/>
    </xf>
    <xf numFmtId="2" fontId="3" fillId="0" borderId="31" xfId="0" applyNumberFormat="1" applyFont="1" applyFill="1" applyBorder="1" applyAlignment="1">
      <alignment horizontal="center" vertical="center"/>
    </xf>
    <xf numFmtId="0" fontId="8" fillId="0" borderId="0" xfId="0" applyFont="1" applyBorder="1" applyAlignment="1">
      <alignment horizontal="center" vertical="center"/>
    </xf>
    <xf numFmtId="0" fontId="5" fillId="0" borderId="33" xfId="0" applyFont="1" applyBorder="1" applyAlignment="1">
      <alignment horizontal="center" vertical="center"/>
    </xf>
    <xf numFmtId="176" fontId="3" fillId="0" borderId="17" xfId="0" applyNumberFormat="1" applyFont="1" applyBorder="1" applyAlignment="1">
      <alignment vertical="center"/>
    </xf>
    <xf numFmtId="176" fontId="3" fillId="0" borderId="18" xfId="0" applyNumberFormat="1" applyFont="1" applyBorder="1" applyAlignment="1">
      <alignment vertical="center"/>
    </xf>
    <xf numFmtId="3" fontId="3" fillId="3" borderId="4" xfId="0" applyNumberFormat="1" applyFont="1" applyFill="1" applyBorder="1" applyAlignment="1">
      <alignment horizontal="center" vertical="center"/>
    </xf>
    <xf numFmtId="38" fontId="3" fillId="3" borderId="4" xfId="1" applyFont="1" applyFill="1" applyBorder="1" applyAlignment="1">
      <alignment horizontal="center" vertical="center"/>
    </xf>
    <xf numFmtId="38" fontId="3" fillId="3" borderId="23" xfId="1" applyFont="1" applyFill="1" applyBorder="1" applyAlignment="1">
      <alignment horizontal="center" vertical="center"/>
    </xf>
    <xf numFmtId="38" fontId="3" fillId="3" borderId="24" xfId="1" applyFont="1" applyFill="1" applyBorder="1" applyAlignment="1">
      <alignment horizontal="center" vertical="center"/>
    </xf>
    <xf numFmtId="178" fontId="3" fillId="0" borderId="2" xfId="0" applyNumberFormat="1" applyFont="1" applyBorder="1" applyAlignment="1">
      <alignment horizontal="center" vertical="center"/>
    </xf>
    <xf numFmtId="0" fontId="3" fillId="0" borderId="34" xfId="0" applyFont="1" applyBorder="1" applyAlignment="1">
      <alignment vertical="center" wrapText="1"/>
    </xf>
    <xf numFmtId="0" fontId="3" fillId="0" borderId="11" xfId="0" applyFont="1" applyBorder="1" applyAlignment="1">
      <alignment vertical="center" wrapText="1"/>
    </xf>
    <xf numFmtId="0" fontId="3" fillId="0" borderId="6" xfId="0" applyFont="1" applyBorder="1">
      <alignment vertical="center"/>
    </xf>
    <xf numFmtId="0" fontId="8" fillId="0" borderId="6" xfId="0" applyFont="1" applyBorder="1" applyAlignment="1">
      <alignment vertical="center"/>
    </xf>
    <xf numFmtId="0" fontId="3" fillId="0" borderId="0" xfId="0" applyFont="1" applyAlignment="1">
      <alignment vertical="center"/>
    </xf>
    <xf numFmtId="0" fontId="0" fillId="0" borderId="0" xfId="0" applyAlignment="1">
      <alignment vertical="center"/>
    </xf>
    <xf numFmtId="177" fontId="3" fillId="0" borderId="4" xfId="0" applyNumberFormat="1" applyFont="1" applyFill="1" applyBorder="1" applyAlignment="1">
      <alignment horizontal="center" vertical="center"/>
    </xf>
    <xf numFmtId="0" fontId="12" fillId="0" borderId="0" xfId="0" applyFont="1" applyAlignment="1">
      <alignment vertical="center"/>
    </xf>
    <xf numFmtId="0" fontId="6" fillId="0" borderId="25"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5" xfId="0" applyFont="1" applyBorder="1" applyAlignment="1">
      <alignment horizontal="center"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7" xfId="0" applyFont="1" applyBorder="1" applyAlignment="1">
      <alignment horizontal="center" wrapText="1"/>
    </xf>
    <xf numFmtId="0" fontId="6" fillId="0" borderId="28" xfId="0" applyFont="1" applyBorder="1" applyAlignment="1">
      <alignment horizontal="center" wrapText="1"/>
    </xf>
    <xf numFmtId="40" fontId="3" fillId="0" borderId="0" xfId="1" applyNumberFormat="1" applyFont="1" applyBorder="1" applyAlignment="1">
      <alignment horizontal="center" vertical="center"/>
    </xf>
    <xf numFmtId="0" fontId="9" fillId="0" borderId="0" xfId="0" applyFont="1" applyAlignment="1">
      <alignment horizontal="center" vertical="center"/>
    </xf>
    <xf numFmtId="40" fontId="3" fillId="0" borderId="19" xfId="1" applyNumberFormat="1" applyFont="1" applyBorder="1" applyAlignment="1">
      <alignment horizontal="center" vertical="center"/>
    </xf>
    <xf numFmtId="40" fontId="3" fillId="0" borderId="20" xfId="1" applyNumberFormat="1" applyFont="1" applyBorder="1" applyAlignment="1">
      <alignment horizontal="center" vertical="center"/>
    </xf>
    <xf numFmtId="40" fontId="3" fillId="0" borderId="21" xfId="1" applyNumberFormat="1" applyFont="1" applyBorder="1" applyAlignment="1">
      <alignment horizontal="center" vertical="center"/>
    </xf>
    <xf numFmtId="40" fontId="3" fillId="0" borderId="22" xfId="1" applyNumberFormat="1" applyFont="1" applyBorder="1" applyAlignment="1">
      <alignment horizontal="center" vertical="center"/>
    </xf>
    <xf numFmtId="0" fontId="3" fillId="0" borderId="0"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0" xfId="0" applyFont="1" applyAlignment="1">
      <alignment horizontal="left" vertical="center"/>
    </xf>
    <xf numFmtId="0" fontId="3"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L45"/>
  <sheetViews>
    <sheetView showGridLines="0" tabSelected="1" view="pageBreakPreview" zoomScale="80" zoomScaleNormal="80" zoomScaleSheetLayoutView="80" workbookViewId="0">
      <selection activeCell="L4" sqref="L4"/>
    </sheetView>
  </sheetViews>
  <sheetFormatPr defaultRowHeight="13.2" x14ac:dyDescent="0.2"/>
  <cols>
    <col min="1" max="1" width="15.33203125" customWidth="1"/>
    <col min="2" max="2" width="8.77734375" bestFit="1" customWidth="1"/>
    <col min="3" max="3" width="10.5546875" bestFit="1" customWidth="1"/>
    <col min="4" max="4" width="6.21875" bestFit="1" customWidth="1"/>
    <col min="5" max="5" width="19.21875" customWidth="1"/>
    <col min="6" max="6" width="10.77734375" customWidth="1"/>
    <col min="7" max="7" width="18.88671875" customWidth="1"/>
    <col min="8" max="8" width="10.6640625" bestFit="1" customWidth="1"/>
    <col min="9" max="9" width="9.6640625" bestFit="1" customWidth="1"/>
    <col min="10" max="10" width="19.21875" customWidth="1"/>
    <col min="11" max="11" width="29.33203125" customWidth="1"/>
  </cols>
  <sheetData>
    <row r="1" spans="1:12" ht="17.399999999999999" x14ac:dyDescent="0.2">
      <c r="A1" s="1" t="s">
        <v>27</v>
      </c>
      <c r="B1" s="1"/>
      <c r="C1" s="1"/>
      <c r="D1" s="1"/>
      <c r="E1" s="1"/>
      <c r="F1" s="1"/>
      <c r="G1" s="1"/>
      <c r="H1" s="1"/>
      <c r="I1" s="1"/>
      <c r="J1" s="1"/>
      <c r="K1" s="16" t="s">
        <v>28</v>
      </c>
    </row>
    <row r="2" spans="1:12" ht="28.8" x14ac:dyDescent="0.2">
      <c r="A2" s="91" t="s">
        <v>1</v>
      </c>
      <c r="B2" s="91"/>
      <c r="C2" s="91"/>
      <c r="D2" s="91"/>
      <c r="E2" s="91"/>
      <c r="F2" s="91"/>
      <c r="G2" s="91"/>
      <c r="H2" s="91"/>
      <c r="I2" s="91"/>
      <c r="J2" s="91"/>
      <c r="K2" s="91"/>
    </row>
    <row r="3" spans="1:12" ht="18.75" customHeight="1" x14ac:dyDescent="0.2">
      <c r="A3" s="10"/>
      <c r="B3" s="10"/>
      <c r="C3" s="10"/>
      <c r="D3" s="10"/>
      <c r="E3" s="10"/>
      <c r="F3" s="10"/>
      <c r="G3" s="10"/>
      <c r="H3" s="10"/>
      <c r="I3" s="10"/>
      <c r="J3" s="10"/>
      <c r="K3" s="1"/>
    </row>
    <row r="4" spans="1:12" ht="26.4" x14ac:dyDescent="0.2">
      <c r="A4" s="31" t="s">
        <v>34</v>
      </c>
      <c r="B4" s="1"/>
      <c r="C4" s="1"/>
      <c r="D4" s="1"/>
      <c r="E4" s="1"/>
      <c r="F4" s="1"/>
      <c r="G4" s="1"/>
      <c r="H4" s="70" t="s">
        <v>35</v>
      </c>
      <c r="I4" s="71"/>
      <c r="J4" s="71"/>
      <c r="K4" s="34"/>
      <c r="L4" s="102" t="s">
        <v>47</v>
      </c>
    </row>
    <row r="5" spans="1:12" ht="19.5" customHeight="1" thickBot="1" x14ac:dyDescent="0.25">
      <c r="A5" s="31"/>
      <c r="B5" s="1"/>
      <c r="C5" s="1"/>
      <c r="D5" s="1"/>
      <c r="E5" s="1"/>
      <c r="F5" s="1"/>
      <c r="G5" s="1"/>
      <c r="H5" s="1"/>
      <c r="I5" s="35"/>
      <c r="J5" s="35"/>
      <c r="K5" s="59"/>
    </row>
    <row r="6" spans="1:12" ht="22.2" thickBot="1" x14ac:dyDescent="0.25">
      <c r="A6" s="6" t="s">
        <v>32</v>
      </c>
      <c r="B6" s="1"/>
      <c r="C6" s="1"/>
      <c r="D6" s="1"/>
      <c r="E6" s="60" t="s">
        <v>33</v>
      </c>
      <c r="F6" s="1"/>
      <c r="G6" s="1"/>
      <c r="H6" s="1"/>
      <c r="I6" s="35"/>
      <c r="J6" s="35"/>
      <c r="K6" s="59"/>
    </row>
    <row r="7" spans="1:12" ht="17.399999999999999" x14ac:dyDescent="0.2">
      <c r="A7" s="1"/>
      <c r="B7" s="1"/>
      <c r="C7" s="1"/>
      <c r="D7" s="1"/>
      <c r="E7" s="1"/>
      <c r="F7" s="1"/>
      <c r="G7" s="1"/>
      <c r="H7" s="1"/>
      <c r="I7" s="1"/>
      <c r="J7" s="1"/>
      <c r="K7" s="1"/>
    </row>
    <row r="8" spans="1:12" ht="19.2" x14ac:dyDescent="0.2">
      <c r="A8" s="17" t="s">
        <v>30</v>
      </c>
      <c r="B8" s="36" t="str">
        <f>IF($E$6="税込み単価","（税込み金額で記入）","（税抜き金額で記入）")</f>
        <v>（税込み金額で記入）</v>
      </c>
      <c r="C8" s="36"/>
      <c r="D8" s="43"/>
      <c r="E8" s="12"/>
      <c r="F8" s="12"/>
      <c r="G8" s="12"/>
      <c r="H8" s="1"/>
      <c r="I8" s="1"/>
      <c r="J8" s="1"/>
      <c r="K8" s="1"/>
    </row>
    <row r="9" spans="1:12" ht="18" thickBot="1" x14ac:dyDescent="0.25">
      <c r="A9" s="101" t="s">
        <v>45</v>
      </c>
      <c r="B9" s="2"/>
      <c r="C9" s="2"/>
      <c r="D9" s="2"/>
      <c r="E9" s="2"/>
      <c r="F9" s="2"/>
      <c r="G9" s="2"/>
      <c r="H9" s="3"/>
      <c r="I9" s="1"/>
      <c r="J9" s="1"/>
      <c r="K9" s="1"/>
    </row>
    <row r="10" spans="1:12" ht="17.399999999999999" x14ac:dyDescent="0.2">
      <c r="A10" s="41" t="s">
        <v>7</v>
      </c>
      <c r="B10" s="92"/>
      <c r="C10" s="93"/>
      <c r="D10" s="3"/>
      <c r="E10" s="3"/>
      <c r="F10" s="1"/>
      <c r="G10" s="4"/>
      <c r="H10" s="4"/>
      <c r="I10" s="1"/>
      <c r="J10" s="1"/>
      <c r="K10" s="1"/>
    </row>
    <row r="11" spans="1:12" ht="18" thickBot="1" x14ac:dyDescent="0.25">
      <c r="A11" s="42" t="s">
        <v>2</v>
      </c>
      <c r="B11" s="94"/>
      <c r="C11" s="95"/>
      <c r="D11" s="3"/>
      <c r="E11" s="3"/>
      <c r="F11" s="4"/>
      <c r="G11" s="4"/>
      <c r="H11" s="4"/>
      <c r="I11" s="1"/>
      <c r="J11" s="1"/>
      <c r="K11" s="1"/>
    </row>
    <row r="12" spans="1:12" ht="17.399999999999999" x14ac:dyDescent="0.2">
      <c r="A12" s="1"/>
      <c r="B12" s="1"/>
      <c r="C12" s="1"/>
      <c r="D12" s="1"/>
      <c r="E12" s="1"/>
      <c r="F12" s="1"/>
      <c r="G12" s="1"/>
      <c r="H12" s="5"/>
      <c r="I12" s="1"/>
      <c r="J12" s="1"/>
      <c r="K12" s="1"/>
    </row>
    <row r="13" spans="1:12" ht="19.2" x14ac:dyDescent="0.2">
      <c r="A13" s="6" t="s">
        <v>31</v>
      </c>
      <c r="B13" s="36" t="str">
        <f>IF($E$6="税込み単価","（税込み金額で記入）","（税抜き金額で記入）")</f>
        <v>（税込み金額で記入）</v>
      </c>
      <c r="C13" s="36"/>
      <c r="D13" s="43"/>
      <c r="E13" s="1"/>
      <c r="F13" s="1"/>
      <c r="G13" s="1"/>
      <c r="H13" s="1"/>
      <c r="I13" s="1"/>
      <c r="J13" s="1"/>
      <c r="K13" s="1"/>
    </row>
    <row r="14" spans="1:12" ht="18" thickBot="1" x14ac:dyDescent="0.25">
      <c r="A14" s="101" t="s">
        <v>45</v>
      </c>
      <c r="B14" s="1"/>
      <c r="C14" s="1"/>
      <c r="D14" s="1"/>
      <c r="E14" s="1"/>
      <c r="F14" s="1"/>
      <c r="G14" s="1"/>
      <c r="H14" s="1"/>
      <c r="I14" s="1"/>
      <c r="J14" s="1"/>
      <c r="K14" s="1"/>
    </row>
    <row r="15" spans="1:12" ht="17.399999999999999" x14ac:dyDescent="0.2">
      <c r="A15" s="39" t="s">
        <v>4</v>
      </c>
      <c r="B15" s="97"/>
      <c r="C15" s="98"/>
      <c r="D15" s="96"/>
      <c r="E15" s="96"/>
      <c r="F15" s="8"/>
      <c r="G15" s="8"/>
      <c r="H15" s="47"/>
      <c r="I15" s="47"/>
      <c r="J15" s="8"/>
      <c r="K15" s="1"/>
    </row>
    <row r="16" spans="1:12" ht="18" thickBot="1" x14ac:dyDescent="0.25">
      <c r="A16" s="15" t="s">
        <v>11</v>
      </c>
      <c r="B16" s="99"/>
      <c r="C16" s="100"/>
      <c r="D16" s="90"/>
      <c r="E16" s="90"/>
      <c r="F16" s="8"/>
      <c r="G16" s="8"/>
      <c r="H16" s="47"/>
      <c r="I16" s="47"/>
      <c r="J16" s="8"/>
      <c r="K16" s="1"/>
    </row>
    <row r="17" spans="1:11" ht="17.399999999999999" x14ac:dyDescent="0.2">
      <c r="A17" s="8"/>
      <c r="B17" s="8"/>
      <c r="C17" s="8"/>
      <c r="D17" s="8"/>
      <c r="E17" s="8"/>
      <c r="F17" s="8"/>
      <c r="G17" s="8"/>
      <c r="H17" s="13"/>
      <c r="I17" s="3"/>
      <c r="J17" s="8"/>
      <c r="K17" s="1"/>
    </row>
    <row r="18" spans="1:11" ht="17.399999999999999" x14ac:dyDescent="0.2">
      <c r="A18" s="76" t="s">
        <v>0</v>
      </c>
      <c r="B18" s="79" t="s">
        <v>16</v>
      </c>
      <c r="C18" s="80"/>
      <c r="D18" s="80"/>
      <c r="E18" s="80"/>
      <c r="F18" s="80"/>
      <c r="G18" s="80"/>
      <c r="H18" s="81" t="s">
        <v>17</v>
      </c>
      <c r="I18" s="82"/>
      <c r="J18" s="83"/>
      <c r="K18" s="68"/>
    </row>
    <row r="19" spans="1:11" ht="18.75" customHeight="1" x14ac:dyDescent="0.2">
      <c r="A19" s="77"/>
      <c r="B19" s="79" t="s">
        <v>14</v>
      </c>
      <c r="C19" s="80"/>
      <c r="D19" s="80"/>
      <c r="E19" s="84"/>
      <c r="F19" s="76" t="s">
        <v>23</v>
      </c>
      <c r="G19" s="39"/>
      <c r="H19" s="85"/>
      <c r="I19" s="86"/>
      <c r="J19" s="87"/>
      <c r="K19" s="69"/>
    </row>
    <row r="20" spans="1:11" ht="18.75" customHeight="1" x14ac:dyDescent="0.2">
      <c r="A20" s="77"/>
      <c r="B20" s="24" t="s">
        <v>3</v>
      </c>
      <c r="C20" s="48" t="s">
        <v>10</v>
      </c>
      <c r="D20" s="88" t="s">
        <v>20</v>
      </c>
      <c r="E20" s="18" t="s">
        <v>25</v>
      </c>
      <c r="F20" s="77"/>
      <c r="G20" s="37" t="s">
        <v>12</v>
      </c>
      <c r="H20" s="45" t="s">
        <v>15</v>
      </c>
      <c r="I20" s="57" t="s">
        <v>10</v>
      </c>
      <c r="J20" s="46" t="s">
        <v>24</v>
      </c>
      <c r="K20" s="44" t="s">
        <v>13</v>
      </c>
    </row>
    <row r="21" spans="1:11" ht="18.75" customHeight="1" x14ac:dyDescent="0.2">
      <c r="A21" s="77"/>
      <c r="B21" s="24" t="s">
        <v>8</v>
      </c>
      <c r="C21" s="49" t="s">
        <v>9</v>
      </c>
      <c r="D21" s="89"/>
      <c r="E21" s="18" t="s">
        <v>9</v>
      </c>
      <c r="F21" s="37" t="s">
        <v>9</v>
      </c>
      <c r="G21" s="37" t="s">
        <v>9</v>
      </c>
      <c r="H21" s="45" t="s">
        <v>5</v>
      </c>
      <c r="I21" s="49" t="s">
        <v>11</v>
      </c>
      <c r="J21" s="14" t="s">
        <v>6</v>
      </c>
      <c r="K21" s="37" t="s">
        <v>6</v>
      </c>
    </row>
    <row r="22" spans="1:11" ht="18.75" customHeight="1" x14ac:dyDescent="0.2">
      <c r="A22" s="78"/>
      <c r="B22" s="11" t="s">
        <v>18</v>
      </c>
      <c r="C22" s="50" t="s">
        <v>19</v>
      </c>
      <c r="D22" s="54" t="s">
        <v>21</v>
      </c>
      <c r="E22" s="23" t="s">
        <v>29</v>
      </c>
      <c r="F22" s="38" t="s">
        <v>36</v>
      </c>
      <c r="G22" s="38" t="s">
        <v>37</v>
      </c>
      <c r="H22" s="27" t="s">
        <v>38</v>
      </c>
      <c r="I22" s="50" t="s">
        <v>22</v>
      </c>
      <c r="J22" s="40" t="s">
        <v>39</v>
      </c>
      <c r="K22" s="38" t="s">
        <v>40</v>
      </c>
    </row>
    <row r="23" spans="1:11" ht="17.399999999999999" x14ac:dyDescent="0.2">
      <c r="A23" s="74">
        <v>46113</v>
      </c>
      <c r="B23" s="63">
        <v>2796</v>
      </c>
      <c r="C23" s="52" t="str">
        <f t="shared" ref="C23:C34" si="0">IF($B$10="","",$B$10)</f>
        <v/>
      </c>
      <c r="D23" s="51">
        <v>0.85</v>
      </c>
      <c r="E23" s="22" t="str">
        <f>IF(C23="","",B23*C23*D23)</f>
        <v/>
      </c>
      <c r="F23" s="19"/>
      <c r="G23" s="33" t="str">
        <f>IF(E23="","",E23-F23)</f>
        <v/>
      </c>
      <c r="H23" s="64">
        <v>362000</v>
      </c>
      <c r="I23" s="58" t="str">
        <f t="shared" ref="I23:I34" si="1">IF($B$15="","",$B$15)</f>
        <v/>
      </c>
      <c r="J23" s="32" t="str">
        <f>IF(I23="","",H23*I23)</f>
        <v/>
      </c>
      <c r="K23" s="67">
        <f>ROUNDDOWN(E23+J23,0)</f>
        <v>0</v>
      </c>
    </row>
    <row r="24" spans="1:11" ht="17.399999999999999" x14ac:dyDescent="0.2">
      <c r="A24" s="74">
        <v>46143</v>
      </c>
      <c r="B24" s="28">
        <f>B23</f>
        <v>2796</v>
      </c>
      <c r="C24" s="52" t="str">
        <f t="shared" si="0"/>
        <v/>
      </c>
      <c r="D24" s="55">
        <v>0.85</v>
      </c>
      <c r="E24" s="22" t="str">
        <f t="shared" ref="E24:E34" si="2">IF(C24="","",B24*C24*D24)</f>
        <v/>
      </c>
      <c r="F24" s="20"/>
      <c r="G24" s="33" t="str">
        <f t="shared" ref="G24:G34" si="3">IF(E24="","",E24-F24)</f>
        <v/>
      </c>
      <c r="H24" s="65">
        <v>309000</v>
      </c>
      <c r="I24" s="58" t="str">
        <f t="shared" si="1"/>
        <v/>
      </c>
      <c r="J24" s="32" t="str">
        <f t="shared" ref="J24:J34" si="4">IF(I24="","",H24*I24)</f>
        <v/>
      </c>
      <c r="K24" s="67">
        <f t="shared" ref="K24:K34" si="5">ROUNDDOWN(E24+J24,0)</f>
        <v>0</v>
      </c>
    </row>
    <row r="25" spans="1:11" ht="17.399999999999999" x14ac:dyDescent="0.2">
      <c r="A25" s="74">
        <v>46174</v>
      </c>
      <c r="B25" s="28">
        <f>B24</f>
        <v>2796</v>
      </c>
      <c r="C25" s="52" t="str">
        <f t="shared" si="0"/>
        <v/>
      </c>
      <c r="D25" s="55">
        <v>0.85</v>
      </c>
      <c r="E25" s="22" t="str">
        <f t="shared" si="2"/>
        <v/>
      </c>
      <c r="F25" s="20"/>
      <c r="G25" s="33" t="str">
        <f t="shared" si="3"/>
        <v/>
      </c>
      <c r="H25" s="65">
        <v>415000</v>
      </c>
      <c r="I25" s="58" t="str">
        <f t="shared" si="1"/>
        <v/>
      </c>
      <c r="J25" s="32" t="str">
        <f t="shared" si="4"/>
        <v/>
      </c>
      <c r="K25" s="67">
        <f t="shared" si="5"/>
        <v>0</v>
      </c>
    </row>
    <row r="26" spans="1:11" ht="17.399999999999999" x14ac:dyDescent="0.2">
      <c r="A26" s="74">
        <v>46204</v>
      </c>
      <c r="B26" s="28">
        <f t="shared" ref="B26:B34" si="6">B25</f>
        <v>2796</v>
      </c>
      <c r="C26" s="52" t="str">
        <f t="shared" si="0"/>
        <v/>
      </c>
      <c r="D26" s="55">
        <v>0.85</v>
      </c>
      <c r="E26" s="22" t="str">
        <f t="shared" si="2"/>
        <v/>
      </c>
      <c r="F26" s="20"/>
      <c r="G26" s="33" t="str">
        <f t="shared" si="3"/>
        <v/>
      </c>
      <c r="H26" s="65">
        <v>543000</v>
      </c>
      <c r="I26" s="58" t="str">
        <f t="shared" si="1"/>
        <v/>
      </c>
      <c r="J26" s="32" t="str">
        <f t="shared" si="4"/>
        <v/>
      </c>
      <c r="K26" s="67">
        <f t="shared" si="5"/>
        <v>0</v>
      </c>
    </row>
    <row r="27" spans="1:11" ht="17.399999999999999" x14ac:dyDescent="0.2">
      <c r="A27" s="74">
        <v>46235</v>
      </c>
      <c r="B27" s="28">
        <f t="shared" si="6"/>
        <v>2796</v>
      </c>
      <c r="C27" s="52" t="str">
        <f t="shared" si="0"/>
        <v/>
      </c>
      <c r="D27" s="55">
        <v>0.85</v>
      </c>
      <c r="E27" s="22" t="str">
        <f t="shared" si="2"/>
        <v/>
      </c>
      <c r="F27" s="20"/>
      <c r="G27" s="33" t="str">
        <f t="shared" si="3"/>
        <v/>
      </c>
      <c r="H27" s="65">
        <v>521000</v>
      </c>
      <c r="I27" s="58" t="str">
        <f t="shared" si="1"/>
        <v/>
      </c>
      <c r="J27" s="32" t="str">
        <f t="shared" si="4"/>
        <v/>
      </c>
      <c r="K27" s="67">
        <f t="shared" si="5"/>
        <v>0</v>
      </c>
    </row>
    <row r="28" spans="1:11" ht="17.399999999999999" x14ac:dyDescent="0.2">
      <c r="A28" s="74">
        <v>46266</v>
      </c>
      <c r="B28" s="28">
        <f t="shared" si="6"/>
        <v>2796</v>
      </c>
      <c r="C28" s="52" t="str">
        <f t="shared" si="0"/>
        <v/>
      </c>
      <c r="D28" s="55">
        <v>0.85</v>
      </c>
      <c r="E28" s="22" t="str">
        <f t="shared" si="2"/>
        <v/>
      </c>
      <c r="F28" s="20"/>
      <c r="G28" s="33" t="str">
        <f t="shared" si="3"/>
        <v/>
      </c>
      <c r="H28" s="65">
        <v>420000</v>
      </c>
      <c r="I28" s="58" t="str">
        <f t="shared" si="1"/>
        <v/>
      </c>
      <c r="J28" s="32" t="str">
        <f t="shared" si="4"/>
        <v/>
      </c>
      <c r="K28" s="67">
        <f t="shared" si="5"/>
        <v>0</v>
      </c>
    </row>
    <row r="29" spans="1:11" ht="17.399999999999999" x14ac:dyDescent="0.2">
      <c r="A29" s="74">
        <v>46296</v>
      </c>
      <c r="B29" s="28">
        <f t="shared" si="6"/>
        <v>2796</v>
      </c>
      <c r="C29" s="52" t="str">
        <f t="shared" si="0"/>
        <v/>
      </c>
      <c r="D29" s="55">
        <v>0.85</v>
      </c>
      <c r="E29" s="22" t="str">
        <f t="shared" si="2"/>
        <v/>
      </c>
      <c r="F29" s="20"/>
      <c r="G29" s="33" t="str">
        <f t="shared" si="3"/>
        <v/>
      </c>
      <c r="H29" s="65">
        <v>303000</v>
      </c>
      <c r="I29" s="58" t="str">
        <f t="shared" si="1"/>
        <v/>
      </c>
      <c r="J29" s="32" t="str">
        <f t="shared" si="4"/>
        <v/>
      </c>
      <c r="K29" s="67">
        <f t="shared" si="5"/>
        <v>0</v>
      </c>
    </row>
    <row r="30" spans="1:11" ht="17.399999999999999" x14ac:dyDescent="0.2">
      <c r="A30" s="74">
        <v>46327</v>
      </c>
      <c r="B30" s="28">
        <f t="shared" si="6"/>
        <v>2796</v>
      </c>
      <c r="C30" s="52" t="str">
        <f t="shared" si="0"/>
        <v/>
      </c>
      <c r="D30" s="55">
        <v>0.85</v>
      </c>
      <c r="E30" s="22" t="str">
        <f t="shared" si="2"/>
        <v/>
      </c>
      <c r="F30" s="20"/>
      <c r="G30" s="33" t="str">
        <f t="shared" si="3"/>
        <v/>
      </c>
      <c r="H30" s="65">
        <v>363000</v>
      </c>
      <c r="I30" s="58" t="str">
        <f t="shared" si="1"/>
        <v/>
      </c>
      <c r="J30" s="32" t="str">
        <f t="shared" si="4"/>
        <v/>
      </c>
      <c r="K30" s="67">
        <f t="shared" si="5"/>
        <v>0</v>
      </c>
    </row>
    <row r="31" spans="1:11" ht="17.399999999999999" x14ac:dyDescent="0.2">
      <c r="A31" s="74">
        <v>46357</v>
      </c>
      <c r="B31" s="28">
        <f t="shared" si="6"/>
        <v>2796</v>
      </c>
      <c r="C31" s="52" t="str">
        <f t="shared" si="0"/>
        <v/>
      </c>
      <c r="D31" s="55">
        <v>0.85</v>
      </c>
      <c r="E31" s="22" t="str">
        <f t="shared" si="2"/>
        <v/>
      </c>
      <c r="F31" s="20"/>
      <c r="G31" s="33" t="str">
        <f t="shared" si="3"/>
        <v/>
      </c>
      <c r="H31" s="65">
        <v>448000</v>
      </c>
      <c r="I31" s="58" t="str">
        <f t="shared" si="1"/>
        <v/>
      </c>
      <c r="J31" s="32" t="str">
        <f t="shared" si="4"/>
        <v/>
      </c>
      <c r="K31" s="67">
        <f t="shared" si="5"/>
        <v>0</v>
      </c>
    </row>
    <row r="32" spans="1:11" ht="17.399999999999999" x14ac:dyDescent="0.2">
      <c r="A32" s="74">
        <v>46388</v>
      </c>
      <c r="B32" s="28">
        <f t="shared" si="6"/>
        <v>2796</v>
      </c>
      <c r="C32" s="52" t="str">
        <f t="shared" si="0"/>
        <v/>
      </c>
      <c r="D32" s="55">
        <v>0.85</v>
      </c>
      <c r="E32" s="22" t="str">
        <f t="shared" si="2"/>
        <v/>
      </c>
      <c r="F32" s="20"/>
      <c r="G32" s="33" t="str">
        <f t="shared" si="3"/>
        <v/>
      </c>
      <c r="H32" s="65">
        <v>527000</v>
      </c>
      <c r="I32" s="58" t="str">
        <f t="shared" si="1"/>
        <v/>
      </c>
      <c r="J32" s="32" t="str">
        <f t="shared" si="4"/>
        <v/>
      </c>
      <c r="K32" s="67">
        <f t="shared" si="5"/>
        <v>0</v>
      </c>
    </row>
    <row r="33" spans="1:11" ht="17.399999999999999" x14ac:dyDescent="0.2">
      <c r="A33" s="74">
        <v>46419</v>
      </c>
      <c r="B33" s="28">
        <f t="shared" si="6"/>
        <v>2796</v>
      </c>
      <c r="C33" s="52" t="str">
        <f t="shared" si="0"/>
        <v/>
      </c>
      <c r="D33" s="55">
        <v>0.85</v>
      </c>
      <c r="E33" s="22" t="str">
        <f t="shared" si="2"/>
        <v/>
      </c>
      <c r="F33" s="20"/>
      <c r="G33" s="33" t="str">
        <f t="shared" si="3"/>
        <v/>
      </c>
      <c r="H33" s="65">
        <v>465000</v>
      </c>
      <c r="I33" s="58" t="str">
        <f t="shared" si="1"/>
        <v/>
      </c>
      <c r="J33" s="32" t="str">
        <f t="shared" si="4"/>
        <v/>
      </c>
      <c r="K33" s="67">
        <f t="shared" si="5"/>
        <v>0</v>
      </c>
    </row>
    <row r="34" spans="1:11" ht="17.399999999999999" x14ac:dyDescent="0.2">
      <c r="A34" s="74">
        <v>46447</v>
      </c>
      <c r="B34" s="28">
        <f t="shared" si="6"/>
        <v>2796</v>
      </c>
      <c r="C34" s="53" t="str">
        <f t="shared" si="0"/>
        <v/>
      </c>
      <c r="D34" s="56">
        <v>0.85</v>
      </c>
      <c r="E34" s="29" t="str">
        <f t="shared" si="2"/>
        <v/>
      </c>
      <c r="F34" s="21"/>
      <c r="G34" s="33" t="str">
        <f t="shared" si="3"/>
        <v/>
      </c>
      <c r="H34" s="66">
        <v>278000</v>
      </c>
      <c r="I34" s="58" t="str">
        <f t="shared" si="1"/>
        <v/>
      </c>
      <c r="J34" s="32" t="str">
        <f t="shared" si="4"/>
        <v/>
      </c>
      <c r="K34" s="67">
        <f t="shared" si="5"/>
        <v>0</v>
      </c>
    </row>
    <row r="35" spans="1:11" ht="17.399999999999999" x14ac:dyDescent="0.2">
      <c r="A35" s="25" t="s">
        <v>41</v>
      </c>
      <c r="B35" s="26"/>
      <c r="C35" s="26"/>
      <c r="D35" s="26"/>
      <c r="E35" s="26"/>
      <c r="F35" s="26"/>
      <c r="G35" s="26"/>
      <c r="H35" s="26"/>
      <c r="I35" s="26"/>
      <c r="J35" s="26"/>
      <c r="K35" s="7">
        <f>SUM(K23:K34)</f>
        <v>0</v>
      </c>
    </row>
    <row r="36" spans="1:11" ht="17.399999999999999" x14ac:dyDescent="0.2">
      <c r="A36" s="8"/>
      <c r="B36" s="8"/>
      <c r="C36" s="8"/>
      <c r="D36" s="8"/>
      <c r="E36" s="8"/>
      <c r="F36" s="8"/>
      <c r="G36" s="8"/>
      <c r="H36" s="8"/>
      <c r="I36" s="8"/>
      <c r="J36" s="8"/>
      <c r="K36" s="9"/>
    </row>
    <row r="37" spans="1:11" ht="18" thickBot="1" x14ac:dyDescent="0.25">
      <c r="A37" s="1"/>
      <c r="B37" s="1"/>
      <c r="C37" s="1"/>
      <c r="D37" s="1"/>
      <c r="E37" s="1"/>
      <c r="F37" s="1"/>
      <c r="G37" s="1"/>
      <c r="H37" s="1"/>
      <c r="I37" s="1"/>
      <c r="J37" s="1"/>
      <c r="K37" s="1"/>
    </row>
    <row r="38" spans="1:11" ht="22.8" thickTop="1" thickBot="1" x14ac:dyDescent="0.25">
      <c r="A38" s="75" t="s">
        <v>44</v>
      </c>
      <c r="B38" s="30"/>
      <c r="C38" s="30"/>
      <c r="D38" s="30"/>
      <c r="E38" s="30"/>
      <c r="G38" s="61">
        <f>K35</f>
        <v>0</v>
      </c>
      <c r="H38" s="62"/>
      <c r="I38" s="30" t="str">
        <f>IF($E$6="税抜き単価","＝入札書記載金額","")</f>
        <v/>
      </c>
      <c r="J38" s="30"/>
      <c r="K38" s="1"/>
    </row>
    <row r="39" spans="1:11" ht="22.8" thickTop="1" thickBot="1" x14ac:dyDescent="0.25">
      <c r="A39" s="30" t="str">
        <f>IF($E$6="税抜き単価","","入札金額（L）＝（K）の110分の100に相当する金額")</f>
        <v>入札金額（L）＝（K）の110分の100に相当する金額</v>
      </c>
      <c r="B39" s="30"/>
      <c r="C39" s="30"/>
      <c r="D39" s="30"/>
      <c r="E39" s="30"/>
      <c r="G39" s="61" t="str">
        <f>IF($E$6="税抜き単価","",(IF(G38="","",ROUNDUP(G38/110*100,0))))</f>
        <v/>
      </c>
      <c r="H39" s="62"/>
      <c r="I39" s="30" t="str">
        <f>IF($E$6="税込み単価","＝入札書記載金額","")</f>
        <v>＝入札書記載金額</v>
      </c>
      <c r="J39" s="30"/>
      <c r="K39" s="1"/>
    </row>
    <row r="40" spans="1:11" ht="18" thickTop="1" x14ac:dyDescent="0.2">
      <c r="A40" s="1"/>
      <c r="B40" s="1"/>
      <c r="C40" s="1"/>
      <c r="D40" s="1"/>
      <c r="E40" s="1"/>
      <c r="F40" s="16"/>
      <c r="G40" s="1"/>
      <c r="H40" s="1"/>
      <c r="I40" s="1"/>
      <c r="J40" s="1"/>
      <c r="K40" s="1"/>
    </row>
    <row r="41" spans="1:11" ht="17.399999999999999" x14ac:dyDescent="0.2">
      <c r="A41" s="1"/>
      <c r="B41" s="1"/>
      <c r="C41" s="1"/>
      <c r="D41" s="1"/>
      <c r="E41" s="1"/>
      <c r="F41" s="1"/>
      <c r="G41" s="1"/>
      <c r="H41" s="1"/>
      <c r="I41" s="1"/>
      <c r="J41" s="1"/>
      <c r="K41" s="1"/>
    </row>
    <row r="42" spans="1:11" ht="17.399999999999999" x14ac:dyDescent="0.2">
      <c r="A42" s="1" t="s">
        <v>26</v>
      </c>
      <c r="B42" s="1"/>
      <c r="C42" s="1"/>
      <c r="D42" s="1"/>
      <c r="E42" s="1"/>
      <c r="F42" s="1"/>
      <c r="G42" s="1"/>
      <c r="H42" s="1"/>
      <c r="I42" s="1"/>
      <c r="J42" s="1"/>
      <c r="K42" s="1"/>
    </row>
    <row r="43" spans="1:11" s="73" customFormat="1" ht="17.399999999999999" x14ac:dyDescent="0.2">
      <c r="A43" s="72" t="s">
        <v>46</v>
      </c>
      <c r="B43" s="72"/>
      <c r="C43" s="72"/>
      <c r="D43" s="72"/>
      <c r="E43" s="72"/>
      <c r="F43" s="72"/>
      <c r="G43" s="72"/>
      <c r="H43" s="72"/>
      <c r="J43" s="72"/>
      <c r="K43" s="72"/>
    </row>
    <row r="44" spans="1:11" ht="17.399999999999999" x14ac:dyDescent="0.2">
      <c r="A44" s="1" t="s">
        <v>42</v>
      </c>
      <c r="B44" s="1"/>
      <c r="C44" s="1"/>
      <c r="D44" s="1"/>
      <c r="E44" s="1"/>
      <c r="F44" s="1"/>
      <c r="G44" s="1"/>
      <c r="H44" s="1"/>
      <c r="I44" s="1"/>
      <c r="J44" s="1"/>
      <c r="K44" s="1"/>
    </row>
    <row r="45" spans="1:11" ht="17.399999999999999" x14ac:dyDescent="0.2">
      <c r="A45" s="1" t="s">
        <v>43</v>
      </c>
      <c r="B45" s="1"/>
      <c r="C45" s="1"/>
      <c r="D45" s="1"/>
      <c r="E45" s="1"/>
      <c r="F45" s="1"/>
      <c r="G45" s="1"/>
      <c r="H45" s="1"/>
      <c r="I45" s="1"/>
      <c r="J45" s="1"/>
      <c r="K45" s="1"/>
    </row>
  </sheetData>
  <mergeCells count="12">
    <mergeCell ref="D16:E16"/>
    <mergeCell ref="A2:K2"/>
    <mergeCell ref="B10:C11"/>
    <mergeCell ref="D15:E15"/>
    <mergeCell ref="B15:C16"/>
    <mergeCell ref="A18:A22"/>
    <mergeCell ref="B18:G18"/>
    <mergeCell ref="H18:J18"/>
    <mergeCell ref="B19:E19"/>
    <mergeCell ref="F19:F20"/>
    <mergeCell ref="H19:J19"/>
    <mergeCell ref="D20:D21"/>
  </mergeCells>
  <phoneticPr fontId="11"/>
  <dataValidations count="1">
    <dataValidation type="list" allowBlank="1" showInputMessage="1" showErrorMessage="1" sqref="E6" xr:uid="{00000000-0002-0000-0000-000000000000}">
      <formula1>"税込み単価,税抜き単価"</formula1>
    </dataValidation>
  </dataValidations>
  <pageMargins left="0.70866141732283472" right="0.70866141732283472" top="0.74803149606299213" bottom="0.74803149606299213" header="0.31496062992125984" footer="0.31496062992125984"/>
  <pageSetup paperSize="9" scale="63" orientation="landscape"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内訳書</vt:lpstr>
      <vt:lpstr>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2024-12-12T02:20:30Z</dcterms:created>
  <dcterms:modified xsi:type="dcterms:W3CDTF">2025-12-08T07:15:37Z</dcterms:modified>
</cp:coreProperties>
</file>